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0" yWindow="0" windowWidth="25600" windowHeight="19820" tabRatio="480"/>
  </bookViews>
  <sheets>
    <sheet name="April 2020" sheetId="114" r:id="rId1"/>
    <sheet name="March 2020" sheetId="113" r:id="rId2"/>
    <sheet name="Feb 2020" sheetId="112" r:id="rId3"/>
    <sheet name="Jan 2020" sheetId="111" r:id="rId4"/>
    <sheet name="Dec 2019" sheetId="110" r:id="rId5"/>
    <sheet name="Nov 2019" sheetId="109" r:id="rId6"/>
    <sheet name="Oct 2019" sheetId="108" r:id="rId7"/>
    <sheet name="Sept 2019" sheetId="107" r:id="rId8"/>
    <sheet name="Aug 2019" sheetId="106" r:id="rId9"/>
    <sheet name="July 2019" sheetId="105" r:id="rId10"/>
    <sheet name="June 2019" sheetId="104" r:id="rId11"/>
    <sheet name="May 2019" sheetId="103" r:id="rId12"/>
    <sheet name="Apr 2019" sheetId="102" r:id="rId13"/>
    <sheet name="Mar 2019" sheetId="101" r:id="rId14"/>
    <sheet name="Feb 2019" sheetId="100" r:id="rId15"/>
    <sheet name="Jan 2019" sheetId="99" r:id="rId16"/>
    <sheet name="Dec 2018" sheetId="98" r:id="rId17"/>
    <sheet name="Nov 2018" sheetId="97" r:id="rId18"/>
    <sheet name="Oct 2018" sheetId="96" r:id="rId19"/>
    <sheet name="Sept 2018" sheetId="95" r:id="rId20"/>
    <sheet name="Aug 2018" sheetId="94" r:id="rId21"/>
    <sheet name="July 2018" sheetId="93" r:id="rId22"/>
    <sheet name="June 2018" sheetId="92" r:id="rId23"/>
    <sheet name="May 2018" sheetId="91" r:id="rId24"/>
    <sheet name="April 2018" sheetId="90" r:id="rId25"/>
    <sheet name="Mar 2018" sheetId="89" r:id="rId26"/>
    <sheet name="Feb 2018" sheetId="88" r:id="rId27"/>
    <sheet name="Jan 2018" sheetId="87" r:id="rId28"/>
    <sheet name="Dec 2017" sheetId="86" r:id="rId29"/>
    <sheet name="Nov 2017" sheetId="85" r:id="rId30"/>
    <sheet name="Oct 2017" sheetId="84" r:id="rId31"/>
    <sheet name="Sept 2017" sheetId="83" r:id="rId32"/>
    <sheet name="Aug 2017" sheetId="82" r:id="rId33"/>
    <sheet name="July 2017" sheetId="81" r:id="rId34"/>
    <sheet name="June 2017" sheetId="80" r:id="rId35"/>
    <sheet name="May 2017" sheetId="79" r:id="rId36"/>
    <sheet name="Apr 2017" sheetId="78" r:id="rId37"/>
    <sheet name="Mar 2017" sheetId="77" r:id="rId38"/>
    <sheet name="Feb 2017" sheetId="76" r:id="rId39"/>
    <sheet name="Blank" sheetId="74" r:id="rId40"/>
    <sheet name="Jan 2017" sheetId="75" r:id="rId41"/>
    <sheet name="Dec 2016" sheetId="44" r:id="rId42"/>
    <sheet name="Nov 2016" sheetId="73" r:id="rId43"/>
    <sheet name="Oct 2016" sheetId="72" r:id="rId44"/>
    <sheet name="Sept 2016" sheetId="71" r:id="rId45"/>
    <sheet name="July 2016" sheetId="69" r:id="rId46"/>
    <sheet name="Aug 2016" sheetId="70" r:id="rId47"/>
    <sheet name="June 2016" sheetId="68" r:id="rId48"/>
    <sheet name="May 2016" sheetId="67" r:id="rId49"/>
    <sheet name="Apr 2016" sheetId="66" r:id="rId50"/>
    <sheet name="Mar 2016" sheetId="64" r:id="rId51"/>
    <sheet name="Feb 2016" sheetId="63" r:id="rId52"/>
    <sheet name="Jan 2016" sheetId="62" r:id="rId53"/>
    <sheet name="Dec 2015" sheetId="61" r:id="rId54"/>
    <sheet name="Nov 2015" sheetId="60" r:id="rId55"/>
    <sheet name="Oct 2015" sheetId="59" r:id="rId56"/>
    <sheet name="Sept 2015" sheetId="58" r:id="rId57"/>
    <sheet name="Aug 2015" sheetId="57" r:id="rId58"/>
    <sheet name="July 2015" sheetId="56" r:id="rId59"/>
    <sheet name="May 2015" sheetId="55" r:id="rId60"/>
    <sheet name="June 2015" sheetId="54" r:id="rId61"/>
    <sheet name="April 2015" sheetId="1" r:id="rId62"/>
    <sheet name="Mar 2015" sheetId="2" r:id="rId63"/>
    <sheet name="Feb 2015" sheetId="3" r:id="rId64"/>
    <sheet name="Jan 2015" sheetId="4" r:id="rId65"/>
    <sheet name="Dec 2014" sheetId="5" r:id="rId66"/>
    <sheet name="Nov 2014" sheetId="6" r:id="rId67"/>
    <sheet name="Oct 2014" sheetId="7" r:id="rId68"/>
    <sheet name="Sept 2014" sheetId="8" r:id="rId69"/>
    <sheet name="Aug 2014" sheetId="9" r:id="rId70"/>
    <sheet name="July 2014" sheetId="10" r:id="rId71"/>
    <sheet name="June 2014" sheetId="11" r:id="rId72"/>
    <sheet name="May 2014" sheetId="12" r:id="rId73"/>
    <sheet name="April 2014" sheetId="13" r:id="rId74"/>
    <sheet name="March 2014" sheetId="14" r:id="rId75"/>
    <sheet name="Feb 2014" sheetId="15" r:id="rId76"/>
    <sheet name="Jan 2014" sheetId="16" r:id="rId77"/>
    <sheet name="Dec 2013" sheetId="17" r:id="rId78"/>
    <sheet name="Nov 2013" sheetId="18" r:id="rId79"/>
    <sheet name="Oct 2013" sheetId="19" r:id="rId80"/>
    <sheet name="Sept 2013" sheetId="20" r:id="rId81"/>
    <sheet name="August 2013" sheetId="21" r:id="rId82"/>
    <sheet name="July 2013" sheetId="22" r:id="rId83"/>
    <sheet name="June 2013" sheetId="23" r:id="rId84"/>
    <sheet name="May 2013" sheetId="24" r:id="rId85"/>
    <sheet name="Apr 2013" sheetId="25" r:id="rId86"/>
    <sheet name="Mar 2013" sheetId="26" r:id="rId87"/>
    <sheet name="Feb 2013" sheetId="27" r:id="rId88"/>
    <sheet name="Jan 2013" sheetId="28" r:id="rId89"/>
    <sheet name="Dec 2012" sheetId="29" r:id="rId90"/>
    <sheet name="Nov 2012" sheetId="30" r:id="rId91"/>
    <sheet name="Oct 2012" sheetId="31" r:id="rId92"/>
    <sheet name="Sept 2012" sheetId="32" r:id="rId93"/>
    <sheet name="Aug 2012" sheetId="33" r:id="rId94"/>
    <sheet name="July 2012" sheetId="34" r:id="rId95"/>
    <sheet name="June 2012" sheetId="35" r:id="rId96"/>
    <sheet name="May 2012" sheetId="36" r:id="rId97"/>
    <sheet name="Apr 2012" sheetId="37" r:id="rId98"/>
    <sheet name="Mar 2012" sheetId="38" r:id="rId99"/>
    <sheet name="Feb 2012" sheetId="39" r:id="rId100"/>
    <sheet name="Jan 2012" sheetId="40" r:id="rId101"/>
    <sheet name="Dec" sheetId="41" r:id="rId102"/>
    <sheet name="Nov" sheetId="42" r:id="rId103"/>
    <sheet name="June" sheetId="43" r:id="rId104"/>
    <sheet name="Oct" sheetId="45" r:id="rId105"/>
    <sheet name="Sept" sheetId="46" r:id="rId106"/>
    <sheet name="May" sheetId="47" r:id="rId107"/>
    <sheet name="July 2011" sheetId="48" r:id="rId108"/>
    <sheet name="Aug 2011" sheetId="49" r:id="rId109"/>
    <sheet name="MARCH" sheetId="50" r:id="rId110"/>
    <sheet name="April" sheetId="51" r:id="rId111"/>
    <sheet name="February" sheetId="52" r:id="rId112"/>
    <sheet name="Well Name (2)" sheetId="53" r:id="rId1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" i="114" l="1"/>
  <c r="V40" i="114"/>
  <c r="V42" i="114"/>
  <c r="U40" i="114"/>
  <c r="U42" i="114"/>
  <c r="N39" i="114"/>
  <c r="J39" i="114"/>
  <c r="G39" i="114"/>
  <c r="D39" i="114"/>
  <c r="N38" i="114"/>
  <c r="J38" i="114"/>
  <c r="G38" i="114"/>
  <c r="D38" i="114"/>
  <c r="N37" i="114"/>
  <c r="J37" i="114"/>
  <c r="G37" i="114"/>
  <c r="D37" i="114"/>
  <c r="N36" i="114"/>
  <c r="J36" i="114"/>
  <c r="G36" i="114"/>
  <c r="D36" i="114"/>
  <c r="N35" i="114"/>
  <c r="J35" i="114"/>
  <c r="G35" i="114"/>
  <c r="D35" i="114"/>
  <c r="N34" i="114"/>
  <c r="J34" i="114"/>
  <c r="G34" i="114"/>
  <c r="D34" i="114"/>
  <c r="N33" i="114"/>
  <c r="J33" i="114"/>
  <c r="G33" i="114"/>
  <c r="D33" i="114"/>
  <c r="N32" i="114"/>
  <c r="J32" i="114"/>
  <c r="G32" i="114"/>
  <c r="D32" i="114"/>
  <c r="N31" i="114"/>
  <c r="J31" i="114"/>
  <c r="G31" i="114"/>
  <c r="D31" i="114"/>
  <c r="N30" i="114"/>
  <c r="J30" i="114"/>
  <c r="G30" i="114"/>
  <c r="D30" i="114"/>
  <c r="N29" i="114"/>
  <c r="G29" i="114"/>
  <c r="D29" i="114"/>
  <c r="N28" i="114"/>
  <c r="J28" i="114"/>
  <c r="G28" i="114"/>
  <c r="D28" i="114"/>
  <c r="N27" i="114"/>
  <c r="J27" i="114"/>
  <c r="G27" i="114"/>
  <c r="D27" i="114"/>
  <c r="N26" i="114"/>
  <c r="J26" i="114"/>
  <c r="G26" i="114"/>
  <c r="D26" i="114"/>
  <c r="N25" i="114"/>
  <c r="J25" i="114"/>
  <c r="G25" i="114"/>
  <c r="D25" i="114"/>
  <c r="N24" i="114"/>
  <c r="J24" i="114"/>
  <c r="G24" i="114"/>
  <c r="D24" i="114"/>
  <c r="J23" i="114"/>
  <c r="G23" i="114"/>
  <c r="D23" i="114"/>
  <c r="J22" i="114"/>
  <c r="G22" i="114"/>
  <c r="D22" i="114"/>
  <c r="J21" i="114"/>
  <c r="G21" i="114"/>
  <c r="D21" i="114"/>
  <c r="J20" i="114"/>
  <c r="G20" i="114"/>
  <c r="D20" i="114"/>
  <c r="J19" i="114"/>
  <c r="G19" i="114"/>
  <c r="D19" i="114"/>
  <c r="J18" i="114"/>
  <c r="G18" i="114"/>
  <c r="D18" i="114"/>
  <c r="J17" i="114"/>
  <c r="G17" i="114"/>
  <c r="D17" i="114"/>
  <c r="J16" i="114"/>
  <c r="G16" i="114"/>
  <c r="D16" i="114"/>
  <c r="J15" i="114"/>
  <c r="G15" i="114"/>
  <c r="D15" i="114"/>
  <c r="J14" i="114"/>
  <c r="G14" i="114"/>
  <c r="D14" i="114"/>
  <c r="J13" i="114"/>
  <c r="G13" i="114"/>
  <c r="D13" i="114"/>
  <c r="J12" i="114"/>
  <c r="G12" i="114"/>
  <c r="D12" i="114"/>
  <c r="J11" i="114"/>
  <c r="G11" i="114"/>
  <c r="D11" i="114"/>
  <c r="J10" i="114"/>
  <c r="G10" i="114"/>
  <c r="D10" i="114"/>
  <c r="A10" i="114"/>
  <c r="A11" i="114"/>
  <c r="A12" i="114"/>
  <c r="A13" i="114"/>
  <c r="A14" i="114"/>
  <c r="A15" i="114"/>
  <c r="A16" i="114"/>
  <c r="A17" i="114"/>
  <c r="A18" i="114"/>
  <c r="A19" i="114"/>
  <c r="A20" i="114"/>
  <c r="A21" i="114"/>
  <c r="A22" i="114"/>
  <c r="A23" i="114"/>
  <c r="A24" i="114"/>
  <c r="A25" i="114"/>
  <c r="A26" i="114"/>
  <c r="A27" i="114"/>
  <c r="A28" i="114"/>
  <c r="A29" i="114"/>
  <c r="A30" i="114"/>
  <c r="A31" i="114"/>
  <c r="A32" i="114"/>
  <c r="A33" i="114"/>
  <c r="A34" i="114"/>
  <c r="A35" i="114"/>
  <c r="A36" i="114"/>
  <c r="J9" i="114"/>
  <c r="G9" i="114"/>
  <c r="D9" i="114"/>
  <c r="J8" i="114"/>
  <c r="G8" i="114"/>
  <c r="D8" i="114"/>
  <c r="J29" i="113"/>
  <c r="O42" i="113"/>
  <c r="V40" i="113"/>
  <c r="V42" i="113"/>
  <c r="U40" i="113"/>
  <c r="U42" i="113"/>
  <c r="N39" i="113"/>
  <c r="J39" i="113"/>
  <c r="G39" i="113"/>
  <c r="D39" i="113"/>
  <c r="J38" i="113"/>
  <c r="G38" i="113"/>
  <c r="D38" i="113"/>
  <c r="J37" i="113"/>
  <c r="G37" i="113"/>
  <c r="D37" i="113"/>
  <c r="J36" i="113"/>
  <c r="G36" i="113"/>
  <c r="D36" i="113"/>
  <c r="D35" i="113"/>
  <c r="G35" i="113"/>
  <c r="N36" i="113"/>
  <c r="J35" i="113"/>
  <c r="J34" i="113"/>
  <c r="G34" i="113"/>
  <c r="D34" i="113"/>
  <c r="J33" i="113"/>
  <c r="G33" i="113"/>
  <c r="D33" i="113"/>
  <c r="J32" i="113"/>
  <c r="G32" i="113"/>
  <c r="D32" i="113"/>
  <c r="J31" i="113"/>
  <c r="G31" i="113"/>
  <c r="D31" i="113"/>
  <c r="J30" i="113"/>
  <c r="G30" i="113"/>
  <c r="D30" i="113"/>
  <c r="G29" i="113"/>
  <c r="D29" i="113"/>
  <c r="J28" i="113"/>
  <c r="G28" i="113"/>
  <c r="D28" i="113"/>
  <c r="J27" i="113"/>
  <c r="G27" i="113"/>
  <c r="D27" i="113"/>
  <c r="D26" i="113"/>
  <c r="G26" i="113"/>
  <c r="N27" i="113"/>
  <c r="J26" i="113"/>
  <c r="J25" i="113"/>
  <c r="G25" i="113"/>
  <c r="D25" i="113"/>
  <c r="J24" i="113"/>
  <c r="G24" i="113"/>
  <c r="D24" i="113"/>
  <c r="J23" i="113"/>
  <c r="G23" i="113"/>
  <c r="D23" i="113"/>
  <c r="D22" i="113"/>
  <c r="G22" i="113"/>
  <c r="N23" i="113"/>
  <c r="J22" i="113"/>
  <c r="J21" i="113"/>
  <c r="G21" i="113"/>
  <c r="D21" i="113"/>
  <c r="J20" i="113"/>
  <c r="G20" i="113"/>
  <c r="D20" i="113"/>
  <c r="J19" i="113"/>
  <c r="G19" i="113"/>
  <c r="D19" i="113"/>
  <c r="J18" i="113"/>
  <c r="G18" i="113"/>
  <c r="D18" i="113"/>
  <c r="J17" i="113"/>
  <c r="G17" i="113"/>
  <c r="D17" i="113"/>
  <c r="J16" i="113"/>
  <c r="G16" i="113"/>
  <c r="D16" i="113"/>
  <c r="J15" i="113"/>
  <c r="G15" i="113"/>
  <c r="D15" i="113"/>
  <c r="J14" i="113"/>
  <c r="G14" i="113"/>
  <c r="D14" i="113"/>
  <c r="J13" i="113"/>
  <c r="G13" i="113"/>
  <c r="D13" i="113"/>
  <c r="J12" i="113"/>
  <c r="G12" i="113"/>
  <c r="D12" i="113"/>
  <c r="J11" i="113"/>
  <c r="G11" i="113"/>
  <c r="D11" i="113"/>
  <c r="J10" i="113"/>
  <c r="G10" i="113"/>
  <c r="D10" i="113"/>
  <c r="A10" i="113"/>
  <c r="A11" i="113"/>
  <c r="A12" i="113"/>
  <c r="A13" i="113"/>
  <c r="A14" i="113"/>
  <c r="A15" i="113"/>
  <c r="A16" i="113"/>
  <c r="A17" i="113"/>
  <c r="A18" i="113"/>
  <c r="A19" i="113"/>
  <c r="A20" i="113"/>
  <c r="A21" i="113"/>
  <c r="A22" i="113"/>
  <c r="A23" i="113"/>
  <c r="A24" i="113"/>
  <c r="A25" i="113"/>
  <c r="A26" i="113"/>
  <c r="A27" i="113"/>
  <c r="A28" i="113"/>
  <c r="A29" i="113"/>
  <c r="A30" i="113"/>
  <c r="A31" i="113"/>
  <c r="A32" i="113"/>
  <c r="A33" i="113"/>
  <c r="A34" i="113"/>
  <c r="A35" i="113"/>
  <c r="A36" i="113"/>
  <c r="J9" i="113"/>
  <c r="G9" i="113"/>
  <c r="D9" i="113"/>
  <c r="J8" i="113"/>
  <c r="G8" i="113"/>
  <c r="D8" i="113"/>
  <c r="J29" i="112"/>
  <c r="O42" i="112"/>
  <c r="V40" i="112"/>
  <c r="V42" i="112"/>
  <c r="U40" i="112"/>
  <c r="U42" i="112"/>
  <c r="N39" i="112"/>
  <c r="J39" i="112"/>
  <c r="G39" i="112"/>
  <c r="D39" i="112"/>
  <c r="N38" i="112"/>
  <c r="J38" i="112"/>
  <c r="G38" i="112"/>
  <c r="D38" i="112"/>
  <c r="J37" i="112"/>
  <c r="G37" i="112"/>
  <c r="D37" i="112"/>
  <c r="D36" i="112"/>
  <c r="G36" i="112"/>
  <c r="N37" i="112"/>
  <c r="D21" i="112"/>
  <c r="G21" i="112"/>
  <c r="D20" i="112"/>
  <c r="G20" i="112"/>
  <c r="N21" i="112"/>
  <c r="D22" i="112"/>
  <c r="G22" i="112"/>
  <c r="N22" i="112"/>
  <c r="D23" i="112"/>
  <c r="G23" i="112"/>
  <c r="N23" i="112"/>
  <c r="D24" i="112"/>
  <c r="G24" i="112"/>
  <c r="N24" i="112"/>
  <c r="D25" i="112"/>
  <c r="G25" i="112"/>
  <c r="N25" i="112"/>
  <c r="D26" i="112"/>
  <c r="G26" i="112"/>
  <c r="N26" i="112"/>
  <c r="D28" i="112"/>
  <c r="G28" i="112"/>
  <c r="D27" i="112"/>
  <c r="G27" i="112"/>
  <c r="N28" i="112"/>
  <c r="D29" i="112"/>
  <c r="G29" i="112"/>
  <c r="N29" i="112"/>
  <c r="D30" i="112"/>
  <c r="G30" i="112"/>
  <c r="N30" i="112"/>
  <c r="D31" i="112"/>
  <c r="G31" i="112"/>
  <c r="N31" i="112"/>
  <c r="D32" i="112"/>
  <c r="G32" i="112"/>
  <c r="N32" i="112"/>
  <c r="D33" i="112"/>
  <c r="G33" i="112"/>
  <c r="N33" i="112"/>
  <c r="D34" i="112"/>
  <c r="G34" i="112"/>
  <c r="N34" i="112"/>
  <c r="D35" i="112"/>
  <c r="G35" i="112"/>
  <c r="N35" i="112"/>
  <c r="N36" i="112"/>
  <c r="N40" i="112"/>
  <c r="N42" i="112"/>
  <c r="J36" i="112"/>
  <c r="J35" i="112"/>
  <c r="J34" i="112"/>
  <c r="J33" i="112"/>
  <c r="J32" i="112"/>
  <c r="J31" i="112"/>
  <c r="J30" i="112"/>
  <c r="J28" i="112"/>
  <c r="J27" i="112"/>
  <c r="J26" i="112"/>
  <c r="J25" i="112"/>
  <c r="J24" i="112"/>
  <c r="J23" i="112"/>
  <c r="J22" i="112"/>
  <c r="J21" i="112"/>
  <c r="J20" i="112"/>
  <c r="J19" i="112"/>
  <c r="G19" i="112"/>
  <c r="D19" i="112"/>
  <c r="J18" i="112"/>
  <c r="G18" i="112"/>
  <c r="J17" i="112"/>
  <c r="G17" i="112"/>
  <c r="D17" i="112"/>
  <c r="J16" i="112"/>
  <c r="G16" i="112"/>
  <c r="D16" i="112"/>
  <c r="J15" i="112"/>
  <c r="G15" i="112"/>
  <c r="D15" i="112"/>
  <c r="J14" i="112"/>
  <c r="G14" i="112"/>
  <c r="D14" i="112"/>
  <c r="J13" i="112"/>
  <c r="G13" i="112"/>
  <c r="D13" i="112"/>
  <c r="J12" i="112"/>
  <c r="G12" i="112"/>
  <c r="D12" i="112"/>
  <c r="J11" i="112"/>
  <c r="G11" i="112"/>
  <c r="D11" i="112"/>
  <c r="J10" i="112"/>
  <c r="G10" i="112"/>
  <c r="D10" i="112"/>
  <c r="A10" i="112"/>
  <c r="A11" i="112"/>
  <c r="A12" i="112"/>
  <c r="A13" i="112"/>
  <c r="A14" i="112"/>
  <c r="A15" i="112"/>
  <c r="A16" i="112"/>
  <c r="A17" i="112"/>
  <c r="A18" i="112"/>
  <c r="A19" i="112"/>
  <c r="A20" i="112"/>
  <c r="A21" i="112"/>
  <c r="A22" i="112"/>
  <c r="A23" i="112"/>
  <c r="A24" i="112"/>
  <c r="A25" i="112"/>
  <c r="A26" i="112"/>
  <c r="A27" i="112"/>
  <c r="A28" i="112"/>
  <c r="A29" i="112"/>
  <c r="A30" i="112"/>
  <c r="A31" i="112"/>
  <c r="A32" i="112"/>
  <c r="A33" i="112"/>
  <c r="A34" i="112"/>
  <c r="A35" i="112"/>
  <c r="A36" i="112"/>
  <c r="J9" i="112"/>
  <c r="G9" i="112"/>
  <c r="D9" i="112"/>
  <c r="J8" i="112"/>
  <c r="G8" i="112"/>
  <c r="D8" i="112"/>
  <c r="J29" i="111"/>
  <c r="O42" i="111"/>
  <c r="V40" i="111"/>
  <c r="V42" i="111"/>
  <c r="U40" i="111"/>
  <c r="U42" i="111"/>
  <c r="J39" i="111"/>
  <c r="G39" i="111"/>
  <c r="D39" i="111"/>
  <c r="D38" i="111"/>
  <c r="G38" i="111"/>
  <c r="N39" i="111"/>
  <c r="D21" i="111"/>
  <c r="G21" i="111"/>
  <c r="D20" i="111"/>
  <c r="G20" i="111"/>
  <c r="N21" i="111"/>
  <c r="D22" i="111"/>
  <c r="G22" i="111"/>
  <c r="N22" i="111"/>
  <c r="D23" i="111"/>
  <c r="G23" i="111"/>
  <c r="N23" i="111"/>
  <c r="D24" i="111"/>
  <c r="G24" i="111"/>
  <c r="N24" i="111"/>
  <c r="D25" i="111"/>
  <c r="G25" i="111"/>
  <c r="N25" i="111"/>
  <c r="D26" i="111"/>
  <c r="G26" i="111"/>
  <c r="N26" i="111"/>
  <c r="D27" i="111"/>
  <c r="G27" i="111"/>
  <c r="N27" i="111"/>
  <c r="D28" i="111"/>
  <c r="G28" i="111"/>
  <c r="N28" i="111"/>
  <c r="D29" i="111"/>
  <c r="G29" i="111"/>
  <c r="N29" i="111"/>
  <c r="D30" i="111"/>
  <c r="G30" i="111"/>
  <c r="N30" i="111"/>
  <c r="D31" i="111"/>
  <c r="G31" i="111"/>
  <c r="N31" i="111"/>
  <c r="D32" i="111"/>
  <c r="G32" i="111"/>
  <c r="N32" i="111"/>
  <c r="D33" i="111"/>
  <c r="G33" i="111"/>
  <c r="N33" i="111"/>
  <c r="D34" i="111"/>
  <c r="G34" i="111"/>
  <c r="N34" i="111"/>
  <c r="D35" i="111"/>
  <c r="G35" i="111"/>
  <c r="N35" i="111"/>
  <c r="D36" i="111"/>
  <c r="G36" i="111"/>
  <c r="N36" i="111"/>
  <c r="D37" i="111"/>
  <c r="G37" i="111"/>
  <c r="N37" i="111"/>
  <c r="N38" i="111"/>
  <c r="N40" i="111"/>
  <c r="N42" i="111"/>
  <c r="J38" i="111"/>
  <c r="J37" i="111"/>
  <c r="J36" i="111"/>
  <c r="J35" i="111"/>
  <c r="J34" i="111"/>
  <c r="J33" i="111"/>
  <c r="J32" i="111"/>
  <c r="J31" i="111"/>
  <c r="J30" i="111"/>
  <c r="J28" i="111"/>
  <c r="J27" i="111"/>
  <c r="J26" i="111"/>
  <c r="J25" i="111"/>
  <c r="J24" i="111"/>
  <c r="J23" i="111"/>
  <c r="J22" i="111"/>
  <c r="J21" i="111"/>
  <c r="J20" i="111"/>
  <c r="J19" i="111"/>
  <c r="G19" i="111"/>
  <c r="D19" i="111"/>
  <c r="J18" i="111"/>
  <c r="G18" i="111"/>
  <c r="D18" i="111"/>
  <c r="J17" i="111"/>
  <c r="G17" i="111"/>
  <c r="D17" i="111"/>
  <c r="J16" i="111"/>
  <c r="G16" i="111"/>
  <c r="D16" i="111"/>
  <c r="J15" i="111"/>
  <c r="G15" i="111"/>
  <c r="D15" i="111"/>
  <c r="J14" i="111"/>
  <c r="G14" i="111"/>
  <c r="D14" i="111"/>
  <c r="J13" i="111"/>
  <c r="G13" i="111"/>
  <c r="D13" i="111"/>
  <c r="J12" i="111"/>
  <c r="D12" i="111"/>
  <c r="J11" i="111"/>
  <c r="G11" i="111"/>
  <c r="D11" i="111"/>
  <c r="J10" i="111"/>
  <c r="G10" i="111"/>
  <c r="D10" i="111"/>
  <c r="A10" i="111"/>
  <c r="A11" i="111"/>
  <c r="A12" i="111"/>
  <c r="A13" i="111"/>
  <c r="A14" i="111"/>
  <c r="A15" i="111"/>
  <c r="A16" i="111"/>
  <c r="A17" i="111"/>
  <c r="A18" i="111"/>
  <c r="A19" i="111"/>
  <c r="A20" i="111"/>
  <c r="A21" i="111"/>
  <c r="A22" i="111"/>
  <c r="A23" i="111"/>
  <c r="A24" i="111"/>
  <c r="A25" i="111"/>
  <c r="A26" i="111"/>
  <c r="A27" i="111"/>
  <c r="A28" i="111"/>
  <c r="A29" i="111"/>
  <c r="A30" i="111"/>
  <c r="A31" i="111"/>
  <c r="A32" i="111"/>
  <c r="A33" i="111"/>
  <c r="A34" i="111"/>
  <c r="A35" i="111"/>
  <c r="A36" i="111"/>
  <c r="J9" i="111"/>
  <c r="D9" i="111"/>
  <c r="J8" i="111"/>
  <c r="G8" i="111"/>
  <c r="D8" i="111"/>
  <c r="J29" i="110"/>
  <c r="U40" i="110"/>
  <c r="U42" i="110"/>
  <c r="O42" i="110"/>
  <c r="V40" i="110"/>
  <c r="V42" i="110"/>
  <c r="N40" i="110"/>
  <c r="N42" i="110"/>
  <c r="J39" i="110"/>
  <c r="G39" i="110"/>
  <c r="D39" i="110"/>
  <c r="J38" i="110"/>
  <c r="G38" i="110"/>
  <c r="D38" i="110"/>
  <c r="J37" i="110"/>
  <c r="G37" i="110"/>
  <c r="D37" i="110"/>
  <c r="J36" i="110"/>
  <c r="G36" i="110"/>
  <c r="D36" i="110"/>
  <c r="J35" i="110"/>
  <c r="G35" i="110"/>
  <c r="D35" i="110"/>
  <c r="J34" i="110"/>
  <c r="G34" i="110"/>
  <c r="D34" i="110"/>
  <c r="J33" i="110"/>
  <c r="G33" i="110"/>
  <c r="D33" i="110"/>
  <c r="J32" i="110"/>
  <c r="G32" i="110"/>
  <c r="D32" i="110"/>
  <c r="J31" i="110"/>
  <c r="G31" i="110"/>
  <c r="D31" i="110"/>
  <c r="J30" i="110"/>
  <c r="G30" i="110"/>
  <c r="D30" i="110"/>
  <c r="G29" i="110"/>
  <c r="D29" i="110"/>
  <c r="J28" i="110"/>
  <c r="G28" i="110"/>
  <c r="D28" i="110"/>
  <c r="J27" i="110"/>
  <c r="G27" i="110"/>
  <c r="D27" i="110"/>
  <c r="J26" i="110"/>
  <c r="G26" i="110"/>
  <c r="D26" i="110"/>
  <c r="J25" i="110"/>
  <c r="G25" i="110"/>
  <c r="D25" i="110"/>
  <c r="J24" i="110"/>
  <c r="G24" i="110"/>
  <c r="D24" i="110"/>
  <c r="J23" i="110"/>
  <c r="G23" i="110"/>
  <c r="D23" i="110"/>
  <c r="J22" i="110"/>
  <c r="G22" i="110"/>
  <c r="D22" i="110"/>
  <c r="J21" i="110"/>
  <c r="G21" i="110"/>
  <c r="D21" i="110"/>
  <c r="J20" i="110"/>
  <c r="G20" i="110"/>
  <c r="D20" i="110"/>
  <c r="J19" i="110"/>
  <c r="G19" i="110"/>
  <c r="D19" i="110"/>
  <c r="J18" i="110"/>
  <c r="G18" i="110"/>
  <c r="D18" i="110"/>
  <c r="J17" i="110"/>
  <c r="G17" i="110"/>
  <c r="D17" i="110"/>
  <c r="J16" i="110"/>
  <c r="G16" i="110"/>
  <c r="D16" i="110"/>
  <c r="J15" i="110"/>
  <c r="G15" i="110"/>
  <c r="D15" i="110"/>
  <c r="J14" i="110"/>
  <c r="G14" i="110"/>
  <c r="D14" i="110"/>
  <c r="J13" i="110"/>
  <c r="G13" i="110"/>
  <c r="D13" i="110"/>
  <c r="J12" i="110"/>
  <c r="G12" i="110"/>
  <c r="D12" i="110"/>
  <c r="J11" i="110"/>
  <c r="G11" i="110"/>
  <c r="D11" i="110"/>
  <c r="A10" i="110"/>
  <c r="A11" i="110"/>
  <c r="A12" i="110"/>
  <c r="A13" i="110"/>
  <c r="A14" i="110"/>
  <c r="A15" i="110"/>
  <c r="A16" i="110"/>
  <c r="A17" i="110"/>
  <c r="A18" i="110"/>
  <c r="A19" i="110"/>
  <c r="A20" i="110"/>
  <c r="A21" i="110"/>
  <c r="A22" i="110"/>
  <c r="A23" i="110"/>
  <c r="A24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J10" i="110"/>
  <c r="G10" i="110"/>
  <c r="D10" i="110"/>
  <c r="J9" i="110"/>
  <c r="G9" i="110"/>
  <c r="D9" i="110"/>
  <c r="J8" i="110"/>
  <c r="G8" i="110"/>
  <c r="D8" i="110"/>
  <c r="J29" i="109"/>
  <c r="O42" i="109"/>
  <c r="V40" i="109"/>
  <c r="V42" i="109"/>
  <c r="U40" i="109"/>
  <c r="U42" i="109"/>
  <c r="N39" i="109"/>
  <c r="J39" i="109"/>
  <c r="G39" i="109"/>
  <c r="D39" i="109"/>
  <c r="J38" i="109"/>
  <c r="G38" i="109"/>
  <c r="D38" i="109"/>
  <c r="J37" i="109"/>
  <c r="G37" i="109"/>
  <c r="D37" i="109"/>
  <c r="J36" i="109"/>
  <c r="G36" i="109"/>
  <c r="D36" i="109"/>
  <c r="J35" i="109"/>
  <c r="G35" i="109"/>
  <c r="D35" i="109"/>
  <c r="J34" i="109"/>
  <c r="G34" i="109"/>
  <c r="D34" i="109"/>
  <c r="J33" i="109"/>
  <c r="G33" i="109"/>
  <c r="D33" i="109"/>
  <c r="J32" i="109"/>
  <c r="G32" i="109"/>
  <c r="D32" i="109"/>
  <c r="D31" i="109"/>
  <c r="G31" i="109"/>
  <c r="N32" i="109"/>
  <c r="J31" i="109"/>
  <c r="D30" i="109"/>
  <c r="G30" i="109"/>
  <c r="N31" i="109"/>
  <c r="J30" i="109"/>
  <c r="G29" i="109"/>
  <c r="D29" i="109"/>
  <c r="J28" i="109"/>
  <c r="G28" i="109"/>
  <c r="D28" i="109"/>
  <c r="D27" i="109"/>
  <c r="G27" i="109"/>
  <c r="D26" i="109"/>
  <c r="G26" i="109"/>
  <c r="N27" i="109"/>
  <c r="J27" i="109"/>
  <c r="J26" i="109"/>
  <c r="J25" i="109"/>
  <c r="G25" i="109"/>
  <c r="D25" i="109"/>
  <c r="J24" i="109"/>
  <c r="G24" i="109"/>
  <c r="D24" i="109"/>
  <c r="J23" i="109"/>
  <c r="G23" i="109"/>
  <c r="D23" i="109"/>
  <c r="N24" i="109"/>
  <c r="J22" i="109"/>
  <c r="G22" i="109"/>
  <c r="D22" i="109"/>
  <c r="J21" i="109"/>
  <c r="G21" i="109"/>
  <c r="D21" i="109"/>
  <c r="D20" i="109"/>
  <c r="G20" i="109"/>
  <c r="N21" i="109"/>
  <c r="J20" i="109"/>
  <c r="J19" i="109"/>
  <c r="G19" i="109"/>
  <c r="D19" i="109"/>
  <c r="J18" i="109"/>
  <c r="G18" i="109"/>
  <c r="D18" i="109"/>
  <c r="J17" i="109"/>
  <c r="G17" i="109"/>
  <c r="D17" i="109"/>
  <c r="J16" i="109"/>
  <c r="G16" i="109"/>
  <c r="D16" i="109"/>
  <c r="J15" i="109"/>
  <c r="G15" i="109"/>
  <c r="D15" i="109"/>
  <c r="J14" i="109"/>
  <c r="G14" i="109"/>
  <c r="D14" i="109"/>
  <c r="J13" i="109"/>
  <c r="G13" i="109"/>
  <c r="D13" i="109"/>
  <c r="J12" i="109"/>
  <c r="G12" i="109"/>
  <c r="D12" i="109"/>
  <c r="J11" i="109"/>
  <c r="G11" i="109"/>
  <c r="D11" i="109"/>
  <c r="J10" i="109"/>
  <c r="G10" i="109"/>
  <c r="D10" i="109"/>
  <c r="A10" i="109"/>
  <c r="A11" i="109"/>
  <c r="A12" i="109"/>
  <c r="A13" i="109"/>
  <c r="A14" i="109"/>
  <c r="A15" i="109"/>
  <c r="A16" i="109"/>
  <c r="A17" i="109"/>
  <c r="A18" i="109"/>
  <c r="A19" i="109"/>
  <c r="A20" i="109"/>
  <c r="A21" i="109"/>
  <c r="A22" i="109"/>
  <c r="A23" i="109"/>
  <c r="A24" i="109"/>
  <c r="A25" i="109"/>
  <c r="A26" i="109"/>
  <c r="A27" i="109"/>
  <c r="A28" i="109"/>
  <c r="A29" i="109"/>
  <c r="A30" i="109"/>
  <c r="A31" i="109"/>
  <c r="A32" i="109"/>
  <c r="A33" i="109"/>
  <c r="A34" i="109"/>
  <c r="A35" i="109"/>
  <c r="A36" i="109"/>
  <c r="J9" i="109"/>
  <c r="G9" i="109"/>
  <c r="D9" i="109"/>
  <c r="J8" i="109"/>
  <c r="G8" i="109"/>
  <c r="D8" i="109"/>
  <c r="J29" i="108"/>
  <c r="O42" i="108"/>
  <c r="V40" i="108"/>
  <c r="V42" i="108"/>
  <c r="U40" i="108"/>
  <c r="U42" i="108"/>
  <c r="J39" i="108"/>
  <c r="G39" i="108"/>
  <c r="D39" i="108"/>
  <c r="J38" i="108"/>
  <c r="G38" i="108"/>
  <c r="D38" i="108"/>
  <c r="J37" i="108"/>
  <c r="G37" i="108"/>
  <c r="D37" i="108"/>
  <c r="J36" i="108"/>
  <c r="G36" i="108"/>
  <c r="D36" i="108"/>
  <c r="J35" i="108"/>
  <c r="G35" i="108"/>
  <c r="D35" i="108"/>
  <c r="J34" i="108"/>
  <c r="G34" i="108"/>
  <c r="D34" i="108"/>
  <c r="J33" i="108"/>
  <c r="G33" i="108"/>
  <c r="D33" i="108"/>
  <c r="J32" i="108"/>
  <c r="G32" i="108"/>
  <c r="D32" i="108"/>
  <c r="J31" i="108"/>
  <c r="G31" i="108"/>
  <c r="D31" i="108"/>
  <c r="J30" i="108"/>
  <c r="G30" i="108"/>
  <c r="D30" i="108"/>
  <c r="G29" i="108"/>
  <c r="D29" i="108"/>
  <c r="J28" i="108"/>
  <c r="G28" i="108"/>
  <c r="D28" i="108"/>
  <c r="J27" i="108"/>
  <c r="G27" i="108"/>
  <c r="D27" i="108"/>
  <c r="J26" i="108"/>
  <c r="G26" i="108"/>
  <c r="D26" i="108"/>
  <c r="J25" i="108"/>
  <c r="G25" i="108"/>
  <c r="D25" i="108"/>
  <c r="J24" i="108"/>
  <c r="G24" i="108"/>
  <c r="D24" i="108"/>
  <c r="J23" i="108"/>
  <c r="G23" i="108"/>
  <c r="D23" i="108"/>
  <c r="J22" i="108"/>
  <c r="G22" i="108"/>
  <c r="D22" i="108"/>
  <c r="J21" i="108"/>
  <c r="G21" i="108"/>
  <c r="D21" i="108"/>
  <c r="J20" i="108"/>
  <c r="G20" i="108"/>
  <c r="D20" i="108"/>
  <c r="J19" i="108"/>
  <c r="G19" i="108"/>
  <c r="D19" i="108"/>
  <c r="J18" i="108"/>
  <c r="G18" i="108"/>
  <c r="D18" i="108"/>
  <c r="J17" i="108"/>
  <c r="G17" i="108"/>
  <c r="D17" i="108"/>
  <c r="J16" i="108"/>
  <c r="G16" i="108"/>
  <c r="D16" i="108"/>
  <c r="J15" i="108"/>
  <c r="G15" i="108"/>
  <c r="D15" i="108"/>
  <c r="J14" i="108"/>
  <c r="G14" i="108"/>
  <c r="D14" i="108"/>
  <c r="J13" i="108"/>
  <c r="G13" i="108"/>
  <c r="D13" i="108"/>
  <c r="J12" i="108"/>
  <c r="G12" i="108"/>
  <c r="D12" i="108"/>
  <c r="J11" i="108"/>
  <c r="G11" i="108"/>
  <c r="D11" i="108"/>
  <c r="J10" i="108"/>
  <c r="G10" i="108"/>
  <c r="D10" i="108"/>
  <c r="A10" i="108"/>
  <c r="A11" i="108"/>
  <c r="A12" i="108"/>
  <c r="A13" i="108"/>
  <c r="A14" i="108"/>
  <c r="A15" i="108"/>
  <c r="A16" i="108"/>
  <c r="A17" i="108"/>
  <c r="A18" i="108"/>
  <c r="A19" i="108"/>
  <c r="A20" i="108"/>
  <c r="A21" i="108"/>
  <c r="A22" i="108"/>
  <c r="A23" i="108"/>
  <c r="A24" i="108"/>
  <c r="A25" i="108"/>
  <c r="A26" i="108"/>
  <c r="A27" i="108"/>
  <c r="A28" i="108"/>
  <c r="A29" i="108"/>
  <c r="A30" i="108"/>
  <c r="A31" i="108"/>
  <c r="A32" i="108"/>
  <c r="A33" i="108"/>
  <c r="A34" i="108"/>
  <c r="A35" i="108"/>
  <c r="A36" i="108"/>
  <c r="J9" i="108"/>
  <c r="G9" i="108"/>
  <c r="D9" i="108"/>
  <c r="J8" i="108"/>
  <c r="G8" i="108"/>
  <c r="D8" i="108"/>
  <c r="J29" i="107"/>
  <c r="O42" i="107"/>
  <c r="V40" i="107"/>
  <c r="V42" i="107"/>
  <c r="U40" i="107"/>
  <c r="U42" i="107"/>
  <c r="N39" i="107"/>
  <c r="J39" i="107"/>
  <c r="G39" i="107"/>
  <c r="D39" i="107"/>
  <c r="J38" i="107"/>
  <c r="G38" i="107"/>
  <c r="D38" i="107"/>
  <c r="J37" i="107"/>
  <c r="G37" i="107"/>
  <c r="D37" i="107"/>
  <c r="J36" i="107"/>
  <c r="G36" i="107"/>
  <c r="D36" i="107"/>
  <c r="J35" i="107"/>
  <c r="G35" i="107"/>
  <c r="D35" i="107"/>
  <c r="J34" i="107"/>
  <c r="G34" i="107"/>
  <c r="D34" i="107"/>
  <c r="J33" i="107"/>
  <c r="G33" i="107"/>
  <c r="D33" i="107"/>
  <c r="J32" i="107"/>
  <c r="G32" i="107"/>
  <c r="D32" i="107"/>
  <c r="J31" i="107"/>
  <c r="G31" i="107"/>
  <c r="D31" i="107"/>
  <c r="J30" i="107"/>
  <c r="G30" i="107"/>
  <c r="G29" i="107"/>
  <c r="D29" i="107"/>
  <c r="J28" i="107"/>
  <c r="G28" i="107"/>
  <c r="D28" i="107"/>
  <c r="J27" i="107"/>
  <c r="G27" i="107"/>
  <c r="D27" i="107"/>
  <c r="J26" i="107"/>
  <c r="G26" i="107"/>
  <c r="D26" i="107"/>
  <c r="J25" i="107"/>
  <c r="G25" i="107"/>
  <c r="D25" i="107"/>
  <c r="J24" i="107"/>
  <c r="G24" i="107"/>
  <c r="D24" i="107"/>
  <c r="J23" i="107"/>
  <c r="G23" i="107"/>
  <c r="D23" i="107"/>
  <c r="J22" i="107"/>
  <c r="G22" i="107"/>
  <c r="D22" i="107"/>
  <c r="J21" i="107"/>
  <c r="G21" i="107"/>
  <c r="D21" i="107"/>
  <c r="J20" i="107"/>
  <c r="G20" i="107"/>
  <c r="D20" i="107"/>
  <c r="J19" i="107"/>
  <c r="G19" i="107"/>
  <c r="D19" i="107"/>
  <c r="J18" i="107"/>
  <c r="G18" i="107"/>
  <c r="D18" i="107"/>
  <c r="J17" i="107"/>
  <c r="G17" i="107"/>
  <c r="D17" i="107"/>
  <c r="J16" i="107"/>
  <c r="G16" i="107"/>
  <c r="D16" i="107"/>
  <c r="J15" i="107"/>
  <c r="G15" i="107"/>
  <c r="D15" i="107"/>
  <c r="J14" i="107"/>
  <c r="G14" i="107"/>
  <c r="D14" i="107"/>
  <c r="J13" i="107"/>
  <c r="G13" i="107"/>
  <c r="D13" i="107"/>
  <c r="J12" i="107"/>
  <c r="G12" i="107"/>
  <c r="D12" i="107"/>
  <c r="J11" i="107"/>
  <c r="G11" i="107"/>
  <c r="D11" i="107"/>
  <c r="A10" i="107"/>
  <c r="A11" i="107"/>
  <c r="A12" i="107"/>
  <c r="A13" i="107"/>
  <c r="A14" i="107"/>
  <c r="A15" i="107"/>
  <c r="A16" i="107"/>
  <c r="A17" i="107"/>
  <c r="A18" i="107"/>
  <c r="A19" i="107"/>
  <c r="A20" i="107"/>
  <c r="A21" i="107"/>
  <c r="A22" i="107"/>
  <c r="A23" i="107"/>
  <c r="A24" i="107"/>
  <c r="A25" i="107"/>
  <c r="A26" i="107"/>
  <c r="A27" i="107"/>
  <c r="A28" i="107"/>
  <c r="A29" i="107"/>
  <c r="A30" i="107"/>
  <c r="A31" i="107"/>
  <c r="A32" i="107"/>
  <c r="A33" i="107"/>
  <c r="A34" i="107"/>
  <c r="A35" i="107"/>
  <c r="A36" i="107"/>
  <c r="J10" i="107"/>
  <c r="G10" i="107"/>
  <c r="D10" i="107"/>
  <c r="J9" i="107"/>
  <c r="G9" i="107"/>
  <c r="D9" i="107"/>
  <c r="J8" i="107"/>
  <c r="G8" i="107"/>
  <c r="D8" i="107"/>
  <c r="J29" i="106"/>
  <c r="O42" i="106"/>
  <c r="V40" i="106"/>
  <c r="V42" i="106"/>
  <c r="U40" i="106"/>
  <c r="U42" i="106"/>
  <c r="J39" i="106"/>
  <c r="G39" i="106"/>
  <c r="D39" i="106"/>
  <c r="J38" i="106"/>
  <c r="G38" i="106"/>
  <c r="D38" i="106"/>
  <c r="J37" i="106"/>
  <c r="G37" i="106"/>
  <c r="D37" i="106"/>
  <c r="J36" i="106"/>
  <c r="G36" i="106"/>
  <c r="D36" i="106"/>
  <c r="J35" i="106"/>
  <c r="G35" i="106"/>
  <c r="D35" i="106"/>
  <c r="J34" i="106"/>
  <c r="G34" i="106"/>
  <c r="D34" i="106"/>
  <c r="J33" i="106"/>
  <c r="G33" i="106"/>
  <c r="D33" i="106"/>
  <c r="J32" i="106"/>
  <c r="G32" i="106"/>
  <c r="D32" i="106"/>
  <c r="J31" i="106"/>
  <c r="G31" i="106"/>
  <c r="D31" i="106"/>
  <c r="J30" i="106"/>
  <c r="G30" i="106"/>
  <c r="D30" i="106"/>
  <c r="G29" i="106"/>
  <c r="D29" i="106"/>
  <c r="J28" i="106"/>
  <c r="G28" i="106"/>
  <c r="D28" i="106"/>
  <c r="D27" i="106"/>
  <c r="G27" i="106"/>
  <c r="N28" i="106"/>
  <c r="J27" i="106"/>
  <c r="D26" i="106"/>
  <c r="G26" i="106"/>
  <c r="N27" i="106"/>
  <c r="J26" i="106"/>
  <c r="J25" i="106"/>
  <c r="G25" i="106"/>
  <c r="D25" i="106"/>
  <c r="J24" i="106"/>
  <c r="G24" i="106"/>
  <c r="D24" i="106"/>
  <c r="J23" i="106"/>
  <c r="G23" i="106"/>
  <c r="D23" i="106"/>
  <c r="J22" i="106"/>
  <c r="G22" i="106"/>
  <c r="D22" i="106"/>
  <c r="J21" i="106"/>
  <c r="G21" i="106"/>
  <c r="D21" i="106"/>
  <c r="J20" i="106"/>
  <c r="G20" i="106"/>
  <c r="D20" i="106"/>
  <c r="J19" i="106"/>
  <c r="G19" i="106"/>
  <c r="D19" i="106"/>
  <c r="J18" i="106"/>
  <c r="G18" i="106"/>
  <c r="D18" i="106"/>
  <c r="J17" i="106"/>
  <c r="G17" i="106"/>
  <c r="D17" i="106"/>
  <c r="J16" i="106"/>
  <c r="G16" i="106"/>
  <c r="D16" i="106"/>
  <c r="J15" i="106"/>
  <c r="G15" i="106"/>
  <c r="D15" i="106"/>
  <c r="J14" i="106"/>
  <c r="G14" i="106"/>
  <c r="D14" i="106"/>
  <c r="J13" i="106"/>
  <c r="G13" i="106"/>
  <c r="D13" i="106"/>
  <c r="J12" i="106"/>
  <c r="G12" i="106"/>
  <c r="D12" i="106"/>
  <c r="J11" i="106"/>
  <c r="G11" i="106"/>
  <c r="D11" i="106"/>
  <c r="J10" i="106"/>
  <c r="G10" i="106"/>
  <c r="D10" i="106"/>
  <c r="A10" i="106"/>
  <c r="A11" i="106"/>
  <c r="A12" i="106"/>
  <c r="A13" i="106"/>
  <c r="A14" i="106"/>
  <c r="A15" i="106"/>
  <c r="A16" i="106"/>
  <c r="A17" i="106"/>
  <c r="A18" i="106"/>
  <c r="A19" i="106"/>
  <c r="A20" i="106"/>
  <c r="A21" i="106"/>
  <c r="A22" i="106"/>
  <c r="A23" i="106"/>
  <c r="A24" i="106"/>
  <c r="A25" i="106"/>
  <c r="A26" i="106"/>
  <c r="A27" i="106"/>
  <c r="A28" i="106"/>
  <c r="A29" i="106"/>
  <c r="A30" i="106"/>
  <c r="A31" i="106"/>
  <c r="A32" i="106"/>
  <c r="A33" i="106"/>
  <c r="A34" i="106"/>
  <c r="A35" i="106"/>
  <c r="A36" i="106"/>
  <c r="J9" i="106"/>
  <c r="G9" i="106"/>
  <c r="D9" i="106"/>
  <c r="J8" i="106"/>
  <c r="G8" i="106"/>
  <c r="D8" i="106"/>
  <c r="J29" i="105"/>
  <c r="J29" i="104"/>
  <c r="O42" i="105"/>
  <c r="V40" i="105"/>
  <c r="V42" i="105"/>
  <c r="U40" i="105"/>
  <c r="U42" i="105"/>
  <c r="J39" i="105"/>
  <c r="G39" i="105"/>
  <c r="D39" i="105"/>
  <c r="J38" i="105"/>
  <c r="G38" i="105"/>
  <c r="D38" i="105"/>
  <c r="J37" i="105"/>
  <c r="G37" i="105"/>
  <c r="D37" i="105"/>
  <c r="J36" i="105"/>
  <c r="G36" i="105"/>
  <c r="D36" i="105"/>
  <c r="J35" i="105"/>
  <c r="G35" i="105"/>
  <c r="D35" i="105"/>
  <c r="J34" i="105"/>
  <c r="G34" i="105"/>
  <c r="D34" i="105"/>
  <c r="J33" i="105"/>
  <c r="G33" i="105"/>
  <c r="D33" i="105"/>
  <c r="D32" i="105"/>
  <c r="G32" i="105"/>
  <c r="N33" i="105"/>
  <c r="J32" i="105"/>
  <c r="J31" i="105"/>
  <c r="G31" i="105"/>
  <c r="D31" i="105"/>
  <c r="D30" i="105"/>
  <c r="G30" i="105"/>
  <c r="N31" i="105"/>
  <c r="J30" i="105"/>
  <c r="D29" i="105"/>
  <c r="G29" i="105"/>
  <c r="N30" i="105"/>
  <c r="J28" i="105"/>
  <c r="G28" i="105"/>
  <c r="D28" i="105"/>
  <c r="J27" i="105"/>
  <c r="G27" i="105"/>
  <c r="D27" i="105"/>
  <c r="J26" i="105"/>
  <c r="G26" i="105"/>
  <c r="D26" i="105"/>
  <c r="J25" i="105"/>
  <c r="G25" i="105"/>
  <c r="D25" i="105"/>
  <c r="D24" i="105"/>
  <c r="G24" i="105"/>
  <c r="N25" i="105"/>
  <c r="J24" i="105"/>
  <c r="J23" i="105"/>
  <c r="G23" i="105"/>
  <c r="D23" i="105"/>
  <c r="J22" i="105"/>
  <c r="G22" i="105"/>
  <c r="D22" i="105"/>
  <c r="D21" i="105"/>
  <c r="G21" i="105"/>
  <c r="N22" i="105"/>
  <c r="D20" i="105"/>
  <c r="G20" i="105"/>
  <c r="N21" i="105"/>
  <c r="J21" i="105"/>
  <c r="J20" i="105"/>
  <c r="J19" i="105"/>
  <c r="G19" i="105"/>
  <c r="D19" i="105"/>
  <c r="J18" i="105"/>
  <c r="G18" i="105"/>
  <c r="D18" i="105"/>
  <c r="J17" i="105"/>
  <c r="G17" i="105"/>
  <c r="D17" i="105"/>
  <c r="J16" i="105"/>
  <c r="G16" i="105"/>
  <c r="D16" i="105"/>
  <c r="J15" i="105"/>
  <c r="G15" i="105"/>
  <c r="D15" i="105"/>
  <c r="J14" i="105"/>
  <c r="G14" i="105"/>
  <c r="D14" i="105"/>
  <c r="J13" i="105"/>
  <c r="G13" i="105"/>
  <c r="D13" i="105"/>
  <c r="J12" i="105"/>
  <c r="G12" i="105"/>
  <c r="D12" i="105"/>
  <c r="G11" i="105"/>
  <c r="D11" i="105"/>
  <c r="J10" i="105"/>
  <c r="G10" i="105"/>
  <c r="D10" i="105"/>
  <c r="A10" i="105"/>
  <c r="A11" i="105"/>
  <c r="A12" i="105"/>
  <c r="A13" i="105"/>
  <c r="A14" i="105"/>
  <c r="A15" i="105"/>
  <c r="A16" i="105"/>
  <c r="A17" i="105"/>
  <c r="A18" i="105"/>
  <c r="A19" i="105"/>
  <c r="A20" i="105"/>
  <c r="A21" i="105"/>
  <c r="A22" i="105"/>
  <c r="A23" i="105"/>
  <c r="A24" i="105"/>
  <c r="A25" i="105"/>
  <c r="A26" i="105"/>
  <c r="A27" i="105"/>
  <c r="A28" i="105"/>
  <c r="A29" i="105"/>
  <c r="A30" i="105"/>
  <c r="A31" i="105"/>
  <c r="A32" i="105"/>
  <c r="A33" i="105"/>
  <c r="A34" i="105"/>
  <c r="A35" i="105"/>
  <c r="A36" i="105"/>
  <c r="J9" i="105"/>
  <c r="G9" i="105"/>
  <c r="D9" i="105"/>
  <c r="J8" i="105"/>
  <c r="G8" i="105"/>
  <c r="D8" i="105"/>
  <c r="O42" i="104"/>
  <c r="V40" i="104"/>
  <c r="V42" i="104"/>
  <c r="U40" i="104"/>
  <c r="U42" i="104"/>
  <c r="N39" i="104"/>
  <c r="J39" i="104"/>
  <c r="G39" i="104"/>
  <c r="D39" i="104"/>
  <c r="J38" i="104"/>
  <c r="G38" i="104"/>
  <c r="D38" i="104"/>
  <c r="J37" i="104"/>
  <c r="G37" i="104"/>
  <c r="D37" i="104"/>
  <c r="J36" i="104"/>
  <c r="G36" i="104"/>
  <c r="D36" i="104"/>
  <c r="J35" i="104"/>
  <c r="G35" i="104"/>
  <c r="D35" i="104"/>
  <c r="J34" i="104"/>
  <c r="G34" i="104"/>
  <c r="D34" i="104"/>
  <c r="J33" i="104"/>
  <c r="G33" i="104"/>
  <c r="D33" i="104"/>
  <c r="J32" i="104"/>
  <c r="G32" i="104"/>
  <c r="D32" i="104"/>
  <c r="J31" i="104"/>
  <c r="G31" i="104"/>
  <c r="D31" i="104"/>
  <c r="J30" i="104"/>
  <c r="G30" i="104"/>
  <c r="D30" i="104"/>
  <c r="G29" i="104"/>
  <c r="D29" i="104"/>
  <c r="J28" i="104"/>
  <c r="G28" i="104"/>
  <c r="D28" i="104"/>
  <c r="J27" i="104"/>
  <c r="G27" i="104"/>
  <c r="D27" i="104"/>
  <c r="D26" i="104"/>
  <c r="G26" i="104"/>
  <c r="N27" i="104"/>
  <c r="J26" i="104"/>
  <c r="D25" i="104"/>
  <c r="G25" i="104"/>
  <c r="N26" i="104"/>
  <c r="J25" i="104"/>
  <c r="D24" i="104"/>
  <c r="G24" i="104"/>
  <c r="N25" i="104"/>
  <c r="J24" i="104"/>
  <c r="J23" i="104"/>
  <c r="G23" i="104"/>
  <c r="D23" i="104"/>
  <c r="N24" i="104"/>
  <c r="J22" i="104"/>
  <c r="G22" i="104"/>
  <c r="D22" i="104"/>
  <c r="J21" i="104"/>
  <c r="G21" i="104"/>
  <c r="D21" i="104"/>
  <c r="J20" i="104"/>
  <c r="G20" i="104"/>
  <c r="D20" i="104"/>
  <c r="J19" i="104"/>
  <c r="G19" i="104"/>
  <c r="D19" i="104"/>
  <c r="J18" i="104"/>
  <c r="G18" i="104"/>
  <c r="D18" i="104"/>
  <c r="J17" i="104"/>
  <c r="G17" i="104"/>
  <c r="D17" i="104"/>
  <c r="J16" i="104"/>
  <c r="G16" i="104"/>
  <c r="D16" i="104"/>
  <c r="J15" i="104"/>
  <c r="G15" i="104"/>
  <c r="D15" i="104"/>
  <c r="J14" i="104"/>
  <c r="G14" i="104"/>
  <c r="D14" i="104"/>
  <c r="J13" i="104"/>
  <c r="G13" i="104"/>
  <c r="D13" i="104"/>
  <c r="J12" i="104"/>
  <c r="G12" i="104"/>
  <c r="D12" i="104"/>
  <c r="J11" i="104"/>
  <c r="G11" i="104"/>
  <c r="D11" i="104"/>
  <c r="A10" i="104"/>
  <c r="A11" i="104"/>
  <c r="A12" i="104"/>
  <c r="A13" i="104"/>
  <c r="A14" i="104"/>
  <c r="A15" i="104"/>
  <c r="A16" i="104"/>
  <c r="A17" i="104"/>
  <c r="A18" i="104"/>
  <c r="A19" i="104"/>
  <c r="A20" i="104"/>
  <c r="A21" i="104"/>
  <c r="A22" i="104"/>
  <c r="A23" i="104"/>
  <c r="A24" i="104"/>
  <c r="A25" i="104"/>
  <c r="A26" i="104"/>
  <c r="A27" i="104"/>
  <c r="A28" i="104"/>
  <c r="A29" i="104"/>
  <c r="A30" i="104"/>
  <c r="A31" i="104"/>
  <c r="A32" i="104"/>
  <c r="A33" i="104"/>
  <c r="A34" i="104"/>
  <c r="A35" i="104"/>
  <c r="A36" i="104"/>
  <c r="J10" i="104"/>
  <c r="G10" i="104"/>
  <c r="D10" i="104"/>
  <c r="J9" i="104"/>
  <c r="G9" i="104"/>
  <c r="D9" i="104"/>
  <c r="J8" i="104"/>
  <c r="G8" i="104"/>
  <c r="D8" i="104"/>
  <c r="J29" i="103"/>
  <c r="O42" i="103"/>
  <c r="V40" i="103"/>
  <c r="V42" i="103"/>
  <c r="U40" i="103"/>
  <c r="U42" i="103"/>
  <c r="J39" i="103"/>
  <c r="G39" i="103"/>
  <c r="D39" i="103"/>
  <c r="J38" i="103"/>
  <c r="G38" i="103"/>
  <c r="D38" i="103"/>
  <c r="J37" i="103"/>
  <c r="G37" i="103"/>
  <c r="D37" i="103"/>
  <c r="J36" i="103"/>
  <c r="G36" i="103"/>
  <c r="D36" i="103"/>
  <c r="J35" i="103"/>
  <c r="G35" i="103"/>
  <c r="D35" i="103"/>
  <c r="J34" i="103"/>
  <c r="G34" i="103"/>
  <c r="D34" i="103"/>
  <c r="J33" i="103"/>
  <c r="G33" i="103"/>
  <c r="D33" i="103"/>
  <c r="J32" i="103"/>
  <c r="G32" i="103"/>
  <c r="D32" i="103"/>
  <c r="J31" i="103"/>
  <c r="G31" i="103"/>
  <c r="D31" i="103"/>
  <c r="J30" i="103"/>
  <c r="G30" i="103"/>
  <c r="G29" i="103"/>
  <c r="D29" i="103"/>
  <c r="J28" i="103"/>
  <c r="G28" i="103"/>
  <c r="D28" i="103"/>
  <c r="J27" i="103"/>
  <c r="G27" i="103"/>
  <c r="D27" i="103"/>
  <c r="D26" i="103"/>
  <c r="G26" i="103"/>
  <c r="N27" i="103"/>
  <c r="J26" i="103"/>
  <c r="J25" i="103"/>
  <c r="G25" i="103"/>
  <c r="D25" i="103"/>
  <c r="J24" i="103"/>
  <c r="G24" i="103"/>
  <c r="D24" i="103"/>
  <c r="J23" i="103"/>
  <c r="G23" i="103"/>
  <c r="D23" i="103"/>
  <c r="D22" i="103"/>
  <c r="G22" i="103"/>
  <c r="N23" i="103"/>
  <c r="J22" i="103"/>
  <c r="J21" i="103"/>
  <c r="G21" i="103"/>
  <c r="D21" i="103"/>
  <c r="D20" i="103"/>
  <c r="G20" i="103"/>
  <c r="N21" i="103"/>
  <c r="J20" i="103"/>
  <c r="J19" i="103"/>
  <c r="G19" i="103"/>
  <c r="D19" i="103"/>
  <c r="J18" i="103"/>
  <c r="G18" i="103"/>
  <c r="D18" i="103"/>
  <c r="J17" i="103"/>
  <c r="G17" i="103"/>
  <c r="D17" i="103"/>
  <c r="J16" i="103"/>
  <c r="G16" i="103"/>
  <c r="D16" i="103"/>
  <c r="J15" i="103"/>
  <c r="G15" i="103"/>
  <c r="D15" i="103"/>
  <c r="J14" i="103"/>
  <c r="G14" i="103"/>
  <c r="D14" i="103"/>
  <c r="J13" i="103"/>
  <c r="G13" i="103"/>
  <c r="D13" i="103"/>
  <c r="J12" i="103"/>
  <c r="G12" i="103"/>
  <c r="D12" i="103"/>
  <c r="J11" i="103"/>
  <c r="G11" i="103"/>
  <c r="D11" i="103"/>
  <c r="J10" i="103"/>
  <c r="G10" i="103"/>
  <c r="D10" i="103"/>
  <c r="A10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30" i="103"/>
  <c r="A31" i="103"/>
  <c r="A32" i="103"/>
  <c r="A33" i="103"/>
  <c r="A34" i="103"/>
  <c r="A35" i="103"/>
  <c r="A36" i="103"/>
  <c r="J9" i="103"/>
  <c r="G9" i="103"/>
  <c r="D9" i="103"/>
  <c r="J8" i="103"/>
  <c r="G8" i="103"/>
  <c r="D8" i="103"/>
  <c r="J29" i="102"/>
  <c r="O42" i="102"/>
  <c r="V40" i="102"/>
  <c r="V42" i="102"/>
  <c r="U40" i="102"/>
  <c r="U42" i="102"/>
  <c r="N39" i="102"/>
  <c r="J39" i="102"/>
  <c r="G39" i="102"/>
  <c r="D39" i="102"/>
  <c r="J38" i="102"/>
  <c r="G38" i="102"/>
  <c r="D38" i="102"/>
  <c r="J37" i="102"/>
  <c r="G37" i="102"/>
  <c r="D37" i="102"/>
  <c r="J36" i="102"/>
  <c r="G36" i="102"/>
  <c r="D36" i="102"/>
  <c r="J35" i="102"/>
  <c r="G35" i="102"/>
  <c r="D35" i="102"/>
  <c r="J34" i="102"/>
  <c r="G34" i="102"/>
  <c r="D34" i="102"/>
  <c r="J33" i="102"/>
  <c r="G33" i="102"/>
  <c r="D33" i="102"/>
  <c r="J32" i="102"/>
  <c r="G32" i="102"/>
  <c r="D32" i="102"/>
  <c r="J31" i="102"/>
  <c r="G31" i="102"/>
  <c r="D31" i="102"/>
  <c r="J30" i="102"/>
  <c r="G30" i="102"/>
  <c r="D30" i="102"/>
  <c r="G29" i="102"/>
  <c r="D29" i="102"/>
  <c r="J28" i="102"/>
  <c r="G28" i="102"/>
  <c r="D28" i="102"/>
  <c r="J27" i="102"/>
  <c r="G27" i="102"/>
  <c r="D27" i="102"/>
  <c r="J26" i="102"/>
  <c r="G26" i="102"/>
  <c r="D26" i="102"/>
  <c r="J25" i="102"/>
  <c r="G25" i="102"/>
  <c r="D25" i="102"/>
  <c r="J24" i="102"/>
  <c r="G24" i="102"/>
  <c r="D24" i="102"/>
  <c r="D23" i="102"/>
  <c r="G23" i="102"/>
  <c r="N24" i="102"/>
  <c r="J23" i="102"/>
  <c r="J22" i="102"/>
  <c r="G22" i="102"/>
  <c r="D22" i="102"/>
  <c r="J21" i="102"/>
  <c r="G21" i="102"/>
  <c r="D21" i="102"/>
  <c r="J20" i="102"/>
  <c r="G20" i="102"/>
  <c r="D20" i="102"/>
  <c r="J19" i="102"/>
  <c r="G19" i="102"/>
  <c r="D19" i="102"/>
  <c r="J18" i="102"/>
  <c r="G18" i="102"/>
  <c r="D18" i="102"/>
  <c r="J17" i="102"/>
  <c r="G17" i="102"/>
  <c r="D17" i="102"/>
  <c r="J16" i="102"/>
  <c r="G16" i="102"/>
  <c r="D16" i="102"/>
  <c r="J15" i="102"/>
  <c r="G15" i="102"/>
  <c r="D15" i="102"/>
  <c r="J14" i="102"/>
  <c r="G14" i="102"/>
  <c r="D14" i="102"/>
  <c r="J13" i="102"/>
  <c r="G13" i="102"/>
  <c r="D13" i="102"/>
  <c r="J12" i="102"/>
  <c r="G12" i="102"/>
  <c r="D12" i="102"/>
  <c r="J11" i="102"/>
  <c r="G11" i="102"/>
  <c r="D11" i="102"/>
  <c r="J10" i="102"/>
  <c r="G10" i="102"/>
  <c r="D10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J9" i="102"/>
  <c r="G9" i="102"/>
  <c r="D9" i="102"/>
  <c r="J8" i="102"/>
  <c r="G8" i="102"/>
  <c r="D8" i="102"/>
  <c r="J29" i="101"/>
  <c r="O42" i="101"/>
  <c r="V40" i="101"/>
  <c r="V42" i="101"/>
  <c r="U40" i="101"/>
  <c r="U42" i="101"/>
  <c r="J39" i="101"/>
  <c r="G39" i="101"/>
  <c r="D39" i="101"/>
  <c r="J38" i="101"/>
  <c r="G38" i="101"/>
  <c r="D38" i="101"/>
  <c r="J37" i="101"/>
  <c r="G37" i="101"/>
  <c r="D37" i="101"/>
  <c r="J36" i="101"/>
  <c r="G36" i="101"/>
  <c r="D36" i="101"/>
  <c r="J35" i="101"/>
  <c r="G35" i="101"/>
  <c r="D35" i="101"/>
  <c r="J34" i="101"/>
  <c r="G34" i="101"/>
  <c r="D34" i="101"/>
  <c r="J33" i="101"/>
  <c r="G33" i="101"/>
  <c r="D33" i="101"/>
  <c r="J32" i="101"/>
  <c r="G32" i="101"/>
  <c r="D32" i="101"/>
  <c r="J31" i="101"/>
  <c r="G31" i="101"/>
  <c r="D31" i="101"/>
  <c r="J30" i="101"/>
  <c r="G30" i="101"/>
  <c r="D30" i="101"/>
  <c r="G29" i="101"/>
  <c r="D29" i="101"/>
  <c r="J28" i="101"/>
  <c r="G28" i="101"/>
  <c r="D28" i="101"/>
  <c r="J27" i="101"/>
  <c r="G27" i="101"/>
  <c r="D27" i="101"/>
  <c r="J26" i="101"/>
  <c r="G26" i="101"/>
  <c r="D26" i="101"/>
  <c r="J25" i="101"/>
  <c r="G25" i="101"/>
  <c r="D25" i="101"/>
  <c r="J24" i="101"/>
  <c r="G24" i="101"/>
  <c r="D24" i="101"/>
  <c r="J23" i="101"/>
  <c r="G23" i="101"/>
  <c r="D23" i="101"/>
  <c r="J22" i="101"/>
  <c r="G22" i="101"/>
  <c r="D22" i="101"/>
  <c r="J21" i="101"/>
  <c r="G21" i="101"/>
  <c r="D21" i="101"/>
  <c r="J20" i="101"/>
  <c r="G20" i="101"/>
  <c r="D20" i="101"/>
  <c r="J19" i="101"/>
  <c r="G19" i="101"/>
  <c r="D19" i="101"/>
  <c r="J18" i="101"/>
  <c r="G18" i="101"/>
  <c r="D18" i="101"/>
  <c r="J17" i="101"/>
  <c r="G17" i="101"/>
  <c r="D17" i="101"/>
  <c r="J16" i="101"/>
  <c r="G16" i="101"/>
  <c r="D16" i="101"/>
  <c r="J15" i="101"/>
  <c r="G15" i="101"/>
  <c r="D15" i="101"/>
  <c r="J14" i="101"/>
  <c r="G14" i="101"/>
  <c r="D14" i="101"/>
  <c r="J13" i="101"/>
  <c r="G13" i="101"/>
  <c r="D13" i="101"/>
  <c r="J12" i="101"/>
  <c r="G12" i="101"/>
  <c r="D12" i="101"/>
  <c r="J11" i="101"/>
  <c r="G11" i="101"/>
  <c r="D11" i="101"/>
  <c r="J10" i="101"/>
  <c r="G10" i="101"/>
  <c r="D10" i="101"/>
  <c r="A10" i="101"/>
  <c r="A11" i="101"/>
  <c r="A12" i="101"/>
  <c r="A13" i="101"/>
  <c r="A14" i="101"/>
  <c r="A15" i="101"/>
  <c r="A16" i="101"/>
  <c r="A17" i="101"/>
  <c r="A18" i="101"/>
  <c r="A19" i="101"/>
  <c r="A20" i="101"/>
  <c r="A21" i="101"/>
  <c r="A22" i="101"/>
  <c r="A23" i="101"/>
  <c r="A24" i="101"/>
  <c r="A25" i="101"/>
  <c r="A26" i="101"/>
  <c r="A27" i="101"/>
  <c r="A28" i="101"/>
  <c r="A29" i="101"/>
  <c r="A30" i="101"/>
  <c r="A31" i="101"/>
  <c r="A32" i="101"/>
  <c r="A33" i="101"/>
  <c r="A34" i="101"/>
  <c r="A35" i="101"/>
  <c r="A36" i="101"/>
  <c r="J9" i="101"/>
  <c r="G9" i="101"/>
  <c r="D9" i="101"/>
  <c r="J8" i="101"/>
  <c r="G8" i="101"/>
  <c r="D8" i="101"/>
  <c r="J29" i="100"/>
  <c r="J29" i="99"/>
  <c r="O42" i="100"/>
  <c r="V40" i="100"/>
  <c r="V42" i="100"/>
  <c r="U40" i="100"/>
  <c r="U42" i="100"/>
  <c r="N39" i="100"/>
  <c r="J39" i="100"/>
  <c r="G39" i="100"/>
  <c r="D39" i="100"/>
  <c r="N38" i="100"/>
  <c r="J38" i="100"/>
  <c r="G38" i="100"/>
  <c r="D38" i="100"/>
  <c r="N37" i="100"/>
  <c r="J37" i="100"/>
  <c r="G37" i="100"/>
  <c r="D37" i="100"/>
  <c r="J36" i="100"/>
  <c r="G36" i="100"/>
  <c r="D36" i="100"/>
  <c r="J35" i="100"/>
  <c r="G35" i="100"/>
  <c r="D35" i="100"/>
  <c r="J34" i="100"/>
  <c r="G34" i="100"/>
  <c r="D34" i="100"/>
  <c r="J33" i="100"/>
  <c r="G33" i="100"/>
  <c r="D33" i="100"/>
  <c r="J32" i="100"/>
  <c r="G32" i="100"/>
  <c r="D32" i="100"/>
  <c r="J31" i="100"/>
  <c r="G31" i="100"/>
  <c r="D31" i="100"/>
  <c r="J30" i="100"/>
  <c r="G30" i="100"/>
  <c r="D30" i="100"/>
  <c r="G29" i="100"/>
  <c r="D29" i="100"/>
  <c r="J28" i="100"/>
  <c r="G28" i="100"/>
  <c r="D28" i="100"/>
  <c r="J27" i="100"/>
  <c r="G27" i="100"/>
  <c r="D27" i="100"/>
  <c r="J26" i="100"/>
  <c r="G26" i="100"/>
  <c r="D26" i="100"/>
  <c r="J25" i="100"/>
  <c r="G25" i="100"/>
  <c r="D25" i="100"/>
  <c r="J24" i="100"/>
  <c r="G24" i="100"/>
  <c r="D24" i="100"/>
  <c r="J23" i="100"/>
  <c r="G23" i="100"/>
  <c r="D23" i="100"/>
  <c r="J22" i="100"/>
  <c r="G22" i="100"/>
  <c r="D22" i="100"/>
  <c r="J21" i="100"/>
  <c r="G21" i="100"/>
  <c r="D21" i="100"/>
  <c r="J20" i="100"/>
  <c r="G20" i="100"/>
  <c r="D20" i="100"/>
  <c r="J19" i="100"/>
  <c r="G19" i="100"/>
  <c r="D19" i="100"/>
  <c r="J18" i="100"/>
  <c r="G18" i="100"/>
  <c r="D18" i="100"/>
  <c r="J17" i="100"/>
  <c r="G17" i="100"/>
  <c r="D17" i="100"/>
  <c r="J16" i="100"/>
  <c r="G16" i="100"/>
  <c r="D16" i="100"/>
  <c r="J15" i="100"/>
  <c r="G15" i="100"/>
  <c r="D15" i="100"/>
  <c r="J14" i="100"/>
  <c r="G14" i="100"/>
  <c r="D14" i="100"/>
  <c r="J13" i="100"/>
  <c r="G13" i="100"/>
  <c r="D13" i="100"/>
  <c r="J12" i="100"/>
  <c r="G12" i="100"/>
  <c r="D12" i="100"/>
  <c r="J11" i="100"/>
  <c r="G11" i="100"/>
  <c r="D11" i="100"/>
  <c r="J10" i="100"/>
  <c r="G10" i="100"/>
  <c r="D10" i="100"/>
  <c r="A10" i="100"/>
  <c r="A11" i="100"/>
  <c r="A12" i="100"/>
  <c r="A13" i="100"/>
  <c r="A14" i="100"/>
  <c r="A15" i="100"/>
  <c r="A16" i="100"/>
  <c r="A17" i="100"/>
  <c r="A18" i="100"/>
  <c r="A19" i="100"/>
  <c r="A20" i="100"/>
  <c r="A21" i="100"/>
  <c r="A22" i="100"/>
  <c r="A23" i="100"/>
  <c r="A24" i="100"/>
  <c r="A25" i="100"/>
  <c r="A26" i="100"/>
  <c r="A27" i="100"/>
  <c r="A28" i="100"/>
  <c r="A29" i="100"/>
  <c r="A30" i="100"/>
  <c r="A31" i="100"/>
  <c r="A32" i="100"/>
  <c r="A33" i="100"/>
  <c r="A34" i="100"/>
  <c r="A35" i="100"/>
  <c r="J9" i="100"/>
  <c r="G9" i="100"/>
  <c r="D9" i="100"/>
  <c r="J8" i="100"/>
  <c r="G8" i="100"/>
  <c r="D8" i="100"/>
  <c r="O42" i="99"/>
  <c r="V40" i="99"/>
  <c r="V42" i="99"/>
  <c r="U40" i="99"/>
  <c r="U42" i="99"/>
  <c r="J39" i="99"/>
  <c r="G39" i="99"/>
  <c r="D39" i="99"/>
  <c r="J38" i="99"/>
  <c r="G38" i="99"/>
  <c r="D38" i="99"/>
  <c r="J37" i="99"/>
  <c r="G37" i="99"/>
  <c r="D37" i="99"/>
  <c r="J36" i="99"/>
  <c r="G36" i="99"/>
  <c r="D36" i="99"/>
  <c r="J35" i="99"/>
  <c r="G35" i="99"/>
  <c r="D35" i="99"/>
  <c r="J34" i="99"/>
  <c r="G34" i="99"/>
  <c r="D34" i="99"/>
  <c r="J33" i="99"/>
  <c r="G33" i="99"/>
  <c r="D33" i="99"/>
  <c r="J32" i="99"/>
  <c r="G32" i="99"/>
  <c r="D32" i="99"/>
  <c r="J31" i="99"/>
  <c r="G31" i="99"/>
  <c r="D31" i="99"/>
  <c r="J30" i="99"/>
  <c r="G30" i="99"/>
  <c r="D30" i="99"/>
  <c r="G29" i="99"/>
  <c r="D29" i="99"/>
  <c r="J28" i="99"/>
  <c r="G28" i="99"/>
  <c r="D28" i="99"/>
  <c r="J27" i="99"/>
  <c r="G27" i="99"/>
  <c r="D27" i="99"/>
  <c r="J26" i="99"/>
  <c r="G26" i="99"/>
  <c r="D26" i="99"/>
  <c r="J25" i="99"/>
  <c r="G25" i="99"/>
  <c r="D25" i="99"/>
  <c r="J24" i="99"/>
  <c r="G24" i="99"/>
  <c r="D24" i="99"/>
  <c r="J23" i="99"/>
  <c r="G23" i="99"/>
  <c r="D23" i="99"/>
  <c r="J22" i="99"/>
  <c r="G22" i="99"/>
  <c r="D22" i="99"/>
  <c r="J21" i="99"/>
  <c r="G21" i="99"/>
  <c r="D21" i="99"/>
  <c r="J20" i="99"/>
  <c r="G20" i="99"/>
  <c r="D20" i="99"/>
  <c r="J19" i="99"/>
  <c r="G19" i="99"/>
  <c r="D19" i="99"/>
  <c r="J18" i="99"/>
  <c r="G18" i="99"/>
  <c r="D18" i="99"/>
  <c r="J17" i="99"/>
  <c r="G17" i="99"/>
  <c r="D17" i="99"/>
  <c r="J16" i="99"/>
  <c r="G16" i="99"/>
  <c r="D16" i="99"/>
  <c r="J15" i="99"/>
  <c r="G15" i="99"/>
  <c r="D15" i="99"/>
  <c r="J14" i="99"/>
  <c r="G14" i="99"/>
  <c r="D14" i="99"/>
  <c r="J13" i="99"/>
  <c r="G13" i="99"/>
  <c r="D13" i="99"/>
  <c r="J12" i="99"/>
  <c r="G12" i="99"/>
  <c r="D12" i="99"/>
  <c r="J11" i="99"/>
  <c r="G11" i="99"/>
  <c r="D11" i="99"/>
  <c r="J10" i="99"/>
  <c r="G10" i="99"/>
  <c r="D10" i="99"/>
  <c r="A10" i="99"/>
  <c r="A11" i="99"/>
  <c r="A12" i="99"/>
  <c r="A13" i="99"/>
  <c r="A14" i="99"/>
  <c r="A15" i="99"/>
  <c r="A16" i="99"/>
  <c r="A17" i="99"/>
  <c r="A18" i="99"/>
  <c r="A19" i="99"/>
  <c r="A20" i="99"/>
  <c r="A21" i="99"/>
  <c r="A22" i="99"/>
  <c r="A23" i="99"/>
  <c r="A24" i="99"/>
  <c r="A25" i="99"/>
  <c r="A26" i="99"/>
  <c r="A27" i="99"/>
  <c r="A28" i="99"/>
  <c r="A29" i="99"/>
  <c r="A30" i="99"/>
  <c r="A31" i="99"/>
  <c r="A32" i="99"/>
  <c r="A33" i="99"/>
  <c r="A34" i="99"/>
  <c r="A35" i="99"/>
  <c r="A36" i="99"/>
  <c r="J9" i="99"/>
  <c r="G9" i="99"/>
  <c r="D9" i="99"/>
  <c r="J8" i="99"/>
  <c r="G8" i="99"/>
  <c r="D8" i="99"/>
  <c r="J29" i="98"/>
  <c r="O42" i="98"/>
  <c r="V40" i="98"/>
  <c r="V42" i="98"/>
  <c r="U40" i="98"/>
  <c r="U42" i="98"/>
  <c r="J39" i="98"/>
  <c r="G39" i="98"/>
  <c r="D39" i="98"/>
  <c r="J38" i="98"/>
  <c r="G38" i="98"/>
  <c r="D38" i="98"/>
  <c r="J37" i="98"/>
  <c r="G37" i="98"/>
  <c r="D37" i="98"/>
  <c r="J36" i="98"/>
  <c r="G36" i="98"/>
  <c r="D36" i="98"/>
  <c r="J35" i="98"/>
  <c r="G35" i="98"/>
  <c r="D35" i="98"/>
  <c r="J34" i="98"/>
  <c r="G34" i="98"/>
  <c r="D34" i="98"/>
  <c r="J33" i="98"/>
  <c r="G33" i="98"/>
  <c r="D33" i="98"/>
  <c r="J32" i="98"/>
  <c r="G32" i="98"/>
  <c r="D32" i="98"/>
  <c r="J31" i="98"/>
  <c r="G31" i="98"/>
  <c r="D31" i="98"/>
  <c r="J30" i="98"/>
  <c r="G30" i="98"/>
  <c r="D30" i="98"/>
  <c r="G29" i="98"/>
  <c r="D29" i="98"/>
  <c r="J28" i="98"/>
  <c r="G28" i="98"/>
  <c r="D28" i="98"/>
  <c r="J27" i="98"/>
  <c r="G27" i="98"/>
  <c r="D27" i="98"/>
  <c r="J26" i="98"/>
  <c r="G26" i="98"/>
  <c r="D26" i="98"/>
  <c r="J25" i="98"/>
  <c r="G25" i="98"/>
  <c r="D25" i="98"/>
  <c r="J24" i="98"/>
  <c r="G24" i="98"/>
  <c r="D24" i="98"/>
  <c r="J23" i="98"/>
  <c r="G23" i="98"/>
  <c r="D23" i="98"/>
  <c r="J22" i="98"/>
  <c r="G22" i="98"/>
  <c r="D22" i="98"/>
  <c r="J21" i="98"/>
  <c r="G21" i="98"/>
  <c r="D21" i="98"/>
  <c r="J20" i="98"/>
  <c r="G20" i="98"/>
  <c r="D20" i="98"/>
  <c r="J19" i="98"/>
  <c r="G19" i="98"/>
  <c r="D19" i="98"/>
  <c r="J18" i="98"/>
  <c r="G18" i="98"/>
  <c r="D18" i="98"/>
  <c r="J17" i="98"/>
  <c r="G17" i="98"/>
  <c r="D17" i="98"/>
  <c r="J16" i="98"/>
  <c r="G16" i="98"/>
  <c r="D16" i="98"/>
  <c r="J15" i="98"/>
  <c r="G15" i="98"/>
  <c r="D15" i="98"/>
  <c r="J14" i="98"/>
  <c r="G14" i="98"/>
  <c r="D14" i="98"/>
  <c r="J13" i="98"/>
  <c r="G13" i="98"/>
  <c r="D13" i="98"/>
  <c r="J12" i="98"/>
  <c r="G12" i="98"/>
  <c r="D12" i="98"/>
  <c r="J11" i="98"/>
  <c r="G11" i="98"/>
  <c r="D11" i="98"/>
  <c r="J10" i="98"/>
  <c r="G10" i="98"/>
  <c r="D10" i="98"/>
  <c r="A10" i="98"/>
  <c r="A11" i="98"/>
  <c r="A12" i="98"/>
  <c r="A13" i="98"/>
  <c r="A14" i="98"/>
  <c r="A15" i="98"/>
  <c r="A16" i="98"/>
  <c r="A17" i="98"/>
  <c r="A18" i="98"/>
  <c r="A19" i="98"/>
  <c r="A20" i="98"/>
  <c r="A21" i="98"/>
  <c r="A22" i="98"/>
  <c r="A23" i="98"/>
  <c r="A24" i="98"/>
  <c r="A25" i="98"/>
  <c r="A26" i="98"/>
  <c r="A27" i="98"/>
  <c r="A28" i="98"/>
  <c r="A29" i="98"/>
  <c r="A30" i="98"/>
  <c r="A31" i="98"/>
  <c r="A32" i="98"/>
  <c r="A33" i="98"/>
  <c r="A34" i="98"/>
  <c r="A35" i="98"/>
  <c r="A36" i="98"/>
  <c r="J9" i="98"/>
  <c r="G9" i="98"/>
  <c r="D9" i="98"/>
  <c r="J8" i="98"/>
  <c r="G8" i="98"/>
  <c r="D8" i="98"/>
  <c r="J29" i="97"/>
  <c r="O42" i="97"/>
  <c r="V40" i="97"/>
  <c r="V42" i="97"/>
  <c r="U40" i="97"/>
  <c r="U42" i="97"/>
  <c r="N39" i="97"/>
  <c r="J39" i="97"/>
  <c r="G39" i="97"/>
  <c r="D39" i="97"/>
  <c r="J38" i="97"/>
  <c r="G38" i="97"/>
  <c r="D38" i="97"/>
  <c r="J37" i="97"/>
  <c r="G37" i="97"/>
  <c r="D37" i="97"/>
  <c r="J36" i="97"/>
  <c r="G36" i="97"/>
  <c r="D36" i="97"/>
  <c r="J35" i="97"/>
  <c r="G35" i="97"/>
  <c r="D35" i="97"/>
  <c r="J34" i="97"/>
  <c r="G34" i="97"/>
  <c r="D34" i="97"/>
  <c r="J33" i="97"/>
  <c r="G33" i="97"/>
  <c r="D33" i="97"/>
  <c r="D32" i="97"/>
  <c r="G32" i="97"/>
  <c r="N33" i="97"/>
  <c r="J32" i="97"/>
  <c r="J31" i="97"/>
  <c r="G31" i="97"/>
  <c r="D31" i="97"/>
  <c r="J30" i="97"/>
  <c r="G30" i="97"/>
  <c r="D30" i="97"/>
  <c r="G29" i="97"/>
  <c r="D29" i="97"/>
  <c r="J28" i="97"/>
  <c r="G28" i="97"/>
  <c r="D28" i="97"/>
  <c r="J27" i="97"/>
  <c r="G27" i="97"/>
  <c r="D27" i="97"/>
  <c r="J26" i="97"/>
  <c r="G26" i="97"/>
  <c r="D26" i="97"/>
  <c r="J25" i="97"/>
  <c r="G25" i="97"/>
  <c r="D25" i="97"/>
  <c r="J24" i="97"/>
  <c r="G24" i="97"/>
  <c r="D24" i="97"/>
  <c r="J23" i="97"/>
  <c r="G23" i="97"/>
  <c r="D23" i="97"/>
  <c r="J22" i="97"/>
  <c r="G22" i="97"/>
  <c r="D22" i="97"/>
  <c r="J21" i="97"/>
  <c r="G21" i="97"/>
  <c r="D21" i="97"/>
  <c r="J20" i="97"/>
  <c r="G20" i="97"/>
  <c r="D20" i="97"/>
  <c r="J19" i="97"/>
  <c r="G19" i="97"/>
  <c r="D19" i="97"/>
  <c r="J18" i="97"/>
  <c r="G18" i="97"/>
  <c r="D18" i="97"/>
  <c r="J17" i="97"/>
  <c r="G17" i="97"/>
  <c r="D17" i="97"/>
  <c r="J16" i="97"/>
  <c r="G16" i="97"/>
  <c r="D16" i="97"/>
  <c r="J15" i="97"/>
  <c r="G15" i="97"/>
  <c r="D15" i="97"/>
  <c r="J14" i="97"/>
  <c r="G14" i="97"/>
  <c r="D14" i="97"/>
  <c r="J13" i="97"/>
  <c r="G13" i="97"/>
  <c r="D13" i="97"/>
  <c r="J12" i="97"/>
  <c r="G12" i="97"/>
  <c r="D12" i="97"/>
  <c r="J11" i="97"/>
  <c r="G11" i="97"/>
  <c r="D11" i="97"/>
  <c r="J10" i="97"/>
  <c r="G10" i="97"/>
  <c r="D10" i="97"/>
  <c r="A10" i="97"/>
  <c r="A11" i="97"/>
  <c r="A12" i="97"/>
  <c r="A13" i="97"/>
  <c r="A14" i="97"/>
  <c r="A15" i="97"/>
  <c r="A16" i="97"/>
  <c r="A17" i="97"/>
  <c r="A18" i="97"/>
  <c r="A19" i="97"/>
  <c r="A20" i="97"/>
  <c r="A21" i="97"/>
  <c r="A22" i="97"/>
  <c r="A23" i="97"/>
  <c r="A24" i="97"/>
  <c r="A25" i="97"/>
  <c r="A26" i="97"/>
  <c r="A27" i="97"/>
  <c r="A28" i="97"/>
  <c r="A29" i="97"/>
  <c r="A30" i="97"/>
  <c r="A31" i="97"/>
  <c r="A32" i="97"/>
  <c r="A33" i="97"/>
  <c r="A34" i="97"/>
  <c r="A35" i="97"/>
  <c r="A36" i="97"/>
  <c r="J9" i="97"/>
  <c r="G9" i="97"/>
  <c r="D9" i="97"/>
  <c r="J8" i="97"/>
  <c r="G8" i="97"/>
  <c r="D8" i="97"/>
  <c r="J29" i="96"/>
  <c r="J29" i="95"/>
  <c r="O42" i="96"/>
  <c r="V40" i="96"/>
  <c r="V42" i="96"/>
  <c r="U40" i="96"/>
  <c r="U42" i="96"/>
  <c r="J39" i="96"/>
  <c r="G39" i="96"/>
  <c r="D39" i="96"/>
  <c r="J38" i="96"/>
  <c r="G38" i="96"/>
  <c r="D38" i="96"/>
  <c r="J37" i="96"/>
  <c r="G37" i="96"/>
  <c r="D37" i="96"/>
  <c r="J36" i="96"/>
  <c r="G36" i="96"/>
  <c r="D36" i="96"/>
  <c r="J35" i="96"/>
  <c r="G35" i="96"/>
  <c r="D35" i="96"/>
  <c r="J34" i="96"/>
  <c r="G34" i="96"/>
  <c r="D34" i="96"/>
  <c r="J33" i="96"/>
  <c r="G33" i="96"/>
  <c r="D33" i="96"/>
  <c r="J32" i="96"/>
  <c r="G32" i="96"/>
  <c r="D32" i="96"/>
  <c r="J31" i="96"/>
  <c r="G31" i="96"/>
  <c r="D31" i="96"/>
  <c r="J30" i="96"/>
  <c r="G30" i="96"/>
  <c r="D30" i="96"/>
  <c r="G29" i="96"/>
  <c r="D29" i="96"/>
  <c r="J28" i="96"/>
  <c r="G28" i="96"/>
  <c r="D28" i="96"/>
  <c r="J27" i="96"/>
  <c r="G27" i="96"/>
  <c r="D27" i="96"/>
  <c r="J26" i="96"/>
  <c r="G26" i="96"/>
  <c r="D26" i="96"/>
  <c r="J25" i="96"/>
  <c r="G25" i="96"/>
  <c r="D25" i="96"/>
  <c r="J24" i="96"/>
  <c r="G24" i="96"/>
  <c r="D24" i="96"/>
  <c r="J23" i="96"/>
  <c r="G23" i="96"/>
  <c r="D23" i="96"/>
  <c r="J22" i="96"/>
  <c r="G22" i="96"/>
  <c r="D22" i="96"/>
  <c r="J21" i="96"/>
  <c r="G21" i="96"/>
  <c r="D21" i="96"/>
  <c r="J20" i="96"/>
  <c r="G20" i="96"/>
  <c r="D20" i="96"/>
  <c r="J19" i="96"/>
  <c r="G19" i="96"/>
  <c r="D19" i="96"/>
  <c r="J18" i="96"/>
  <c r="G18" i="96"/>
  <c r="D18" i="96"/>
  <c r="J17" i="96"/>
  <c r="G17" i="96"/>
  <c r="D17" i="96"/>
  <c r="J16" i="96"/>
  <c r="G16" i="96"/>
  <c r="D16" i="96"/>
  <c r="J15" i="96"/>
  <c r="G15" i="96"/>
  <c r="D15" i="96"/>
  <c r="J14" i="96"/>
  <c r="G14" i="96"/>
  <c r="D14" i="96"/>
  <c r="J13" i="96"/>
  <c r="G13" i="96"/>
  <c r="D13" i="96"/>
  <c r="J12" i="96"/>
  <c r="G12" i="96"/>
  <c r="D12" i="96"/>
  <c r="J11" i="96"/>
  <c r="G11" i="96"/>
  <c r="D11" i="96"/>
  <c r="J10" i="96"/>
  <c r="G10" i="96"/>
  <c r="D10" i="96"/>
  <c r="A10" i="96"/>
  <c r="A11" i="96"/>
  <c r="A12" i="96"/>
  <c r="A13" i="96"/>
  <c r="A14" i="96"/>
  <c r="A15" i="96"/>
  <c r="A16" i="96"/>
  <c r="A17" i="96"/>
  <c r="A18" i="96"/>
  <c r="A19" i="96"/>
  <c r="A20" i="96"/>
  <c r="A21" i="96"/>
  <c r="A22" i="96"/>
  <c r="A23" i="96"/>
  <c r="A24" i="96"/>
  <c r="A25" i="96"/>
  <c r="A26" i="96"/>
  <c r="A27" i="96"/>
  <c r="A28" i="96"/>
  <c r="A29" i="96"/>
  <c r="A30" i="96"/>
  <c r="A31" i="96"/>
  <c r="A32" i="96"/>
  <c r="A33" i="96"/>
  <c r="A34" i="96"/>
  <c r="A35" i="96"/>
  <c r="A36" i="96"/>
  <c r="J9" i="96"/>
  <c r="G9" i="96"/>
  <c r="D9" i="96"/>
  <c r="G8" i="96"/>
  <c r="D8" i="96"/>
  <c r="O42" i="95"/>
  <c r="V40" i="95"/>
  <c r="V42" i="95"/>
  <c r="U40" i="95"/>
  <c r="U42" i="95"/>
  <c r="N39" i="95"/>
  <c r="J39" i="95"/>
  <c r="G39" i="95"/>
  <c r="D39" i="95"/>
  <c r="J38" i="95"/>
  <c r="G38" i="95"/>
  <c r="D38" i="95"/>
  <c r="J37" i="95"/>
  <c r="G37" i="95"/>
  <c r="D37" i="95"/>
  <c r="J36" i="95"/>
  <c r="G36" i="95"/>
  <c r="D36" i="95"/>
  <c r="J35" i="95"/>
  <c r="G35" i="95"/>
  <c r="D35" i="95"/>
  <c r="J34" i="95"/>
  <c r="G34" i="95"/>
  <c r="D34" i="95"/>
  <c r="J33" i="95"/>
  <c r="G33" i="95"/>
  <c r="D33" i="95"/>
  <c r="J32" i="95"/>
  <c r="G32" i="95"/>
  <c r="D32" i="95"/>
  <c r="J31" i="95"/>
  <c r="G31" i="95"/>
  <c r="D31" i="95"/>
  <c r="J30" i="95"/>
  <c r="G30" i="95"/>
  <c r="D30" i="95"/>
  <c r="G29" i="95"/>
  <c r="D29" i="95"/>
  <c r="J28" i="95"/>
  <c r="G28" i="95"/>
  <c r="D28" i="95"/>
  <c r="J27" i="95"/>
  <c r="G27" i="95"/>
  <c r="D27" i="95"/>
  <c r="J26" i="95"/>
  <c r="G26" i="95"/>
  <c r="D26" i="95"/>
  <c r="J25" i="95"/>
  <c r="G25" i="95"/>
  <c r="D25" i="95"/>
  <c r="J24" i="95"/>
  <c r="G24" i="95"/>
  <c r="D24" i="95"/>
  <c r="J23" i="95"/>
  <c r="G23" i="95"/>
  <c r="D23" i="95"/>
  <c r="J22" i="95"/>
  <c r="G22" i="95"/>
  <c r="D22" i="95"/>
  <c r="J21" i="95"/>
  <c r="G21" i="95"/>
  <c r="D21" i="95"/>
  <c r="J20" i="95"/>
  <c r="G20" i="95"/>
  <c r="D20" i="95"/>
  <c r="J19" i="95"/>
  <c r="G19" i="95"/>
  <c r="D19" i="95"/>
  <c r="J18" i="95"/>
  <c r="G18" i="95"/>
  <c r="D18" i="95"/>
  <c r="J17" i="95"/>
  <c r="G17" i="95"/>
  <c r="D17" i="95"/>
  <c r="J16" i="95"/>
  <c r="G16" i="95"/>
  <c r="D16" i="95"/>
  <c r="J15" i="95"/>
  <c r="G15" i="95"/>
  <c r="D15" i="95"/>
  <c r="J14" i="95"/>
  <c r="G14" i="95"/>
  <c r="D14" i="95"/>
  <c r="J13" i="95"/>
  <c r="G13" i="95"/>
  <c r="D13" i="95"/>
  <c r="J12" i="95"/>
  <c r="G12" i="95"/>
  <c r="D12" i="95"/>
  <c r="J11" i="95"/>
  <c r="G11" i="95"/>
  <c r="D11" i="95"/>
  <c r="J10" i="95"/>
  <c r="G10" i="95"/>
  <c r="D10" i="95"/>
  <c r="A10" i="95"/>
  <c r="A11" i="95"/>
  <c r="A12" i="95"/>
  <c r="A13" i="95"/>
  <c r="A14" i="95"/>
  <c r="A15" i="95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J9" i="95"/>
  <c r="G9" i="95"/>
  <c r="D9" i="95"/>
  <c r="J8" i="95"/>
  <c r="G8" i="95"/>
  <c r="D8" i="95"/>
  <c r="J29" i="94"/>
  <c r="O42" i="94"/>
  <c r="V40" i="94"/>
  <c r="V42" i="94"/>
  <c r="U40" i="94"/>
  <c r="U42" i="94"/>
  <c r="J39" i="94"/>
  <c r="G39" i="94"/>
  <c r="D39" i="94"/>
  <c r="J38" i="94"/>
  <c r="G38" i="94"/>
  <c r="D38" i="94"/>
  <c r="J37" i="94"/>
  <c r="G37" i="94"/>
  <c r="D37" i="94"/>
  <c r="J36" i="94"/>
  <c r="G36" i="94"/>
  <c r="D36" i="94"/>
  <c r="J35" i="94"/>
  <c r="G35" i="94"/>
  <c r="D35" i="94"/>
  <c r="J34" i="94"/>
  <c r="G34" i="94"/>
  <c r="D34" i="94"/>
  <c r="D33" i="94"/>
  <c r="G33" i="94"/>
  <c r="N34" i="94"/>
  <c r="J33" i="94"/>
  <c r="J32" i="94"/>
  <c r="G32" i="94"/>
  <c r="D32" i="94"/>
  <c r="J31" i="94"/>
  <c r="G31" i="94"/>
  <c r="D31" i="94"/>
  <c r="J30" i="94"/>
  <c r="G30" i="94"/>
  <c r="D30" i="94"/>
  <c r="G29" i="94"/>
  <c r="D29" i="94"/>
  <c r="J28" i="94"/>
  <c r="G28" i="94"/>
  <c r="D28" i="94"/>
  <c r="J27" i="94"/>
  <c r="G27" i="94"/>
  <c r="D27" i="94"/>
  <c r="J26" i="94"/>
  <c r="G26" i="94"/>
  <c r="D26" i="94"/>
  <c r="J25" i="94"/>
  <c r="G25" i="94"/>
  <c r="D25" i="94"/>
  <c r="J24" i="94"/>
  <c r="G24" i="94"/>
  <c r="D24" i="94"/>
  <c r="J23" i="94"/>
  <c r="G23" i="94"/>
  <c r="D23" i="94"/>
  <c r="J22" i="94"/>
  <c r="G22" i="94"/>
  <c r="D22" i="94"/>
  <c r="J21" i="94"/>
  <c r="G21" i="94"/>
  <c r="D21" i="94"/>
  <c r="J20" i="94"/>
  <c r="G20" i="94"/>
  <c r="D20" i="94"/>
  <c r="J19" i="94"/>
  <c r="G19" i="94"/>
  <c r="D19" i="94"/>
  <c r="J18" i="94"/>
  <c r="G18" i="94"/>
  <c r="D18" i="94"/>
  <c r="J17" i="94"/>
  <c r="G17" i="94"/>
  <c r="D17" i="94"/>
  <c r="J16" i="94"/>
  <c r="G16" i="94"/>
  <c r="D16" i="94"/>
  <c r="J15" i="94"/>
  <c r="G15" i="94"/>
  <c r="D15" i="94"/>
  <c r="J14" i="94"/>
  <c r="G14" i="94"/>
  <c r="D14" i="94"/>
  <c r="J13" i="94"/>
  <c r="G13" i="94"/>
  <c r="D13" i="94"/>
  <c r="J12" i="94"/>
  <c r="G12" i="94"/>
  <c r="D12" i="94"/>
  <c r="J11" i="94"/>
  <c r="G11" i="94"/>
  <c r="D11" i="94"/>
  <c r="J10" i="94"/>
  <c r="G10" i="94"/>
  <c r="D10" i="94"/>
  <c r="A10" i="94"/>
  <c r="A11" i="94"/>
  <c r="A12" i="94"/>
  <c r="A13" i="94"/>
  <c r="A14" i="94"/>
  <c r="A15" i="94"/>
  <c r="A16" i="94"/>
  <c r="A17" i="94"/>
  <c r="A18" i="94"/>
  <c r="A19" i="94"/>
  <c r="A20" i="94"/>
  <c r="A21" i="94"/>
  <c r="A22" i="94"/>
  <c r="A23" i="94"/>
  <c r="A24" i="94"/>
  <c r="A25" i="94"/>
  <c r="A26" i="94"/>
  <c r="A27" i="94"/>
  <c r="A28" i="94"/>
  <c r="A29" i="94"/>
  <c r="A30" i="94"/>
  <c r="A31" i="94"/>
  <c r="A32" i="94"/>
  <c r="A33" i="94"/>
  <c r="A34" i="94"/>
  <c r="A35" i="94"/>
  <c r="A36" i="94"/>
  <c r="J9" i="94"/>
  <c r="G9" i="94"/>
  <c r="D9" i="94"/>
  <c r="J8" i="94"/>
  <c r="G8" i="94"/>
  <c r="D8" i="94"/>
  <c r="J29" i="93"/>
  <c r="O42" i="93"/>
  <c r="V40" i="93"/>
  <c r="V42" i="93"/>
  <c r="U40" i="93"/>
  <c r="U42" i="93"/>
  <c r="J39" i="93"/>
  <c r="G39" i="93"/>
  <c r="D39" i="93"/>
  <c r="J38" i="93"/>
  <c r="G38" i="93"/>
  <c r="D38" i="93"/>
  <c r="J37" i="93"/>
  <c r="G37" i="93"/>
  <c r="D37" i="93"/>
  <c r="J36" i="93"/>
  <c r="G36" i="93"/>
  <c r="D36" i="93"/>
  <c r="J35" i="93"/>
  <c r="G35" i="93"/>
  <c r="D35" i="93"/>
  <c r="J34" i="93"/>
  <c r="G34" i="93"/>
  <c r="D34" i="93"/>
  <c r="J33" i="93"/>
  <c r="G33" i="93"/>
  <c r="D33" i="93"/>
  <c r="J32" i="93"/>
  <c r="G32" i="93"/>
  <c r="D32" i="93"/>
  <c r="J31" i="93"/>
  <c r="G31" i="93"/>
  <c r="D31" i="93"/>
  <c r="J30" i="93"/>
  <c r="G30" i="93"/>
  <c r="D30" i="93"/>
  <c r="G29" i="93"/>
  <c r="D29" i="93"/>
  <c r="J28" i="93"/>
  <c r="G28" i="93"/>
  <c r="D28" i="93"/>
  <c r="J27" i="93"/>
  <c r="G27" i="93"/>
  <c r="D27" i="93"/>
  <c r="J26" i="93"/>
  <c r="G26" i="93"/>
  <c r="D26" i="93"/>
  <c r="J25" i="93"/>
  <c r="G25" i="93"/>
  <c r="D25" i="93"/>
  <c r="J24" i="93"/>
  <c r="G24" i="93"/>
  <c r="D24" i="93"/>
  <c r="J23" i="93"/>
  <c r="G23" i="93"/>
  <c r="D23" i="93"/>
  <c r="J22" i="93"/>
  <c r="G22" i="93"/>
  <c r="D22" i="93"/>
  <c r="J21" i="93"/>
  <c r="G21" i="93"/>
  <c r="D21" i="93"/>
  <c r="J20" i="93"/>
  <c r="G20" i="93"/>
  <c r="D20" i="93"/>
  <c r="J19" i="93"/>
  <c r="G19" i="93"/>
  <c r="D19" i="93"/>
  <c r="J18" i="93"/>
  <c r="G18" i="93"/>
  <c r="D18" i="93"/>
  <c r="J17" i="93"/>
  <c r="G17" i="93"/>
  <c r="D17" i="93"/>
  <c r="J16" i="93"/>
  <c r="G16" i="93"/>
  <c r="D16" i="93"/>
  <c r="J15" i="93"/>
  <c r="G15" i="93"/>
  <c r="D15" i="93"/>
  <c r="J14" i="93"/>
  <c r="G14" i="93"/>
  <c r="D14" i="93"/>
  <c r="J13" i="93"/>
  <c r="G13" i="93"/>
  <c r="D13" i="93"/>
  <c r="J12" i="93"/>
  <c r="G12" i="93"/>
  <c r="D12" i="93"/>
  <c r="J11" i="93"/>
  <c r="G11" i="93"/>
  <c r="D11" i="93"/>
  <c r="J10" i="93"/>
  <c r="G10" i="93"/>
  <c r="D10" i="93"/>
  <c r="A10" i="93"/>
  <c r="A11" i="93"/>
  <c r="A12" i="93"/>
  <c r="A13" i="93"/>
  <c r="A14" i="93"/>
  <c r="A15" i="93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A29" i="93"/>
  <c r="A30" i="93"/>
  <c r="A31" i="93"/>
  <c r="A32" i="93"/>
  <c r="A33" i="93"/>
  <c r="A34" i="93"/>
  <c r="A35" i="93"/>
  <c r="A36" i="93"/>
  <c r="J9" i="93"/>
  <c r="G9" i="93"/>
  <c r="D9" i="93"/>
  <c r="J8" i="93"/>
  <c r="G8" i="93"/>
  <c r="D8" i="93"/>
  <c r="J29" i="92"/>
  <c r="O42" i="92"/>
  <c r="V40" i="92"/>
  <c r="V42" i="92"/>
  <c r="U40" i="92"/>
  <c r="U42" i="92"/>
  <c r="N39" i="92"/>
  <c r="J39" i="92"/>
  <c r="G39" i="92"/>
  <c r="D39" i="92"/>
  <c r="J38" i="92"/>
  <c r="G38" i="92"/>
  <c r="D38" i="92"/>
  <c r="J37" i="92"/>
  <c r="G37" i="92"/>
  <c r="D37" i="92"/>
  <c r="J36" i="92"/>
  <c r="G36" i="92"/>
  <c r="D36" i="92"/>
  <c r="J35" i="92"/>
  <c r="G35" i="92"/>
  <c r="D35" i="92"/>
  <c r="J34" i="92"/>
  <c r="G34" i="92"/>
  <c r="D34" i="92"/>
  <c r="J33" i="92"/>
  <c r="G33" i="92"/>
  <c r="D33" i="92"/>
  <c r="J32" i="92"/>
  <c r="G32" i="92"/>
  <c r="D32" i="92"/>
  <c r="J31" i="92"/>
  <c r="G31" i="92"/>
  <c r="D31" i="92"/>
  <c r="J30" i="92"/>
  <c r="G30" i="92"/>
  <c r="D30" i="92"/>
  <c r="G29" i="92"/>
  <c r="D29" i="92"/>
  <c r="J28" i="92"/>
  <c r="G28" i="92"/>
  <c r="D28" i="92"/>
  <c r="J27" i="92"/>
  <c r="G27" i="92"/>
  <c r="D27" i="92"/>
  <c r="J26" i="92"/>
  <c r="G26" i="92"/>
  <c r="D26" i="92"/>
  <c r="J25" i="92"/>
  <c r="G25" i="92"/>
  <c r="D25" i="92"/>
  <c r="J24" i="92"/>
  <c r="G24" i="92"/>
  <c r="D24" i="92"/>
  <c r="J23" i="92"/>
  <c r="G23" i="92"/>
  <c r="D23" i="92"/>
  <c r="J22" i="92"/>
  <c r="G22" i="92"/>
  <c r="D22" i="92"/>
  <c r="J21" i="92"/>
  <c r="G21" i="92"/>
  <c r="D21" i="92"/>
  <c r="J20" i="92"/>
  <c r="G20" i="92"/>
  <c r="D20" i="92"/>
  <c r="J19" i="92"/>
  <c r="G19" i="92"/>
  <c r="D19" i="92"/>
  <c r="J18" i="92"/>
  <c r="G18" i="92"/>
  <c r="D18" i="92"/>
  <c r="J17" i="92"/>
  <c r="G17" i="92"/>
  <c r="D17" i="92"/>
  <c r="J16" i="92"/>
  <c r="G16" i="92"/>
  <c r="D16" i="92"/>
  <c r="J15" i="92"/>
  <c r="G15" i="92"/>
  <c r="D15" i="92"/>
  <c r="J14" i="92"/>
  <c r="G14" i="92"/>
  <c r="D14" i="92"/>
  <c r="J13" i="92"/>
  <c r="G13" i="92"/>
  <c r="D13" i="92"/>
  <c r="J12" i="92"/>
  <c r="G12" i="92"/>
  <c r="D12" i="92"/>
  <c r="J11" i="92"/>
  <c r="G11" i="92"/>
  <c r="D11" i="92"/>
  <c r="J10" i="92"/>
  <c r="G10" i="92"/>
  <c r="D10" i="92"/>
  <c r="A10" i="92"/>
  <c r="A11" i="92"/>
  <c r="A12" i="92"/>
  <c r="A13" i="92"/>
  <c r="A14" i="92"/>
  <c r="A15" i="92"/>
  <c r="A16" i="92"/>
  <c r="A17" i="92"/>
  <c r="A18" i="92"/>
  <c r="A19" i="92"/>
  <c r="A20" i="92"/>
  <c r="A21" i="92"/>
  <c r="A22" i="92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J9" i="92"/>
  <c r="G9" i="92"/>
  <c r="D9" i="92"/>
  <c r="J8" i="92"/>
  <c r="G8" i="92"/>
  <c r="D8" i="92"/>
  <c r="J29" i="91"/>
  <c r="O42" i="91"/>
  <c r="V40" i="91"/>
  <c r="V42" i="91"/>
  <c r="U40" i="91"/>
  <c r="U42" i="91"/>
  <c r="J39" i="91"/>
  <c r="G39" i="91"/>
  <c r="D39" i="91"/>
  <c r="J38" i="91"/>
  <c r="G38" i="91"/>
  <c r="D38" i="91"/>
  <c r="J37" i="91"/>
  <c r="G37" i="91"/>
  <c r="D37" i="91"/>
  <c r="J36" i="91"/>
  <c r="G36" i="91"/>
  <c r="D36" i="91"/>
  <c r="J35" i="91"/>
  <c r="G35" i="91"/>
  <c r="D35" i="91"/>
  <c r="J34" i="91"/>
  <c r="G34" i="91"/>
  <c r="D34" i="91"/>
  <c r="J33" i="91"/>
  <c r="G33" i="91"/>
  <c r="D33" i="91"/>
  <c r="J32" i="91"/>
  <c r="G32" i="91"/>
  <c r="D32" i="91"/>
  <c r="J31" i="91"/>
  <c r="G31" i="91"/>
  <c r="D31" i="91"/>
  <c r="J30" i="91"/>
  <c r="G30" i="91"/>
  <c r="D30" i="91"/>
  <c r="G29" i="91"/>
  <c r="D29" i="91"/>
  <c r="J28" i="91"/>
  <c r="G28" i="91"/>
  <c r="D28" i="91"/>
  <c r="J27" i="91"/>
  <c r="G27" i="91"/>
  <c r="D27" i="91"/>
  <c r="J26" i="91"/>
  <c r="G26" i="91"/>
  <c r="D26" i="91"/>
  <c r="J25" i="91"/>
  <c r="G25" i="91"/>
  <c r="D25" i="91"/>
  <c r="J24" i="91"/>
  <c r="G24" i="91"/>
  <c r="D24" i="91"/>
  <c r="J23" i="91"/>
  <c r="G23" i="91"/>
  <c r="D23" i="91"/>
  <c r="J22" i="91"/>
  <c r="G22" i="91"/>
  <c r="D22" i="91"/>
  <c r="J21" i="91"/>
  <c r="G21" i="91"/>
  <c r="D21" i="91"/>
  <c r="J20" i="91"/>
  <c r="G20" i="91"/>
  <c r="D20" i="91"/>
  <c r="J19" i="91"/>
  <c r="G19" i="91"/>
  <c r="D19" i="91"/>
  <c r="J18" i="91"/>
  <c r="G18" i="91"/>
  <c r="D18" i="91"/>
  <c r="J17" i="91"/>
  <c r="G17" i="91"/>
  <c r="D17" i="91"/>
  <c r="J16" i="91"/>
  <c r="G16" i="91"/>
  <c r="D16" i="91"/>
  <c r="J15" i="91"/>
  <c r="G15" i="91"/>
  <c r="D15" i="91"/>
  <c r="J14" i="91"/>
  <c r="G14" i="91"/>
  <c r="D14" i="91"/>
  <c r="J13" i="91"/>
  <c r="G13" i="91"/>
  <c r="D13" i="91"/>
  <c r="J12" i="91"/>
  <c r="G12" i="91"/>
  <c r="D12" i="91"/>
  <c r="J11" i="91"/>
  <c r="G11" i="91"/>
  <c r="D11" i="91"/>
  <c r="J10" i="91"/>
  <c r="G10" i="91"/>
  <c r="D10" i="91"/>
  <c r="A10" i="91"/>
  <c r="A11" i="91"/>
  <c r="A12" i="91"/>
  <c r="A13" i="91"/>
  <c r="A14" i="91"/>
  <c r="A15" i="91"/>
  <c r="A16" i="91"/>
  <c r="A17" i="91"/>
  <c r="A18" i="91"/>
  <c r="A19" i="91"/>
  <c r="A20" i="91"/>
  <c r="A21" i="91"/>
  <c r="A22" i="91"/>
  <c r="A23" i="91"/>
  <c r="A24" i="91"/>
  <c r="A25" i="91"/>
  <c r="A26" i="91"/>
  <c r="A27" i="91"/>
  <c r="A28" i="91"/>
  <c r="A29" i="91"/>
  <c r="A30" i="91"/>
  <c r="A31" i="91"/>
  <c r="A32" i="91"/>
  <c r="A33" i="91"/>
  <c r="A34" i="91"/>
  <c r="A35" i="91"/>
  <c r="A36" i="91"/>
  <c r="J9" i="91"/>
  <c r="G9" i="91"/>
  <c r="D9" i="91"/>
  <c r="J8" i="91"/>
  <c r="G8" i="91"/>
  <c r="D8" i="91"/>
  <c r="J29" i="90"/>
  <c r="O42" i="90"/>
  <c r="V40" i="90"/>
  <c r="V42" i="90"/>
  <c r="U40" i="90"/>
  <c r="U42" i="90"/>
  <c r="N39" i="90"/>
  <c r="J39" i="90"/>
  <c r="G39" i="90"/>
  <c r="D39" i="90"/>
  <c r="J38" i="90"/>
  <c r="G38" i="90"/>
  <c r="D38" i="90"/>
  <c r="J37" i="90"/>
  <c r="G37" i="90"/>
  <c r="D37" i="90"/>
  <c r="J36" i="90"/>
  <c r="G36" i="90"/>
  <c r="D36" i="90"/>
  <c r="J35" i="90"/>
  <c r="G35" i="90"/>
  <c r="D35" i="90"/>
  <c r="J34" i="90"/>
  <c r="G34" i="90"/>
  <c r="D34" i="90"/>
  <c r="J33" i="90"/>
  <c r="G33" i="90"/>
  <c r="D33" i="90"/>
  <c r="J32" i="90"/>
  <c r="G32" i="90"/>
  <c r="D32" i="90"/>
  <c r="J31" i="90"/>
  <c r="G31" i="90"/>
  <c r="D31" i="90"/>
  <c r="J30" i="90"/>
  <c r="G30" i="90"/>
  <c r="D30" i="90"/>
  <c r="G29" i="90"/>
  <c r="D29" i="90"/>
  <c r="J28" i="90"/>
  <c r="G28" i="90"/>
  <c r="D28" i="90"/>
  <c r="J27" i="90"/>
  <c r="G27" i="90"/>
  <c r="D27" i="90"/>
  <c r="J26" i="90"/>
  <c r="G26" i="90"/>
  <c r="D26" i="90"/>
  <c r="J25" i="90"/>
  <c r="G25" i="90"/>
  <c r="D25" i="90"/>
  <c r="J24" i="90"/>
  <c r="G24" i="90"/>
  <c r="D24" i="90"/>
  <c r="J23" i="90"/>
  <c r="G23" i="90"/>
  <c r="D23" i="90"/>
  <c r="J22" i="90"/>
  <c r="G22" i="90"/>
  <c r="D22" i="90"/>
  <c r="J21" i="90"/>
  <c r="G21" i="90"/>
  <c r="D21" i="90"/>
  <c r="J20" i="90"/>
  <c r="G20" i="90"/>
  <c r="D20" i="90"/>
  <c r="J19" i="90"/>
  <c r="G19" i="90"/>
  <c r="D19" i="90"/>
  <c r="J18" i="90"/>
  <c r="G18" i="90"/>
  <c r="D18" i="90"/>
  <c r="J17" i="90"/>
  <c r="G17" i="90"/>
  <c r="D17" i="90"/>
  <c r="J16" i="90"/>
  <c r="G16" i="90"/>
  <c r="D16" i="90"/>
  <c r="J15" i="90"/>
  <c r="G15" i="90"/>
  <c r="D15" i="90"/>
  <c r="J14" i="90"/>
  <c r="G14" i="90"/>
  <c r="D14" i="90"/>
  <c r="J13" i="90"/>
  <c r="G13" i="90"/>
  <c r="D13" i="90"/>
  <c r="J12" i="90"/>
  <c r="G12" i="90"/>
  <c r="D12" i="90"/>
  <c r="J11" i="90"/>
  <c r="G11" i="90"/>
  <c r="D11" i="90"/>
  <c r="J10" i="90"/>
  <c r="G10" i="90"/>
  <c r="D10" i="90"/>
  <c r="A10" i="90"/>
  <c r="A11" i="90"/>
  <c r="A12" i="90"/>
  <c r="A13" i="90"/>
  <c r="A14" i="90"/>
  <c r="A15" i="90"/>
  <c r="A16" i="90"/>
  <c r="A17" i="90"/>
  <c r="A18" i="90"/>
  <c r="A19" i="90"/>
  <c r="A20" i="90"/>
  <c r="A21" i="90"/>
  <c r="A22" i="90"/>
  <c r="A23" i="90"/>
  <c r="A24" i="90"/>
  <c r="A25" i="90"/>
  <c r="A26" i="90"/>
  <c r="A27" i="90"/>
  <c r="A28" i="90"/>
  <c r="A29" i="90"/>
  <c r="A30" i="90"/>
  <c r="A31" i="90"/>
  <c r="A32" i="90"/>
  <c r="A33" i="90"/>
  <c r="A34" i="90"/>
  <c r="A35" i="90"/>
  <c r="A36" i="90"/>
  <c r="J9" i="90"/>
  <c r="G9" i="90"/>
  <c r="D9" i="90"/>
  <c r="J8" i="90"/>
  <c r="G8" i="90"/>
  <c r="D8" i="90"/>
  <c r="J29" i="89"/>
  <c r="O42" i="89"/>
  <c r="V40" i="89"/>
  <c r="V42" i="89"/>
  <c r="U40" i="89"/>
  <c r="U42" i="89"/>
  <c r="J39" i="89"/>
  <c r="G39" i="89"/>
  <c r="D39" i="89"/>
  <c r="J38" i="89"/>
  <c r="G38" i="89"/>
  <c r="D38" i="89"/>
  <c r="J37" i="89"/>
  <c r="G37" i="89"/>
  <c r="D37" i="89"/>
  <c r="J36" i="89"/>
  <c r="G36" i="89"/>
  <c r="D36" i="89"/>
  <c r="J35" i="89"/>
  <c r="G35" i="89"/>
  <c r="D35" i="89"/>
  <c r="J34" i="89"/>
  <c r="G34" i="89"/>
  <c r="D34" i="89"/>
  <c r="J33" i="89"/>
  <c r="G33" i="89"/>
  <c r="D33" i="89"/>
  <c r="J32" i="89"/>
  <c r="G32" i="89"/>
  <c r="D32" i="89"/>
  <c r="J31" i="89"/>
  <c r="G31" i="89"/>
  <c r="D31" i="89"/>
  <c r="J30" i="89"/>
  <c r="G30" i="89"/>
  <c r="D30" i="89"/>
  <c r="G29" i="89"/>
  <c r="D29" i="89"/>
  <c r="J28" i="89"/>
  <c r="G28" i="89"/>
  <c r="D28" i="89"/>
  <c r="J27" i="89"/>
  <c r="G27" i="89"/>
  <c r="D27" i="89"/>
  <c r="J26" i="89"/>
  <c r="G26" i="89"/>
  <c r="D26" i="89"/>
  <c r="J25" i="89"/>
  <c r="G25" i="89"/>
  <c r="D25" i="89"/>
  <c r="J24" i="89"/>
  <c r="G24" i="89"/>
  <c r="D24" i="89"/>
  <c r="J23" i="89"/>
  <c r="G23" i="89"/>
  <c r="D23" i="89"/>
  <c r="J22" i="89"/>
  <c r="G22" i="89"/>
  <c r="D22" i="89"/>
  <c r="J21" i="89"/>
  <c r="G21" i="89"/>
  <c r="D21" i="89"/>
  <c r="N22" i="89"/>
  <c r="J20" i="89"/>
  <c r="G20" i="89"/>
  <c r="D20" i="89"/>
  <c r="J19" i="89"/>
  <c r="G19" i="89"/>
  <c r="D19" i="89"/>
  <c r="J18" i="89"/>
  <c r="G18" i="89"/>
  <c r="D18" i="89"/>
  <c r="J17" i="89"/>
  <c r="G17" i="89"/>
  <c r="D17" i="89"/>
  <c r="J16" i="89"/>
  <c r="G16" i="89"/>
  <c r="D16" i="89"/>
  <c r="J15" i="89"/>
  <c r="G15" i="89"/>
  <c r="D15" i="89"/>
  <c r="J14" i="89"/>
  <c r="G14" i="89"/>
  <c r="D14" i="89"/>
  <c r="J13" i="89"/>
  <c r="G13" i="89"/>
  <c r="D13" i="89"/>
  <c r="J12" i="89"/>
  <c r="G12" i="89"/>
  <c r="D12" i="89"/>
  <c r="J11" i="89"/>
  <c r="G11" i="89"/>
  <c r="D11" i="89"/>
  <c r="J10" i="89"/>
  <c r="G10" i="89"/>
  <c r="D10" i="89"/>
  <c r="A10" i="89"/>
  <c r="A11" i="89"/>
  <c r="A12" i="89"/>
  <c r="A13" i="89"/>
  <c r="A14" i="89"/>
  <c r="A15" i="89"/>
  <c r="A16" i="89"/>
  <c r="A17" i="89"/>
  <c r="A18" i="89"/>
  <c r="A19" i="89"/>
  <c r="A20" i="89"/>
  <c r="A21" i="89"/>
  <c r="A22" i="89"/>
  <c r="A23" i="89"/>
  <c r="A24" i="89"/>
  <c r="A25" i="89"/>
  <c r="A26" i="89"/>
  <c r="A27" i="89"/>
  <c r="A28" i="89"/>
  <c r="A29" i="89"/>
  <c r="A30" i="89"/>
  <c r="A31" i="89"/>
  <c r="A32" i="89"/>
  <c r="A33" i="89"/>
  <c r="A34" i="89"/>
  <c r="A35" i="89"/>
  <c r="A36" i="89"/>
  <c r="J9" i="89"/>
  <c r="G9" i="89"/>
  <c r="D9" i="89"/>
  <c r="J8" i="89"/>
  <c r="G8" i="89"/>
  <c r="D8" i="89"/>
  <c r="J29" i="88"/>
  <c r="O42" i="88"/>
  <c r="V40" i="88"/>
  <c r="V42" i="88"/>
  <c r="U40" i="88"/>
  <c r="U42" i="88"/>
  <c r="N39" i="88"/>
  <c r="J39" i="88"/>
  <c r="G39" i="88"/>
  <c r="D39" i="88"/>
  <c r="N38" i="88"/>
  <c r="J38" i="88"/>
  <c r="G38" i="88"/>
  <c r="D38" i="88"/>
  <c r="N37" i="88"/>
  <c r="J37" i="88"/>
  <c r="G37" i="88"/>
  <c r="D37" i="88"/>
  <c r="J36" i="88"/>
  <c r="G36" i="88"/>
  <c r="D36" i="88"/>
  <c r="D35" i="88"/>
  <c r="G35" i="88"/>
  <c r="N36" i="88"/>
  <c r="J35" i="88"/>
  <c r="J34" i="88"/>
  <c r="G34" i="88"/>
  <c r="D34" i="88"/>
  <c r="D33" i="88"/>
  <c r="G33" i="88"/>
  <c r="N34" i="88"/>
  <c r="J33" i="88"/>
  <c r="J32" i="88"/>
  <c r="G32" i="88"/>
  <c r="D32" i="88"/>
  <c r="D31" i="88"/>
  <c r="G31" i="88"/>
  <c r="N32" i="88"/>
  <c r="J31" i="88"/>
  <c r="D30" i="88"/>
  <c r="G30" i="88"/>
  <c r="N31" i="88"/>
  <c r="J30" i="88"/>
  <c r="G29" i="88"/>
  <c r="D29" i="88"/>
  <c r="D28" i="88"/>
  <c r="G28" i="88"/>
  <c r="N29" i="88"/>
  <c r="J28" i="88"/>
  <c r="J27" i="88"/>
  <c r="G27" i="88"/>
  <c r="D27" i="88"/>
  <c r="J26" i="88"/>
  <c r="G26" i="88"/>
  <c r="D26" i="88"/>
  <c r="J25" i="88"/>
  <c r="G25" i="88"/>
  <c r="D25" i="88"/>
  <c r="J24" i="88"/>
  <c r="G24" i="88"/>
  <c r="D24" i="88"/>
  <c r="J23" i="88"/>
  <c r="G23" i="88"/>
  <c r="D23" i="88"/>
  <c r="J22" i="88"/>
  <c r="G22" i="88"/>
  <c r="D22" i="88"/>
  <c r="J21" i="88"/>
  <c r="G21" i="88"/>
  <c r="D21" i="88"/>
  <c r="J20" i="88"/>
  <c r="G20" i="88"/>
  <c r="D20" i="88"/>
  <c r="J19" i="88"/>
  <c r="G19" i="88"/>
  <c r="D19" i="88"/>
  <c r="J18" i="88"/>
  <c r="G18" i="88"/>
  <c r="D18" i="88"/>
  <c r="J17" i="88"/>
  <c r="G17" i="88"/>
  <c r="D17" i="88"/>
  <c r="J16" i="88"/>
  <c r="G16" i="88"/>
  <c r="D16" i="88"/>
  <c r="J15" i="88"/>
  <c r="G15" i="88"/>
  <c r="D15" i="88"/>
  <c r="J14" i="88"/>
  <c r="G14" i="88"/>
  <c r="D14" i="88"/>
  <c r="J13" i="88"/>
  <c r="G13" i="88"/>
  <c r="D13" i="88"/>
  <c r="J12" i="88"/>
  <c r="G12" i="88"/>
  <c r="D12" i="88"/>
  <c r="J11" i="88"/>
  <c r="G11" i="88"/>
  <c r="D11" i="88"/>
  <c r="J10" i="88"/>
  <c r="G10" i="88"/>
  <c r="D10" i="88"/>
  <c r="A10" i="88"/>
  <c r="A11" i="88"/>
  <c r="A12" i="88"/>
  <c r="A13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34" i="88"/>
  <c r="A35" i="88"/>
  <c r="J9" i="88"/>
  <c r="G9" i="88"/>
  <c r="D9" i="88"/>
  <c r="J8" i="88"/>
  <c r="G8" i="88"/>
  <c r="D8" i="88"/>
  <c r="J29" i="87"/>
  <c r="O42" i="87"/>
  <c r="V40" i="87"/>
  <c r="V42" i="87"/>
  <c r="U40" i="87"/>
  <c r="U42" i="87"/>
  <c r="J39" i="87"/>
  <c r="G39" i="87"/>
  <c r="D39" i="87"/>
  <c r="J38" i="87"/>
  <c r="G38" i="87"/>
  <c r="D38" i="87"/>
  <c r="J37" i="87"/>
  <c r="G37" i="87"/>
  <c r="D37" i="87"/>
  <c r="J36" i="87"/>
  <c r="G36" i="87"/>
  <c r="D36" i="87"/>
  <c r="J35" i="87"/>
  <c r="G35" i="87"/>
  <c r="D35" i="87"/>
  <c r="D34" i="87"/>
  <c r="G34" i="87"/>
  <c r="N35" i="87"/>
  <c r="J34" i="87"/>
  <c r="J33" i="87"/>
  <c r="G33" i="87"/>
  <c r="D33" i="87"/>
  <c r="J32" i="87"/>
  <c r="G32" i="87"/>
  <c r="D32" i="87"/>
  <c r="J31" i="87"/>
  <c r="G31" i="87"/>
  <c r="D31" i="87"/>
  <c r="D30" i="87"/>
  <c r="G30" i="87"/>
  <c r="N31" i="87"/>
  <c r="J30" i="87"/>
  <c r="G29" i="87"/>
  <c r="D29" i="87"/>
  <c r="J28" i="87"/>
  <c r="G28" i="87"/>
  <c r="D28" i="87"/>
  <c r="J27" i="87"/>
  <c r="G27" i="87"/>
  <c r="D27" i="87"/>
  <c r="J26" i="87"/>
  <c r="G26" i="87"/>
  <c r="D26" i="87"/>
  <c r="J25" i="87"/>
  <c r="G25" i="87"/>
  <c r="D25" i="87"/>
  <c r="J24" i="87"/>
  <c r="G24" i="87"/>
  <c r="D24" i="87"/>
  <c r="J23" i="87"/>
  <c r="G23" i="87"/>
  <c r="D23" i="87"/>
  <c r="J22" i="87"/>
  <c r="G22" i="87"/>
  <c r="D22" i="87"/>
  <c r="J21" i="87"/>
  <c r="G21" i="87"/>
  <c r="D21" i="87"/>
  <c r="J20" i="87"/>
  <c r="G20" i="87"/>
  <c r="D20" i="87"/>
  <c r="J19" i="87"/>
  <c r="G19" i="87"/>
  <c r="D19" i="87"/>
  <c r="J18" i="87"/>
  <c r="G18" i="87"/>
  <c r="D18" i="87"/>
  <c r="J17" i="87"/>
  <c r="G17" i="87"/>
  <c r="D17" i="87"/>
  <c r="J16" i="87"/>
  <c r="G16" i="87"/>
  <c r="D16" i="87"/>
  <c r="J15" i="87"/>
  <c r="G15" i="87"/>
  <c r="D15" i="87"/>
  <c r="J14" i="87"/>
  <c r="G14" i="87"/>
  <c r="D14" i="87"/>
  <c r="J13" i="87"/>
  <c r="G13" i="87"/>
  <c r="D13" i="87"/>
  <c r="J12" i="87"/>
  <c r="G12" i="87"/>
  <c r="D12" i="87"/>
  <c r="J11" i="87"/>
  <c r="G11" i="87"/>
  <c r="D11" i="87"/>
  <c r="J10" i="87"/>
  <c r="G10" i="87"/>
  <c r="D10" i="87"/>
  <c r="A10" i="87"/>
  <c r="A11" i="87"/>
  <c r="A12" i="87"/>
  <c r="A13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34" i="87"/>
  <c r="A35" i="87"/>
  <c r="A36" i="87"/>
  <c r="J9" i="87"/>
  <c r="G9" i="87"/>
  <c r="D9" i="87"/>
  <c r="J8" i="87"/>
  <c r="G8" i="87"/>
  <c r="D8" i="87"/>
  <c r="J29" i="86"/>
  <c r="O42" i="86"/>
  <c r="V40" i="86"/>
  <c r="V42" i="86"/>
  <c r="U40" i="86"/>
  <c r="U42" i="86"/>
  <c r="J39" i="86"/>
  <c r="G39" i="86"/>
  <c r="D39" i="86"/>
  <c r="J38" i="86"/>
  <c r="G38" i="86"/>
  <c r="D38" i="86"/>
  <c r="J37" i="86"/>
  <c r="G37" i="86"/>
  <c r="D37" i="86"/>
  <c r="J36" i="86"/>
  <c r="G36" i="86"/>
  <c r="D36" i="86"/>
  <c r="J35" i="86"/>
  <c r="G35" i="86"/>
  <c r="D35" i="86"/>
  <c r="J34" i="86"/>
  <c r="G34" i="86"/>
  <c r="D34" i="86"/>
  <c r="J33" i="86"/>
  <c r="G33" i="86"/>
  <c r="D33" i="86"/>
  <c r="J32" i="86"/>
  <c r="G32" i="86"/>
  <c r="D32" i="86"/>
  <c r="J31" i="86"/>
  <c r="G31" i="86"/>
  <c r="D31" i="86"/>
  <c r="J30" i="86"/>
  <c r="G30" i="86"/>
  <c r="D30" i="86"/>
  <c r="G29" i="86"/>
  <c r="D29" i="86"/>
  <c r="J28" i="86"/>
  <c r="G28" i="86"/>
  <c r="D28" i="86"/>
  <c r="J27" i="86"/>
  <c r="G27" i="86"/>
  <c r="D27" i="86"/>
  <c r="J26" i="86"/>
  <c r="G26" i="86"/>
  <c r="D26" i="86"/>
  <c r="J25" i="86"/>
  <c r="G25" i="86"/>
  <c r="D25" i="86"/>
  <c r="J24" i="86"/>
  <c r="G24" i="86"/>
  <c r="D24" i="86"/>
  <c r="J23" i="86"/>
  <c r="G23" i="86"/>
  <c r="D23" i="86"/>
  <c r="J22" i="86"/>
  <c r="G22" i="86"/>
  <c r="D22" i="86"/>
  <c r="J21" i="86"/>
  <c r="G21" i="86"/>
  <c r="D21" i="86"/>
  <c r="J20" i="86"/>
  <c r="G20" i="86"/>
  <c r="D20" i="86"/>
  <c r="J19" i="86"/>
  <c r="G19" i="86"/>
  <c r="D19" i="86"/>
  <c r="J18" i="86"/>
  <c r="G18" i="86"/>
  <c r="D18" i="86"/>
  <c r="J17" i="86"/>
  <c r="G17" i="86"/>
  <c r="D17" i="86"/>
  <c r="J16" i="86"/>
  <c r="G16" i="86"/>
  <c r="D16" i="86"/>
  <c r="J15" i="86"/>
  <c r="G15" i="86"/>
  <c r="D15" i="86"/>
  <c r="J14" i="86"/>
  <c r="G14" i="86"/>
  <c r="D14" i="86"/>
  <c r="J13" i="86"/>
  <c r="G13" i="86"/>
  <c r="D13" i="86"/>
  <c r="J12" i="86"/>
  <c r="G12" i="86"/>
  <c r="D12" i="86"/>
  <c r="J11" i="86"/>
  <c r="G11" i="86"/>
  <c r="D11" i="86"/>
  <c r="J10" i="86"/>
  <c r="G10" i="86"/>
  <c r="D10" i="86"/>
  <c r="A10" i="86"/>
  <c r="A11" i="86"/>
  <c r="A12" i="86"/>
  <c r="A13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7" i="86"/>
  <c r="A28" i="86"/>
  <c r="A29" i="86"/>
  <c r="A30" i="86"/>
  <c r="A31" i="86"/>
  <c r="A32" i="86"/>
  <c r="A33" i="86"/>
  <c r="A34" i="86"/>
  <c r="A35" i="86"/>
  <c r="A36" i="86"/>
  <c r="J9" i="86"/>
  <c r="G9" i="86"/>
  <c r="D9" i="86"/>
  <c r="J8" i="86"/>
  <c r="G8" i="86"/>
  <c r="D8" i="86"/>
  <c r="J29" i="85"/>
  <c r="O42" i="85"/>
  <c r="V40" i="85"/>
  <c r="V42" i="85"/>
  <c r="U40" i="85"/>
  <c r="U42" i="85"/>
  <c r="N39" i="85"/>
  <c r="J39" i="85"/>
  <c r="G39" i="85"/>
  <c r="D39" i="85"/>
  <c r="J38" i="85"/>
  <c r="G38" i="85"/>
  <c r="D38" i="85"/>
  <c r="J37" i="85"/>
  <c r="G37" i="85"/>
  <c r="D37" i="85"/>
  <c r="J36" i="85"/>
  <c r="G36" i="85"/>
  <c r="D36" i="85"/>
  <c r="J35" i="85"/>
  <c r="G35" i="85"/>
  <c r="D35" i="85"/>
  <c r="J34" i="85"/>
  <c r="G34" i="85"/>
  <c r="D34" i="85"/>
  <c r="J33" i="85"/>
  <c r="G33" i="85"/>
  <c r="D33" i="85"/>
  <c r="J32" i="85"/>
  <c r="G32" i="85"/>
  <c r="D32" i="85"/>
  <c r="J31" i="85"/>
  <c r="G31" i="85"/>
  <c r="D31" i="85"/>
  <c r="J30" i="85"/>
  <c r="G30" i="85"/>
  <c r="D30" i="85"/>
  <c r="D29" i="85"/>
  <c r="G29" i="85"/>
  <c r="N30" i="85"/>
  <c r="J28" i="85"/>
  <c r="G28" i="85"/>
  <c r="D28" i="85"/>
  <c r="J27" i="85"/>
  <c r="G27" i="85"/>
  <c r="D27" i="85"/>
  <c r="J26" i="85"/>
  <c r="G26" i="85"/>
  <c r="D26" i="85"/>
  <c r="J25" i="85"/>
  <c r="G25" i="85"/>
  <c r="D25" i="85"/>
  <c r="J24" i="85"/>
  <c r="G24" i="85"/>
  <c r="D24" i="85"/>
  <c r="J23" i="85"/>
  <c r="G23" i="85"/>
  <c r="D23" i="85"/>
  <c r="J22" i="85"/>
  <c r="G22" i="85"/>
  <c r="D22" i="85"/>
  <c r="J21" i="85"/>
  <c r="G21" i="85"/>
  <c r="D21" i="85"/>
  <c r="J20" i="85"/>
  <c r="G20" i="85"/>
  <c r="D20" i="85"/>
  <c r="J19" i="85"/>
  <c r="G19" i="85"/>
  <c r="D19" i="85"/>
  <c r="J18" i="85"/>
  <c r="G18" i="85"/>
  <c r="D18" i="85"/>
  <c r="J17" i="85"/>
  <c r="G17" i="85"/>
  <c r="D17" i="85"/>
  <c r="J16" i="85"/>
  <c r="G16" i="85"/>
  <c r="D16" i="85"/>
  <c r="J15" i="85"/>
  <c r="G15" i="85"/>
  <c r="D15" i="85"/>
  <c r="J14" i="85"/>
  <c r="G14" i="85"/>
  <c r="D14" i="85"/>
  <c r="J13" i="85"/>
  <c r="G13" i="85"/>
  <c r="D13" i="85"/>
  <c r="J12" i="85"/>
  <c r="G12" i="85"/>
  <c r="D12" i="85"/>
  <c r="J11" i="85"/>
  <c r="G11" i="85"/>
  <c r="D11" i="85"/>
  <c r="J10" i="85"/>
  <c r="G10" i="85"/>
  <c r="D10" i="85"/>
  <c r="A10" i="85"/>
  <c r="A11" i="85"/>
  <c r="A12" i="85"/>
  <c r="A13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34" i="85"/>
  <c r="A35" i="85"/>
  <c r="A36" i="85"/>
  <c r="J9" i="85"/>
  <c r="G9" i="85"/>
  <c r="D9" i="85"/>
  <c r="J8" i="85"/>
  <c r="G8" i="85"/>
  <c r="D8" i="85"/>
  <c r="J29" i="84"/>
  <c r="O42" i="84"/>
  <c r="V40" i="84"/>
  <c r="V42" i="84"/>
  <c r="U40" i="84"/>
  <c r="U42" i="84"/>
  <c r="J39" i="84"/>
  <c r="G39" i="84"/>
  <c r="D39" i="84"/>
  <c r="J38" i="84"/>
  <c r="G38" i="84"/>
  <c r="D38" i="84"/>
  <c r="J37" i="84"/>
  <c r="G37" i="84"/>
  <c r="D37" i="84"/>
  <c r="J36" i="84"/>
  <c r="G36" i="84"/>
  <c r="D36" i="84"/>
  <c r="J35" i="84"/>
  <c r="G35" i="84"/>
  <c r="D35" i="84"/>
  <c r="J34" i="84"/>
  <c r="G34" i="84"/>
  <c r="D34" i="84"/>
  <c r="J33" i="84"/>
  <c r="G33" i="84"/>
  <c r="D33" i="84"/>
  <c r="J32" i="84"/>
  <c r="G32" i="84"/>
  <c r="D32" i="84"/>
  <c r="J31" i="84"/>
  <c r="G31" i="84"/>
  <c r="D31" i="84"/>
  <c r="J30" i="84"/>
  <c r="G30" i="84"/>
  <c r="D30" i="84"/>
  <c r="G29" i="84"/>
  <c r="D29" i="84"/>
  <c r="J28" i="84"/>
  <c r="G28" i="84"/>
  <c r="D28" i="84"/>
  <c r="J27" i="84"/>
  <c r="G27" i="84"/>
  <c r="D27" i="84"/>
  <c r="J26" i="84"/>
  <c r="G26" i="84"/>
  <c r="D26" i="84"/>
  <c r="J25" i="84"/>
  <c r="G25" i="84"/>
  <c r="D25" i="84"/>
  <c r="J24" i="84"/>
  <c r="G24" i="84"/>
  <c r="D24" i="84"/>
  <c r="J23" i="84"/>
  <c r="G23" i="84"/>
  <c r="D23" i="84"/>
  <c r="J22" i="84"/>
  <c r="G22" i="84"/>
  <c r="D22" i="84"/>
  <c r="J21" i="84"/>
  <c r="G21" i="84"/>
  <c r="D21" i="84"/>
  <c r="J20" i="84"/>
  <c r="G20" i="84"/>
  <c r="D20" i="84"/>
  <c r="J19" i="84"/>
  <c r="G19" i="84"/>
  <c r="D19" i="84"/>
  <c r="J18" i="84"/>
  <c r="G18" i="84"/>
  <c r="D18" i="84"/>
  <c r="J17" i="84"/>
  <c r="G17" i="84"/>
  <c r="D17" i="84"/>
  <c r="J16" i="84"/>
  <c r="G16" i="84"/>
  <c r="D16" i="84"/>
  <c r="J15" i="84"/>
  <c r="G15" i="84"/>
  <c r="D15" i="84"/>
  <c r="J14" i="84"/>
  <c r="G14" i="84"/>
  <c r="D14" i="84"/>
  <c r="J13" i="84"/>
  <c r="G13" i="84"/>
  <c r="D13" i="84"/>
  <c r="J12" i="84"/>
  <c r="G12" i="84"/>
  <c r="D12" i="84"/>
  <c r="J11" i="84"/>
  <c r="G11" i="84"/>
  <c r="D11" i="84"/>
  <c r="J10" i="84"/>
  <c r="G10" i="84"/>
  <c r="D10" i="84"/>
  <c r="A10" i="84"/>
  <c r="A11" i="84"/>
  <c r="A12" i="84"/>
  <c r="A13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34" i="84"/>
  <c r="A35" i="84"/>
  <c r="A36" i="84"/>
  <c r="J9" i="84"/>
  <c r="G9" i="84"/>
  <c r="D9" i="84"/>
  <c r="J8" i="84"/>
  <c r="G8" i="84"/>
  <c r="D8" i="84"/>
  <c r="J29" i="83"/>
  <c r="O42" i="83"/>
  <c r="V40" i="83"/>
  <c r="V42" i="83"/>
  <c r="U40" i="83"/>
  <c r="U42" i="83"/>
  <c r="N39" i="83"/>
  <c r="J39" i="83"/>
  <c r="G39" i="83"/>
  <c r="D39" i="83"/>
  <c r="J38" i="83"/>
  <c r="G38" i="83"/>
  <c r="D38" i="83"/>
  <c r="J37" i="83"/>
  <c r="G37" i="83"/>
  <c r="D37" i="83"/>
  <c r="J36" i="83"/>
  <c r="G36" i="83"/>
  <c r="D36" i="83"/>
  <c r="J35" i="83"/>
  <c r="G35" i="83"/>
  <c r="D35" i="83"/>
  <c r="J34" i="83"/>
  <c r="G34" i="83"/>
  <c r="D34" i="83"/>
  <c r="J33" i="83"/>
  <c r="G33" i="83"/>
  <c r="D33" i="83"/>
  <c r="J32" i="83"/>
  <c r="G32" i="83"/>
  <c r="D32" i="83"/>
  <c r="J31" i="83"/>
  <c r="G31" i="83"/>
  <c r="D31" i="83"/>
  <c r="J30" i="83"/>
  <c r="G30" i="83"/>
  <c r="D30" i="83"/>
  <c r="G29" i="83"/>
  <c r="D29" i="83"/>
  <c r="N30" i="83"/>
  <c r="J28" i="83"/>
  <c r="G28" i="83"/>
  <c r="D28" i="83"/>
  <c r="J27" i="83"/>
  <c r="G27" i="83"/>
  <c r="D27" i="83"/>
  <c r="J26" i="83"/>
  <c r="G26" i="83"/>
  <c r="D26" i="83"/>
  <c r="J25" i="83"/>
  <c r="G25" i="83"/>
  <c r="D25" i="83"/>
  <c r="J24" i="83"/>
  <c r="G24" i="83"/>
  <c r="D24" i="83"/>
  <c r="J23" i="83"/>
  <c r="G23" i="83"/>
  <c r="D23" i="83"/>
  <c r="J22" i="83"/>
  <c r="G22" i="83"/>
  <c r="D22" i="83"/>
  <c r="J21" i="83"/>
  <c r="G21" i="83"/>
  <c r="D21" i="83"/>
  <c r="J20" i="83"/>
  <c r="G20" i="83"/>
  <c r="D20" i="83"/>
  <c r="J19" i="83"/>
  <c r="G19" i="83"/>
  <c r="D19" i="83"/>
  <c r="J18" i="83"/>
  <c r="G18" i="83"/>
  <c r="D18" i="83"/>
  <c r="J17" i="83"/>
  <c r="G17" i="83"/>
  <c r="D17" i="83"/>
  <c r="J16" i="83"/>
  <c r="G16" i="83"/>
  <c r="D16" i="83"/>
  <c r="J15" i="83"/>
  <c r="G15" i="83"/>
  <c r="D15" i="83"/>
  <c r="J14" i="83"/>
  <c r="G14" i="83"/>
  <c r="D14" i="83"/>
  <c r="J13" i="83"/>
  <c r="G13" i="83"/>
  <c r="D13" i="83"/>
  <c r="J12" i="83"/>
  <c r="G12" i="83"/>
  <c r="D12" i="83"/>
  <c r="J11" i="83"/>
  <c r="G11" i="83"/>
  <c r="D11" i="83"/>
  <c r="J10" i="83"/>
  <c r="G10" i="83"/>
  <c r="D10" i="83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34" i="83"/>
  <c r="A35" i="83"/>
  <c r="A36" i="83"/>
  <c r="J9" i="83"/>
  <c r="G9" i="83"/>
  <c r="D9" i="83"/>
  <c r="J8" i="83"/>
  <c r="G8" i="83"/>
  <c r="D8" i="83"/>
  <c r="J29" i="82"/>
  <c r="O42" i="82"/>
  <c r="V40" i="82"/>
  <c r="V42" i="82"/>
  <c r="U40" i="82"/>
  <c r="U42" i="82"/>
  <c r="J39" i="82"/>
  <c r="G39" i="82"/>
  <c r="D39" i="82"/>
  <c r="J38" i="82"/>
  <c r="G38" i="82"/>
  <c r="D38" i="82"/>
  <c r="J37" i="82"/>
  <c r="G37" i="82"/>
  <c r="D37" i="82"/>
  <c r="J36" i="82"/>
  <c r="G36" i="82"/>
  <c r="D36" i="82"/>
  <c r="J35" i="82"/>
  <c r="G35" i="82"/>
  <c r="D35" i="82"/>
  <c r="D34" i="82"/>
  <c r="G34" i="82"/>
  <c r="N35" i="82"/>
  <c r="J34" i="82"/>
  <c r="G33" i="82"/>
  <c r="D33" i="82"/>
  <c r="J32" i="82"/>
  <c r="G32" i="82"/>
  <c r="D32" i="82"/>
  <c r="J31" i="82"/>
  <c r="G31" i="82"/>
  <c r="D31" i="82"/>
  <c r="J30" i="82"/>
  <c r="G30" i="82"/>
  <c r="D30" i="82"/>
  <c r="G29" i="82"/>
  <c r="D29" i="82"/>
  <c r="J28" i="82"/>
  <c r="G28" i="82"/>
  <c r="D28" i="82"/>
  <c r="J27" i="82"/>
  <c r="G27" i="82"/>
  <c r="D27" i="82"/>
  <c r="J26" i="82"/>
  <c r="G26" i="82"/>
  <c r="D26" i="82"/>
  <c r="J25" i="82"/>
  <c r="G25" i="82"/>
  <c r="D25" i="82"/>
  <c r="J24" i="82"/>
  <c r="G24" i="82"/>
  <c r="J23" i="82"/>
  <c r="G23" i="82"/>
  <c r="D23" i="82"/>
  <c r="D22" i="82"/>
  <c r="G22" i="82"/>
  <c r="N23" i="82"/>
  <c r="J22" i="82"/>
  <c r="J21" i="82"/>
  <c r="G21" i="82"/>
  <c r="D21" i="82"/>
  <c r="D20" i="82"/>
  <c r="G20" i="82"/>
  <c r="N21" i="82"/>
  <c r="J20" i="82"/>
  <c r="J19" i="82"/>
  <c r="G19" i="82"/>
  <c r="D19" i="82"/>
  <c r="J18" i="82"/>
  <c r="G18" i="82"/>
  <c r="D18" i="82"/>
  <c r="J17" i="82"/>
  <c r="G17" i="82"/>
  <c r="D17" i="82"/>
  <c r="J16" i="82"/>
  <c r="G16" i="82"/>
  <c r="D16" i="82"/>
  <c r="J15" i="82"/>
  <c r="G15" i="82"/>
  <c r="D15" i="82"/>
  <c r="J14" i="82"/>
  <c r="G14" i="82"/>
  <c r="D14" i="82"/>
  <c r="J13" i="82"/>
  <c r="G13" i="82"/>
  <c r="D13" i="82"/>
  <c r="J12" i="82"/>
  <c r="G12" i="82"/>
  <c r="D12" i="82"/>
  <c r="J11" i="82"/>
  <c r="G11" i="82"/>
  <c r="D11" i="82"/>
  <c r="J10" i="82"/>
  <c r="G10" i="82"/>
  <c r="D10" i="82"/>
  <c r="A10" i="82"/>
  <c r="A11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J9" i="82"/>
  <c r="G9" i="82"/>
  <c r="D9" i="82"/>
  <c r="J8" i="82"/>
  <c r="G8" i="82"/>
  <c r="D8" i="82"/>
  <c r="J29" i="81"/>
  <c r="O42" i="81"/>
  <c r="V40" i="81"/>
  <c r="V42" i="81"/>
  <c r="U40" i="81"/>
  <c r="U42" i="81"/>
  <c r="J39" i="81"/>
  <c r="G39" i="81"/>
  <c r="D39" i="81"/>
  <c r="J38" i="81"/>
  <c r="G38" i="81"/>
  <c r="D38" i="81"/>
  <c r="J37" i="81"/>
  <c r="G37" i="81"/>
  <c r="D37" i="81"/>
  <c r="J36" i="81"/>
  <c r="G36" i="81"/>
  <c r="D36" i="81"/>
  <c r="J35" i="81"/>
  <c r="G35" i="81"/>
  <c r="D35" i="81"/>
  <c r="D34" i="81"/>
  <c r="G34" i="81"/>
  <c r="N35" i="81"/>
  <c r="J34" i="81"/>
  <c r="D33" i="81"/>
  <c r="G33" i="81"/>
  <c r="N34" i="81"/>
  <c r="J33" i="81"/>
  <c r="J32" i="81"/>
  <c r="G32" i="81"/>
  <c r="D32" i="81"/>
  <c r="J31" i="81"/>
  <c r="G31" i="81"/>
  <c r="D31" i="81"/>
  <c r="J30" i="81"/>
  <c r="G30" i="81"/>
  <c r="D30" i="81"/>
  <c r="G29" i="81"/>
  <c r="D29" i="81"/>
  <c r="J28" i="81"/>
  <c r="G28" i="81"/>
  <c r="D28" i="81"/>
  <c r="J27" i="81"/>
  <c r="G27" i="81"/>
  <c r="D27" i="81"/>
  <c r="J26" i="81"/>
  <c r="G26" i="81"/>
  <c r="D26" i="81"/>
  <c r="J25" i="81"/>
  <c r="G25" i="81"/>
  <c r="D25" i="81"/>
  <c r="J24" i="81"/>
  <c r="G24" i="81"/>
  <c r="D24" i="81"/>
  <c r="J23" i="81"/>
  <c r="G23" i="81"/>
  <c r="D23" i="81"/>
  <c r="J22" i="81"/>
  <c r="G22" i="81"/>
  <c r="D22" i="81"/>
  <c r="J21" i="81"/>
  <c r="G21" i="81"/>
  <c r="D21" i="81"/>
  <c r="N22" i="81"/>
  <c r="J20" i="81"/>
  <c r="G20" i="81"/>
  <c r="D20" i="81"/>
  <c r="J19" i="81"/>
  <c r="G19" i="81"/>
  <c r="D19" i="81"/>
  <c r="J18" i="81"/>
  <c r="G18" i="81"/>
  <c r="D18" i="81"/>
  <c r="J17" i="81"/>
  <c r="G17" i="81"/>
  <c r="D17" i="81"/>
  <c r="J16" i="81"/>
  <c r="G16" i="81"/>
  <c r="D16" i="81"/>
  <c r="J15" i="81"/>
  <c r="G15" i="81"/>
  <c r="D15" i="81"/>
  <c r="J14" i="81"/>
  <c r="G14" i="81"/>
  <c r="D14" i="81"/>
  <c r="J13" i="81"/>
  <c r="G13" i="81"/>
  <c r="D13" i="81"/>
  <c r="J12" i="81"/>
  <c r="G12" i="81"/>
  <c r="D12" i="81"/>
  <c r="J11" i="81"/>
  <c r="G11" i="81"/>
  <c r="D11" i="81"/>
  <c r="J10" i="81"/>
  <c r="G10" i="81"/>
  <c r="D10" i="81"/>
  <c r="A10" i="81"/>
  <c r="A11" i="81"/>
  <c r="A12" i="81"/>
  <c r="A13" i="81"/>
  <c r="A14" i="81"/>
  <c r="A15" i="81"/>
  <c r="A16" i="81"/>
  <c r="A17" i="81"/>
  <c r="A18" i="81"/>
  <c r="A19" i="81"/>
  <c r="A20" i="81"/>
  <c r="A21" i="81"/>
  <c r="A22" i="81"/>
  <c r="A23" i="81"/>
  <c r="A24" i="81"/>
  <c r="A25" i="81"/>
  <c r="A26" i="81"/>
  <c r="A27" i="81"/>
  <c r="A28" i="81"/>
  <c r="A29" i="81"/>
  <c r="A30" i="81"/>
  <c r="A31" i="81"/>
  <c r="A32" i="81"/>
  <c r="A33" i="81"/>
  <c r="A34" i="81"/>
  <c r="A35" i="81"/>
  <c r="A36" i="81"/>
  <c r="J9" i="81"/>
  <c r="G9" i="81"/>
  <c r="D9" i="81"/>
  <c r="J8" i="81"/>
  <c r="G8" i="81"/>
  <c r="D8" i="81"/>
  <c r="J29" i="80"/>
  <c r="O42" i="80"/>
  <c r="V40" i="80"/>
  <c r="V42" i="80"/>
  <c r="U40" i="80"/>
  <c r="U42" i="80"/>
  <c r="N39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D34" i="80"/>
  <c r="G34" i="80"/>
  <c r="N35" i="80"/>
  <c r="N36" i="80"/>
  <c r="J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G29" i="80"/>
  <c r="D29" i="80"/>
  <c r="J28" i="80"/>
  <c r="G28" i="80"/>
  <c r="D28" i="80"/>
  <c r="J27" i="80"/>
  <c r="G27" i="80"/>
  <c r="D27" i="80"/>
  <c r="J26" i="80"/>
  <c r="G26" i="80"/>
  <c r="D26" i="80"/>
  <c r="J25" i="80"/>
  <c r="G25" i="80"/>
  <c r="D25" i="80"/>
  <c r="J24" i="80"/>
  <c r="G24" i="80"/>
  <c r="D24" i="80"/>
  <c r="J23" i="80"/>
  <c r="G23" i="80"/>
  <c r="D23" i="80"/>
  <c r="J22" i="80"/>
  <c r="G22" i="80"/>
  <c r="D22" i="80"/>
  <c r="J21" i="80"/>
  <c r="G21" i="80"/>
  <c r="D21" i="80"/>
  <c r="J20" i="80"/>
  <c r="G20" i="80"/>
  <c r="D20" i="80"/>
  <c r="J19" i="80"/>
  <c r="G19" i="80"/>
  <c r="D19" i="80"/>
  <c r="J18" i="80"/>
  <c r="G18" i="80"/>
  <c r="D18" i="80"/>
  <c r="J17" i="80"/>
  <c r="G17" i="80"/>
  <c r="D17" i="80"/>
  <c r="J16" i="80"/>
  <c r="G16" i="80"/>
  <c r="D16" i="80"/>
  <c r="J15" i="80"/>
  <c r="G15" i="80"/>
  <c r="D15" i="80"/>
  <c r="J14" i="80"/>
  <c r="G14" i="80"/>
  <c r="D14" i="80"/>
  <c r="J13" i="80"/>
  <c r="G13" i="80"/>
  <c r="D13" i="80"/>
  <c r="J12" i="80"/>
  <c r="G12" i="80"/>
  <c r="D12" i="80"/>
  <c r="J11" i="80"/>
  <c r="G11" i="80"/>
  <c r="D11" i="80"/>
  <c r="J10" i="80"/>
  <c r="G10" i="80"/>
  <c r="D10" i="80"/>
  <c r="A10" i="80"/>
  <c r="A11" i="80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J9" i="80"/>
  <c r="G9" i="80"/>
  <c r="D9" i="80"/>
  <c r="J8" i="80"/>
  <c r="G8" i="80"/>
  <c r="J29" i="79"/>
  <c r="O42" i="79"/>
  <c r="V40" i="79"/>
  <c r="V42" i="79"/>
  <c r="U40" i="79"/>
  <c r="U42" i="79"/>
  <c r="J39" i="79"/>
  <c r="G39" i="79"/>
  <c r="D39" i="79"/>
  <c r="J38" i="79"/>
  <c r="G38" i="79"/>
  <c r="D38" i="79"/>
  <c r="D37" i="79"/>
  <c r="G37" i="79"/>
  <c r="N38" i="79"/>
  <c r="J37" i="79"/>
  <c r="J36" i="79"/>
  <c r="G36" i="79"/>
  <c r="D36" i="79"/>
  <c r="J35" i="79"/>
  <c r="G35" i="79"/>
  <c r="D35" i="79"/>
  <c r="J34" i="79"/>
  <c r="G34" i="79"/>
  <c r="D34" i="79"/>
  <c r="J33" i="79"/>
  <c r="G33" i="79"/>
  <c r="D33" i="79"/>
  <c r="N34" i="79"/>
  <c r="J32" i="79"/>
  <c r="G32" i="79"/>
  <c r="D32" i="79"/>
  <c r="J31" i="79"/>
  <c r="G31" i="79"/>
  <c r="D31" i="79"/>
  <c r="D30" i="79"/>
  <c r="G30" i="79"/>
  <c r="N31" i="79"/>
  <c r="J30" i="79"/>
  <c r="G29" i="79"/>
  <c r="D29" i="79"/>
  <c r="J28" i="79"/>
  <c r="G28" i="79"/>
  <c r="D28" i="79"/>
  <c r="J27" i="79"/>
  <c r="G27" i="79"/>
  <c r="D27" i="79"/>
  <c r="J26" i="79"/>
  <c r="G26" i="79"/>
  <c r="D26" i="79"/>
  <c r="J25" i="79"/>
  <c r="G25" i="79"/>
  <c r="D25" i="79"/>
  <c r="D24" i="79"/>
  <c r="G24" i="79"/>
  <c r="N25" i="79"/>
  <c r="J24" i="79"/>
  <c r="J23" i="79"/>
  <c r="G23" i="79"/>
  <c r="D23" i="79"/>
  <c r="J22" i="79"/>
  <c r="G22" i="79"/>
  <c r="D22" i="79"/>
  <c r="J21" i="79"/>
  <c r="G21" i="79"/>
  <c r="D21" i="79"/>
  <c r="J20" i="79"/>
  <c r="G20" i="79"/>
  <c r="D20" i="79"/>
  <c r="J19" i="79"/>
  <c r="G19" i="79"/>
  <c r="D19" i="79"/>
  <c r="J18" i="79"/>
  <c r="G18" i="79"/>
  <c r="D18" i="79"/>
  <c r="J17" i="79"/>
  <c r="G17" i="79"/>
  <c r="D17" i="79"/>
  <c r="J16" i="79"/>
  <c r="G16" i="79"/>
  <c r="D16" i="79"/>
  <c r="J15" i="79"/>
  <c r="G15" i="79"/>
  <c r="D15" i="79"/>
  <c r="J14" i="79"/>
  <c r="G14" i="79"/>
  <c r="D14" i="79"/>
  <c r="J13" i="79"/>
  <c r="G13" i="79"/>
  <c r="D13" i="79"/>
  <c r="J12" i="79"/>
  <c r="G12" i="79"/>
  <c r="D12" i="79"/>
  <c r="J11" i="79"/>
  <c r="G11" i="79"/>
  <c r="D11" i="79"/>
  <c r="J10" i="79"/>
  <c r="G10" i="79"/>
  <c r="D10" i="79"/>
  <c r="A10" i="79"/>
  <c r="A11" i="79"/>
  <c r="A12" i="79"/>
  <c r="A13" i="79"/>
  <c r="A14" i="79"/>
  <c r="A15" i="79"/>
  <c r="A16" i="79"/>
  <c r="A17" i="79"/>
  <c r="A18" i="79"/>
  <c r="A19" i="79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J9" i="79"/>
  <c r="G9" i="79"/>
  <c r="D9" i="79"/>
  <c r="J8" i="79"/>
  <c r="G8" i="79"/>
  <c r="D8" i="79"/>
  <c r="J29" i="78"/>
  <c r="D8" i="53"/>
  <c r="G8" i="53"/>
  <c r="J8" i="53"/>
  <c r="AB28" i="53"/>
  <c r="D9" i="53"/>
  <c r="G9" i="53"/>
  <c r="J9" i="53"/>
  <c r="N9" i="53"/>
  <c r="AC9" i="53"/>
  <c r="A10" i="53"/>
  <c r="D10" i="53"/>
  <c r="G10" i="53"/>
  <c r="J10" i="53"/>
  <c r="N10" i="53"/>
  <c r="AC10" i="53"/>
  <c r="A11" i="53"/>
  <c r="D11" i="53"/>
  <c r="G11" i="53"/>
  <c r="J11" i="53"/>
  <c r="N11" i="53"/>
  <c r="AC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D12" i="53"/>
  <c r="G12" i="53"/>
  <c r="J12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AC12" i="53"/>
  <c r="D13" i="53"/>
  <c r="G13" i="53"/>
  <c r="J13" i="53"/>
  <c r="AC13" i="53"/>
  <c r="D14" i="53"/>
  <c r="G14" i="53"/>
  <c r="J14" i="53"/>
  <c r="AC14" i="53"/>
  <c r="D15" i="53"/>
  <c r="G15" i="53"/>
  <c r="J15" i="53"/>
  <c r="AC15" i="53"/>
  <c r="D16" i="53"/>
  <c r="G16" i="53"/>
  <c r="J16" i="53"/>
  <c r="AC16" i="53"/>
  <c r="D17" i="53"/>
  <c r="G17" i="53"/>
  <c r="J17" i="53"/>
  <c r="AC17" i="53"/>
  <c r="D18" i="53"/>
  <c r="G18" i="53"/>
  <c r="J18" i="53"/>
  <c r="AC18" i="53"/>
  <c r="D19" i="53"/>
  <c r="G19" i="53"/>
  <c r="J19" i="53"/>
  <c r="AC19" i="53"/>
  <c r="D20" i="53"/>
  <c r="G20" i="53"/>
  <c r="J20" i="53"/>
  <c r="D21" i="53"/>
  <c r="G21" i="53"/>
  <c r="J21" i="53"/>
  <c r="D22" i="53"/>
  <c r="G22" i="53"/>
  <c r="J22" i="53"/>
  <c r="D23" i="53"/>
  <c r="G23" i="53"/>
  <c r="J23" i="53"/>
  <c r="D24" i="53"/>
  <c r="G24" i="53"/>
  <c r="J24" i="53"/>
  <c r="D25" i="53"/>
  <c r="G25" i="53"/>
  <c r="J25" i="53"/>
  <c r="D26" i="53"/>
  <c r="G26" i="53"/>
  <c r="J26" i="53"/>
  <c r="D27" i="53"/>
  <c r="G27" i="53"/>
  <c r="J27" i="53"/>
  <c r="D28" i="53"/>
  <c r="G28" i="53"/>
  <c r="J28" i="53"/>
  <c r="D29" i="53"/>
  <c r="G29" i="53"/>
  <c r="J29" i="53"/>
  <c r="D30" i="53"/>
  <c r="G30" i="53"/>
  <c r="J30" i="53"/>
  <c r="D31" i="53"/>
  <c r="G31" i="53"/>
  <c r="J31" i="53"/>
  <c r="D32" i="53"/>
  <c r="G32" i="53"/>
  <c r="J32" i="53"/>
  <c r="D33" i="53"/>
  <c r="G33" i="53"/>
  <c r="J33" i="53"/>
  <c r="D34" i="53"/>
  <c r="G34" i="53"/>
  <c r="J34" i="53"/>
  <c r="D35" i="53"/>
  <c r="G35" i="53"/>
  <c r="J35" i="53"/>
  <c r="D36" i="53"/>
  <c r="G36" i="53"/>
  <c r="J36" i="53"/>
  <c r="D37" i="53"/>
  <c r="G37" i="53"/>
  <c r="J37" i="53"/>
  <c r="D38" i="53"/>
  <c r="G38" i="53"/>
  <c r="J38" i="53"/>
  <c r="D39" i="53"/>
  <c r="G39" i="53"/>
  <c r="J39" i="53"/>
  <c r="AB26" i="53"/>
  <c r="D8" i="52"/>
  <c r="G8" i="52"/>
  <c r="J8" i="52"/>
  <c r="AC28" i="52"/>
  <c r="AD17" i="52"/>
  <c r="AD18" i="52"/>
  <c r="AD19" i="52"/>
  <c r="AD20" i="52"/>
  <c r="AC27" i="52"/>
  <c r="AC29" i="52"/>
  <c r="D9" i="52"/>
  <c r="G9" i="52"/>
  <c r="J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D10" i="52"/>
  <c r="G10" i="52"/>
  <c r="J10" i="52"/>
  <c r="D11" i="52"/>
  <c r="G11" i="52"/>
  <c r="D12" i="52"/>
  <c r="G12" i="52"/>
  <c r="N12" i="52"/>
  <c r="J11" i="52"/>
  <c r="J12" i="52"/>
  <c r="D13" i="52"/>
  <c r="G13" i="52"/>
  <c r="J13" i="52"/>
  <c r="D14" i="52"/>
  <c r="G14" i="52"/>
  <c r="N14" i="52"/>
  <c r="J14" i="52"/>
  <c r="D15" i="52"/>
  <c r="G15" i="52"/>
  <c r="J15" i="52"/>
  <c r="D16" i="52"/>
  <c r="G16" i="52"/>
  <c r="J16" i="52"/>
  <c r="D17" i="52"/>
  <c r="G17" i="52"/>
  <c r="J17" i="52"/>
  <c r="D18" i="52"/>
  <c r="G18" i="52"/>
  <c r="J18" i="52"/>
  <c r="D19" i="52"/>
  <c r="G19" i="52"/>
  <c r="N19" i="52"/>
  <c r="J19" i="52"/>
  <c r="D20" i="52"/>
  <c r="G20" i="52"/>
  <c r="N20" i="52"/>
  <c r="J20" i="52"/>
  <c r="D21" i="52"/>
  <c r="G21" i="52"/>
  <c r="N21" i="52"/>
  <c r="J21" i="52"/>
  <c r="D22" i="52"/>
  <c r="G22" i="52"/>
  <c r="J22" i="52"/>
  <c r="D23" i="52"/>
  <c r="G23" i="52"/>
  <c r="J23" i="52"/>
  <c r="D24" i="52"/>
  <c r="G24" i="52"/>
  <c r="J24" i="52"/>
  <c r="D25" i="52"/>
  <c r="G25" i="52"/>
  <c r="J25" i="52"/>
  <c r="D26" i="52"/>
  <c r="G26" i="52"/>
  <c r="J26" i="52"/>
  <c r="D27" i="52"/>
  <c r="G27" i="52"/>
  <c r="J27" i="52"/>
  <c r="D28" i="52"/>
  <c r="G28" i="52"/>
  <c r="J28" i="52"/>
  <c r="D29" i="52"/>
  <c r="G29" i="52"/>
  <c r="D30" i="52"/>
  <c r="G30" i="52"/>
  <c r="J30" i="52"/>
  <c r="D31" i="52"/>
  <c r="G31" i="52"/>
  <c r="N31" i="52"/>
  <c r="J31" i="52"/>
  <c r="D32" i="52"/>
  <c r="G32" i="52"/>
  <c r="J32" i="52"/>
  <c r="D33" i="52"/>
  <c r="G33" i="52"/>
  <c r="J33" i="52"/>
  <c r="D34" i="52"/>
  <c r="G34" i="52"/>
  <c r="N34" i="52"/>
  <c r="J34" i="52"/>
  <c r="D35" i="52"/>
  <c r="G35" i="52"/>
  <c r="J35" i="52"/>
  <c r="D36" i="52"/>
  <c r="G36" i="52"/>
  <c r="J36" i="52"/>
  <c r="N36" i="52"/>
  <c r="D37" i="52"/>
  <c r="G37" i="52"/>
  <c r="J37" i="52"/>
  <c r="N37" i="52"/>
  <c r="D38" i="52"/>
  <c r="G38" i="52"/>
  <c r="J38" i="52"/>
  <c r="N38" i="52"/>
  <c r="D39" i="52"/>
  <c r="G39" i="52"/>
  <c r="J39" i="52"/>
  <c r="U40" i="52"/>
  <c r="U42" i="52"/>
  <c r="V40" i="52"/>
  <c r="V42" i="52"/>
  <c r="O42" i="52"/>
  <c r="D8" i="51"/>
  <c r="G8" i="51"/>
  <c r="J8" i="51"/>
  <c r="D9" i="51"/>
  <c r="G9" i="51"/>
  <c r="N9" i="51"/>
  <c r="D10" i="51"/>
  <c r="G10" i="51"/>
  <c r="N10" i="51"/>
  <c r="J9" i="51"/>
  <c r="A10" i="51"/>
  <c r="A11" i="51"/>
  <c r="A12" i="51"/>
  <c r="J10" i="51"/>
  <c r="D11" i="51"/>
  <c r="G11" i="51"/>
  <c r="N11" i="51"/>
  <c r="J11" i="51"/>
  <c r="D12" i="51"/>
  <c r="G12" i="51"/>
  <c r="J12" i="51"/>
  <c r="D13" i="51"/>
  <c r="G13" i="51"/>
  <c r="N13" i="51"/>
  <c r="J13" i="51"/>
  <c r="A14" i="51"/>
  <c r="A15" i="51"/>
  <c r="A16" i="51"/>
  <c r="A17" i="51"/>
  <c r="A18" i="51"/>
  <c r="A19" i="51"/>
  <c r="A20" i="51"/>
  <c r="D14" i="51"/>
  <c r="G14" i="51"/>
  <c r="J14" i="51"/>
  <c r="D15" i="51"/>
  <c r="G15" i="51"/>
  <c r="J15" i="51"/>
  <c r="D16" i="51"/>
  <c r="D17" i="51"/>
  <c r="G17" i="51"/>
  <c r="G16" i="51"/>
  <c r="N17" i="51"/>
  <c r="J16" i="51"/>
  <c r="J17" i="51"/>
  <c r="D18" i="51"/>
  <c r="G18" i="51"/>
  <c r="J18" i="51"/>
  <c r="N18" i="51"/>
  <c r="D19" i="51"/>
  <c r="G19" i="51"/>
  <c r="J19" i="51"/>
  <c r="D20" i="51"/>
  <c r="G20" i="51"/>
  <c r="J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D21" i="51"/>
  <c r="G21" i="51"/>
  <c r="N21" i="51"/>
  <c r="J21" i="51"/>
  <c r="D22" i="51"/>
  <c r="G22" i="51"/>
  <c r="N22" i="51"/>
  <c r="J22" i="51"/>
  <c r="D23" i="51"/>
  <c r="G23" i="51"/>
  <c r="J23" i="51"/>
  <c r="N23" i="51"/>
  <c r="D24" i="51"/>
  <c r="G24" i="51"/>
  <c r="N24" i="51"/>
  <c r="J24" i="51"/>
  <c r="D25" i="51"/>
  <c r="G25" i="51"/>
  <c r="N25" i="51"/>
  <c r="J25" i="51"/>
  <c r="D26" i="51"/>
  <c r="G26" i="51"/>
  <c r="J26" i="51"/>
  <c r="D27" i="51"/>
  <c r="G27" i="51"/>
  <c r="J27" i="51"/>
  <c r="D28" i="51"/>
  <c r="G28" i="51"/>
  <c r="J28" i="51"/>
  <c r="D29" i="51"/>
  <c r="D30" i="51"/>
  <c r="G30" i="51"/>
  <c r="G29" i="51"/>
  <c r="N30" i="51"/>
  <c r="J30" i="51"/>
  <c r="D31" i="51"/>
  <c r="G31" i="51"/>
  <c r="J31" i="51"/>
  <c r="D32" i="51"/>
  <c r="G32" i="51"/>
  <c r="J32" i="51"/>
  <c r="D33" i="51"/>
  <c r="G33" i="51"/>
  <c r="N33" i="51"/>
  <c r="J33" i="51"/>
  <c r="D34" i="51"/>
  <c r="G34" i="51"/>
  <c r="J34" i="51"/>
  <c r="D35" i="51"/>
  <c r="G35" i="51"/>
  <c r="J35" i="51"/>
  <c r="D36" i="51"/>
  <c r="G36" i="51"/>
  <c r="N36" i="51"/>
  <c r="J36" i="51"/>
  <c r="D37" i="51"/>
  <c r="G37" i="51"/>
  <c r="J37" i="51"/>
  <c r="D38" i="51"/>
  <c r="G38" i="51"/>
  <c r="J38" i="51"/>
  <c r="N38" i="51"/>
  <c r="D39" i="51"/>
  <c r="G39" i="51"/>
  <c r="J39" i="51"/>
  <c r="U40" i="51"/>
  <c r="U42" i="51"/>
  <c r="V40" i="51"/>
  <c r="V42" i="51"/>
  <c r="O42" i="51"/>
  <c r="D8" i="50"/>
  <c r="G8" i="50"/>
  <c r="J8" i="50"/>
  <c r="D9" i="50"/>
  <c r="G9" i="50"/>
  <c r="A10" i="50"/>
  <c r="D10" i="50"/>
  <c r="G10" i="50"/>
  <c r="J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D11" i="50"/>
  <c r="G11" i="50"/>
  <c r="J11" i="50"/>
  <c r="D12" i="50"/>
  <c r="G12" i="50"/>
  <c r="J12" i="50"/>
  <c r="D13" i="50"/>
  <c r="G13" i="50"/>
  <c r="J13" i="50"/>
  <c r="D14" i="50"/>
  <c r="G14" i="50"/>
  <c r="J14" i="50"/>
  <c r="D15" i="50"/>
  <c r="G15" i="50"/>
  <c r="J15" i="50"/>
  <c r="D16" i="50"/>
  <c r="G16" i="50"/>
  <c r="J16" i="50"/>
  <c r="D17" i="50"/>
  <c r="G17" i="50"/>
  <c r="J17" i="50"/>
  <c r="D18" i="50"/>
  <c r="G18" i="50"/>
  <c r="J18" i="50"/>
  <c r="D19" i="50"/>
  <c r="G19" i="50"/>
  <c r="J19" i="50"/>
  <c r="D20" i="50"/>
  <c r="G20" i="50"/>
  <c r="J20" i="50"/>
  <c r="D21" i="50"/>
  <c r="G21" i="50"/>
  <c r="J21" i="50"/>
  <c r="D22" i="50"/>
  <c r="G22" i="50"/>
  <c r="J22" i="50"/>
  <c r="J23" i="50"/>
  <c r="D24" i="50"/>
  <c r="G24" i="50"/>
  <c r="J24" i="50"/>
  <c r="D25" i="50"/>
  <c r="G25" i="50"/>
  <c r="J25" i="50"/>
  <c r="D26" i="50"/>
  <c r="G26" i="50"/>
  <c r="J26" i="50"/>
  <c r="D27" i="50"/>
  <c r="G27" i="50"/>
  <c r="J27" i="50"/>
  <c r="D28" i="50"/>
  <c r="G28" i="50"/>
  <c r="J28" i="50"/>
  <c r="D29" i="50"/>
  <c r="G29" i="50"/>
  <c r="D30" i="50"/>
  <c r="G30" i="50"/>
  <c r="J30" i="50"/>
  <c r="D31" i="50"/>
  <c r="G31" i="50"/>
  <c r="J31" i="50"/>
  <c r="D32" i="50"/>
  <c r="G32" i="50"/>
  <c r="J32" i="50"/>
  <c r="D33" i="50"/>
  <c r="G33" i="50"/>
  <c r="J33" i="50"/>
  <c r="D34" i="50"/>
  <c r="G34" i="50"/>
  <c r="J34" i="50"/>
  <c r="D35" i="50"/>
  <c r="G35" i="50"/>
  <c r="J35" i="50"/>
  <c r="D36" i="50"/>
  <c r="G36" i="50"/>
  <c r="J36" i="50"/>
  <c r="D37" i="50"/>
  <c r="G37" i="50"/>
  <c r="J37" i="50"/>
  <c r="D38" i="50"/>
  <c r="G38" i="50"/>
  <c r="J38" i="50"/>
  <c r="D39" i="50"/>
  <c r="G39" i="50"/>
  <c r="J39" i="50"/>
  <c r="N40" i="50"/>
  <c r="N42" i="50"/>
  <c r="U40" i="50"/>
  <c r="V40" i="50"/>
  <c r="V42" i="50"/>
  <c r="U42" i="50"/>
  <c r="D8" i="49"/>
  <c r="G8" i="49"/>
  <c r="J8" i="49"/>
  <c r="D9" i="49"/>
  <c r="G9" i="49"/>
  <c r="N9" i="49"/>
  <c r="J9" i="49"/>
  <c r="A10" i="49"/>
  <c r="A11" i="49"/>
  <c r="D10" i="49"/>
  <c r="G10" i="49"/>
  <c r="J10" i="49"/>
  <c r="A12" i="49"/>
  <c r="A13" i="49"/>
  <c r="A14" i="49"/>
  <c r="A15" i="49"/>
  <c r="A16" i="49"/>
  <c r="A17" i="49"/>
  <c r="A18" i="49"/>
  <c r="A19" i="49"/>
  <c r="A20" i="49"/>
  <c r="D11" i="49"/>
  <c r="G11" i="49"/>
  <c r="J11" i="49"/>
  <c r="D12" i="49"/>
  <c r="G12" i="49"/>
  <c r="N12" i="49"/>
  <c r="J12" i="49"/>
  <c r="D13" i="49"/>
  <c r="G13" i="49"/>
  <c r="N13" i="49"/>
  <c r="J13" i="49"/>
  <c r="D14" i="49"/>
  <c r="G14" i="49"/>
  <c r="N14" i="49"/>
  <c r="J14" i="49"/>
  <c r="D15" i="49"/>
  <c r="G15" i="49"/>
  <c r="D16" i="49"/>
  <c r="G16" i="49"/>
  <c r="J16" i="49"/>
  <c r="D17" i="49"/>
  <c r="G17" i="49"/>
  <c r="J17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D18" i="49"/>
  <c r="G18" i="49"/>
  <c r="J18" i="49"/>
  <c r="D19" i="49"/>
  <c r="G19" i="49"/>
  <c r="N19" i="49"/>
  <c r="J19" i="49"/>
  <c r="D20" i="49"/>
  <c r="G20" i="49"/>
  <c r="N20" i="49"/>
  <c r="J20" i="49"/>
  <c r="D21" i="49"/>
  <c r="G21" i="49"/>
  <c r="J21" i="49"/>
  <c r="D22" i="49"/>
  <c r="G22" i="49"/>
  <c r="J22" i="49"/>
  <c r="D23" i="49"/>
  <c r="G23" i="49"/>
  <c r="N23" i="49"/>
  <c r="J23" i="49"/>
  <c r="D24" i="49"/>
  <c r="G24" i="49"/>
  <c r="J24" i="49"/>
  <c r="D25" i="49"/>
  <c r="G25" i="49"/>
  <c r="N25" i="49"/>
  <c r="J25" i="49"/>
  <c r="D26" i="49"/>
  <c r="G26" i="49"/>
  <c r="J26" i="49"/>
  <c r="D27" i="49"/>
  <c r="G27" i="49"/>
  <c r="J27" i="49"/>
  <c r="D28" i="49"/>
  <c r="G28" i="49"/>
  <c r="J28" i="49"/>
  <c r="D29" i="49"/>
  <c r="G29" i="49"/>
  <c r="N29" i="49"/>
  <c r="D30" i="49"/>
  <c r="G30" i="49"/>
  <c r="J30" i="49"/>
  <c r="D31" i="49"/>
  <c r="G31" i="49"/>
  <c r="J31" i="49"/>
  <c r="D32" i="49"/>
  <c r="G32" i="49"/>
  <c r="J32" i="49"/>
  <c r="D33" i="49"/>
  <c r="G33" i="49"/>
  <c r="J33" i="49"/>
  <c r="D34" i="49"/>
  <c r="G34" i="49"/>
  <c r="J34" i="49"/>
  <c r="D35" i="49"/>
  <c r="G35" i="49"/>
  <c r="J35" i="49"/>
  <c r="D36" i="49"/>
  <c r="G36" i="49"/>
  <c r="J36" i="49"/>
  <c r="N36" i="49"/>
  <c r="D37" i="49"/>
  <c r="G37" i="49"/>
  <c r="J37" i="49"/>
  <c r="D38" i="49"/>
  <c r="G38" i="49"/>
  <c r="J38" i="49"/>
  <c r="D39" i="49"/>
  <c r="G39" i="49"/>
  <c r="J39" i="49"/>
  <c r="U40" i="49"/>
  <c r="U42" i="49"/>
  <c r="V40" i="49"/>
  <c r="O42" i="49"/>
  <c r="V42" i="49"/>
  <c r="D8" i="48"/>
  <c r="G8" i="48"/>
  <c r="J8" i="48"/>
  <c r="D9" i="48"/>
  <c r="G9" i="48"/>
  <c r="N9" i="48"/>
  <c r="J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D10" i="48"/>
  <c r="G10" i="48"/>
  <c r="N10" i="48"/>
  <c r="J10" i="48"/>
  <c r="D11" i="48"/>
  <c r="G11" i="48"/>
  <c r="J11" i="48"/>
  <c r="D12" i="48"/>
  <c r="G12" i="48"/>
  <c r="N12" i="48"/>
  <c r="J12" i="48"/>
  <c r="D13" i="48"/>
  <c r="G13" i="48"/>
  <c r="J13" i="48"/>
  <c r="D14" i="48"/>
  <c r="G14" i="48"/>
  <c r="N14" i="48"/>
  <c r="J14" i="48"/>
  <c r="D15" i="48"/>
  <c r="G15" i="48"/>
  <c r="J15" i="48"/>
  <c r="D16" i="48"/>
  <c r="G16" i="48"/>
  <c r="J16" i="48"/>
  <c r="D17" i="48"/>
  <c r="G17" i="48"/>
  <c r="N17" i="48"/>
  <c r="J17" i="48"/>
  <c r="D18" i="48"/>
  <c r="G18" i="48"/>
  <c r="J18" i="48"/>
  <c r="D19" i="48"/>
  <c r="G19" i="48"/>
  <c r="J19" i="48"/>
  <c r="D20" i="48"/>
  <c r="G20" i="48"/>
  <c r="J20" i="48"/>
  <c r="D21" i="48"/>
  <c r="G21" i="48"/>
  <c r="J21" i="48"/>
  <c r="D22" i="48"/>
  <c r="G22" i="48"/>
  <c r="J22" i="48"/>
  <c r="D23" i="48"/>
  <c r="G23" i="48"/>
  <c r="J23" i="48"/>
  <c r="D24" i="48"/>
  <c r="G24" i="48"/>
  <c r="J24" i="48"/>
  <c r="D25" i="48"/>
  <c r="G25" i="48"/>
  <c r="N25" i="48"/>
  <c r="J25" i="48"/>
  <c r="D26" i="48"/>
  <c r="G26" i="48"/>
  <c r="N26" i="48"/>
  <c r="J26" i="48"/>
  <c r="D27" i="48"/>
  <c r="G27" i="48"/>
  <c r="J27" i="48"/>
  <c r="D28" i="48"/>
  <c r="G28" i="48"/>
  <c r="N28" i="48"/>
  <c r="J28" i="48"/>
  <c r="D29" i="48"/>
  <c r="G29" i="48"/>
  <c r="D30" i="48"/>
  <c r="G30" i="48"/>
  <c r="N30" i="48"/>
  <c r="J30" i="48"/>
  <c r="D31" i="48"/>
  <c r="G31" i="48"/>
  <c r="N31" i="48"/>
  <c r="J31" i="48"/>
  <c r="D32" i="48"/>
  <c r="G32" i="48"/>
  <c r="N32" i="48"/>
  <c r="J32" i="48"/>
  <c r="D33" i="48"/>
  <c r="G33" i="48"/>
  <c r="J33" i="48"/>
  <c r="D34" i="48"/>
  <c r="G34" i="48"/>
  <c r="J34" i="48"/>
  <c r="D35" i="48"/>
  <c r="G35" i="48"/>
  <c r="J35" i="48"/>
  <c r="D36" i="48"/>
  <c r="G36" i="48"/>
  <c r="N36" i="48"/>
  <c r="J36" i="48"/>
  <c r="D37" i="48"/>
  <c r="G37" i="48"/>
  <c r="J37" i="48"/>
  <c r="D38" i="48"/>
  <c r="G38" i="48"/>
  <c r="J38" i="48"/>
  <c r="D39" i="48"/>
  <c r="G39" i="48"/>
  <c r="N39" i="48"/>
  <c r="J39" i="48"/>
  <c r="U40" i="48"/>
  <c r="U42" i="48"/>
  <c r="V40" i="48"/>
  <c r="V42" i="48"/>
  <c r="O42" i="48"/>
  <c r="D8" i="47"/>
  <c r="G8" i="47"/>
  <c r="J8" i="47"/>
  <c r="D9" i="47"/>
  <c r="G9" i="47"/>
  <c r="J9" i="47"/>
  <c r="A10" i="47"/>
  <c r="D10" i="47"/>
  <c r="G10" i="47"/>
  <c r="N10" i="47"/>
  <c r="J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D11" i="47"/>
  <c r="G11" i="47"/>
  <c r="N11" i="47"/>
  <c r="J11" i="47"/>
  <c r="D12" i="47"/>
  <c r="G12" i="47"/>
  <c r="J12" i="47"/>
  <c r="D13" i="47"/>
  <c r="G13" i="47"/>
  <c r="N13" i="47"/>
  <c r="J13" i="47"/>
  <c r="D14" i="47"/>
  <c r="G14" i="47"/>
  <c r="J14" i="47"/>
  <c r="D15" i="47"/>
  <c r="G15" i="47"/>
  <c r="J15" i="47"/>
  <c r="D16" i="47"/>
  <c r="G16" i="47"/>
  <c r="J16" i="47"/>
  <c r="D17" i="47"/>
  <c r="G17" i="47"/>
  <c r="N17" i="47"/>
  <c r="J17" i="47"/>
  <c r="D18" i="47"/>
  <c r="G18" i="47"/>
  <c r="N18" i="47"/>
  <c r="J18" i="47"/>
  <c r="D19" i="47"/>
  <c r="G19" i="47"/>
  <c r="J19" i="47"/>
  <c r="D20" i="47"/>
  <c r="G20" i="47"/>
  <c r="N20" i="47"/>
  <c r="J20" i="47"/>
  <c r="D21" i="47"/>
  <c r="G21" i="47"/>
  <c r="J21" i="47"/>
  <c r="D22" i="47"/>
  <c r="G22" i="47"/>
  <c r="J22" i="47"/>
  <c r="D23" i="47"/>
  <c r="G23" i="47"/>
  <c r="N23" i="47"/>
  <c r="J23" i="47"/>
  <c r="D24" i="47"/>
  <c r="G24" i="47"/>
  <c r="N24" i="47"/>
  <c r="J24" i="47"/>
  <c r="D25" i="47"/>
  <c r="G25" i="47"/>
  <c r="J25" i="47"/>
  <c r="D26" i="47"/>
  <c r="G26" i="47"/>
  <c r="J26" i="47"/>
  <c r="D27" i="47"/>
  <c r="G27" i="47"/>
  <c r="J27" i="47"/>
  <c r="D28" i="47"/>
  <c r="G28" i="47"/>
  <c r="N28" i="47"/>
  <c r="J28" i="47"/>
  <c r="D29" i="47"/>
  <c r="G29" i="47"/>
  <c r="D30" i="47"/>
  <c r="G30" i="47"/>
  <c r="N30" i="47"/>
  <c r="J30" i="47"/>
  <c r="D31" i="47"/>
  <c r="G31" i="47"/>
  <c r="J31" i="47"/>
  <c r="D32" i="47"/>
  <c r="G32" i="47"/>
  <c r="J32" i="47"/>
  <c r="D33" i="47"/>
  <c r="G33" i="47"/>
  <c r="D34" i="47"/>
  <c r="G34" i="47"/>
  <c r="N34" i="47"/>
  <c r="J33" i="47"/>
  <c r="J34" i="47"/>
  <c r="D35" i="47"/>
  <c r="G35" i="47"/>
  <c r="J35" i="47"/>
  <c r="D36" i="47"/>
  <c r="D37" i="47"/>
  <c r="G37" i="47"/>
  <c r="G36" i="47"/>
  <c r="N37" i="47"/>
  <c r="J36" i="47"/>
  <c r="J37" i="47"/>
  <c r="D38" i="47"/>
  <c r="G38" i="47"/>
  <c r="J38" i="47"/>
  <c r="D39" i="47"/>
  <c r="G39" i="47"/>
  <c r="J39" i="47"/>
  <c r="U40" i="47"/>
  <c r="V40" i="47"/>
  <c r="V42" i="47"/>
  <c r="O42" i="47"/>
  <c r="U42" i="47"/>
  <c r="D8" i="46"/>
  <c r="G8" i="46"/>
  <c r="J8" i="46"/>
  <c r="D9" i="46"/>
  <c r="G9" i="46"/>
  <c r="J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D10" i="46"/>
  <c r="G10" i="46"/>
  <c r="J10" i="46"/>
  <c r="D11" i="46"/>
  <c r="G11" i="46"/>
  <c r="J11" i="46"/>
  <c r="D12" i="46"/>
  <c r="G12" i="46"/>
  <c r="J12" i="46"/>
  <c r="D13" i="46"/>
  <c r="D14" i="46"/>
  <c r="G14" i="46"/>
  <c r="G13" i="46"/>
  <c r="N14" i="46"/>
  <c r="J13" i="46"/>
  <c r="J14" i="46"/>
  <c r="D15" i="46"/>
  <c r="G15" i="46"/>
  <c r="N15" i="46"/>
  <c r="J15" i="46"/>
  <c r="D16" i="46"/>
  <c r="G16" i="46"/>
  <c r="J16" i="46"/>
  <c r="D17" i="46"/>
  <c r="G17" i="46"/>
  <c r="N17" i="46"/>
  <c r="J17" i="46"/>
  <c r="D18" i="46"/>
  <c r="G18" i="46"/>
  <c r="J18" i="46"/>
  <c r="D19" i="46"/>
  <c r="G19" i="46"/>
  <c r="J19" i="46"/>
  <c r="D20" i="46"/>
  <c r="G20" i="46"/>
  <c r="N20" i="46"/>
  <c r="J20" i="46"/>
  <c r="G21" i="46"/>
  <c r="N21" i="46"/>
  <c r="J21" i="46"/>
  <c r="D22" i="46"/>
  <c r="G22" i="46"/>
  <c r="N22" i="46"/>
  <c r="J22" i="46"/>
  <c r="D23" i="46"/>
  <c r="G23" i="46"/>
  <c r="J23" i="46"/>
  <c r="D24" i="46"/>
  <c r="G24" i="46"/>
  <c r="N24" i="46"/>
  <c r="J24" i="46"/>
  <c r="D25" i="46"/>
  <c r="G25" i="46"/>
  <c r="J25" i="46"/>
  <c r="D26" i="46"/>
  <c r="G26" i="46"/>
  <c r="N26" i="46"/>
  <c r="J26" i="46"/>
  <c r="D27" i="46"/>
  <c r="G27" i="46"/>
  <c r="J27" i="46"/>
  <c r="D28" i="46"/>
  <c r="G28" i="46"/>
  <c r="J28" i="46"/>
  <c r="D29" i="46"/>
  <c r="G29" i="46"/>
  <c r="N29" i="46"/>
  <c r="D30" i="46"/>
  <c r="G30" i="46"/>
  <c r="J30" i="46"/>
  <c r="D31" i="46"/>
  <c r="G31" i="46"/>
  <c r="N31" i="46"/>
  <c r="J31" i="46"/>
  <c r="D32" i="46"/>
  <c r="G32" i="46"/>
  <c r="J32" i="46"/>
  <c r="D33" i="46"/>
  <c r="G33" i="46"/>
  <c r="J33" i="46"/>
  <c r="D34" i="46"/>
  <c r="G34" i="46"/>
  <c r="J34" i="46"/>
  <c r="D35" i="46"/>
  <c r="G35" i="46"/>
  <c r="J35" i="46"/>
  <c r="D36" i="46"/>
  <c r="G36" i="46"/>
  <c r="J36" i="46"/>
  <c r="D37" i="46"/>
  <c r="G37" i="46"/>
  <c r="J37" i="46"/>
  <c r="D38" i="46"/>
  <c r="G38" i="46"/>
  <c r="J38" i="46"/>
  <c r="N38" i="46"/>
  <c r="D39" i="46"/>
  <c r="G39" i="46"/>
  <c r="J39" i="46"/>
  <c r="U40" i="46"/>
  <c r="V40" i="46"/>
  <c r="V42" i="46"/>
  <c r="O42" i="46"/>
  <c r="U42" i="46"/>
  <c r="D8" i="45"/>
  <c r="G8" i="45"/>
  <c r="J8" i="45"/>
  <c r="D9" i="45"/>
  <c r="G9" i="45"/>
  <c r="J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D10" i="45"/>
  <c r="G10" i="45"/>
  <c r="J10" i="45"/>
  <c r="D11" i="45"/>
  <c r="G11" i="45"/>
  <c r="J11" i="45"/>
  <c r="D12" i="45"/>
  <c r="G12" i="45"/>
  <c r="N12" i="45"/>
  <c r="J12" i="45"/>
  <c r="D13" i="45"/>
  <c r="G13" i="45"/>
  <c r="J13" i="45"/>
  <c r="D14" i="45"/>
  <c r="G14" i="45"/>
  <c r="N14" i="45"/>
  <c r="D15" i="45"/>
  <c r="G15" i="45"/>
  <c r="J15" i="45"/>
  <c r="D16" i="45"/>
  <c r="G16" i="45"/>
  <c r="J16" i="45"/>
  <c r="D17" i="45"/>
  <c r="G17" i="45"/>
  <c r="N17" i="45"/>
  <c r="J17" i="45"/>
  <c r="D18" i="45"/>
  <c r="G18" i="45"/>
  <c r="J18" i="45"/>
  <c r="D19" i="45"/>
  <c r="G19" i="45"/>
  <c r="J19" i="45"/>
  <c r="D20" i="45"/>
  <c r="G20" i="45"/>
  <c r="J20" i="45"/>
  <c r="D21" i="45"/>
  <c r="G21" i="45"/>
  <c r="J21" i="45"/>
  <c r="D22" i="45"/>
  <c r="G22" i="45"/>
  <c r="J22" i="45"/>
  <c r="A23" i="45"/>
  <c r="A24" i="45"/>
  <c r="D23" i="45"/>
  <c r="G23" i="45"/>
  <c r="N23" i="45"/>
  <c r="J23" i="45"/>
  <c r="D24" i="45"/>
  <c r="G24" i="45"/>
  <c r="J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D25" i="45"/>
  <c r="G25" i="45"/>
  <c r="N25" i="45"/>
  <c r="J25" i="45"/>
  <c r="D26" i="45"/>
  <c r="G26" i="45"/>
  <c r="N26" i="45"/>
  <c r="J26" i="45"/>
  <c r="D27" i="45"/>
  <c r="G27" i="45"/>
  <c r="J27" i="45"/>
  <c r="D28" i="45"/>
  <c r="G28" i="45"/>
  <c r="N28" i="45"/>
  <c r="J28" i="45"/>
  <c r="D29" i="45"/>
  <c r="G29" i="45"/>
  <c r="D30" i="45"/>
  <c r="G30" i="45"/>
  <c r="N30" i="45"/>
  <c r="J30" i="45"/>
  <c r="D31" i="45"/>
  <c r="G31" i="45"/>
  <c r="J31" i="45"/>
  <c r="D32" i="45"/>
  <c r="G32" i="45"/>
  <c r="J32" i="45"/>
  <c r="D33" i="45"/>
  <c r="G33" i="45"/>
  <c r="J33" i="45"/>
  <c r="D34" i="45"/>
  <c r="G34" i="45"/>
  <c r="J34" i="45"/>
  <c r="D35" i="45"/>
  <c r="G35" i="45"/>
  <c r="N35" i="45"/>
  <c r="J35" i="45"/>
  <c r="D36" i="45"/>
  <c r="G36" i="45"/>
  <c r="N36" i="45"/>
  <c r="J36" i="45"/>
  <c r="D37" i="45"/>
  <c r="G37" i="45"/>
  <c r="J37" i="45"/>
  <c r="D38" i="45"/>
  <c r="G38" i="45"/>
  <c r="J38" i="45"/>
  <c r="D39" i="45"/>
  <c r="G39" i="45"/>
  <c r="J39" i="45"/>
  <c r="U40" i="45"/>
  <c r="V40" i="45"/>
  <c r="V42" i="45"/>
  <c r="O42" i="45"/>
  <c r="U42" i="45"/>
  <c r="D8" i="43"/>
  <c r="G8" i="43"/>
  <c r="J8" i="43"/>
  <c r="D9" i="43"/>
  <c r="G9" i="43"/>
  <c r="N9" i="43"/>
  <c r="J9" i="43"/>
  <c r="A10" i="43"/>
  <c r="D10" i="43"/>
  <c r="G10" i="43"/>
  <c r="J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D11" i="43"/>
  <c r="G11" i="43"/>
  <c r="D12" i="43"/>
  <c r="G12" i="43"/>
  <c r="N12" i="43"/>
  <c r="J11" i="43"/>
  <c r="J12" i="43"/>
  <c r="D13" i="43"/>
  <c r="G13" i="43"/>
  <c r="N13" i="43"/>
  <c r="J13" i="43"/>
  <c r="D14" i="43"/>
  <c r="G14" i="43"/>
  <c r="J14" i="43"/>
  <c r="D15" i="43"/>
  <c r="D16" i="43"/>
  <c r="G16" i="43"/>
  <c r="G15" i="43"/>
  <c r="N16" i="43"/>
  <c r="N15" i="43"/>
  <c r="J15" i="43"/>
  <c r="J16" i="43"/>
  <c r="D17" i="43"/>
  <c r="G17" i="43"/>
  <c r="J17" i="43"/>
  <c r="D18" i="43"/>
  <c r="G18" i="43"/>
  <c r="J18" i="43"/>
  <c r="D19" i="43"/>
  <c r="G19" i="43"/>
  <c r="J19" i="43"/>
  <c r="D20" i="43"/>
  <c r="G20" i="43"/>
  <c r="J20" i="43"/>
  <c r="D21" i="43"/>
  <c r="G21" i="43"/>
  <c r="N21" i="43"/>
  <c r="J21" i="43"/>
  <c r="D22" i="43"/>
  <c r="G22" i="43"/>
  <c r="J22" i="43"/>
  <c r="D23" i="43"/>
  <c r="G23" i="43"/>
  <c r="J23" i="43"/>
  <c r="D24" i="43"/>
  <c r="G24" i="43"/>
  <c r="J24" i="43"/>
  <c r="D25" i="43"/>
  <c r="G25" i="43"/>
  <c r="J25" i="43"/>
  <c r="D26" i="43"/>
  <c r="G26" i="43"/>
  <c r="J26" i="43"/>
  <c r="D27" i="43"/>
  <c r="G27" i="43"/>
  <c r="J27" i="43"/>
  <c r="D28" i="43"/>
  <c r="G28" i="43"/>
  <c r="N28" i="43"/>
  <c r="J28" i="43"/>
  <c r="D29" i="43"/>
  <c r="G29" i="43"/>
  <c r="N29" i="43"/>
  <c r="D30" i="43"/>
  <c r="G30" i="43"/>
  <c r="J30" i="43"/>
  <c r="D31" i="43"/>
  <c r="G31" i="43"/>
  <c r="J31" i="43"/>
  <c r="D32" i="43"/>
  <c r="G32" i="43"/>
  <c r="N32" i="43"/>
  <c r="J32" i="43"/>
  <c r="D33" i="43"/>
  <c r="G33" i="43"/>
  <c r="J33" i="43"/>
  <c r="D34" i="43"/>
  <c r="G34" i="43"/>
  <c r="J34" i="43"/>
  <c r="N34" i="43"/>
  <c r="D35" i="43"/>
  <c r="G35" i="43"/>
  <c r="J35" i="43"/>
  <c r="D36" i="43"/>
  <c r="G36" i="43"/>
  <c r="J36" i="43"/>
  <c r="D37" i="43"/>
  <c r="G37" i="43"/>
  <c r="N37" i="43"/>
  <c r="J37" i="43"/>
  <c r="D38" i="43"/>
  <c r="G38" i="43"/>
  <c r="J38" i="43"/>
  <c r="N38" i="43"/>
  <c r="D39" i="43"/>
  <c r="G39" i="43"/>
  <c r="J39" i="43"/>
  <c r="U40" i="43"/>
  <c r="U42" i="43"/>
  <c r="V40" i="43"/>
  <c r="V42" i="43"/>
  <c r="O42" i="43"/>
  <c r="D8" i="42"/>
  <c r="G8" i="42"/>
  <c r="D9" i="42"/>
  <c r="G9" i="42"/>
  <c r="N9" i="42"/>
  <c r="J8" i="42"/>
  <c r="J9" i="42"/>
  <c r="A10" i="42"/>
  <c r="A11" i="42"/>
  <c r="A12" i="42"/>
  <c r="A13" i="42"/>
  <c r="D10" i="42"/>
  <c r="G10" i="42"/>
  <c r="J10" i="42"/>
  <c r="D11" i="42"/>
  <c r="G11" i="42"/>
  <c r="J11" i="42"/>
  <c r="D12" i="42"/>
  <c r="G12" i="42"/>
  <c r="J12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D13" i="42"/>
  <c r="G13" i="42"/>
  <c r="N13" i="42"/>
  <c r="J13" i="42"/>
  <c r="D14" i="42"/>
  <c r="G14" i="42"/>
  <c r="D15" i="42"/>
  <c r="G15" i="42"/>
  <c r="N15" i="42"/>
  <c r="J14" i="42"/>
  <c r="J15" i="42"/>
  <c r="D16" i="42"/>
  <c r="G16" i="42"/>
  <c r="J16" i="42"/>
  <c r="D17" i="42"/>
  <c r="G17" i="42"/>
  <c r="J17" i="42"/>
  <c r="D18" i="42"/>
  <c r="G18" i="42"/>
  <c r="J18" i="42"/>
  <c r="D19" i="42"/>
  <c r="G19" i="42"/>
  <c r="J19" i="42"/>
  <c r="D20" i="42"/>
  <c r="G20" i="42"/>
  <c r="J20" i="42"/>
  <c r="D21" i="42"/>
  <c r="G21" i="42"/>
  <c r="N21" i="42"/>
  <c r="J21" i="42"/>
  <c r="D22" i="42"/>
  <c r="G22" i="42"/>
  <c r="J22" i="42"/>
  <c r="D23" i="42"/>
  <c r="G23" i="42"/>
  <c r="D24" i="42"/>
  <c r="G24" i="42"/>
  <c r="N24" i="42"/>
  <c r="J23" i="42"/>
  <c r="D25" i="42"/>
  <c r="G25" i="42"/>
  <c r="N25" i="42"/>
  <c r="J25" i="42"/>
  <c r="D26" i="42"/>
  <c r="G26" i="42"/>
  <c r="J26" i="42"/>
  <c r="D27" i="42"/>
  <c r="G27" i="42"/>
  <c r="J27" i="42"/>
  <c r="D28" i="42"/>
  <c r="G28" i="42"/>
  <c r="N28" i="42"/>
  <c r="J28" i="42"/>
  <c r="D29" i="42"/>
  <c r="G29" i="42"/>
  <c r="N29" i="42"/>
  <c r="D30" i="42"/>
  <c r="G30" i="42"/>
  <c r="D31" i="42"/>
  <c r="G31" i="42"/>
  <c r="J31" i="42"/>
  <c r="D32" i="42"/>
  <c r="G32" i="42"/>
  <c r="J32" i="42"/>
  <c r="D33" i="42"/>
  <c r="G33" i="42"/>
  <c r="J33" i="42"/>
  <c r="D34" i="42"/>
  <c r="G34" i="42"/>
  <c r="N34" i="42"/>
  <c r="J34" i="42"/>
  <c r="D35" i="42"/>
  <c r="G35" i="42"/>
  <c r="J35" i="42"/>
  <c r="D36" i="42"/>
  <c r="G36" i="42"/>
  <c r="N36" i="42"/>
  <c r="J36" i="42"/>
  <c r="D37" i="42"/>
  <c r="G37" i="42"/>
  <c r="N37" i="42"/>
  <c r="J37" i="42"/>
  <c r="D38" i="42"/>
  <c r="G38" i="42"/>
  <c r="J38" i="42"/>
  <c r="N38" i="42"/>
  <c r="D39" i="42"/>
  <c r="G39" i="42"/>
  <c r="U40" i="42"/>
  <c r="U42" i="42"/>
  <c r="V40" i="42"/>
  <c r="V42" i="42"/>
  <c r="O42" i="42"/>
  <c r="D8" i="41"/>
  <c r="D9" i="41"/>
  <c r="G9" i="41"/>
  <c r="G8" i="41"/>
  <c r="N9" i="41"/>
  <c r="J8" i="41"/>
  <c r="J9" i="41"/>
  <c r="A10" i="41"/>
  <c r="D10" i="41"/>
  <c r="G10" i="41"/>
  <c r="J10" i="41"/>
  <c r="A11" i="41"/>
  <c r="A12" i="41"/>
  <c r="D11" i="41"/>
  <c r="G11" i="41"/>
  <c r="J11" i="41"/>
  <c r="A13" i="41"/>
  <c r="A14" i="41"/>
  <c r="D12" i="41"/>
  <c r="G12" i="41"/>
  <c r="D13" i="41"/>
  <c r="G13" i="41"/>
  <c r="N13" i="41"/>
  <c r="N12" i="41"/>
  <c r="J12" i="41"/>
  <c r="J13" i="41"/>
  <c r="A15" i="41"/>
  <c r="A16" i="41"/>
  <c r="D14" i="41"/>
  <c r="G14" i="41"/>
  <c r="J14" i="41"/>
  <c r="D15" i="41"/>
  <c r="G15" i="41"/>
  <c r="J15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D16" i="41"/>
  <c r="G16" i="41"/>
  <c r="J16" i="41"/>
  <c r="D17" i="41"/>
  <c r="G17" i="41"/>
  <c r="J17" i="41"/>
  <c r="D18" i="41"/>
  <c r="G18" i="41"/>
  <c r="J18" i="41"/>
  <c r="D19" i="41"/>
  <c r="G19" i="41"/>
  <c r="J19" i="41"/>
  <c r="D20" i="41"/>
  <c r="G20" i="41"/>
  <c r="J20" i="41"/>
  <c r="D21" i="41"/>
  <c r="G21" i="41"/>
  <c r="J21" i="41"/>
  <c r="D22" i="41"/>
  <c r="G22" i="41"/>
  <c r="J22" i="41"/>
  <c r="D23" i="41"/>
  <c r="G23" i="41"/>
  <c r="N23" i="41"/>
  <c r="J23" i="41"/>
  <c r="D24" i="41"/>
  <c r="G24" i="41"/>
  <c r="J24" i="41"/>
  <c r="D25" i="41"/>
  <c r="G25" i="41"/>
  <c r="N25" i="41"/>
  <c r="J25" i="41"/>
  <c r="D26" i="41"/>
  <c r="G26" i="41"/>
  <c r="N26" i="41"/>
  <c r="J26" i="41"/>
  <c r="D27" i="41"/>
  <c r="G27" i="41"/>
  <c r="J27" i="41"/>
  <c r="D28" i="41"/>
  <c r="G28" i="41"/>
  <c r="J28" i="41"/>
  <c r="D29" i="41"/>
  <c r="G29" i="41"/>
  <c r="D30" i="41"/>
  <c r="G30" i="41"/>
  <c r="J30" i="41"/>
  <c r="D31" i="41"/>
  <c r="G31" i="41"/>
  <c r="N31" i="41"/>
  <c r="J31" i="41"/>
  <c r="D32" i="41"/>
  <c r="G32" i="41"/>
  <c r="J32" i="41"/>
  <c r="D33" i="41"/>
  <c r="G33" i="41"/>
  <c r="J33" i="41"/>
  <c r="D34" i="41"/>
  <c r="G34" i="41"/>
  <c r="N34" i="41"/>
  <c r="J34" i="41"/>
  <c r="D35" i="41"/>
  <c r="G35" i="41"/>
  <c r="J35" i="41"/>
  <c r="D36" i="41"/>
  <c r="G36" i="41"/>
  <c r="J36" i="41"/>
  <c r="D37" i="41"/>
  <c r="G37" i="41"/>
  <c r="J37" i="41"/>
  <c r="D38" i="41"/>
  <c r="G38" i="41"/>
  <c r="J38" i="41"/>
  <c r="D39" i="41"/>
  <c r="G39" i="41"/>
  <c r="N39" i="41"/>
  <c r="J39" i="41"/>
  <c r="U40" i="41"/>
  <c r="V40" i="41"/>
  <c r="V42" i="41"/>
  <c r="O42" i="41"/>
  <c r="U42" i="41"/>
  <c r="D8" i="40"/>
  <c r="G8" i="40"/>
  <c r="J8" i="40"/>
  <c r="D9" i="40"/>
  <c r="G9" i="40"/>
  <c r="J9" i="40"/>
  <c r="A10" i="40"/>
  <c r="D10" i="40"/>
  <c r="G10" i="40"/>
  <c r="J10" i="40"/>
  <c r="A11" i="40"/>
  <c r="A12" i="40"/>
  <c r="A13" i="40"/>
  <c r="A14" i="40"/>
  <c r="A15" i="40"/>
  <c r="D11" i="40"/>
  <c r="G11" i="40"/>
  <c r="J11" i="40"/>
  <c r="D12" i="40"/>
  <c r="G12" i="40"/>
  <c r="J12" i="40"/>
  <c r="D13" i="40"/>
  <c r="G13" i="40"/>
  <c r="J13" i="40"/>
  <c r="D14" i="40"/>
  <c r="G14" i="40"/>
  <c r="J14" i="40"/>
  <c r="D15" i="40"/>
  <c r="G15" i="40"/>
  <c r="J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D16" i="40"/>
  <c r="G16" i="40"/>
  <c r="J16" i="40"/>
  <c r="D17" i="40"/>
  <c r="G17" i="40"/>
  <c r="J17" i="40"/>
  <c r="D18" i="40"/>
  <c r="G18" i="40"/>
  <c r="N18" i="40"/>
  <c r="J18" i="40"/>
  <c r="D19" i="40"/>
  <c r="G19" i="40"/>
  <c r="J19" i="40"/>
  <c r="D20" i="40"/>
  <c r="G20" i="40"/>
  <c r="J20" i="40"/>
  <c r="D21" i="40"/>
  <c r="G21" i="40"/>
  <c r="N21" i="40"/>
  <c r="J21" i="40"/>
  <c r="D22" i="40"/>
  <c r="G22" i="40"/>
  <c r="J22" i="40"/>
  <c r="D23" i="40"/>
  <c r="G23" i="40"/>
  <c r="J23" i="40"/>
  <c r="D24" i="40"/>
  <c r="D25" i="40"/>
  <c r="G25" i="40"/>
  <c r="G24" i="40"/>
  <c r="N25" i="40"/>
  <c r="N24" i="40"/>
  <c r="J24" i="40"/>
  <c r="J25" i="40"/>
  <c r="D26" i="40"/>
  <c r="G26" i="40"/>
  <c r="N26" i="40"/>
  <c r="J26" i="40"/>
  <c r="D27" i="40"/>
  <c r="G27" i="40"/>
  <c r="J27" i="40"/>
  <c r="D28" i="40"/>
  <c r="G28" i="40"/>
  <c r="J28" i="40"/>
  <c r="D29" i="40"/>
  <c r="G29" i="40"/>
  <c r="N29" i="40"/>
  <c r="D30" i="40"/>
  <c r="G30" i="40"/>
  <c r="N30" i="40"/>
  <c r="J30" i="40"/>
  <c r="D31" i="40"/>
  <c r="G31" i="40"/>
  <c r="J31" i="40"/>
  <c r="D32" i="40"/>
  <c r="G32" i="40"/>
  <c r="J32" i="40"/>
  <c r="N32" i="40"/>
  <c r="D33" i="40"/>
  <c r="D34" i="40"/>
  <c r="G34" i="40"/>
  <c r="G33" i="40"/>
  <c r="N34" i="40"/>
  <c r="J33" i="40"/>
  <c r="J34" i="40"/>
  <c r="D35" i="40"/>
  <c r="G35" i="40"/>
  <c r="N35" i="40"/>
  <c r="J35" i="40"/>
  <c r="D36" i="40"/>
  <c r="G36" i="40"/>
  <c r="J36" i="40"/>
  <c r="D37" i="40"/>
  <c r="G37" i="40"/>
  <c r="N37" i="40"/>
  <c r="J37" i="40"/>
  <c r="D38" i="40"/>
  <c r="G38" i="40"/>
  <c r="J38" i="40"/>
  <c r="D39" i="40"/>
  <c r="G39" i="40"/>
  <c r="N39" i="40"/>
  <c r="J39" i="40"/>
  <c r="U40" i="40"/>
  <c r="U42" i="40"/>
  <c r="V40" i="40"/>
  <c r="V42" i="40"/>
  <c r="O42" i="40"/>
  <c r="D8" i="39"/>
  <c r="G8" i="39"/>
  <c r="J8" i="39"/>
  <c r="D9" i="39"/>
  <c r="G9" i="39"/>
  <c r="N9" i="39"/>
  <c r="J9" i="39"/>
  <c r="A10" i="39"/>
  <c r="D10" i="39"/>
  <c r="G10" i="39"/>
  <c r="J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D11" i="39"/>
  <c r="G11" i="39"/>
  <c r="J11" i="39"/>
  <c r="D12" i="39"/>
  <c r="G12" i="39"/>
  <c r="J12" i="39"/>
  <c r="D13" i="39"/>
  <c r="G13" i="39"/>
  <c r="N13" i="39"/>
  <c r="J13" i="39"/>
  <c r="D14" i="39"/>
  <c r="G14" i="39"/>
  <c r="J14" i="39"/>
  <c r="D15" i="39"/>
  <c r="G15" i="39"/>
  <c r="J15" i="39"/>
  <c r="D16" i="39"/>
  <c r="G16" i="39"/>
  <c r="N16" i="39"/>
  <c r="J16" i="39"/>
  <c r="D17" i="39"/>
  <c r="G17" i="39"/>
  <c r="J17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D18" i="39"/>
  <c r="G18" i="39"/>
  <c r="N18" i="39"/>
  <c r="J18" i="39"/>
  <c r="D19" i="39"/>
  <c r="G19" i="39"/>
  <c r="D20" i="39"/>
  <c r="G20" i="39"/>
  <c r="N20" i="39"/>
  <c r="J19" i="39"/>
  <c r="J20" i="39"/>
  <c r="D21" i="39"/>
  <c r="G21" i="39"/>
  <c r="N21" i="39"/>
  <c r="J21" i="39"/>
  <c r="D22" i="39"/>
  <c r="G22" i="39"/>
  <c r="J22" i="39"/>
  <c r="D23" i="39"/>
  <c r="G23" i="39"/>
  <c r="J23" i="39"/>
  <c r="D24" i="39"/>
  <c r="G24" i="39"/>
  <c r="J24" i="39"/>
  <c r="D25" i="39"/>
  <c r="G25" i="39"/>
  <c r="J25" i="39"/>
  <c r="D26" i="39"/>
  <c r="G26" i="39"/>
  <c r="D27" i="39"/>
  <c r="G27" i="39"/>
  <c r="N27" i="39"/>
  <c r="J26" i="39"/>
  <c r="J27" i="39"/>
  <c r="D28" i="39"/>
  <c r="G28" i="39"/>
  <c r="N28" i="39"/>
  <c r="J28" i="39"/>
  <c r="D29" i="39"/>
  <c r="G29" i="39"/>
  <c r="D30" i="39"/>
  <c r="G30" i="39"/>
  <c r="J30" i="39"/>
  <c r="D31" i="39"/>
  <c r="G31" i="39"/>
  <c r="D32" i="39"/>
  <c r="G32" i="39"/>
  <c r="N32" i="39"/>
  <c r="J31" i="39"/>
  <c r="J32" i="39"/>
  <c r="D33" i="39"/>
  <c r="G33" i="39"/>
  <c r="N33" i="39"/>
  <c r="J33" i="39"/>
  <c r="D34" i="39"/>
  <c r="G34" i="39"/>
  <c r="J34" i="39"/>
  <c r="D35" i="39"/>
  <c r="G35" i="39"/>
  <c r="J35" i="39"/>
  <c r="D36" i="39"/>
  <c r="G36" i="39"/>
  <c r="J36" i="39"/>
  <c r="D37" i="39"/>
  <c r="G37" i="39"/>
  <c r="J37" i="39"/>
  <c r="N37" i="39"/>
  <c r="D38" i="39"/>
  <c r="G38" i="39"/>
  <c r="J38" i="39"/>
  <c r="N38" i="39"/>
  <c r="D39" i="39"/>
  <c r="G39" i="39"/>
  <c r="J39" i="39"/>
  <c r="U40" i="39"/>
  <c r="U42" i="39"/>
  <c r="V40" i="39"/>
  <c r="V42" i="39"/>
  <c r="O42" i="39"/>
  <c r="D8" i="38"/>
  <c r="G8" i="38"/>
  <c r="J8" i="38"/>
  <c r="D9" i="38"/>
  <c r="D10" i="38"/>
  <c r="G10" i="38"/>
  <c r="G9" i="38"/>
  <c r="N10" i="38"/>
  <c r="J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J10" i="38"/>
  <c r="D11" i="38"/>
  <c r="D12" i="38"/>
  <c r="G12" i="38"/>
  <c r="G11" i="38"/>
  <c r="N12" i="38"/>
  <c r="N11" i="38"/>
  <c r="J11" i="38"/>
  <c r="J12" i="38"/>
  <c r="D13" i="38"/>
  <c r="D14" i="38"/>
  <c r="G14" i="38"/>
  <c r="G13" i="38"/>
  <c r="N14" i="38"/>
  <c r="N13" i="38"/>
  <c r="J13" i="38"/>
  <c r="J14" i="38"/>
  <c r="D15" i="38"/>
  <c r="G15" i="38"/>
  <c r="J15" i="38"/>
  <c r="D16" i="38"/>
  <c r="G16" i="38"/>
  <c r="J16" i="38"/>
  <c r="D17" i="38"/>
  <c r="G17" i="38"/>
  <c r="N17" i="38"/>
  <c r="J17" i="38"/>
  <c r="D18" i="38"/>
  <c r="G18" i="38"/>
  <c r="J18" i="38"/>
  <c r="D19" i="38"/>
  <c r="G19" i="38"/>
  <c r="N19" i="38"/>
  <c r="J19" i="38"/>
  <c r="D20" i="38"/>
  <c r="G20" i="38"/>
  <c r="J20" i="38"/>
  <c r="D21" i="38"/>
  <c r="G21" i="38"/>
  <c r="J21" i="38"/>
  <c r="D22" i="38"/>
  <c r="G22" i="38"/>
  <c r="J22" i="38"/>
  <c r="D23" i="38"/>
  <c r="G23" i="38"/>
  <c r="J23" i="38"/>
  <c r="D24" i="38"/>
  <c r="G24" i="38"/>
  <c r="J24" i="38"/>
  <c r="D25" i="38"/>
  <c r="G25" i="38"/>
  <c r="J25" i="38"/>
  <c r="D26" i="38"/>
  <c r="G26" i="38"/>
  <c r="J26" i="38"/>
  <c r="D27" i="38"/>
  <c r="G27" i="38"/>
  <c r="J27" i="38"/>
  <c r="D28" i="38"/>
  <c r="G28" i="38"/>
  <c r="J28" i="38"/>
  <c r="D29" i="38"/>
  <c r="G29" i="38"/>
  <c r="D30" i="38"/>
  <c r="G30" i="38"/>
  <c r="J30" i="38"/>
  <c r="D31" i="38"/>
  <c r="G31" i="38"/>
  <c r="J31" i="38"/>
  <c r="D32" i="38"/>
  <c r="G32" i="38"/>
  <c r="J32" i="38"/>
  <c r="D33" i="38"/>
  <c r="G33" i="38"/>
  <c r="J33" i="38"/>
  <c r="D34" i="38"/>
  <c r="G34" i="38"/>
  <c r="J34" i="38"/>
  <c r="D35" i="38"/>
  <c r="G35" i="38"/>
  <c r="N35" i="38"/>
  <c r="J35" i="38"/>
  <c r="D36" i="38"/>
  <c r="G36" i="38"/>
  <c r="J36" i="38"/>
  <c r="D37" i="38"/>
  <c r="G37" i="38"/>
  <c r="J37" i="38"/>
  <c r="D38" i="38"/>
  <c r="G38" i="38"/>
  <c r="J38" i="38"/>
  <c r="D39" i="38"/>
  <c r="G39" i="38"/>
  <c r="J39" i="38"/>
  <c r="U40" i="38"/>
  <c r="V40" i="38"/>
  <c r="V42" i="38"/>
  <c r="O42" i="38"/>
  <c r="U42" i="38"/>
  <c r="D8" i="37"/>
  <c r="G8" i="37"/>
  <c r="J8" i="37"/>
  <c r="D9" i="37"/>
  <c r="G9" i="37"/>
  <c r="N9" i="37"/>
  <c r="J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D10" i="37"/>
  <c r="G10" i="37"/>
  <c r="J10" i="37"/>
  <c r="D11" i="37"/>
  <c r="G11" i="37"/>
  <c r="N11" i="37"/>
  <c r="J11" i="37"/>
  <c r="D12" i="37"/>
  <c r="G12" i="37"/>
  <c r="J12" i="37"/>
  <c r="D13" i="37"/>
  <c r="G13" i="37"/>
  <c r="J13" i="37"/>
  <c r="D14" i="37"/>
  <c r="G14" i="37"/>
  <c r="J14" i="37"/>
  <c r="D15" i="37"/>
  <c r="G15" i="37"/>
  <c r="J15" i="37"/>
  <c r="D16" i="37"/>
  <c r="G16" i="37"/>
  <c r="J16" i="37"/>
  <c r="D17" i="37"/>
  <c r="G17" i="37"/>
  <c r="J17" i="37"/>
  <c r="D18" i="37"/>
  <c r="G18" i="37"/>
  <c r="J18" i="37"/>
  <c r="D19" i="37"/>
  <c r="G19" i="37"/>
  <c r="J19" i="37"/>
  <c r="D20" i="37"/>
  <c r="G20" i="37"/>
  <c r="J20" i="37"/>
  <c r="D21" i="37"/>
  <c r="G21" i="37"/>
  <c r="J21" i="37"/>
  <c r="D22" i="37"/>
  <c r="G22" i="37"/>
  <c r="J22" i="37"/>
  <c r="D23" i="37"/>
  <c r="G23" i="37"/>
  <c r="J23" i="37"/>
  <c r="D24" i="37"/>
  <c r="G24" i="37"/>
  <c r="J24" i="37"/>
  <c r="D25" i="37"/>
  <c r="G25" i="37"/>
  <c r="J25" i="37"/>
  <c r="D26" i="37"/>
  <c r="G26" i="37"/>
  <c r="J26" i="37"/>
  <c r="D27" i="37"/>
  <c r="G27" i="37"/>
  <c r="J27" i="37"/>
  <c r="D28" i="37"/>
  <c r="G28" i="37"/>
  <c r="J28" i="37"/>
  <c r="D29" i="37"/>
  <c r="G29" i="37"/>
  <c r="D30" i="37"/>
  <c r="G30" i="37"/>
  <c r="J30" i="37"/>
  <c r="D31" i="37"/>
  <c r="G31" i="37"/>
  <c r="J31" i="37"/>
  <c r="D32" i="37"/>
  <c r="G32" i="37"/>
  <c r="J32" i="37"/>
  <c r="N32" i="37"/>
  <c r="D33" i="37"/>
  <c r="D34" i="37"/>
  <c r="G34" i="37"/>
  <c r="G33" i="37"/>
  <c r="N34" i="37"/>
  <c r="J33" i="37"/>
  <c r="J34" i="37"/>
  <c r="D35" i="37"/>
  <c r="G35" i="37"/>
  <c r="N35" i="37"/>
  <c r="J35" i="37"/>
  <c r="D36" i="37"/>
  <c r="G36" i="37"/>
  <c r="J36" i="37"/>
  <c r="D37" i="37"/>
  <c r="G37" i="37"/>
  <c r="J37" i="37"/>
  <c r="D38" i="37"/>
  <c r="G38" i="37"/>
  <c r="J38" i="37"/>
  <c r="N38" i="37"/>
  <c r="D39" i="37"/>
  <c r="G39" i="37"/>
  <c r="J39" i="37"/>
  <c r="U40" i="37"/>
  <c r="U42" i="37"/>
  <c r="V40" i="37"/>
  <c r="V42" i="37"/>
  <c r="O42" i="37"/>
  <c r="D8" i="36"/>
  <c r="G8" i="36"/>
  <c r="J8" i="36"/>
  <c r="D9" i="36"/>
  <c r="G9" i="36"/>
  <c r="J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D10" i="36"/>
  <c r="G10" i="36"/>
  <c r="J10" i="36"/>
  <c r="D11" i="36"/>
  <c r="G11" i="36"/>
  <c r="J11" i="36"/>
  <c r="D12" i="36"/>
  <c r="G12" i="36"/>
  <c r="N12" i="36"/>
  <c r="J12" i="36"/>
  <c r="D13" i="36"/>
  <c r="G13" i="36"/>
  <c r="J13" i="36"/>
  <c r="D14" i="36"/>
  <c r="G14" i="36"/>
  <c r="J14" i="36"/>
  <c r="D15" i="36"/>
  <c r="G15" i="36"/>
  <c r="J15" i="36"/>
  <c r="D16" i="36"/>
  <c r="G16" i="36"/>
  <c r="N16" i="36"/>
  <c r="J16" i="36"/>
  <c r="D17" i="36"/>
  <c r="G17" i="36"/>
  <c r="J17" i="36"/>
  <c r="D18" i="36"/>
  <c r="G18" i="36"/>
  <c r="J18" i="36"/>
  <c r="D19" i="36"/>
  <c r="G19" i="36"/>
  <c r="J19" i="36"/>
  <c r="D20" i="36"/>
  <c r="G20" i="36"/>
  <c r="J20" i="36"/>
  <c r="D21" i="36"/>
  <c r="G21" i="36"/>
  <c r="J21" i="36"/>
  <c r="D22" i="36"/>
  <c r="D23" i="36"/>
  <c r="G23" i="36"/>
  <c r="G22" i="36"/>
  <c r="N23" i="36"/>
  <c r="J22" i="36"/>
  <c r="J23" i="36"/>
  <c r="G24" i="36"/>
  <c r="N24" i="36"/>
  <c r="J24" i="36"/>
  <c r="D25" i="36"/>
  <c r="G25" i="36"/>
  <c r="J25" i="36"/>
  <c r="D26" i="36"/>
  <c r="G26" i="36"/>
  <c r="N26" i="36"/>
  <c r="J26" i="36"/>
  <c r="D27" i="36"/>
  <c r="G27" i="36"/>
  <c r="J27" i="36"/>
  <c r="D28" i="36"/>
  <c r="G28" i="36"/>
  <c r="N28" i="36"/>
  <c r="J28" i="36"/>
  <c r="D29" i="36"/>
  <c r="G29" i="36"/>
  <c r="D30" i="36"/>
  <c r="G30" i="36"/>
  <c r="D31" i="36"/>
  <c r="D32" i="36"/>
  <c r="G32" i="36"/>
  <c r="J32" i="36"/>
  <c r="D33" i="36"/>
  <c r="G33" i="36"/>
  <c r="J33" i="36"/>
  <c r="D34" i="36"/>
  <c r="G34" i="36"/>
  <c r="J34" i="36"/>
  <c r="D35" i="36"/>
  <c r="D36" i="36"/>
  <c r="G36" i="36"/>
  <c r="G35" i="36"/>
  <c r="N36" i="36"/>
  <c r="J35" i="36"/>
  <c r="J36" i="36"/>
  <c r="D37" i="36"/>
  <c r="G37" i="36"/>
  <c r="J37" i="36"/>
  <c r="D38" i="36"/>
  <c r="G38" i="36"/>
  <c r="J38" i="36"/>
  <c r="D39" i="36"/>
  <c r="G39" i="36"/>
  <c r="J39" i="36"/>
  <c r="U40" i="36"/>
  <c r="U42" i="36"/>
  <c r="V40" i="36"/>
  <c r="V42" i="36"/>
  <c r="O42" i="36"/>
  <c r="D8" i="35"/>
  <c r="G8" i="35"/>
  <c r="J8" i="35"/>
  <c r="D9" i="35"/>
  <c r="G9" i="35"/>
  <c r="N9" i="35"/>
  <c r="J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D10" i="35"/>
  <c r="G10" i="35"/>
  <c r="J10" i="35"/>
  <c r="D11" i="35"/>
  <c r="G11" i="35"/>
  <c r="J11" i="35"/>
  <c r="D12" i="35"/>
  <c r="G12" i="35"/>
  <c r="J12" i="35"/>
  <c r="D13" i="35"/>
  <c r="G13" i="35"/>
  <c r="J13" i="35"/>
  <c r="N13" i="35"/>
  <c r="D14" i="35"/>
  <c r="G14" i="35"/>
  <c r="J14" i="35"/>
  <c r="D15" i="35"/>
  <c r="G15" i="35"/>
  <c r="N15" i="35"/>
  <c r="J15" i="35"/>
  <c r="D16" i="35"/>
  <c r="G16" i="35"/>
  <c r="J16" i="35"/>
  <c r="D17" i="35"/>
  <c r="G17" i="35"/>
  <c r="J17" i="35"/>
  <c r="D18" i="35"/>
  <c r="G18" i="35"/>
  <c r="J18" i="35"/>
  <c r="D19" i="35"/>
  <c r="G19" i="35"/>
  <c r="J19" i="35"/>
  <c r="D20" i="35"/>
  <c r="G20" i="35"/>
  <c r="N20" i="35"/>
  <c r="J20" i="35"/>
  <c r="D21" i="35"/>
  <c r="G21" i="35"/>
  <c r="J21" i="35"/>
  <c r="D22" i="35"/>
  <c r="G22" i="35"/>
  <c r="N22" i="35"/>
  <c r="J22" i="35"/>
  <c r="D23" i="35"/>
  <c r="G23" i="35"/>
  <c r="J23" i="35"/>
  <c r="D24" i="35"/>
  <c r="G24" i="35"/>
  <c r="N24" i="35"/>
  <c r="J24" i="35"/>
  <c r="D25" i="35"/>
  <c r="G25" i="35"/>
  <c r="J25" i="35"/>
  <c r="D26" i="35"/>
  <c r="G26" i="35"/>
  <c r="J26" i="35"/>
  <c r="D27" i="35"/>
  <c r="D28" i="35"/>
  <c r="G28" i="35"/>
  <c r="G27" i="35"/>
  <c r="N28" i="35"/>
  <c r="J27" i="35"/>
  <c r="J28" i="35"/>
  <c r="D29" i="35"/>
  <c r="G29" i="35"/>
  <c r="N29" i="35"/>
  <c r="D30" i="35"/>
  <c r="G30" i="35"/>
  <c r="J30" i="35"/>
  <c r="D31" i="35"/>
  <c r="G31" i="35"/>
  <c r="D32" i="35"/>
  <c r="G32" i="35"/>
  <c r="N32" i="35"/>
  <c r="J31" i="35"/>
  <c r="J32" i="35"/>
  <c r="D33" i="35"/>
  <c r="G33" i="35"/>
  <c r="J33" i="35"/>
  <c r="D34" i="35"/>
  <c r="G34" i="35"/>
  <c r="N34" i="35"/>
  <c r="J34" i="35"/>
  <c r="D35" i="35"/>
  <c r="G35" i="35"/>
  <c r="J35" i="35"/>
  <c r="D36" i="35"/>
  <c r="G36" i="35"/>
  <c r="N36" i="35"/>
  <c r="J36" i="35"/>
  <c r="D37" i="35"/>
  <c r="G37" i="35"/>
  <c r="J37" i="35"/>
  <c r="D38" i="35"/>
  <c r="G38" i="35"/>
  <c r="J38" i="35"/>
  <c r="N38" i="35"/>
  <c r="D39" i="35"/>
  <c r="G39" i="35"/>
  <c r="J39" i="35"/>
  <c r="U40" i="35"/>
  <c r="V40" i="35"/>
  <c r="V42" i="35"/>
  <c r="O42" i="35"/>
  <c r="U42" i="35"/>
  <c r="D8" i="34"/>
  <c r="G8" i="34"/>
  <c r="J8" i="34"/>
  <c r="D9" i="34"/>
  <c r="G9" i="34"/>
  <c r="N9" i="34"/>
  <c r="J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D10" i="34"/>
  <c r="G10" i="34"/>
  <c r="J10" i="34"/>
  <c r="D11" i="34"/>
  <c r="G11" i="34"/>
  <c r="J11" i="34"/>
  <c r="D12" i="34"/>
  <c r="G12" i="34"/>
  <c r="J12" i="34"/>
  <c r="D13" i="34"/>
  <c r="G13" i="34"/>
  <c r="N13" i="34"/>
  <c r="J13" i="34"/>
  <c r="D14" i="34"/>
  <c r="G14" i="34"/>
  <c r="J14" i="34"/>
  <c r="D15" i="34"/>
  <c r="G15" i="34"/>
  <c r="J15" i="34"/>
  <c r="D16" i="34"/>
  <c r="G16" i="34"/>
  <c r="N16" i="34"/>
  <c r="J16" i="34"/>
  <c r="D17" i="34"/>
  <c r="G17" i="34"/>
  <c r="J17" i="34"/>
  <c r="N17" i="34"/>
  <c r="D18" i="34"/>
  <c r="G18" i="34"/>
  <c r="N18" i="34"/>
  <c r="J18" i="34"/>
  <c r="D19" i="34"/>
  <c r="G19" i="34"/>
  <c r="J19" i="34"/>
  <c r="D20" i="34"/>
  <c r="G20" i="34"/>
  <c r="J20" i="34"/>
  <c r="D21" i="34"/>
  <c r="G21" i="34"/>
  <c r="J21" i="34"/>
  <c r="D22" i="34"/>
  <c r="G22" i="34"/>
  <c r="J22" i="34"/>
  <c r="D23" i="34"/>
  <c r="G23" i="34"/>
  <c r="J23" i="34"/>
  <c r="D24" i="34"/>
  <c r="G24" i="34"/>
  <c r="J24" i="34"/>
  <c r="D25" i="34"/>
  <c r="G25" i="34"/>
  <c r="N25" i="34"/>
  <c r="J25" i="34"/>
  <c r="D26" i="34"/>
  <c r="G26" i="34"/>
  <c r="J26" i="34"/>
  <c r="D27" i="34"/>
  <c r="G27" i="34"/>
  <c r="J27" i="34"/>
  <c r="D28" i="34"/>
  <c r="G28" i="34"/>
  <c r="J28" i="34"/>
  <c r="D29" i="34"/>
  <c r="G29" i="34"/>
  <c r="D30" i="34"/>
  <c r="G30" i="34"/>
  <c r="N30" i="34"/>
  <c r="J30" i="34"/>
  <c r="D31" i="34"/>
  <c r="G31" i="34"/>
  <c r="J31" i="34"/>
  <c r="D32" i="34"/>
  <c r="G32" i="34"/>
  <c r="N32" i="34"/>
  <c r="D33" i="34"/>
  <c r="G33" i="34"/>
  <c r="N33" i="34"/>
  <c r="J32" i="34"/>
  <c r="J33" i="34"/>
  <c r="D34" i="34"/>
  <c r="G34" i="34"/>
  <c r="J34" i="34"/>
  <c r="D35" i="34"/>
  <c r="G35" i="34"/>
  <c r="N35" i="34"/>
  <c r="J35" i="34"/>
  <c r="D36" i="34"/>
  <c r="G36" i="34"/>
  <c r="J36" i="34"/>
  <c r="D37" i="34"/>
  <c r="G37" i="34"/>
  <c r="N37" i="34"/>
  <c r="J37" i="34"/>
  <c r="D38" i="34"/>
  <c r="G38" i="34"/>
  <c r="J38" i="34"/>
  <c r="D39" i="34"/>
  <c r="G39" i="34"/>
  <c r="J39" i="34"/>
  <c r="U40" i="34"/>
  <c r="U42" i="34"/>
  <c r="V40" i="34"/>
  <c r="V42" i="34"/>
  <c r="O42" i="34"/>
  <c r="D8" i="33"/>
  <c r="G8" i="33"/>
  <c r="J8" i="33"/>
  <c r="D9" i="33"/>
  <c r="G9" i="33"/>
  <c r="N9" i="33"/>
  <c r="J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D10" i="33"/>
  <c r="D11" i="33"/>
  <c r="G11" i="33"/>
  <c r="G10" i="33"/>
  <c r="N11" i="33"/>
  <c r="J10" i="33"/>
  <c r="J11" i="33"/>
  <c r="D12" i="33"/>
  <c r="G12" i="33"/>
  <c r="D13" i="33"/>
  <c r="G13" i="33"/>
  <c r="N13" i="33"/>
  <c r="J12" i="33"/>
  <c r="J13" i="33"/>
  <c r="D14" i="33"/>
  <c r="G14" i="33"/>
  <c r="N14" i="33"/>
  <c r="J14" i="33"/>
  <c r="D15" i="33"/>
  <c r="G15" i="33"/>
  <c r="J15" i="33"/>
  <c r="D16" i="33"/>
  <c r="G16" i="33"/>
  <c r="J16" i="33"/>
  <c r="N16" i="33"/>
  <c r="D17" i="33"/>
  <c r="G17" i="33"/>
  <c r="J17" i="33"/>
  <c r="D18" i="33"/>
  <c r="G18" i="33"/>
  <c r="J18" i="33"/>
  <c r="D19" i="33"/>
  <c r="D20" i="33"/>
  <c r="G20" i="33"/>
  <c r="G19" i="33"/>
  <c r="N20" i="33"/>
  <c r="N19" i="33"/>
  <c r="J19" i="33"/>
  <c r="J20" i="33"/>
  <c r="D21" i="33"/>
  <c r="G21" i="33"/>
  <c r="J21" i="33"/>
  <c r="D22" i="33"/>
  <c r="G22" i="33"/>
  <c r="J22" i="33"/>
  <c r="D23" i="33"/>
  <c r="G23" i="33"/>
  <c r="J23" i="33"/>
  <c r="D24" i="33"/>
  <c r="G24" i="33"/>
  <c r="J24" i="33"/>
  <c r="D25" i="33"/>
  <c r="G25" i="33"/>
  <c r="J25" i="33"/>
  <c r="D26" i="33"/>
  <c r="D27" i="33"/>
  <c r="G27" i="33"/>
  <c r="G26" i="33"/>
  <c r="N27" i="33"/>
  <c r="J26" i="33"/>
  <c r="J27" i="33"/>
  <c r="D28" i="33"/>
  <c r="G28" i="33"/>
  <c r="J28" i="33"/>
  <c r="D29" i="33"/>
  <c r="G29" i="33"/>
  <c r="N29" i="33"/>
  <c r="D30" i="33"/>
  <c r="G30" i="33"/>
  <c r="J30" i="33"/>
  <c r="D31" i="33"/>
  <c r="G31" i="33"/>
  <c r="D32" i="33"/>
  <c r="G32" i="33"/>
  <c r="N32" i="33"/>
  <c r="J31" i="33"/>
  <c r="J32" i="33"/>
  <c r="D33" i="33"/>
  <c r="G33" i="33"/>
  <c r="N33" i="33"/>
  <c r="J33" i="33"/>
  <c r="D34" i="33"/>
  <c r="G34" i="33"/>
  <c r="J34" i="33"/>
  <c r="D35" i="33"/>
  <c r="G35" i="33"/>
  <c r="J35" i="33"/>
  <c r="D36" i="33"/>
  <c r="G36" i="33"/>
  <c r="J36" i="33"/>
  <c r="D37" i="33"/>
  <c r="G37" i="33"/>
  <c r="J37" i="33"/>
  <c r="D38" i="33"/>
  <c r="G38" i="33"/>
  <c r="J38" i="33"/>
  <c r="D39" i="33"/>
  <c r="G39" i="33"/>
  <c r="N39" i="33"/>
  <c r="J39" i="33"/>
  <c r="U40" i="33"/>
  <c r="U42" i="33"/>
  <c r="V40" i="33"/>
  <c r="V42" i="33"/>
  <c r="O42" i="33"/>
  <c r="D8" i="32"/>
  <c r="G8" i="32"/>
  <c r="J8" i="32"/>
  <c r="D9" i="32"/>
  <c r="G9" i="32"/>
  <c r="J9" i="32"/>
  <c r="A10" i="32"/>
  <c r="D10" i="32"/>
  <c r="N10" i="32"/>
  <c r="J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D11" i="32"/>
  <c r="G11" i="32"/>
  <c r="J11" i="32"/>
  <c r="D12" i="32"/>
  <c r="G12" i="32"/>
  <c r="J12" i="32"/>
  <c r="D13" i="32"/>
  <c r="G13" i="32"/>
  <c r="N13" i="32"/>
  <c r="J13" i="32"/>
  <c r="D14" i="32"/>
  <c r="G14" i="32"/>
  <c r="N14" i="32"/>
  <c r="J14" i="32"/>
  <c r="D15" i="32"/>
  <c r="G15" i="32"/>
  <c r="J15" i="32"/>
  <c r="D16" i="32"/>
  <c r="G16" i="32"/>
  <c r="J16" i="32"/>
  <c r="D17" i="32"/>
  <c r="G17" i="32"/>
  <c r="J17" i="32"/>
  <c r="D18" i="32"/>
  <c r="G18" i="32"/>
  <c r="J18" i="32"/>
  <c r="D19" i="32"/>
  <c r="G19" i="32"/>
  <c r="J19" i="32"/>
  <c r="D20" i="32"/>
  <c r="G20" i="32"/>
  <c r="J20" i="32"/>
  <c r="D21" i="32"/>
  <c r="G21" i="32"/>
  <c r="J21" i="32"/>
  <c r="N21" i="32"/>
  <c r="D22" i="32"/>
  <c r="G22" i="32"/>
  <c r="J22" i="32"/>
  <c r="D23" i="32"/>
  <c r="G23" i="32"/>
  <c r="J23" i="32"/>
  <c r="D24" i="32"/>
  <c r="G24" i="32"/>
  <c r="J24" i="32"/>
  <c r="D25" i="32"/>
  <c r="G25" i="32"/>
  <c r="J25" i="32"/>
  <c r="D26" i="32"/>
  <c r="G26" i="32"/>
  <c r="N26" i="32"/>
  <c r="J26" i="32"/>
  <c r="D27" i="32"/>
  <c r="G27" i="32"/>
  <c r="J27" i="32"/>
  <c r="D28" i="32"/>
  <c r="G28" i="32"/>
  <c r="J28" i="32"/>
  <c r="A29" i="32"/>
  <c r="A30" i="32"/>
  <c r="A31" i="32"/>
  <c r="A32" i="32"/>
  <c r="A33" i="32"/>
  <c r="A34" i="32"/>
  <c r="A35" i="32"/>
  <c r="A36" i="32"/>
  <c r="D29" i="32"/>
  <c r="G29" i="32"/>
  <c r="D30" i="32"/>
  <c r="G30" i="32"/>
  <c r="J30" i="32"/>
  <c r="D31" i="32"/>
  <c r="G31" i="32"/>
  <c r="J31" i="32"/>
  <c r="D32" i="32"/>
  <c r="G32" i="32"/>
  <c r="J32" i="32"/>
  <c r="D33" i="32"/>
  <c r="G33" i="32"/>
  <c r="N33" i="32"/>
  <c r="J33" i="32"/>
  <c r="D34" i="32"/>
  <c r="G34" i="32"/>
  <c r="N34" i="32"/>
  <c r="J34" i="32"/>
  <c r="D35" i="32"/>
  <c r="G35" i="32"/>
  <c r="J35" i="32"/>
  <c r="D36" i="32"/>
  <c r="G36" i="32"/>
  <c r="J36" i="32"/>
  <c r="D37" i="32"/>
  <c r="G37" i="32"/>
  <c r="J37" i="32"/>
  <c r="D38" i="32"/>
  <c r="G38" i="32"/>
  <c r="J38" i="32"/>
  <c r="N38" i="32"/>
  <c r="D39" i="32"/>
  <c r="G39" i="32"/>
  <c r="J39" i="32"/>
  <c r="U40" i="32"/>
  <c r="U42" i="32"/>
  <c r="V40" i="32"/>
  <c r="O42" i="32"/>
  <c r="V42" i="32"/>
  <c r="D8" i="31"/>
  <c r="G8" i="31"/>
  <c r="J8" i="31"/>
  <c r="D9" i="31"/>
  <c r="G9" i="31"/>
  <c r="J9" i="31"/>
  <c r="A10" i="31"/>
  <c r="A11" i="31"/>
  <c r="D10" i="31"/>
  <c r="G10" i="31"/>
  <c r="J10" i="31"/>
  <c r="D11" i="31"/>
  <c r="G11" i="31"/>
  <c r="J11" i="31"/>
  <c r="A12" i="31"/>
  <c r="A13" i="31"/>
  <c r="A14" i="31"/>
  <c r="A15" i="31"/>
  <c r="A16" i="31"/>
  <c r="A17" i="31"/>
  <c r="A18" i="31"/>
  <c r="D12" i="31"/>
  <c r="G12" i="31"/>
  <c r="J12" i="31"/>
  <c r="D13" i="31"/>
  <c r="G13" i="31"/>
  <c r="J13" i="31"/>
  <c r="D14" i="31"/>
  <c r="G14" i="31"/>
  <c r="J14" i="31"/>
  <c r="D15" i="31"/>
  <c r="D16" i="31"/>
  <c r="G16" i="31"/>
  <c r="G15" i="31"/>
  <c r="N16" i="31"/>
  <c r="N15" i="31"/>
  <c r="J15" i="31"/>
  <c r="A19" i="31"/>
  <c r="A20" i="31"/>
  <c r="A21" i="31"/>
  <c r="A22" i="31"/>
  <c r="A23" i="31"/>
  <c r="A24" i="31"/>
  <c r="A25" i="31"/>
  <c r="J16" i="31"/>
  <c r="D17" i="31"/>
  <c r="G17" i="31"/>
  <c r="D18" i="31"/>
  <c r="G18" i="31"/>
  <c r="N18" i="31"/>
  <c r="J17" i="31"/>
  <c r="J18" i="31"/>
  <c r="D19" i="31"/>
  <c r="G19" i="31"/>
  <c r="J19" i="31"/>
  <c r="D20" i="31"/>
  <c r="G20" i="31"/>
  <c r="J20" i="31"/>
  <c r="D21" i="31"/>
  <c r="G21" i="31"/>
  <c r="J21" i="31"/>
  <c r="D22" i="31"/>
  <c r="G22" i="31"/>
  <c r="J22" i="31"/>
  <c r="D23" i="31"/>
  <c r="G23" i="31"/>
  <c r="J23" i="31"/>
  <c r="A26" i="31"/>
  <c r="A27" i="31"/>
  <c r="A28" i="31"/>
  <c r="A29" i="31"/>
  <c r="A30" i="31"/>
  <c r="A31" i="31"/>
  <c r="A32" i="31"/>
  <c r="A33" i="31"/>
  <c r="A34" i="31"/>
  <c r="A35" i="31"/>
  <c r="A36" i="31"/>
  <c r="D24" i="31"/>
  <c r="G24" i="31"/>
  <c r="J24" i="31"/>
  <c r="D25" i="31"/>
  <c r="G25" i="31"/>
  <c r="N25" i="31"/>
  <c r="J25" i="31"/>
  <c r="D26" i="31"/>
  <c r="G26" i="31"/>
  <c r="J26" i="31"/>
  <c r="D27" i="31"/>
  <c r="G27" i="31"/>
  <c r="J27" i="31"/>
  <c r="D28" i="31"/>
  <c r="D29" i="31"/>
  <c r="G29" i="31"/>
  <c r="G28" i="31"/>
  <c r="N29" i="31"/>
  <c r="J28" i="31"/>
  <c r="D30" i="31"/>
  <c r="G30" i="31"/>
  <c r="J30" i="31"/>
  <c r="D31" i="31"/>
  <c r="G31" i="31"/>
  <c r="J31" i="31"/>
  <c r="D32" i="31"/>
  <c r="G32" i="31"/>
  <c r="J32" i="31"/>
  <c r="D33" i="31"/>
  <c r="G33" i="31"/>
  <c r="N33" i="31"/>
  <c r="J33" i="31"/>
  <c r="D34" i="31"/>
  <c r="G34" i="31"/>
  <c r="J34" i="31"/>
  <c r="D35" i="31"/>
  <c r="G35" i="31"/>
  <c r="J35" i="31"/>
  <c r="D36" i="31"/>
  <c r="G36" i="31"/>
  <c r="N36" i="31"/>
  <c r="J36" i="31"/>
  <c r="D37" i="31"/>
  <c r="D38" i="31"/>
  <c r="G38" i="31"/>
  <c r="G37" i="31"/>
  <c r="N38" i="31"/>
  <c r="J37" i="31"/>
  <c r="J38" i="31"/>
  <c r="D39" i="31"/>
  <c r="G39" i="31"/>
  <c r="N39" i="31"/>
  <c r="J39" i="31"/>
  <c r="U40" i="31"/>
  <c r="V40" i="31"/>
  <c r="O42" i="31"/>
  <c r="U42" i="31"/>
  <c r="V42" i="31"/>
  <c r="D8" i="30"/>
  <c r="G8" i="30"/>
  <c r="J8" i="30"/>
  <c r="D9" i="30"/>
  <c r="G9" i="30"/>
  <c r="J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D10" i="30"/>
  <c r="G10" i="30"/>
  <c r="N10" i="30"/>
  <c r="J10" i="30"/>
  <c r="D11" i="30"/>
  <c r="G11" i="30"/>
  <c r="J11" i="30"/>
  <c r="D12" i="30"/>
  <c r="G12" i="30"/>
  <c r="J12" i="30"/>
  <c r="D13" i="30"/>
  <c r="G13" i="30"/>
  <c r="J13" i="30"/>
  <c r="D14" i="30"/>
  <c r="G14" i="30"/>
  <c r="J14" i="30"/>
  <c r="D15" i="30"/>
  <c r="G15" i="30"/>
  <c r="D16" i="30"/>
  <c r="G16" i="30"/>
  <c r="N16" i="30"/>
  <c r="J15" i="30"/>
  <c r="J16" i="30"/>
  <c r="D17" i="30"/>
  <c r="G17" i="30"/>
  <c r="J17" i="30"/>
  <c r="D18" i="30"/>
  <c r="G18" i="30"/>
  <c r="J18" i="30"/>
  <c r="D19" i="30"/>
  <c r="G19" i="30"/>
  <c r="N19" i="30"/>
  <c r="J19" i="30"/>
  <c r="A34" i="30"/>
  <c r="A35" i="30"/>
  <c r="A36" i="30"/>
  <c r="D20" i="30"/>
  <c r="G20" i="30"/>
  <c r="J20" i="30"/>
  <c r="D21" i="30"/>
  <c r="G21" i="30"/>
  <c r="J21" i="30"/>
  <c r="D22" i="30"/>
  <c r="G22" i="30"/>
  <c r="J22" i="30"/>
  <c r="D23" i="30"/>
  <c r="G23" i="30"/>
  <c r="J23" i="30"/>
  <c r="D24" i="30"/>
  <c r="G24" i="30"/>
  <c r="J24" i="30"/>
  <c r="D25" i="30"/>
  <c r="G25" i="30"/>
  <c r="N25" i="30"/>
  <c r="J25" i="30"/>
  <c r="D26" i="30"/>
  <c r="G26" i="30"/>
  <c r="J26" i="30"/>
  <c r="D27" i="30"/>
  <c r="D28" i="30"/>
  <c r="G28" i="30"/>
  <c r="G27" i="30"/>
  <c r="N28" i="30"/>
  <c r="J27" i="30"/>
  <c r="J28" i="30"/>
  <c r="D29" i="30"/>
  <c r="G29" i="30"/>
  <c r="D30" i="30"/>
  <c r="G30" i="30"/>
  <c r="J30" i="30"/>
  <c r="D31" i="30"/>
  <c r="G31" i="30"/>
  <c r="J31" i="30"/>
  <c r="D32" i="30"/>
  <c r="G32" i="30"/>
  <c r="J32" i="30"/>
  <c r="D33" i="30"/>
  <c r="G33" i="30"/>
  <c r="J33" i="30"/>
  <c r="D34" i="30"/>
  <c r="G34" i="30"/>
  <c r="J34" i="30"/>
  <c r="N34" i="30"/>
  <c r="D35" i="30"/>
  <c r="G35" i="30"/>
  <c r="N35" i="30"/>
  <c r="J35" i="30"/>
  <c r="D36" i="30"/>
  <c r="G36" i="30"/>
  <c r="J36" i="30"/>
  <c r="D37" i="30"/>
  <c r="G37" i="30"/>
  <c r="J37" i="30"/>
  <c r="D38" i="30"/>
  <c r="G38" i="30"/>
  <c r="J38" i="30"/>
  <c r="N38" i="30"/>
  <c r="D39" i="30"/>
  <c r="G39" i="30"/>
  <c r="J39" i="30"/>
  <c r="U40" i="30"/>
  <c r="U42" i="30"/>
  <c r="V40" i="30"/>
  <c r="V42" i="30"/>
  <c r="O42" i="30"/>
  <c r="D8" i="29"/>
  <c r="G8" i="29"/>
  <c r="J8" i="29"/>
  <c r="D9" i="29"/>
  <c r="G9" i="29"/>
  <c r="J9" i="29"/>
  <c r="A10" i="29"/>
  <c r="A11" i="29"/>
  <c r="D10" i="29"/>
  <c r="G10" i="29"/>
  <c r="J10" i="29"/>
  <c r="N10" i="29"/>
  <c r="D11" i="29"/>
  <c r="G11" i="29"/>
  <c r="J11" i="29"/>
  <c r="A12" i="29"/>
  <c r="A13" i="29"/>
  <c r="A14" i="29"/>
  <c r="A15" i="29"/>
  <c r="D12" i="29"/>
  <c r="G12" i="29"/>
  <c r="N12" i="29"/>
  <c r="J12" i="29"/>
  <c r="A16" i="29"/>
  <c r="A17" i="29"/>
  <c r="A18" i="29"/>
  <c r="A19" i="29"/>
  <c r="A20" i="29"/>
  <c r="A21" i="29"/>
  <c r="A22" i="29"/>
  <c r="A23" i="29"/>
  <c r="A24" i="29"/>
  <c r="A25" i="29"/>
  <c r="A26" i="29"/>
  <c r="D13" i="29"/>
  <c r="G13" i="29"/>
  <c r="J13" i="29"/>
  <c r="D14" i="29"/>
  <c r="G14" i="29"/>
  <c r="J14" i="29"/>
  <c r="D15" i="29"/>
  <c r="G15" i="29"/>
  <c r="N15" i="29"/>
  <c r="J15" i="29"/>
  <c r="D16" i="29"/>
  <c r="G16" i="29"/>
  <c r="J16" i="29"/>
  <c r="D17" i="29"/>
  <c r="G17" i="29"/>
  <c r="J17" i="29"/>
  <c r="A27" i="29"/>
  <c r="A28" i="29"/>
  <c r="A29" i="29"/>
  <c r="A30" i="29"/>
  <c r="A31" i="29"/>
  <c r="A32" i="29"/>
  <c r="A33" i="29"/>
  <c r="A34" i="29"/>
  <c r="A35" i="29"/>
  <c r="A36" i="29"/>
  <c r="D18" i="29"/>
  <c r="G18" i="29"/>
  <c r="J18" i="29"/>
  <c r="D19" i="29"/>
  <c r="G19" i="29"/>
  <c r="J19" i="29"/>
  <c r="D20" i="29"/>
  <c r="G20" i="29"/>
  <c r="N20" i="29"/>
  <c r="J20" i="29"/>
  <c r="D21" i="29"/>
  <c r="D22" i="29"/>
  <c r="G22" i="29"/>
  <c r="G21" i="29"/>
  <c r="N22" i="29"/>
  <c r="J21" i="29"/>
  <c r="J22" i="29"/>
  <c r="D23" i="29"/>
  <c r="G23" i="29"/>
  <c r="J23" i="29"/>
  <c r="D24" i="29"/>
  <c r="G24" i="29"/>
  <c r="J24" i="29"/>
  <c r="D25" i="29"/>
  <c r="G25" i="29"/>
  <c r="J25" i="29"/>
  <c r="D26" i="29"/>
  <c r="G26" i="29"/>
  <c r="J26" i="29"/>
  <c r="D27" i="29"/>
  <c r="G27" i="29"/>
  <c r="J27" i="29"/>
  <c r="D28" i="29"/>
  <c r="G28" i="29"/>
  <c r="N28" i="29"/>
  <c r="J28" i="29"/>
  <c r="D29" i="29"/>
  <c r="G29" i="29"/>
  <c r="D30" i="29"/>
  <c r="G30" i="29"/>
  <c r="J30" i="29"/>
  <c r="N30" i="29"/>
  <c r="D31" i="29"/>
  <c r="G31" i="29"/>
  <c r="J31" i="29"/>
  <c r="D32" i="29"/>
  <c r="G32" i="29"/>
  <c r="J32" i="29"/>
  <c r="D33" i="29"/>
  <c r="G33" i="29"/>
  <c r="J33" i="29"/>
  <c r="D34" i="29"/>
  <c r="G34" i="29"/>
  <c r="J34" i="29"/>
  <c r="D35" i="29"/>
  <c r="G35" i="29"/>
  <c r="J35" i="29"/>
  <c r="D36" i="29"/>
  <c r="G36" i="29"/>
  <c r="J36" i="29"/>
  <c r="D37" i="29"/>
  <c r="G37" i="29"/>
  <c r="J37" i="29"/>
  <c r="D38" i="29"/>
  <c r="G38" i="29"/>
  <c r="J38" i="29"/>
  <c r="D39" i="29"/>
  <c r="G39" i="29"/>
  <c r="J39" i="29"/>
  <c r="U40" i="29"/>
  <c r="U42" i="29"/>
  <c r="V40" i="29"/>
  <c r="O42" i="29"/>
  <c r="V42" i="29"/>
  <c r="D8" i="28"/>
  <c r="G8" i="28"/>
  <c r="J8" i="28"/>
  <c r="D9" i="28"/>
  <c r="G9" i="28"/>
  <c r="J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D10" i="28"/>
  <c r="G10" i="28"/>
  <c r="J10" i="28"/>
  <c r="D11" i="28"/>
  <c r="G11" i="28"/>
  <c r="J11" i="28"/>
  <c r="D12" i="28"/>
  <c r="G12" i="28"/>
  <c r="D13" i="28"/>
  <c r="G13" i="28"/>
  <c r="N13" i="28"/>
  <c r="J12" i="28"/>
  <c r="J13" i="28"/>
  <c r="D14" i="28"/>
  <c r="G14" i="28"/>
  <c r="J14" i="28"/>
  <c r="D15" i="28"/>
  <c r="G15" i="28"/>
  <c r="J15" i="28"/>
  <c r="D16" i="28"/>
  <c r="G16" i="28"/>
  <c r="J16" i="28"/>
  <c r="D17" i="28"/>
  <c r="G17" i="28"/>
  <c r="N17" i="28"/>
  <c r="J17" i="28"/>
  <c r="D18" i="28"/>
  <c r="G18" i="28"/>
  <c r="J18" i="28"/>
  <c r="D19" i="28"/>
  <c r="G19" i="28"/>
  <c r="N19" i="28"/>
  <c r="D20" i="28"/>
  <c r="G20" i="28"/>
  <c r="N20" i="28"/>
  <c r="J19" i="28"/>
  <c r="J20" i="28"/>
  <c r="D21" i="28"/>
  <c r="D22" i="28"/>
  <c r="G22" i="28"/>
  <c r="G21" i="28"/>
  <c r="N22" i="28"/>
  <c r="J21" i="28"/>
  <c r="J22" i="28"/>
  <c r="D23" i="28"/>
  <c r="G23" i="28"/>
  <c r="J23" i="28"/>
  <c r="D24" i="28"/>
  <c r="G24" i="28"/>
  <c r="J24" i="28"/>
  <c r="D25" i="28"/>
  <c r="G25" i="28"/>
  <c r="J25" i="28"/>
  <c r="D26" i="28"/>
  <c r="G26" i="28"/>
  <c r="J26" i="28"/>
  <c r="D27" i="28"/>
  <c r="G27" i="28"/>
  <c r="N27" i="28"/>
  <c r="J27" i="28"/>
  <c r="D28" i="28"/>
  <c r="G28" i="28"/>
  <c r="J28" i="28"/>
  <c r="D29" i="28"/>
  <c r="G29" i="28"/>
  <c r="D30" i="28"/>
  <c r="G30" i="28"/>
  <c r="J30" i="28"/>
  <c r="D31" i="28"/>
  <c r="G31" i="28"/>
  <c r="N31" i="28"/>
  <c r="J31" i="28"/>
  <c r="D32" i="28"/>
  <c r="G32" i="28"/>
  <c r="J32" i="28"/>
  <c r="D33" i="28"/>
  <c r="G33" i="28"/>
  <c r="J33" i="28"/>
  <c r="D34" i="28"/>
  <c r="G34" i="28"/>
  <c r="N34" i="28"/>
  <c r="J34" i="28"/>
  <c r="D35" i="28"/>
  <c r="G35" i="28"/>
  <c r="J35" i="28"/>
  <c r="D36" i="28"/>
  <c r="G36" i="28"/>
  <c r="J36" i="28"/>
  <c r="D37" i="28"/>
  <c r="G37" i="28"/>
  <c r="J37" i="28"/>
  <c r="D38" i="28"/>
  <c r="G38" i="28"/>
  <c r="J38" i="28"/>
  <c r="D39" i="28"/>
  <c r="G39" i="28"/>
  <c r="J39" i="28"/>
  <c r="U40" i="28"/>
  <c r="U42" i="28"/>
  <c r="V40" i="28"/>
  <c r="O42" i="28"/>
  <c r="V42" i="28"/>
  <c r="D8" i="27"/>
  <c r="G8" i="27"/>
  <c r="J8" i="27"/>
  <c r="D9" i="27"/>
  <c r="G9" i="27"/>
  <c r="J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D10" i="27"/>
  <c r="G10" i="27"/>
  <c r="J10" i="27"/>
  <c r="D11" i="27"/>
  <c r="G11" i="27"/>
  <c r="J11" i="27"/>
  <c r="D12" i="27"/>
  <c r="G12" i="27"/>
  <c r="J12" i="27"/>
  <c r="D13" i="27"/>
  <c r="G13" i="27"/>
  <c r="J13" i="27"/>
  <c r="D14" i="27"/>
  <c r="G14" i="27"/>
  <c r="J14" i="27"/>
  <c r="D15" i="27"/>
  <c r="G15" i="27"/>
  <c r="J15" i="27"/>
  <c r="D16" i="27"/>
  <c r="G16" i="27"/>
  <c r="J16" i="27"/>
  <c r="D17" i="27"/>
  <c r="G17" i="27"/>
  <c r="J17" i="27"/>
  <c r="D18" i="27"/>
  <c r="G18" i="27"/>
  <c r="J18" i="27"/>
  <c r="D19" i="27"/>
  <c r="G19" i="27"/>
  <c r="N19" i="27"/>
  <c r="J19" i="27"/>
  <c r="D20" i="27"/>
  <c r="G20" i="27"/>
  <c r="J20" i="27"/>
  <c r="D21" i="27"/>
  <c r="G21" i="27"/>
  <c r="J21" i="27"/>
  <c r="D22" i="27"/>
  <c r="G22" i="27"/>
  <c r="J22" i="27"/>
  <c r="D23" i="27"/>
  <c r="G23" i="27"/>
  <c r="J23" i="27"/>
  <c r="D24" i="27"/>
  <c r="G24" i="27"/>
  <c r="J24" i="27"/>
  <c r="D25" i="27"/>
  <c r="G25" i="27"/>
  <c r="J25" i="27"/>
  <c r="D26" i="27"/>
  <c r="G26" i="27"/>
  <c r="N26" i="27"/>
  <c r="J26" i="27"/>
  <c r="D27" i="27"/>
  <c r="G27" i="27"/>
  <c r="J27" i="27"/>
  <c r="D28" i="27"/>
  <c r="G28" i="27"/>
  <c r="N28" i="27"/>
  <c r="J28" i="27"/>
  <c r="D29" i="27"/>
  <c r="G29" i="27"/>
  <c r="D30" i="27"/>
  <c r="G30" i="27"/>
  <c r="J30" i="27"/>
  <c r="N30" i="27"/>
  <c r="D31" i="27"/>
  <c r="G31" i="27"/>
  <c r="J31" i="27"/>
  <c r="D32" i="27"/>
  <c r="G32" i="27"/>
  <c r="J32" i="27"/>
  <c r="D33" i="27"/>
  <c r="G33" i="27"/>
  <c r="N33" i="27"/>
  <c r="J33" i="27"/>
  <c r="D34" i="27"/>
  <c r="G34" i="27"/>
  <c r="J34" i="27"/>
  <c r="D35" i="27"/>
  <c r="G35" i="27"/>
  <c r="N35" i="27"/>
  <c r="J35" i="27"/>
  <c r="D36" i="27"/>
  <c r="G36" i="27"/>
  <c r="J36" i="27"/>
  <c r="N36" i="27"/>
  <c r="D37" i="27"/>
  <c r="G37" i="27"/>
  <c r="J37" i="27"/>
  <c r="N37" i="27"/>
  <c r="D38" i="27"/>
  <c r="G38" i="27"/>
  <c r="J38" i="27"/>
  <c r="N38" i="27"/>
  <c r="D39" i="27"/>
  <c r="G39" i="27"/>
  <c r="J39" i="27"/>
  <c r="U40" i="27"/>
  <c r="U42" i="27"/>
  <c r="V40" i="27"/>
  <c r="V42" i="27"/>
  <c r="O42" i="27"/>
  <c r="D8" i="26"/>
  <c r="G8" i="26"/>
  <c r="J8" i="26"/>
  <c r="D9" i="26"/>
  <c r="G9" i="26"/>
  <c r="J9" i="26"/>
  <c r="A10" i="26"/>
  <c r="D10" i="26"/>
  <c r="G10" i="26"/>
  <c r="J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D11" i="26"/>
  <c r="G11" i="26"/>
  <c r="N11" i="26"/>
  <c r="J11" i="26"/>
  <c r="D12" i="26"/>
  <c r="G12" i="26"/>
  <c r="J12" i="26"/>
  <c r="D13" i="26"/>
  <c r="G13" i="26"/>
  <c r="J13" i="26"/>
  <c r="D14" i="26"/>
  <c r="G14" i="26"/>
  <c r="J14" i="26"/>
  <c r="D15" i="26"/>
  <c r="G15" i="26"/>
  <c r="N15" i="26"/>
  <c r="J15" i="26"/>
  <c r="D16" i="26"/>
  <c r="G16" i="26"/>
  <c r="J16" i="26"/>
  <c r="D17" i="26"/>
  <c r="G17" i="26"/>
  <c r="N17" i="26"/>
  <c r="J17" i="26"/>
  <c r="D18" i="26"/>
  <c r="G18" i="26"/>
  <c r="J18" i="26"/>
  <c r="D19" i="26"/>
  <c r="G19" i="26"/>
  <c r="N19" i="26"/>
  <c r="J19" i="26"/>
  <c r="D20" i="26"/>
  <c r="G20" i="26"/>
  <c r="J20" i="26"/>
  <c r="D21" i="26"/>
  <c r="G21" i="26"/>
  <c r="J21" i="26"/>
  <c r="D22" i="26"/>
  <c r="D23" i="26"/>
  <c r="G23" i="26"/>
  <c r="G22" i="26"/>
  <c r="N23" i="26"/>
  <c r="J22" i="26"/>
  <c r="J23" i="26"/>
  <c r="D24" i="26"/>
  <c r="G24" i="26"/>
  <c r="J24" i="26"/>
  <c r="D25" i="26"/>
  <c r="G25" i="26"/>
  <c r="J25" i="26"/>
  <c r="D26" i="26"/>
  <c r="G26" i="26"/>
  <c r="J26" i="26"/>
  <c r="D27" i="26"/>
  <c r="G27" i="26"/>
  <c r="J27" i="26"/>
  <c r="D28" i="26"/>
  <c r="G28" i="26"/>
  <c r="J28" i="26"/>
  <c r="D29" i="26"/>
  <c r="G29" i="26"/>
  <c r="N29" i="26"/>
  <c r="D30" i="26"/>
  <c r="D31" i="26"/>
  <c r="G31" i="26"/>
  <c r="G30" i="26"/>
  <c r="N31" i="26"/>
  <c r="J30" i="26"/>
  <c r="J31" i="26"/>
  <c r="D32" i="26"/>
  <c r="G32" i="26"/>
  <c r="J32" i="26"/>
  <c r="D33" i="26"/>
  <c r="G33" i="26"/>
  <c r="J33" i="26"/>
  <c r="D34" i="26"/>
  <c r="G34" i="26"/>
  <c r="J34" i="26"/>
  <c r="D35" i="26"/>
  <c r="G35" i="26"/>
  <c r="N35" i="26"/>
  <c r="J35" i="26"/>
  <c r="D36" i="26"/>
  <c r="G36" i="26"/>
  <c r="J36" i="26"/>
  <c r="D37" i="26"/>
  <c r="G37" i="26"/>
  <c r="D38" i="26"/>
  <c r="G38" i="26"/>
  <c r="J38" i="26"/>
  <c r="D39" i="26"/>
  <c r="G39" i="26"/>
  <c r="N39" i="26"/>
  <c r="J39" i="26"/>
  <c r="U40" i="26"/>
  <c r="U42" i="26"/>
  <c r="V40" i="26"/>
  <c r="O42" i="26"/>
  <c r="V42" i="26"/>
  <c r="D8" i="25"/>
  <c r="G8" i="25"/>
  <c r="J8" i="25"/>
  <c r="D9" i="25"/>
  <c r="G9" i="25"/>
  <c r="J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D10" i="25"/>
  <c r="G10" i="25"/>
  <c r="N10" i="25"/>
  <c r="J10" i="25"/>
  <c r="D11" i="25"/>
  <c r="G11" i="25"/>
  <c r="J11" i="25"/>
  <c r="D12" i="25"/>
  <c r="G12" i="25"/>
  <c r="N12" i="25"/>
  <c r="J12" i="25"/>
  <c r="D13" i="25"/>
  <c r="G13" i="25"/>
  <c r="J13" i="25"/>
  <c r="D14" i="25"/>
  <c r="G14" i="25"/>
  <c r="J14" i="25"/>
  <c r="D15" i="25"/>
  <c r="G15" i="25"/>
  <c r="N15" i="25"/>
  <c r="J15" i="25"/>
  <c r="D16" i="25"/>
  <c r="G16" i="25"/>
  <c r="J16" i="25"/>
  <c r="D17" i="25"/>
  <c r="G17" i="25"/>
  <c r="J17" i="25"/>
  <c r="D18" i="25"/>
  <c r="G18" i="25"/>
  <c r="J18" i="25"/>
  <c r="D19" i="25"/>
  <c r="G19" i="25"/>
  <c r="J19" i="25"/>
  <c r="D20" i="25"/>
  <c r="G20" i="25"/>
  <c r="J20" i="25"/>
  <c r="D21" i="25"/>
  <c r="G21" i="25"/>
  <c r="N21" i="25"/>
  <c r="J21" i="25"/>
  <c r="D22" i="25"/>
  <c r="G22" i="25"/>
  <c r="J22" i="25"/>
  <c r="D23" i="25"/>
  <c r="G23" i="25"/>
  <c r="J23" i="25"/>
  <c r="D24" i="25"/>
  <c r="G24" i="25"/>
  <c r="J24" i="25"/>
  <c r="D25" i="25"/>
  <c r="G25" i="25"/>
  <c r="J25" i="25"/>
  <c r="D26" i="25"/>
  <c r="G26" i="25"/>
  <c r="J26" i="25"/>
  <c r="D27" i="25"/>
  <c r="G27" i="25"/>
  <c r="J27" i="25"/>
  <c r="D28" i="25"/>
  <c r="G28" i="25"/>
  <c r="J28" i="25"/>
  <c r="D29" i="25"/>
  <c r="G29" i="25"/>
  <c r="D30" i="25"/>
  <c r="G30" i="25"/>
  <c r="J30" i="25"/>
  <c r="D31" i="25"/>
  <c r="G31" i="25"/>
  <c r="J31" i="25"/>
  <c r="D32" i="25"/>
  <c r="G32" i="25"/>
  <c r="J32" i="25"/>
  <c r="D33" i="25"/>
  <c r="G33" i="25"/>
  <c r="J33" i="25"/>
  <c r="D34" i="25"/>
  <c r="G34" i="25"/>
  <c r="J34" i="25"/>
  <c r="D35" i="25"/>
  <c r="G35" i="25"/>
  <c r="J35" i="25"/>
  <c r="D36" i="25"/>
  <c r="G36" i="25"/>
  <c r="J36" i="25"/>
  <c r="D37" i="25"/>
  <c r="G37" i="25"/>
  <c r="J37" i="25"/>
  <c r="D38" i="25"/>
  <c r="G38" i="25"/>
  <c r="J38" i="25"/>
  <c r="N38" i="25"/>
  <c r="D39" i="25"/>
  <c r="G39" i="25"/>
  <c r="J39" i="25"/>
  <c r="U40" i="25"/>
  <c r="V40" i="25"/>
  <c r="V42" i="25"/>
  <c r="U42" i="25"/>
  <c r="D8" i="24"/>
  <c r="G8" i="24"/>
  <c r="J8" i="24"/>
  <c r="D9" i="24"/>
  <c r="G9" i="24"/>
  <c r="J9" i="24"/>
  <c r="A10" i="24"/>
  <c r="D10" i="24"/>
  <c r="G10" i="24"/>
  <c r="J10" i="24"/>
  <c r="A11" i="24"/>
  <c r="A12" i="24"/>
  <c r="D11" i="24"/>
  <c r="G11" i="24"/>
  <c r="J11" i="24"/>
  <c r="D12" i="24"/>
  <c r="G12" i="24"/>
  <c r="J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D13" i="24"/>
  <c r="G13" i="24"/>
  <c r="J13" i="24"/>
  <c r="D14" i="24"/>
  <c r="G14" i="24"/>
  <c r="J14" i="24"/>
  <c r="D15" i="24"/>
  <c r="G15" i="24"/>
  <c r="J15" i="24"/>
  <c r="D16" i="24"/>
  <c r="G16" i="24"/>
  <c r="J16" i="24"/>
  <c r="D17" i="24"/>
  <c r="G17" i="24"/>
  <c r="J17" i="24"/>
  <c r="D18" i="24"/>
  <c r="G18" i="24"/>
  <c r="J18" i="24"/>
  <c r="D19" i="24"/>
  <c r="G19" i="24"/>
  <c r="J19" i="24"/>
  <c r="D20" i="24"/>
  <c r="G20" i="24"/>
  <c r="J20" i="24"/>
  <c r="D21" i="24"/>
  <c r="G21" i="24"/>
  <c r="J21" i="24"/>
  <c r="D22" i="24"/>
  <c r="G22" i="24"/>
  <c r="J22" i="24"/>
  <c r="D23" i="24"/>
  <c r="G23" i="24"/>
  <c r="J23" i="24"/>
  <c r="D24" i="24"/>
  <c r="G24" i="24"/>
  <c r="J24" i="24"/>
  <c r="D25" i="24"/>
  <c r="G25" i="24"/>
  <c r="J25" i="24"/>
  <c r="D26" i="24"/>
  <c r="G26" i="24"/>
  <c r="J26" i="24"/>
  <c r="D27" i="24"/>
  <c r="G27" i="24"/>
  <c r="J27" i="24"/>
  <c r="D28" i="24"/>
  <c r="G28" i="24"/>
  <c r="J28" i="24"/>
  <c r="D29" i="24"/>
  <c r="G29" i="24"/>
  <c r="D30" i="24"/>
  <c r="G30" i="24"/>
  <c r="J30" i="24"/>
  <c r="D31" i="24"/>
  <c r="G31" i="24"/>
  <c r="J31" i="24"/>
  <c r="D32" i="24"/>
  <c r="G32" i="24"/>
  <c r="J32" i="24"/>
  <c r="N32" i="24"/>
  <c r="D33" i="24"/>
  <c r="G33" i="24"/>
  <c r="J33" i="24"/>
  <c r="D34" i="24"/>
  <c r="G34" i="24"/>
  <c r="J34" i="24"/>
  <c r="D35" i="24"/>
  <c r="G35" i="24"/>
  <c r="J35" i="24"/>
  <c r="D36" i="24"/>
  <c r="G36" i="24"/>
  <c r="J36" i="24"/>
  <c r="D37" i="24"/>
  <c r="G37" i="24"/>
  <c r="J37" i="24"/>
  <c r="D38" i="24"/>
  <c r="G38" i="24"/>
  <c r="J38" i="24"/>
  <c r="D39" i="24"/>
  <c r="G39" i="24"/>
  <c r="J39" i="24"/>
  <c r="U40" i="24"/>
  <c r="V40" i="24"/>
  <c r="O42" i="24"/>
  <c r="U42" i="24"/>
  <c r="V42" i="24"/>
  <c r="D8" i="23"/>
  <c r="G8" i="23"/>
  <c r="J8" i="23"/>
  <c r="D9" i="23"/>
  <c r="G9" i="23"/>
  <c r="J9" i="23"/>
  <c r="A10" i="23"/>
  <c r="A11" i="23"/>
  <c r="D10" i="23"/>
  <c r="G10" i="23"/>
  <c r="N10" i="23"/>
  <c r="J10" i="23"/>
  <c r="D11" i="23"/>
  <c r="G11" i="23"/>
  <c r="J11" i="23"/>
  <c r="A12" i="23"/>
  <c r="A13" i="23"/>
  <c r="A14" i="23"/>
  <c r="A15" i="23"/>
  <c r="A16" i="23"/>
  <c r="A17" i="23"/>
  <c r="A18" i="23"/>
  <c r="A19" i="23"/>
  <c r="D12" i="23"/>
  <c r="G12" i="23"/>
  <c r="J12" i="23"/>
  <c r="D13" i="23"/>
  <c r="G13" i="23"/>
  <c r="J13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D14" i="23"/>
  <c r="G14" i="23"/>
  <c r="J14" i="23"/>
  <c r="D15" i="23"/>
  <c r="G15" i="23"/>
  <c r="J15" i="23"/>
  <c r="G16" i="23"/>
  <c r="J16" i="23"/>
  <c r="D17" i="23"/>
  <c r="G17" i="23"/>
  <c r="N17" i="23"/>
  <c r="J17" i="23"/>
  <c r="D18" i="23"/>
  <c r="G18" i="23"/>
  <c r="J18" i="23"/>
  <c r="D19" i="23"/>
  <c r="G19" i="23"/>
  <c r="J19" i="23"/>
  <c r="D20" i="23"/>
  <c r="D21" i="23"/>
  <c r="G21" i="23"/>
  <c r="G20" i="23"/>
  <c r="N21" i="23"/>
  <c r="J20" i="23"/>
  <c r="J21" i="23"/>
  <c r="D22" i="23"/>
  <c r="G22" i="23"/>
  <c r="J22" i="23"/>
  <c r="D23" i="23"/>
  <c r="G23" i="23"/>
  <c r="J23" i="23"/>
  <c r="D24" i="23"/>
  <c r="G24" i="23"/>
  <c r="J24" i="23"/>
  <c r="D25" i="23"/>
  <c r="G25" i="23"/>
  <c r="N25" i="23"/>
  <c r="J25" i="23"/>
  <c r="D26" i="23"/>
  <c r="G26" i="23"/>
  <c r="J26" i="23"/>
  <c r="D27" i="23"/>
  <c r="G27" i="23"/>
  <c r="J27" i="23"/>
  <c r="D28" i="23"/>
  <c r="G28" i="23"/>
  <c r="J28" i="23"/>
  <c r="D29" i="23"/>
  <c r="G29" i="23"/>
  <c r="D30" i="23"/>
  <c r="G30" i="23"/>
  <c r="J30" i="23"/>
  <c r="D31" i="23"/>
  <c r="D32" i="23"/>
  <c r="G32" i="23"/>
  <c r="G31" i="23"/>
  <c r="N32" i="23"/>
  <c r="N31" i="23"/>
  <c r="J31" i="23"/>
  <c r="J32" i="23"/>
  <c r="D33" i="23"/>
  <c r="G33" i="23"/>
  <c r="J33" i="23"/>
  <c r="D34" i="23"/>
  <c r="G34" i="23"/>
  <c r="J34" i="23"/>
  <c r="D35" i="23"/>
  <c r="G35" i="23"/>
  <c r="N35" i="23"/>
  <c r="J35" i="23"/>
  <c r="D36" i="23"/>
  <c r="G36" i="23"/>
  <c r="N36" i="23"/>
  <c r="J36" i="23"/>
  <c r="D37" i="23"/>
  <c r="G37" i="23"/>
  <c r="J37" i="23"/>
  <c r="D38" i="23"/>
  <c r="G38" i="23"/>
  <c r="J38" i="23"/>
  <c r="D39" i="23"/>
  <c r="G39" i="23"/>
  <c r="J39" i="23"/>
  <c r="N39" i="23"/>
  <c r="U40" i="23"/>
  <c r="U42" i="23"/>
  <c r="V40" i="23"/>
  <c r="V42" i="23"/>
  <c r="O42" i="23"/>
  <c r="D8" i="22"/>
  <c r="G8" i="22"/>
  <c r="J8" i="22"/>
  <c r="D9" i="22"/>
  <c r="G9" i="22"/>
  <c r="J9" i="22"/>
  <c r="A10" i="22"/>
  <c r="A11" i="22"/>
  <c r="D10" i="22"/>
  <c r="G10" i="22"/>
  <c r="J10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D11" i="22"/>
  <c r="G11" i="22"/>
  <c r="J11" i="22"/>
  <c r="D12" i="22"/>
  <c r="G12" i="22"/>
  <c r="J12" i="22"/>
  <c r="D13" i="22"/>
  <c r="G13" i="22"/>
  <c r="J13" i="22"/>
  <c r="D14" i="22"/>
  <c r="G14" i="22"/>
  <c r="N14" i="22"/>
  <c r="J14" i="22"/>
  <c r="D15" i="22"/>
  <c r="G15" i="22"/>
  <c r="J15" i="22"/>
  <c r="D16" i="22"/>
  <c r="G16" i="22"/>
  <c r="J16" i="22"/>
  <c r="D17" i="22"/>
  <c r="G17" i="22"/>
  <c r="J17" i="22"/>
  <c r="D18" i="22"/>
  <c r="G18" i="22"/>
  <c r="J18" i="22"/>
  <c r="D19" i="22"/>
  <c r="G19" i="22"/>
  <c r="J19" i="22"/>
  <c r="D20" i="22"/>
  <c r="G20" i="22"/>
  <c r="J20" i="22"/>
  <c r="D21" i="22"/>
  <c r="G21" i="22"/>
  <c r="J21" i="22"/>
  <c r="D22" i="22"/>
  <c r="G22" i="22"/>
  <c r="J22" i="22"/>
  <c r="D23" i="22"/>
  <c r="G23" i="22"/>
  <c r="J23" i="22"/>
  <c r="D24" i="22"/>
  <c r="G24" i="22"/>
  <c r="J24" i="22"/>
  <c r="D25" i="22"/>
  <c r="G25" i="22"/>
  <c r="J25" i="22"/>
  <c r="D26" i="22"/>
  <c r="G26" i="22"/>
  <c r="J26" i="22"/>
  <c r="D27" i="22"/>
  <c r="G27" i="22"/>
  <c r="J27" i="22"/>
  <c r="D28" i="22"/>
  <c r="G28" i="22"/>
  <c r="J28" i="22"/>
  <c r="D29" i="22"/>
  <c r="G29" i="22"/>
  <c r="D30" i="22"/>
  <c r="G30" i="22"/>
  <c r="J30" i="22"/>
  <c r="D31" i="22"/>
  <c r="G31" i="22"/>
  <c r="J31" i="22"/>
  <c r="D32" i="22"/>
  <c r="G32" i="22"/>
  <c r="J32" i="22"/>
  <c r="D33" i="22"/>
  <c r="G33" i="22"/>
  <c r="J33" i="22"/>
  <c r="D34" i="22"/>
  <c r="G34" i="22"/>
  <c r="J34" i="22"/>
  <c r="D35" i="22"/>
  <c r="G35" i="22"/>
  <c r="N35" i="22"/>
  <c r="J35" i="22"/>
  <c r="D36" i="22"/>
  <c r="G36" i="22"/>
  <c r="J36" i="22"/>
  <c r="D37" i="22"/>
  <c r="G37" i="22"/>
  <c r="J37" i="22"/>
  <c r="D38" i="22"/>
  <c r="G38" i="22"/>
  <c r="J38" i="22"/>
  <c r="D39" i="22"/>
  <c r="G39" i="22"/>
  <c r="J39" i="22"/>
  <c r="N39" i="22"/>
  <c r="U40" i="22"/>
  <c r="U42" i="22"/>
  <c r="V40" i="22"/>
  <c r="O42" i="22"/>
  <c r="V42" i="22"/>
  <c r="D8" i="21"/>
  <c r="G8" i="21"/>
  <c r="J8" i="21"/>
  <c r="D9" i="21"/>
  <c r="G9" i="21"/>
  <c r="J9" i="21"/>
  <c r="A10" i="21"/>
  <c r="D10" i="21"/>
  <c r="G10" i="21"/>
  <c r="J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D11" i="21"/>
  <c r="G11" i="21"/>
  <c r="J11" i="21"/>
  <c r="D12" i="21"/>
  <c r="G12" i="21"/>
  <c r="J12" i="21"/>
  <c r="D13" i="21"/>
  <c r="G13" i="21"/>
  <c r="J13" i="21"/>
  <c r="D14" i="21"/>
  <c r="G14" i="21"/>
  <c r="J14" i="21"/>
  <c r="D15" i="21"/>
  <c r="G15" i="21"/>
  <c r="J15" i="21"/>
  <c r="D16" i="21"/>
  <c r="G16" i="21"/>
  <c r="J16" i="21"/>
  <c r="D17" i="21"/>
  <c r="G17" i="21"/>
  <c r="J17" i="21"/>
  <c r="D18" i="21"/>
  <c r="G18" i="21"/>
  <c r="J18" i="21"/>
  <c r="D19" i="21"/>
  <c r="G19" i="21"/>
  <c r="J19" i="21"/>
  <c r="D20" i="21"/>
  <c r="G20" i="21"/>
  <c r="J20" i="21"/>
  <c r="D21" i="21"/>
  <c r="G21" i="21"/>
  <c r="J21" i="21"/>
  <c r="D22" i="21"/>
  <c r="G22" i="21"/>
  <c r="J22" i="21"/>
  <c r="D23" i="21"/>
  <c r="D24" i="21"/>
  <c r="G24" i="21"/>
  <c r="G23" i="21"/>
  <c r="N24" i="21"/>
  <c r="J23" i="21"/>
  <c r="J24" i="21"/>
  <c r="D25" i="21"/>
  <c r="G25" i="21"/>
  <c r="J25" i="21"/>
  <c r="D26" i="21"/>
  <c r="G26" i="21"/>
  <c r="J26" i="21"/>
  <c r="D27" i="21"/>
  <c r="G27" i="21"/>
  <c r="J27" i="21"/>
  <c r="D28" i="21"/>
  <c r="G28" i="21"/>
  <c r="J28" i="21"/>
  <c r="D29" i="21"/>
  <c r="G29" i="21"/>
  <c r="D30" i="21"/>
  <c r="G30" i="21"/>
  <c r="J30" i="21"/>
  <c r="D31" i="21"/>
  <c r="G31" i="21"/>
  <c r="J31" i="21"/>
  <c r="D32" i="21"/>
  <c r="G32" i="21"/>
  <c r="J32" i="21"/>
  <c r="D33" i="21"/>
  <c r="G33" i="21"/>
  <c r="J33" i="21"/>
  <c r="D34" i="21"/>
  <c r="G34" i="21"/>
  <c r="J34" i="21"/>
  <c r="D35" i="21"/>
  <c r="G35" i="21"/>
  <c r="J35" i="21"/>
  <c r="D36" i="21"/>
  <c r="G36" i="21"/>
  <c r="J36" i="21"/>
  <c r="D37" i="21"/>
  <c r="G37" i="21"/>
  <c r="J37" i="21"/>
  <c r="D38" i="21"/>
  <c r="G38" i="21"/>
  <c r="J38" i="21"/>
  <c r="D39" i="21"/>
  <c r="G39" i="21"/>
  <c r="J39" i="21"/>
  <c r="U40" i="21"/>
  <c r="U42" i="21"/>
  <c r="V40" i="21"/>
  <c r="V42" i="21"/>
  <c r="O42" i="21"/>
  <c r="D8" i="20"/>
  <c r="G8" i="20"/>
  <c r="J8" i="20"/>
  <c r="D9" i="20"/>
  <c r="G9" i="20"/>
  <c r="N9" i="20"/>
  <c r="J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D10" i="20"/>
  <c r="G10" i="20"/>
  <c r="J10" i="20"/>
  <c r="D11" i="20"/>
  <c r="G11" i="20"/>
  <c r="J11" i="20"/>
  <c r="D12" i="20"/>
  <c r="G12" i="20"/>
  <c r="J12" i="20"/>
  <c r="D13" i="20"/>
  <c r="G13" i="20"/>
  <c r="J13" i="20"/>
  <c r="D14" i="20"/>
  <c r="G14" i="20"/>
  <c r="J14" i="20"/>
  <c r="D15" i="20"/>
  <c r="G15" i="20"/>
  <c r="J15" i="20"/>
  <c r="D16" i="20"/>
  <c r="G16" i="20"/>
  <c r="J16" i="20"/>
  <c r="D17" i="20"/>
  <c r="G17" i="20"/>
  <c r="N17" i="20"/>
  <c r="J17" i="20"/>
  <c r="D18" i="20"/>
  <c r="G18" i="20"/>
  <c r="J18" i="20"/>
  <c r="D19" i="20"/>
  <c r="G19" i="20"/>
  <c r="J19" i="20"/>
  <c r="D20" i="20"/>
  <c r="G20" i="20"/>
  <c r="J20" i="20"/>
  <c r="D21" i="20"/>
  <c r="G21" i="20"/>
  <c r="J21" i="20"/>
  <c r="D22" i="20"/>
  <c r="G22" i="20"/>
  <c r="J22" i="20"/>
  <c r="D23" i="20"/>
  <c r="G23" i="20"/>
  <c r="J23" i="20"/>
  <c r="D24" i="20"/>
  <c r="G24" i="20"/>
  <c r="J24" i="20"/>
  <c r="D25" i="20"/>
  <c r="G25" i="20"/>
  <c r="J25" i="20"/>
  <c r="D26" i="20"/>
  <c r="G26" i="20"/>
  <c r="J26" i="20"/>
  <c r="D27" i="20"/>
  <c r="G27" i="20"/>
  <c r="J27" i="20"/>
  <c r="D28" i="20"/>
  <c r="G28" i="20"/>
  <c r="J28" i="20"/>
  <c r="D29" i="20"/>
  <c r="G29" i="20"/>
  <c r="D30" i="20"/>
  <c r="G30" i="20"/>
  <c r="J30" i="20"/>
  <c r="D31" i="20"/>
  <c r="G31" i="20"/>
  <c r="J31" i="20"/>
  <c r="D32" i="20"/>
  <c r="G32" i="20"/>
  <c r="J32" i="20"/>
  <c r="D33" i="20"/>
  <c r="G33" i="20"/>
  <c r="J33" i="20"/>
  <c r="D34" i="20"/>
  <c r="G34" i="20"/>
  <c r="N34" i="20"/>
  <c r="J34" i="20"/>
  <c r="D35" i="20"/>
  <c r="G35" i="20"/>
  <c r="J35" i="20"/>
  <c r="D36" i="20"/>
  <c r="G36" i="20"/>
  <c r="J36" i="20"/>
  <c r="D37" i="20"/>
  <c r="G37" i="20"/>
  <c r="J37" i="20"/>
  <c r="D38" i="20"/>
  <c r="G38" i="20"/>
  <c r="J38" i="20"/>
  <c r="N38" i="20"/>
  <c r="D39" i="20"/>
  <c r="G39" i="20"/>
  <c r="J39" i="20"/>
  <c r="U40" i="20"/>
  <c r="V40" i="20"/>
  <c r="V42" i="20"/>
  <c r="O42" i="20"/>
  <c r="U42" i="20"/>
  <c r="D8" i="19"/>
  <c r="G8" i="19"/>
  <c r="J8" i="19"/>
  <c r="D9" i="19"/>
  <c r="G9" i="19"/>
  <c r="J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D10" i="19"/>
  <c r="G10" i="19"/>
  <c r="J10" i="19"/>
  <c r="D11" i="19"/>
  <c r="G11" i="19"/>
  <c r="J11" i="19"/>
  <c r="D12" i="19"/>
  <c r="G12" i="19"/>
  <c r="J12" i="19"/>
  <c r="D13" i="19"/>
  <c r="G13" i="19"/>
  <c r="N13" i="19"/>
  <c r="J13" i="19"/>
  <c r="D14" i="19"/>
  <c r="G14" i="19"/>
  <c r="J14" i="19"/>
  <c r="D15" i="19"/>
  <c r="G15" i="19"/>
  <c r="J15" i="19"/>
  <c r="D16" i="19"/>
  <c r="G16" i="19"/>
  <c r="J16" i="19"/>
  <c r="D17" i="19"/>
  <c r="G17" i="19"/>
  <c r="J17" i="19"/>
  <c r="D18" i="19"/>
  <c r="G18" i="19"/>
  <c r="D19" i="19"/>
  <c r="G19" i="19"/>
  <c r="N19" i="19"/>
  <c r="J18" i="19"/>
  <c r="J19" i="19"/>
  <c r="D20" i="19"/>
  <c r="G20" i="19"/>
  <c r="J20" i="19"/>
  <c r="D21" i="19"/>
  <c r="G21" i="19"/>
  <c r="J21" i="19"/>
  <c r="D22" i="19"/>
  <c r="G22" i="19"/>
  <c r="J22" i="19"/>
  <c r="D23" i="19"/>
  <c r="G23" i="19"/>
  <c r="J23" i="19"/>
  <c r="D24" i="19"/>
  <c r="G24" i="19"/>
  <c r="J24" i="19"/>
  <c r="D25" i="19"/>
  <c r="G25" i="19"/>
  <c r="J25" i="19"/>
  <c r="D26" i="19"/>
  <c r="G26" i="19"/>
  <c r="J26" i="19"/>
  <c r="D27" i="19"/>
  <c r="G27" i="19"/>
  <c r="J27" i="19"/>
  <c r="D28" i="19"/>
  <c r="G28" i="19"/>
  <c r="N28" i="19"/>
  <c r="J28" i="19"/>
  <c r="D29" i="19"/>
  <c r="G29" i="19"/>
  <c r="D30" i="19"/>
  <c r="G30" i="19"/>
  <c r="J30" i="19"/>
  <c r="D31" i="19"/>
  <c r="G31" i="19"/>
  <c r="J31" i="19"/>
  <c r="D32" i="19"/>
  <c r="G32" i="19"/>
  <c r="N32" i="19"/>
  <c r="J32" i="19"/>
  <c r="D33" i="19"/>
  <c r="G33" i="19"/>
  <c r="J33" i="19"/>
  <c r="D34" i="19"/>
  <c r="G34" i="19"/>
  <c r="J34" i="19"/>
  <c r="D35" i="19"/>
  <c r="G35" i="19"/>
  <c r="J35" i="19"/>
  <c r="D36" i="19"/>
  <c r="G36" i="19"/>
  <c r="J36" i="19"/>
  <c r="D37" i="19"/>
  <c r="G37" i="19"/>
  <c r="J37" i="19"/>
  <c r="D38" i="19"/>
  <c r="G38" i="19"/>
  <c r="J38" i="19"/>
  <c r="D39" i="19"/>
  <c r="G39" i="19"/>
  <c r="J39" i="19"/>
  <c r="U40" i="19"/>
  <c r="U42" i="19"/>
  <c r="V40" i="19"/>
  <c r="V42" i="19"/>
  <c r="O42" i="19"/>
  <c r="D8" i="18"/>
  <c r="G8" i="18"/>
  <c r="J8" i="18"/>
  <c r="D9" i="18"/>
  <c r="G9" i="18"/>
  <c r="J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D10" i="18"/>
  <c r="G10" i="18"/>
  <c r="J10" i="18"/>
  <c r="D11" i="18"/>
  <c r="G11" i="18"/>
  <c r="J11" i="18"/>
  <c r="D12" i="18"/>
  <c r="G12" i="18"/>
  <c r="J12" i="18"/>
  <c r="D13" i="18"/>
  <c r="G13" i="18"/>
  <c r="J13" i="18"/>
  <c r="N13" i="18"/>
  <c r="D14" i="18"/>
  <c r="G14" i="18"/>
  <c r="J14" i="18"/>
  <c r="D15" i="18"/>
  <c r="G15" i="18"/>
  <c r="J15" i="18"/>
  <c r="D16" i="18"/>
  <c r="G16" i="18"/>
  <c r="J16" i="18"/>
  <c r="D17" i="18"/>
  <c r="G17" i="18"/>
  <c r="J17" i="18"/>
  <c r="D18" i="18"/>
  <c r="G18" i="18"/>
  <c r="J18" i="18"/>
  <c r="D19" i="18"/>
  <c r="G19" i="18"/>
  <c r="J19" i="18"/>
  <c r="D20" i="18"/>
  <c r="G20" i="18"/>
  <c r="J20" i="18"/>
  <c r="D21" i="18"/>
  <c r="G21" i="18"/>
  <c r="N21" i="18"/>
  <c r="J21" i="18"/>
  <c r="D22" i="18"/>
  <c r="G22" i="18"/>
  <c r="J22" i="18"/>
  <c r="D23" i="18"/>
  <c r="G23" i="18"/>
  <c r="J23" i="18"/>
  <c r="D24" i="18"/>
  <c r="D25" i="18"/>
  <c r="G25" i="18"/>
  <c r="G24" i="18"/>
  <c r="N25" i="18"/>
  <c r="J24" i="18"/>
  <c r="J25" i="18"/>
  <c r="D26" i="18"/>
  <c r="G26" i="18"/>
  <c r="J26" i="18"/>
  <c r="D27" i="18"/>
  <c r="G27" i="18"/>
  <c r="J27" i="18"/>
  <c r="D28" i="18"/>
  <c r="G28" i="18"/>
  <c r="J28" i="18"/>
  <c r="D29" i="18"/>
  <c r="G29" i="18"/>
  <c r="D30" i="18"/>
  <c r="G30" i="18"/>
  <c r="J30" i="18"/>
  <c r="D31" i="18"/>
  <c r="G31" i="18"/>
  <c r="J31" i="18"/>
  <c r="D32" i="18"/>
  <c r="G32" i="18"/>
  <c r="J32" i="18"/>
  <c r="D33" i="18"/>
  <c r="G33" i="18"/>
  <c r="J33" i="18"/>
  <c r="D34" i="18"/>
  <c r="G34" i="18"/>
  <c r="J34" i="18"/>
  <c r="D35" i="18"/>
  <c r="G35" i="18"/>
  <c r="J35" i="18"/>
  <c r="D36" i="18"/>
  <c r="G36" i="18"/>
  <c r="J36" i="18"/>
  <c r="D37" i="18"/>
  <c r="G37" i="18"/>
  <c r="J37" i="18"/>
  <c r="D38" i="18"/>
  <c r="G38" i="18"/>
  <c r="J38" i="18"/>
  <c r="N38" i="18"/>
  <c r="D39" i="18"/>
  <c r="G39" i="18"/>
  <c r="J39" i="18"/>
  <c r="U40" i="18"/>
  <c r="U42" i="18"/>
  <c r="V40" i="18"/>
  <c r="O42" i="18"/>
  <c r="V42" i="18"/>
  <c r="D8" i="17"/>
  <c r="G8" i="17"/>
  <c r="J8" i="17"/>
  <c r="D9" i="17"/>
  <c r="G9" i="17"/>
  <c r="J9" i="17"/>
  <c r="A10" i="17"/>
  <c r="D10" i="17"/>
  <c r="G10" i="17"/>
  <c r="J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D11" i="17"/>
  <c r="G11" i="17"/>
  <c r="J11" i="17"/>
  <c r="D12" i="17"/>
  <c r="G12" i="17"/>
  <c r="J12" i="17"/>
  <c r="D13" i="17"/>
  <c r="G13" i="17"/>
  <c r="J13" i="17"/>
  <c r="D14" i="17"/>
  <c r="G14" i="17"/>
  <c r="J14" i="17"/>
  <c r="D15" i="17"/>
  <c r="G15" i="17"/>
  <c r="J15" i="17"/>
  <c r="D16" i="17"/>
  <c r="G16" i="17"/>
  <c r="J16" i="17"/>
  <c r="D17" i="17"/>
  <c r="G17" i="17"/>
  <c r="J17" i="17"/>
  <c r="D18" i="17"/>
  <c r="G18" i="17"/>
  <c r="J18" i="17"/>
  <c r="D19" i="17"/>
  <c r="G19" i="17"/>
  <c r="J19" i="17"/>
  <c r="D20" i="17"/>
  <c r="G20" i="17"/>
  <c r="J20" i="17"/>
  <c r="D21" i="17"/>
  <c r="G21" i="17"/>
  <c r="J21" i="17"/>
  <c r="D22" i="17"/>
  <c r="G22" i="17"/>
  <c r="J22" i="17"/>
  <c r="D23" i="17"/>
  <c r="G23" i="17"/>
  <c r="J23" i="17"/>
  <c r="D24" i="17"/>
  <c r="G24" i="17"/>
  <c r="J24" i="17"/>
  <c r="D25" i="17"/>
  <c r="G25" i="17"/>
  <c r="J25" i="17"/>
  <c r="D26" i="17"/>
  <c r="G26" i="17"/>
  <c r="J26" i="17"/>
  <c r="D27" i="17"/>
  <c r="G27" i="17"/>
  <c r="J27" i="17"/>
  <c r="D28" i="17"/>
  <c r="G28" i="17"/>
  <c r="J28" i="17"/>
  <c r="D29" i="17"/>
  <c r="G29" i="17"/>
  <c r="N29" i="17"/>
  <c r="D30" i="17"/>
  <c r="G30" i="17"/>
  <c r="J30" i="17"/>
  <c r="D31" i="17"/>
  <c r="G31" i="17"/>
  <c r="J31" i="17"/>
  <c r="D32" i="17"/>
  <c r="G32" i="17"/>
  <c r="J32" i="17"/>
  <c r="D33" i="17"/>
  <c r="G33" i="17"/>
  <c r="J33" i="17"/>
  <c r="D34" i="17"/>
  <c r="G34" i="17"/>
  <c r="J34" i="17"/>
  <c r="D35" i="17"/>
  <c r="G35" i="17"/>
  <c r="J35" i="17"/>
  <c r="D36" i="17"/>
  <c r="G36" i="17"/>
  <c r="J36" i="17"/>
  <c r="D37" i="17"/>
  <c r="G37" i="17"/>
  <c r="J37" i="17"/>
  <c r="D38" i="17"/>
  <c r="G38" i="17"/>
  <c r="J38" i="17"/>
  <c r="D39" i="17"/>
  <c r="G39" i="17"/>
  <c r="N39" i="17"/>
  <c r="J39" i="17"/>
  <c r="U40" i="17"/>
  <c r="V40" i="17"/>
  <c r="V42" i="17"/>
  <c r="O42" i="17"/>
  <c r="U42" i="17"/>
  <c r="D8" i="16"/>
  <c r="G8" i="16"/>
  <c r="J8" i="16"/>
  <c r="D9" i="16"/>
  <c r="G9" i="16"/>
  <c r="J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D10" i="16"/>
  <c r="G10" i="16"/>
  <c r="J10" i="16"/>
  <c r="D11" i="16"/>
  <c r="G11" i="16"/>
  <c r="J11" i="16"/>
  <c r="D12" i="16"/>
  <c r="G12" i="16"/>
  <c r="J12" i="16"/>
  <c r="D13" i="16"/>
  <c r="G13" i="16"/>
  <c r="J13" i="16"/>
  <c r="D14" i="16"/>
  <c r="G14" i="16"/>
  <c r="J14" i="16"/>
  <c r="D15" i="16"/>
  <c r="G15" i="16"/>
  <c r="J15" i="16"/>
  <c r="D16" i="16"/>
  <c r="G16" i="16"/>
  <c r="J16" i="16"/>
  <c r="D17" i="16"/>
  <c r="G17" i="16"/>
  <c r="N17" i="16"/>
  <c r="J17" i="16"/>
  <c r="D18" i="16"/>
  <c r="G18" i="16"/>
  <c r="J18" i="16"/>
  <c r="D19" i="16"/>
  <c r="G19" i="16"/>
  <c r="J19" i="16"/>
  <c r="D20" i="16"/>
  <c r="G20" i="16"/>
  <c r="J20" i="16"/>
  <c r="D21" i="16"/>
  <c r="G21" i="16"/>
  <c r="J21" i="16"/>
  <c r="D22" i="16"/>
  <c r="G22" i="16"/>
  <c r="J22" i="16"/>
  <c r="D23" i="16"/>
  <c r="G23" i="16"/>
  <c r="J23" i="16"/>
  <c r="D24" i="16"/>
  <c r="G24" i="16"/>
  <c r="J24" i="16"/>
  <c r="D25" i="16"/>
  <c r="G25" i="16"/>
  <c r="J25" i="16"/>
  <c r="D26" i="16"/>
  <c r="G26" i="16"/>
  <c r="J26" i="16"/>
  <c r="D27" i="16"/>
  <c r="G27" i="16"/>
  <c r="J27" i="16"/>
  <c r="D28" i="16"/>
  <c r="G28" i="16"/>
  <c r="J28" i="16"/>
  <c r="D29" i="16"/>
  <c r="G29" i="16"/>
  <c r="D30" i="16"/>
  <c r="G30" i="16"/>
  <c r="J30" i="16"/>
  <c r="D31" i="16"/>
  <c r="G31" i="16"/>
  <c r="J31" i="16"/>
  <c r="D32" i="16"/>
  <c r="G32" i="16"/>
  <c r="J32" i="16"/>
  <c r="D33" i="16"/>
  <c r="G33" i="16"/>
  <c r="N33" i="16"/>
  <c r="J33" i="16"/>
  <c r="D34" i="16"/>
  <c r="G34" i="16"/>
  <c r="N34" i="16"/>
  <c r="J34" i="16"/>
  <c r="D35" i="16"/>
  <c r="G35" i="16"/>
  <c r="J35" i="16"/>
  <c r="D36" i="16"/>
  <c r="G36" i="16"/>
  <c r="J36" i="16"/>
  <c r="D37" i="16"/>
  <c r="G37" i="16"/>
  <c r="N37" i="16"/>
  <c r="J37" i="16"/>
  <c r="D38" i="16"/>
  <c r="G38" i="16"/>
  <c r="J38" i="16"/>
  <c r="D39" i="16"/>
  <c r="G39" i="16"/>
  <c r="J39" i="16"/>
  <c r="U40" i="16"/>
  <c r="U42" i="16"/>
  <c r="V40" i="16"/>
  <c r="O42" i="16"/>
  <c r="V42" i="16"/>
  <c r="D8" i="15"/>
  <c r="G8" i="15"/>
  <c r="J8" i="15"/>
  <c r="D9" i="15"/>
  <c r="G9" i="15"/>
  <c r="J9" i="15"/>
  <c r="A10" i="15"/>
  <c r="A11" i="15"/>
  <c r="A12" i="15"/>
  <c r="D10" i="15"/>
  <c r="G10" i="15"/>
  <c r="N10" i="15"/>
  <c r="J10" i="15"/>
  <c r="D11" i="15"/>
  <c r="G11" i="15"/>
  <c r="J11" i="15"/>
  <c r="A13" i="15"/>
  <c r="A14" i="15"/>
  <c r="A15" i="15"/>
  <c r="A16" i="15"/>
  <c r="D12" i="15"/>
  <c r="G12" i="15"/>
  <c r="J12" i="15"/>
  <c r="D13" i="15"/>
  <c r="G13" i="15"/>
  <c r="J13" i="15"/>
  <c r="D14" i="15"/>
  <c r="J14" i="15"/>
  <c r="G15" i="15"/>
  <c r="J15" i="15"/>
  <c r="D16" i="15"/>
  <c r="G16" i="15"/>
  <c r="J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D17" i="15"/>
  <c r="G17" i="15"/>
  <c r="J17" i="15"/>
  <c r="D18" i="15"/>
  <c r="G18" i="15"/>
  <c r="J18" i="15"/>
  <c r="D19" i="15"/>
  <c r="G19" i="15"/>
  <c r="J19" i="15"/>
  <c r="D20" i="15"/>
  <c r="G20" i="15"/>
  <c r="J20" i="15"/>
  <c r="D21" i="15"/>
  <c r="G21" i="15"/>
  <c r="J21" i="15"/>
  <c r="D22" i="15"/>
  <c r="G22" i="15"/>
  <c r="J22" i="15"/>
  <c r="D23" i="15"/>
  <c r="G23" i="15"/>
  <c r="J23" i="15"/>
  <c r="D24" i="15"/>
  <c r="G24" i="15"/>
  <c r="J24" i="15"/>
  <c r="D25" i="15"/>
  <c r="G25" i="15"/>
  <c r="J25" i="15"/>
  <c r="D26" i="15"/>
  <c r="G26" i="15"/>
  <c r="J26" i="15"/>
  <c r="D27" i="15"/>
  <c r="G27" i="15"/>
  <c r="J27" i="15"/>
  <c r="D28" i="15"/>
  <c r="G28" i="15"/>
  <c r="J28" i="15"/>
  <c r="D29" i="15"/>
  <c r="G29" i="15"/>
  <c r="D30" i="15"/>
  <c r="G30" i="15"/>
  <c r="J30" i="15"/>
  <c r="D31" i="15"/>
  <c r="G31" i="15"/>
  <c r="J31" i="15"/>
  <c r="D32" i="15"/>
  <c r="G32" i="15"/>
  <c r="J32" i="15"/>
  <c r="D33" i="15"/>
  <c r="G33" i="15"/>
  <c r="J33" i="15"/>
  <c r="D34" i="15"/>
  <c r="G34" i="15"/>
  <c r="J34" i="15"/>
  <c r="D35" i="15"/>
  <c r="G35" i="15"/>
  <c r="J35" i="15"/>
  <c r="D36" i="15"/>
  <c r="G36" i="15"/>
  <c r="J36" i="15"/>
  <c r="D37" i="15"/>
  <c r="G37" i="15"/>
  <c r="J37" i="15"/>
  <c r="N37" i="15"/>
  <c r="D38" i="15"/>
  <c r="G38" i="15"/>
  <c r="J38" i="15"/>
  <c r="N38" i="15"/>
  <c r="D39" i="15"/>
  <c r="G39" i="15"/>
  <c r="J39" i="15"/>
  <c r="N39" i="15"/>
  <c r="U40" i="15"/>
  <c r="V40" i="15"/>
  <c r="V42" i="15"/>
  <c r="O42" i="15"/>
  <c r="U42" i="15"/>
  <c r="D8" i="14"/>
  <c r="G8" i="14"/>
  <c r="J8" i="14"/>
  <c r="D9" i="14"/>
  <c r="G9" i="14"/>
  <c r="J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D10" i="14"/>
  <c r="G10" i="14"/>
  <c r="J10" i="14"/>
  <c r="D11" i="14"/>
  <c r="G11" i="14"/>
  <c r="J11" i="14"/>
  <c r="D12" i="14"/>
  <c r="G12" i="14"/>
  <c r="J12" i="14"/>
  <c r="D13" i="14"/>
  <c r="G13" i="14"/>
  <c r="J13" i="14"/>
  <c r="D14" i="14"/>
  <c r="G14" i="14"/>
  <c r="J14" i="14"/>
  <c r="D15" i="14"/>
  <c r="G15" i="14"/>
  <c r="J15" i="14"/>
  <c r="D16" i="14"/>
  <c r="G16" i="14"/>
  <c r="J16" i="14"/>
  <c r="D17" i="14"/>
  <c r="G17" i="14"/>
  <c r="N17" i="14"/>
  <c r="J17" i="14"/>
  <c r="D18" i="14"/>
  <c r="G18" i="14"/>
  <c r="J18" i="14"/>
  <c r="D19" i="14"/>
  <c r="G19" i="14"/>
  <c r="J19" i="14"/>
  <c r="D20" i="14"/>
  <c r="G20" i="14"/>
  <c r="J20" i="14"/>
  <c r="D21" i="14"/>
  <c r="G21" i="14"/>
  <c r="J21" i="14"/>
  <c r="D22" i="14"/>
  <c r="G22" i="14"/>
  <c r="N22" i="14"/>
  <c r="J22" i="14"/>
  <c r="D23" i="14"/>
  <c r="G23" i="14"/>
  <c r="J23" i="14"/>
  <c r="D24" i="14"/>
  <c r="G24" i="14"/>
  <c r="J24" i="14"/>
  <c r="D25" i="14"/>
  <c r="G25" i="14"/>
  <c r="J25" i="14"/>
  <c r="D26" i="14"/>
  <c r="G26" i="14"/>
  <c r="J26" i="14"/>
  <c r="D27" i="14"/>
  <c r="G27" i="14"/>
  <c r="J27" i="14"/>
  <c r="D28" i="14"/>
  <c r="G28" i="14"/>
  <c r="J28" i="14"/>
  <c r="D29" i="14"/>
  <c r="G29" i="14"/>
  <c r="D30" i="14"/>
  <c r="G30" i="14"/>
  <c r="J30" i="14"/>
  <c r="D31" i="14"/>
  <c r="G31" i="14"/>
  <c r="J31" i="14"/>
  <c r="D32" i="14"/>
  <c r="G32" i="14"/>
  <c r="J32" i="14"/>
  <c r="D33" i="14"/>
  <c r="G33" i="14"/>
  <c r="J33" i="14"/>
  <c r="D34" i="14"/>
  <c r="G34" i="14"/>
  <c r="J34" i="14"/>
  <c r="D35" i="14"/>
  <c r="G35" i="14"/>
  <c r="J35" i="14"/>
  <c r="D36" i="14"/>
  <c r="G36" i="14"/>
  <c r="J36" i="14"/>
  <c r="D37" i="14"/>
  <c r="G37" i="14"/>
  <c r="J37" i="14"/>
  <c r="D38" i="14"/>
  <c r="G38" i="14"/>
  <c r="J38" i="14"/>
  <c r="D39" i="14"/>
  <c r="G39" i="14"/>
  <c r="J39" i="14"/>
  <c r="U40" i="14"/>
  <c r="U42" i="14"/>
  <c r="V40" i="14"/>
  <c r="V42" i="14"/>
  <c r="O42" i="14"/>
  <c r="D8" i="13"/>
  <c r="G8" i="13"/>
  <c r="J8" i="13"/>
  <c r="D9" i="13"/>
  <c r="G9" i="13"/>
  <c r="J9" i="13"/>
  <c r="A10" i="13"/>
  <c r="A11" i="13"/>
  <c r="D10" i="13"/>
  <c r="G10" i="13"/>
  <c r="N10" i="13"/>
  <c r="J10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D11" i="13"/>
  <c r="G11" i="13"/>
  <c r="J11" i="13"/>
  <c r="D12" i="13"/>
  <c r="G12" i="13"/>
  <c r="J12" i="13"/>
  <c r="D13" i="13"/>
  <c r="G13" i="13"/>
  <c r="J13" i="13"/>
  <c r="D14" i="13"/>
  <c r="G14" i="13"/>
  <c r="J14" i="13"/>
  <c r="D15" i="13"/>
  <c r="G15" i="13"/>
  <c r="J15" i="13"/>
  <c r="D16" i="13"/>
  <c r="G16" i="13"/>
  <c r="J16" i="13"/>
  <c r="D17" i="13"/>
  <c r="G17" i="13"/>
  <c r="J17" i="13"/>
  <c r="D18" i="13"/>
  <c r="G18" i="13"/>
  <c r="J18" i="13"/>
  <c r="D19" i="13"/>
  <c r="G19" i="13"/>
  <c r="J19" i="13"/>
  <c r="D20" i="13"/>
  <c r="G20" i="13"/>
  <c r="J20" i="13"/>
  <c r="D21" i="13"/>
  <c r="G21" i="13"/>
  <c r="J21" i="13"/>
  <c r="D22" i="13"/>
  <c r="G22" i="13"/>
  <c r="N22" i="13"/>
  <c r="J22" i="13"/>
  <c r="D23" i="13"/>
  <c r="G23" i="13"/>
  <c r="J23" i="13"/>
  <c r="D24" i="13"/>
  <c r="G24" i="13"/>
  <c r="J24" i="13"/>
  <c r="D25" i="13"/>
  <c r="G25" i="13"/>
  <c r="J25" i="13"/>
  <c r="D26" i="13"/>
  <c r="G26" i="13"/>
  <c r="J26" i="13"/>
  <c r="D27" i="13"/>
  <c r="G27" i="13"/>
  <c r="J27" i="13"/>
  <c r="D28" i="13"/>
  <c r="G28" i="13"/>
  <c r="J28" i="13"/>
  <c r="D29" i="13"/>
  <c r="G29" i="13"/>
  <c r="D30" i="13"/>
  <c r="G30" i="13"/>
  <c r="J30" i="13"/>
  <c r="D31" i="13"/>
  <c r="G31" i="13"/>
  <c r="J31" i="13"/>
  <c r="D32" i="13"/>
  <c r="G32" i="13"/>
  <c r="J32" i="13"/>
  <c r="D33" i="13"/>
  <c r="G33" i="13"/>
  <c r="J33" i="13"/>
  <c r="D34" i="13"/>
  <c r="G34" i="13"/>
  <c r="J34" i="13"/>
  <c r="D35" i="13"/>
  <c r="G35" i="13"/>
  <c r="N35" i="13"/>
  <c r="J35" i="13"/>
  <c r="D36" i="13"/>
  <c r="G36" i="13"/>
  <c r="J36" i="13"/>
  <c r="D37" i="13"/>
  <c r="G37" i="13"/>
  <c r="J37" i="13"/>
  <c r="D38" i="13"/>
  <c r="G38" i="13"/>
  <c r="J38" i="13"/>
  <c r="D39" i="13"/>
  <c r="G39" i="13"/>
  <c r="J39" i="13"/>
  <c r="N39" i="13"/>
  <c r="U40" i="13"/>
  <c r="U42" i="13"/>
  <c r="V40" i="13"/>
  <c r="V42" i="13"/>
  <c r="O42" i="13"/>
  <c r="D8" i="12"/>
  <c r="G8" i="12"/>
  <c r="J8" i="12"/>
  <c r="D9" i="12"/>
  <c r="G9" i="12"/>
  <c r="J9" i="12"/>
  <c r="A10" i="12"/>
  <c r="A11" i="12"/>
  <c r="A12" i="12"/>
  <c r="A13" i="12"/>
  <c r="A14" i="12"/>
  <c r="D10" i="12"/>
  <c r="G10" i="12"/>
  <c r="J10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D11" i="12"/>
  <c r="G11" i="12"/>
  <c r="J11" i="12"/>
  <c r="D12" i="12"/>
  <c r="G12" i="12"/>
  <c r="N12" i="12"/>
  <c r="J12" i="12"/>
  <c r="D13" i="12"/>
  <c r="G13" i="12"/>
  <c r="J13" i="12"/>
  <c r="D14" i="12"/>
  <c r="G14" i="12"/>
  <c r="J14" i="12"/>
  <c r="D15" i="12"/>
  <c r="G15" i="12"/>
  <c r="N15" i="12"/>
  <c r="J15" i="12"/>
  <c r="D16" i="12"/>
  <c r="G16" i="12"/>
  <c r="J16" i="12"/>
  <c r="D17" i="12"/>
  <c r="G17" i="12"/>
  <c r="J17" i="12"/>
  <c r="D18" i="12"/>
  <c r="G18" i="12"/>
  <c r="J18" i="12"/>
  <c r="D19" i="12"/>
  <c r="G19" i="12"/>
  <c r="J19" i="12"/>
  <c r="D20" i="12"/>
  <c r="G20" i="12"/>
  <c r="J20" i="12"/>
  <c r="D21" i="12"/>
  <c r="G21" i="12"/>
  <c r="J21" i="12"/>
  <c r="D22" i="12"/>
  <c r="G22" i="12"/>
  <c r="J22" i="12"/>
  <c r="D23" i="12"/>
  <c r="G23" i="12"/>
  <c r="J23" i="12"/>
  <c r="N23" i="12"/>
  <c r="D24" i="12"/>
  <c r="D25" i="12"/>
  <c r="G25" i="12"/>
  <c r="G24" i="12"/>
  <c r="N25" i="12"/>
  <c r="J24" i="12"/>
  <c r="J25" i="12"/>
  <c r="D26" i="12"/>
  <c r="G26" i="12"/>
  <c r="J26" i="12"/>
  <c r="D27" i="12"/>
  <c r="G27" i="12"/>
  <c r="J27" i="12"/>
  <c r="D28" i="12"/>
  <c r="G28" i="12"/>
  <c r="J28" i="12"/>
  <c r="D29" i="12"/>
  <c r="G29" i="12"/>
  <c r="D30" i="12"/>
  <c r="G30" i="12"/>
  <c r="J30" i="12"/>
  <c r="D31" i="12"/>
  <c r="G31" i="12"/>
  <c r="J31" i="12"/>
  <c r="D32" i="12"/>
  <c r="D33" i="12"/>
  <c r="G33" i="12"/>
  <c r="G32" i="12"/>
  <c r="N33" i="12"/>
  <c r="J32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N37" i="12"/>
  <c r="J37" i="12"/>
  <c r="D38" i="12"/>
  <c r="G38" i="12"/>
  <c r="J38" i="12"/>
  <c r="D39" i="12"/>
  <c r="G39" i="12"/>
  <c r="J39" i="12"/>
  <c r="U40" i="12"/>
  <c r="V40" i="12"/>
  <c r="V42" i="12"/>
  <c r="O42" i="12"/>
  <c r="U42" i="12"/>
  <c r="D8" i="11"/>
  <c r="G8" i="11"/>
  <c r="J8" i="11"/>
  <c r="D9" i="11"/>
  <c r="G9" i="11"/>
  <c r="J9" i="11"/>
  <c r="A10" i="11"/>
  <c r="A11" i="11"/>
  <c r="A12" i="11"/>
  <c r="A13" i="11"/>
  <c r="A14" i="11"/>
  <c r="D10" i="11"/>
  <c r="G10" i="11"/>
  <c r="J10" i="11"/>
  <c r="D11" i="11"/>
  <c r="G11" i="11"/>
  <c r="J11" i="11"/>
  <c r="D12" i="11"/>
  <c r="G12" i="11"/>
  <c r="N12" i="11"/>
  <c r="J12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D13" i="11"/>
  <c r="G13" i="11"/>
  <c r="J13" i="11"/>
  <c r="D14" i="11"/>
  <c r="G14" i="11"/>
  <c r="J14" i="11"/>
  <c r="D15" i="11"/>
  <c r="G15" i="11"/>
  <c r="J15" i="11"/>
  <c r="D16" i="11"/>
  <c r="G16" i="11"/>
  <c r="J16" i="11"/>
  <c r="D17" i="11"/>
  <c r="D18" i="11"/>
  <c r="G18" i="11"/>
  <c r="G17" i="11"/>
  <c r="N18" i="11"/>
  <c r="J17" i="11"/>
  <c r="J18" i="11"/>
  <c r="D19" i="11"/>
  <c r="G19" i="11"/>
  <c r="J19" i="11"/>
  <c r="D20" i="11"/>
  <c r="G20" i="11"/>
  <c r="J20" i="11"/>
  <c r="D21" i="11"/>
  <c r="G21" i="11"/>
  <c r="J21" i="11"/>
  <c r="D22" i="11"/>
  <c r="G22" i="11"/>
  <c r="J22" i="11"/>
  <c r="D23" i="11"/>
  <c r="G23" i="11"/>
  <c r="J23" i="11"/>
  <c r="D24" i="11"/>
  <c r="D25" i="11"/>
  <c r="G25" i="11"/>
  <c r="G24" i="11"/>
  <c r="N25" i="11"/>
  <c r="J24" i="11"/>
  <c r="J25" i="11"/>
  <c r="D26" i="11"/>
  <c r="G26" i="11"/>
  <c r="J26" i="11"/>
  <c r="D27" i="11"/>
  <c r="G27" i="11"/>
  <c r="J27" i="11"/>
  <c r="D28" i="11"/>
  <c r="G28" i="11"/>
  <c r="J28" i="11"/>
  <c r="D29" i="11"/>
  <c r="G29" i="11"/>
  <c r="N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N39" i="11"/>
  <c r="U40" i="11"/>
  <c r="V40" i="11"/>
  <c r="V42" i="11"/>
  <c r="O42" i="11"/>
  <c r="U42" i="11"/>
  <c r="D8" i="10"/>
  <c r="G8" i="10"/>
  <c r="J8" i="10"/>
  <c r="D9" i="10"/>
  <c r="G9" i="10"/>
  <c r="J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D10" i="10"/>
  <c r="G10" i="10"/>
  <c r="N10" i="10"/>
  <c r="J10" i="10"/>
  <c r="D11" i="10"/>
  <c r="G11" i="10"/>
  <c r="J11" i="10"/>
  <c r="D12" i="10"/>
  <c r="G12" i="10"/>
  <c r="J12" i="10"/>
  <c r="D13" i="10"/>
  <c r="G13" i="10"/>
  <c r="J13" i="10"/>
  <c r="D14" i="10"/>
  <c r="G14" i="10"/>
  <c r="J14" i="10"/>
  <c r="D15" i="10"/>
  <c r="G15" i="10"/>
  <c r="J15" i="10"/>
  <c r="D16" i="10"/>
  <c r="G16" i="10"/>
  <c r="J16" i="10"/>
  <c r="D17" i="10"/>
  <c r="G17" i="10"/>
  <c r="J17" i="10"/>
  <c r="D18" i="10"/>
  <c r="G18" i="10"/>
  <c r="J18" i="10"/>
  <c r="D19" i="10"/>
  <c r="G19" i="10"/>
  <c r="J19" i="10"/>
  <c r="D20" i="10"/>
  <c r="G20" i="10"/>
  <c r="J20" i="10"/>
  <c r="D21" i="10"/>
  <c r="G21" i="10"/>
  <c r="J21" i="10"/>
  <c r="D22" i="10"/>
  <c r="G22" i="10"/>
  <c r="J22" i="10"/>
  <c r="D23" i="10"/>
  <c r="G23" i="10"/>
  <c r="J23" i="10"/>
  <c r="D24" i="10"/>
  <c r="G24" i="10"/>
  <c r="N24" i="10"/>
  <c r="J24" i="10"/>
  <c r="D25" i="10"/>
  <c r="G25" i="10"/>
  <c r="J25" i="10"/>
  <c r="D26" i="10"/>
  <c r="G26" i="10"/>
  <c r="J26" i="10"/>
  <c r="D27" i="10"/>
  <c r="G27" i="10"/>
  <c r="J27" i="10"/>
  <c r="D28" i="10"/>
  <c r="G28" i="10"/>
  <c r="J28" i="10"/>
  <c r="D29" i="10"/>
  <c r="G29" i="10"/>
  <c r="A30" i="10"/>
  <c r="A31" i="10"/>
  <c r="A32" i="10"/>
  <c r="A33" i="10"/>
  <c r="A34" i="10"/>
  <c r="A35" i="10"/>
  <c r="A36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G39" i="10"/>
  <c r="N39" i="10"/>
  <c r="J38" i="10"/>
  <c r="J39" i="10"/>
  <c r="U40" i="10"/>
  <c r="U42" i="10"/>
  <c r="V40" i="10"/>
  <c r="V42" i="10"/>
  <c r="O42" i="10"/>
  <c r="D8" i="9"/>
  <c r="G8" i="9"/>
  <c r="J8" i="9"/>
  <c r="D9" i="9"/>
  <c r="G9" i="9"/>
  <c r="J9" i="9"/>
  <c r="A10" i="9"/>
  <c r="A11" i="9"/>
  <c r="A12" i="9"/>
  <c r="A13" i="9"/>
  <c r="A14" i="9"/>
  <c r="D10" i="9"/>
  <c r="G10" i="9"/>
  <c r="J10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D11" i="9"/>
  <c r="G11" i="9"/>
  <c r="J11" i="9"/>
  <c r="D12" i="9"/>
  <c r="G12" i="9"/>
  <c r="J12" i="9"/>
  <c r="D13" i="9"/>
  <c r="G13" i="9"/>
  <c r="J13" i="9"/>
  <c r="D14" i="9"/>
  <c r="G14" i="9"/>
  <c r="J14" i="9"/>
  <c r="D15" i="9"/>
  <c r="G15" i="9"/>
  <c r="J15" i="9"/>
  <c r="D16" i="9"/>
  <c r="G16" i="9"/>
  <c r="J16" i="9"/>
  <c r="D17" i="9"/>
  <c r="G17" i="9"/>
  <c r="J17" i="9"/>
  <c r="D18" i="9"/>
  <c r="G18" i="9"/>
  <c r="J18" i="9"/>
  <c r="D19" i="9"/>
  <c r="G19" i="9"/>
  <c r="N19" i="9"/>
  <c r="J19" i="9"/>
  <c r="D20" i="9"/>
  <c r="G20" i="9"/>
  <c r="J20" i="9"/>
  <c r="D21" i="9"/>
  <c r="G21" i="9"/>
  <c r="J21" i="9"/>
  <c r="D22" i="9"/>
  <c r="G22" i="9"/>
  <c r="J22" i="9"/>
  <c r="D23" i="9"/>
  <c r="G23" i="9"/>
  <c r="J23" i="9"/>
  <c r="D24" i="9"/>
  <c r="G24" i="9"/>
  <c r="N24" i="9"/>
  <c r="J24" i="9"/>
  <c r="D25" i="9"/>
  <c r="G25" i="9"/>
  <c r="J25" i="9"/>
  <c r="D26" i="9"/>
  <c r="G26" i="9"/>
  <c r="J26" i="9"/>
  <c r="D27" i="9"/>
  <c r="G27" i="9"/>
  <c r="J27" i="9"/>
  <c r="D28" i="9"/>
  <c r="G28" i="9"/>
  <c r="J28" i="9"/>
  <c r="D29" i="9"/>
  <c r="G29" i="9"/>
  <c r="D30" i="9"/>
  <c r="G30" i="9"/>
  <c r="J30" i="9"/>
  <c r="D31" i="9"/>
  <c r="G31" i="9"/>
  <c r="J31" i="9"/>
  <c r="D32" i="9"/>
  <c r="G32" i="9"/>
  <c r="N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U40" i="9"/>
  <c r="U42" i="9"/>
  <c r="V40" i="9"/>
  <c r="V42" i="9"/>
  <c r="O42" i="9"/>
  <c r="D8" i="8"/>
  <c r="G8" i="8"/>
  <c r="J8" i="8"/>
  <c r="D9" i="8"/>
  <c r="G9" i="8"/>
  <c r="J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D10" i="8"/>
  <c r="G10" i="8"/>
  <c r="J10" i="8"/>
  <c r="D11" i="8"/>
  <c r="G11" i="8"/>
  <c r="J11" i="8"/>
  <c r="D12" i="8"/>
  <c r="G12" i="8"/>
  <c r="J12" i="8"/>
  <c r="D13" i="8"/>
  <c r="G13" i="8"/>
  <c r="J13" i="8"/>
  <c r="D14" i="8"/>
  <c r="G14" i="8"/>
  <c r="J14" i="8"/>
  <c r="D15" i="8"/>
  <c r="G15" i="8"/>
  <c r="J15" i="8"/>
  <c r="D16" i="8"/>
  <c r="G16" i="8"/>
  <c r="J16" i="8"/>
  <c r="D17" i="8"/>
  <c r="G17" i="8"/>
  <c r="J17" i="8"/>
  <c r="D18" i="8"/>
  <c r="G18" i="8"/>
  <c r="J18" i="8"/>
  <c r="D19" i="8"/>
  <c r="G19" i="8"/>
  <c r="J19" i="8"/>
  <c r="D20" i="8"/>
  <c r="G20" i="8"/>
  <c r="J20" i="8"/>
  <c r="D21" i="8"/>
  <c r="G21" i="8"/>
  <c r="J21" i="8"/>
  <c r="D22" i="8"/>
  <c r="G22" i="8"/>
  <c r="J22" i="8"/>
  <c r="D23" i="8"/>
  <c r="G23" i="8"/>
  <c r="J23" i="8"/>
  <c r="D24" i="8"/>
  <c r="G24" i="8"/>
  <c r="J24" i="8"/>
  <c r="D25" i="8"/>
  <c r="G25" i="8"/>
  <c r="J25" i="8"/>
  <c r="D26" i="8"/>
  <c r="G26" i="8"/>
  <c r="J26" i="8"/>
  <c r="D27" i="8"/>
  <c r="G27" i="8"/>
  <c r="J27" i="8"/>
  <c r="D28" i="8"/>
  <c r="G28" i="8"/>
  <c r="J28" i="8"/>
  <c r="D29" i="8"/>
  <c r="G29" i="8"/>
  <c r="D30" i="8"/>
  <c r="G30" i="8"/>
  <c r="J30" i="8"/>
  <c r="D31" i="8"/>
  <c r="G31" i="8"/>
  <c r="J31" i="8"/>
  <c r="D32" i="8"/>
  <c r="G32" i="8"/>
  <c r="J32" i="8"/>
  <c r="D33" i="8"/>
  <c r="G33" i="8"/>
  <c r="N33" i="8"/>
  <c r="N39" i="8"/>
  <c r="N40" i="8"/>
  <c r="N42" i="8"/>
  <c r="J33" i="8"/>
  <c r="D34" i="8"/>
  <c r="G34" i="8"/>
  <c r="J34" i="8"/>
  <c r="D35" i="8"/>
  <c r="G35" i="8"/>
  <c r="J35" i="8"/>
  <c r="D36" i="8"/>
  <c r="G36" i="8"/>
  <c r="J36" i="8"/>
  <c r="D37" i="8"/>
  <c r="G37" i="8"/>
  <c r="J37" i="8"/>
  <c r="D38" i="8"/>
  <c r="G38" i="8"/>
  <c r="J38" i="8"/>
  <c r="D39" i="8"/>
  <c r="G39" i="8"/>
  <c r="J39" i="8"/>
  <c r="U40" i="8"/>
  <c r="U42" i="8"/>
  <c r="V40" i="8"/>
  <c r="O42" i="8"/>
  <c r="V42" i="8"/>
  <c r="D8" i="7"/>
  <c r="G8" i="7"/>
  <c r="J8" i="7"/>
  <c r="D9" i="7"/>
  <c r="G9" i="7"/>
  <c r="J9" i="7"/>
  <c r="A10" i="7"/>
  <c r="D10" i="7"/>
  <c r="G10" i="7"/>
  <c r="J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D11" i="7"/>
  <c r="G11" i="7"/>
  <c r="J11" i="7"/>
  <c r="D12" i="7"/>
  <c r="G12" i="7"/>
  <c r="N12" i="7"/>
  <c r="J12" i="7"/>
  <c r="D13" i="7"/>
  <c r="G13" i="7"/>
  <c r="J13" i="7"/>
  <c r="D14" i="7"/>
  <c r="G14" i="7"/>
  <c r="J14" i="7"/>
  <c r="D15" i="7"/>
  <c r="G15" i="7"/>
  <c r="J15" i="7"/>
  <c r="D16" i="7"/>
  <c r="G16" i="7"/>
  <c r="J16" i="7"/>
  <c r="D17" i="7"/>
  <c r="G17" i="7"/>
  <c r="J17" i="7"/>
  <c r="D18" i="7"/>
  <c r="G18" i="7"/>
  <c r="J18" i="7"/>
  <c r="D19" i="7"/>
  <c r="G19" i="7"/>
  <c r="J19" i="7"/>
  <c r="D20" i="7"/>
  <c r="G20" i="7"/>
  <c r="J20" i="7"/>
  <c r="D21" i="7"/>
  <c r="G21" i="7"/>
  <c r="J21" i="7"/>
  <c r="D22" i="7"/>
  <c r="G22" i="7"/>
  <c r="J22" i="7"/>
  <c r="D23" i="7"/>
  <c r="G23" i="7"/>
  <c r="J23" i="7"/>
  <c r="D24" i="7"/>
  <c r="G24" i="7"/>
  <c r="J24" i="7"/>
  <c r="D25" i="7"/>
  <c r="G25" i="7"/>
  <c r="J25" i="7"/>
  <c r="D26" i="7"/>
  <c r="G26" i="7"/>
  <c r="J26" i="7"/>
  <c r="D27" i="7"/>
  <c r="G27" i="7"/>
  <c r="J27" i="7"/>
  <c r="G28" i="7"/>
  <c r="J28" i="7"/>
  <c r="D29" i="7"/>
  <c r="G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U40" i="7"/>
  <c r="U42" i="7"/>
  <c r="V40" i="7"/>
  <c r="V42" i="7"/>
  <c r="O42" i="7"/>
  <c r="D8" i="6"/>
  <c r="J8" i="6"/>
  <c r="D9" i="6"/>
  <c r="G9" i="6"/>
  <c r="J9" i="6"/>
  <c r="A10" i="6"/>
  <c r="D10" i="6"/>
  <c r="G10" i="6"/>
  <c r="J10" i="6"/>
  <c r="A11" i="6"/>
  <c r="A12" i="6"/>
  <c r="A13" i="6"/>
  <c r="A14" i="6"/>
  <c r="A15" i="6"/>
  <c r="A16" i="6"/>
  <c r="D11" i="6"/>
  <c r="G11" i="6"/>
  <c r="J11" i="6"/>
  <c r="D12" i="6"/>
  <c r="G12" i="6"/>
  <c r="J12" i="6"/>
  <c r="D13" i="6"/>
  <c r="G13" i="6"/>
  <c r="J13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D14" i="6"/>
  <c r="G14" i="6"/>
  <c r="J14" i="6"/>
  <c r="D15" i="6"/>
  <c r="G15" i="6"/>
  <c r="J15" i="6"/>
  <c r="D16" i="6"/>
  <c r="G16" i="6"/>
  <c r="J16" i="6"/>
  <c r="D17" i="6"/>
  <c r="G17" i="6"/>
  <c r="J17" i="6"/>
  <c r="D18" i="6"/>
  <c r="G18" i="6"/>
  <c r="J18" i="6"/>
  <c r="D19" i="6"/>
  <c r="G19" i="6"/>
  <c r="J19" i="6"/>
  <c r="D20" i="6"/>
  <c r="G20" i="6"/>
  <c r="J20" i="6"/>
  <c r="D21" i="6"/>
  <c r="G21" i="6"/>
  <c r="J21" i="6"/>
  <c r="D22" i="6"/>
  <c r="G22" i="6"/>
  <c r="J22" i="6"/>
  <c r="D23" i="6"/>
  <c r="G23" i="6"/>
  <c r="J23" i="6"/>
  <c r="D24" i="6"/>
  <c r="G24" i="6"/>
  <c r="J24" i="6"/>
  <c r="D25" i="6"/>
  <c r="G25" i="6"/>
  <c r="J25" i="6"/>
  <c r="D26" i="6"/>
  <c r="G26" i="6"/>
  <c r="J26" i="6"/>
  <c r="D27" i="6"/>
  <c r="G27" i="6"/>
  <c r="J27" i="6"/>
  <c r="D28" i="6"/>
  <c r="G28" i="6"/>
  <c r="J28" i="6"/>
  <c r="D29" i="6"/>
  <c r="G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N38" i="6"/>
  <c r="J38" i="6"/>
  <c r="D39" i="6"/>
  <c r="G39" i="6"/>
  <c r="J39" i="6"/>
  <c r="N39" i="6"/>
  <c r="U40" i="6"/>
  <c r="U42" i="6"/>
  <c r="V40" i="6"/>
  <c r="V42" i="6"/>
  <c r="O42" i="6"/>
  <c r="D8" i="5"/>
  <c r="G8" i="5"/>
  <c r="J8" i="5"/>
  <c r="D9" i="5"/>
  <c r="G9" i="5"/>
  <c r="J9" i="5"/>
  <c r="A10" i="5"/>
  <c r="D10" i="5"/>
  <c r="G10" i="5"/>
  <c r="J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D11" i="5"/>
  <c r="G11" i="5"/>
  <c r="J11" i="5"/>
  <c r="D12" i="5"/>
  <c r="G12" i="5"/>
  <c r="J12" i="5"/>
  <c r="D13" i="5"/>
  <c r="G13" i="5"/>
  <c r="J13" i="5"/>
  <c r="D14" i="5"/>
  <c r="G14" i="5"/>
  <c r="J14" i="5"/>
  <c r="D15" i="5"/>
  <c r="G15" i="5"/>
  <c r="J15" i="5"/>
  <c r="D16" i="5"/>
  <c r="G16" i="5"/>
  <c r="J16" i="5"/>
  <c r="D17" i="5"/>
  <c r="G17" i="5"/>
  <c r="J17" i="5"/>
  <c r="D18" i="5"/>
  <c r="G18" i="5"/>
  <c r="J18" i="5"/>
  <c r="D19" i="5"/>
  <c r="G19" i="5"/>
  <c r="J19" i="5"/>
  <c r="D20" i="5"/>
  <c r="G20" i="5"/>
  <c r="J20" i="5"/>
  <c r="D21" i="5"/>
  <c r="G21" i="5"/>
  <c r="J21" i="5"/>
  <c r="D22" i="5"/>
  <c r="G22" i="5"/>
  <c r="J22" i="5"/>
  <c r="N22" i="5"/>
  <c r="D23" i="5"/>
  <c r="G23" i="5"/>
  <c r="J23" i="5"/>
  <c r="D24" i="5"/>
  <c r="G24" i="5"/>
  <c r="J24" i="5"/>
  <c r="D25" i="5"/>
  <c r="G25" i="5"/>
  <c r="J25" i="5"/>
  <c r="D26" i="5"/>
  <c r="G26" i="5"/>
  <c r="J26" i="5"/>
  <c r="D27" i="5"/>
  <c r="G27" i="5"/>
  <c r="J27" i="5"/>
  <c r="D28" i="5"/>
  <c r="G28" i="5"/>
  <c r="J28" i="5"/>
  <c r="G29" i="5"/>
  <c r="D30" i="5"/>
  <c r="G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N36" i="5"/>
  <c r="J36" i="5"/>
  <c r="D37" i="5"/>
  <c r="G37" i="5"/>
  <c r="N37" i="5"/>
  <c r="J37" i="5"/>
  <c r="D38" i="5"/>
  <c r="G38" i="5"/>
  <c r="J38" i="5"/>
  <c r="D39" i="5"/>
  <c r="G39" i="5"/>
  <c r="J39" i="5"/>
  <c r="U40" i="5"/>
  <c r="V40" i="5"/>
  <c r="V42" i="5"/>
  <c r="O42" i="5"/>
  <c r="U42" i="5"/>
  <c r="D8" i="4"/>
  <c r="G8" i="4"/>
  <c r="J8" i="4"/>
  <c r="D9" i="4"/>
  <c r="G9" i="4"/>
  <c r="J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D10" i="4"/>
  <c r="G10" i="4"/>
  <c r="N10" i="4"/>
  <c r="J10" i="4"/>
  <c r="D11" i="4"/>
  <c r="G11" i="4"/>
  <c r="J11" i="4"/>
  <c r="D12" i="4"/>
  <c r="G12" i="4"/>
  <c r="J12" i="4"/>
  <c r="D13" i="4"/>
  <c r="G13" i="4"/>
  <c r="N13" i="4"/>
  <c r="J13" i="4"/>
  <c r="D14" i="4"/>
  <c r="G14" i="4"/>
  <c r="J14" i="4"/>
  <c r="D15" i="4"/>
  <c r="G15" i="4"/>
  <c r="J15" i="4"/>
  <c r="D16" i="4"/>
  <c r="G16" i="4"/>
  <c r="J16" i="4"/>
  <c r="D17" i="4"/>
  <c r="G17" i="4"/>
  <c r="J17" i="4"/>
  <c r="D18" i="4"/>
  <c r="G18" i="4"/>
  <c r="J18" i="4"/>
  <c r="D19" i="4"/>
  <c r="G19" i="4"/>
  <c r="J19" i="4"/>
  <c r="D20" i="4"/>
  <c r="G20" i="4"/>
  <c r="J20" i="4"/>
  <c r="D21" i="4"/>
  <c r="G21" i="4"/>
  <c r="J21" i="4"/>
  <c r="D22" i="4"/>
  <c r="G22" i="4"/>
  <c r="J22" i="4"/>
  <c r="A33" i="4"/>
  <c r="A34" i="4"/>
  <c r="A35" i="4"/>
  <c r="A36" i="4"/>
  <c r="D23" i="4"/>
  <c r="G23" i="4"/>
  <c r="N23" i="4"/>
  <c r="J23" i="4"/>
  <c r="D24" i="4"/>
  <c r="G24" i="4"/>
  <c r="J24" i="4"/>
  <c r="D25" i="4"/>
  <c r="G25" i="4"/>
  <c r="J25" i="4"/>
  <c r="D26" i="4"/>
  <c r="G26" i="4"/>
  <c r="J26" i="4"/>
  <c r="D27" i="4"/>
  <c r="G27" i="4"/>
  <c r="N27" i="4"/>
  <c r="J27" i="4"/>
  <c r="D28" i="4"/>
  <c r="G28" i="4"/>
  <c r="J28" i="4"/>
  <c r="D29" i="4"/>
  <c r="G29" i="4"/>
  <c r="D30" i="4"/>
  <c r="D31" i="4"/>
  <c r="G31" i="4"/>
  <c r="G30" i="4"/>
  <c r="N31" i="4"/>
  <c r="J30" i="4"/>
  <c r="J31" i="4"/>
  <c r="D32" i="4"/>
  <c r="G32" i="4"/>
  <c r="J32" i="4"/>
  <c r="D33" i="4"/>
  <c r="G33" i="4"/>
  <c r="J33" i="4"/>
  <c r="D34" i="4"/>
  <c r="G34" i="4"/>
  <c r="J34" i="4"/>
  <c r="D35" i="4"/>
  <c r="G35" i="4"/>
  <c r="J35" i="4"/>
  <c r="D36" i="4"/>
  <c r="G36" i="4"/>
  <c r="J36" i="4"/>
  <c r="D37" i="4"/>
  <c r="G37" i="4"/>
  <c r="N37" i="4"/>
  <c r="J37" i="4"/>
  <c r="D38" i="4"/>
  <c r="G38" i="4"/>
  <c r="J38" i="4"/>
  <c r="D39" i="4"/>
  <c r="G39" i="4"/>
  <c r="J39" i="4"/>
  <c r="U40" i="4"/>
  <c r="U42" i="4"/>
  <c r="V40" i="4"/>
  <c r="V42" i="4"/>
  <c r="O42" i="4"/>
  <c r="D8" i="3"/>
  <c r="G8" i="3"/>
  <c r="J8" i="3"/>
  <c r="D9" i="3"/>
  <c r="D10" i="3"/>
  <c r="G10" i="3"/>
  <c r="G9" i="3"/>
  <c r="N10" i="3"/>
  <c r="J9" i="3"/>
  <c r="A10" i="3"/>
  <c r="J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D11" i="3"/>
  <c r="G11" i="3"/>
  <c r="J11" i="3"/>
  <c r="A33" i="3"/>
  <c r="A34" i="3"/>
  <c r="A35" i="3"/>
  <c r="D12" i="3"/>
  <c r="G12" i="3"/>
  <c r="J12" i="3"/>
  <c r="D13" i="3"/>
  <c r="G13" i="3"/>
  <c r="J13" i="3"/>
  <c r="D14" i="3"/>
  <c r="G14" i="3"/>
  <c r="J14" i="3"/>
  <c r="D15" i="3"/>
  <c r="G15" i="3"/>
  <c r="J15" i="3"/>
  <c r="D16" i="3"/>
  <c r="G16" i="3"/>
  <c r="J16" i="3"/>
  <c r="D17" i="3"/>
  <c r="G17" i="3"/>
  <c r="J17" i="3"/>
  <c r="D18" i="3"/>
  <c r="G18" i="3"/>
  <c r="J18" i="3"/>
  <c r="D19" i="3"/>
  <c r="G19" i="3"/>
  <c r="J19" i="3"/>
  <c r="D20" i="3"/>
  <c r="G20" i="3"/>
  <c r="J20" i="3"/>
  <c r="D21" i="3"/>
  <c r="G21" i="3"/>
  <c r="J21" i="3"/>
  <c r="D22" i="3"/>
  <c r="G22" i="3"/>
  <c r="J22" i="3"/>
  <c r="D23" i="3"/>
  <c r="G23" i="3"/>
  <c r="J23" i="3"/>
  <c r="D24" i="3"/>
  <c r="G24" i="3"/>
  <c r="J24" i="3"/>
  <c r="D25" i="3"/>
  <c r="G25" i="3"/>
  <c r="J25" i="3"/>
  <c r="D26" i="3"/>
  <c r="G26" i="3"/>
  <c r="J26" i="3"/>
  <c r="D27" i="3"/>
  <c r="G27" i="3"/>
  <c r="J27" i="3"/>
  <c r="D28" i="3"/>
  <c r="G28" i="3"/>
  <c r="J28" i="3"/>
  <c r="D29" i="3"/>
  <c r="G29" i="3"/>
  <c r="D30" i="3"/>
  <c r="G30" i="3"/>
  <c r="J30" i="3"/>
  <c r="D31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J36" i="3"/>
  <c r="D37" i="3"/>
  <c r="G37" i="3"/>
  <c r="J37" i="3"/>
  <c r="N37" i="3"/>
  <c r="D38" i="3"/>
  <c r="G38" i="3"/>
  <c r="J38" i="3"/>
  <c r="N38" i="3"/>
  <c r="D39" i="3"/>
  <c r="G39" i="3"/>
  <c r="J39" i="3"/>
  <c r="N39" i="3"/>
  <c r="U40" i="3"/>
  <c r="U42" i="3"/>
  <c r="V40" i="3"/>
  <c r="V42" i="3"/>
  <c r="O42" i="3"/>
  <c r="D8" i="2"/>
  <c r="G8" i="2"/>
  <c r="J8" i="2"/>
  <c r="D9" i="2"/>
  <c r="G9" i="2"/>
  <c r="J9" i="2"/>
  <c r="A10" i="2"/>
  <c r="A11" i="2"/>
  <c r="A12" i="2"/>
  <c r="A13" i="2"/>
  <c r="D10" i="2"/>
  <c r="G10" i="2"/>
  <c r="J10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D11" i="2"/>
  <c r="G11" i="2"/>
  <c r="N11" i="2"/>
  <c r="J11" i="2"/>
  <c r="D12" i="2"/>
  <c r="G12" i="2"/>
  <c r="J12" i="2"/>
  <c r="D13" i="2"/>
  <c r="G13" i="2"/>
  <c r="J13" i="2"/>
  <c r="D14" i="2"/>
  <c r="G14" i="2"/>
  <c r="J14" i="2"/>
  <c r="D15" i="2"/>
  <c r="G15" i="2"/>
  <c r="J15" i="2"/>
  <c r="D16" i="2"/>
  <c r="G16" i="2"/>
  <c r="J16" i="2"/>
  <c r="D17" i="2"/>
  <c r="G17" i="2"/>
  <c r="J17" i="2"/>
  <c r="D18" i="2"/>
  <c r="G18" i="2"/>
  <c r="N18" i="2"/>
  <c r="J18" i="2"/>
  <c r="D19" i="2"/>
  <c r="G19" i="2"/>
  <c r="J19" i="2"/>
  <c r="D20" i="2"/>
  <c r="G20" i="2"/>
  <c r="J20" i="2"/>
  <c r="D21" i="2"/>
  <c r="G21" i="2"/>
  <c r="J21" i="2"/>
  <c r="D22" i="2"/>
  <c r="G22" i="2"/>
  <c r="J22" i="2"/>
  <c r="D23" i="2"/>
  <c r="G23" i="2"/>
  <c r="N23" i="2"/>
  <c r="J23" i="2"/>
  <c r="D24" i="2"/>
  <c r="G24" i="2"/>
  <c r="J24" i="2"/>
  <c r="D25" i="2"/>
  <c r="G25" i="2"/>
  <c r="J25" i="2"/>
  <c r="D26" i="2"/>
  <c r="G26" i="2"/>
  <c r="J26" i="2"/>
  <c r="D27" i="2"/>
  <c r="G27" i="2"/>
  <c r="J27" i="2"/>
  <c r="D28" i="2"/>
  <c r="G28" i="2"/>
  <c r="J28" i="2"/>
  <c r="D29" i="2"/>
  <c r="G29" i="2"/>
  <c r="D30" i="2"/>
  <c r="G30" i="2"/>
  <c r="J30" i="2"/>
  <c r="D31" i="2"/>
  <c r="G31" i="2"/>
  <c r="J31" i="2"/>
  <c r="D32" i="2"/>
  <c r="D33" i="2"/>
  <c r="G33" i="2"/>
  <c r="G32" i="2"/>
  <c r="N33" i="2"/>
  <c r="J32" i="2"/>
  <c r="J33" i="2"/>
  <c r="D34" i="2"/>
  <c r="G34" i="2"/>
  <c r="N34" i="2"/>
  <c r="J34" i="2"/>
  <c r="D35" i="2"/>
  <c r="G35" i="2"/>
  <c r="J35" i="2"/>
  <c r="D36" i="2"/>
  <c r="G36" i="2"/>
  <c r="D37" i="2"/>
  <c r="G37" i="2"/>
  <c r="N37" i="2"/>
  <c r="J36" i="2"/>
  <c r="J37" i="2"/>
  <c r="D38" i="2"/>
  <c r="G38" i="2"/>
  <c r="N38" i="2"/>
  <c r="J38" i="2"/>
  <c r="D39" i="2"/>
  <c r="G39" i="2"/>
  <c r="N39" i="2"/>
  <c r="J39" i="2"/>
  <c r="U40" i="2"/>
  <c r="V40" i="2"/>
  <c r="V42" i="2"/>
  <c r="O42" i="2"/>
  <c r="U42" i="2"/>
  <c r="D8" i="1"/>
  <c r="G8" i="1"/>
  <c r="J8" i="1"/>
  <c r="D9" i="1"/>
  <c r="G9" i="1"/>
  <c r="N9" i="1"/>
  <c r="J9" i="1"/>
  <c r="A10" i="1"/>
  <c r="A11" i="1"/>
  <c r="A12" i="1"/>
  <c r="A13" i="1"/>
  <c r="A14" i="1"/>
  <c r="D10" i="1"/>
  <c r="G10" i="1"/>
  <c r="N10" i="1"/>
  <c r="J10" i="1"/>
  <c r="D11" i="1"/>
  <c r="G11" i="1"/>
  <c r="D12" i="1"/>
  <c r="G12" i="1"/>
  <c r="N12" i="1"/>
  <c r="J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J12" i="1"/>
  <c r="D13" i="1"/>
  <c r="G13" i="1"/>
  <c r="N13" i="1"/>
  <c r="J13" i="1"/>
  <c r="D14" i="1"/>
  <c r="G14" i="1"/>
  <c r="J14" i="1"/>
  <c r="D15" i="1"/>
  <c r="G15" i="1"/>
  <c r="J15" i="1"/>
  <c r="D16" i="1"/>
  <c r="G16" i="1"/>
  <c r="J16" i="1"/>
  <c r="D17" i="1"/>
  <c r="G17" i="1"/>
  <c r="N17" i="1"/>
  <c r="J17" i="1"/>
  <c r="D18" i="1"/>
  <c r="G18" i="1"/>
  <c r="J18" i="1"/>
  <c r="D19" i="1"/>
  <c r="G19" i="1"/>
  <c r="J19" i="1"/>
  <c r="D20" i="1"/>
  <c r="G20" i="1"/>
  <c r="J20" i="1"/>
  <c r="D21" i="1"/>
  <c r="G21" i="1"/>
  <c r="N21" i="1"/>
  <c r="J21" i="1"/>
  <c r="D22" i="1"/>
  <c r="G22" i="1"/>
  <c r="J22" i="1"/>
  <c r="D23" i="1"/>
  <c r="G23" i="1"/>
  <c r="N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N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N33" i="1"/>
  <c r="J33" i="1"/>
  <c r="D34" i="1"/>
  <c r="G34" i="1"/>
  <c r="J34" i="1"/>
  <c r="D35" i="1"/>
  <c r="G35" i="1"/>
  <c r="D36" i="1"/>
  <c r="G36" i="1"/>
  <c r="N36" i="1"/>
  <c r="J35" i="1"/>
  <c r="J36" i="1"/>
  <c r="D37" i="1"/>
  <c r="G37" i="1"/>
  <c r="J37" i="1"/>
  <c r="N37" i="1"/>
  <c r="D38" i="1"/>
  <c r="G38" i="1"/>
  <c r="J38" i="1"/>
  <c r="N38" i="1"/>
  <c r="D39" i="1"/>
  <c r="G39" i="1"/>
  <c r="J39" i="1"/>
  <c r="U40" i="1"/>
  <c r="U42" i="1"/>
  <c r="V40" i="1"/>
  <c r="V42" i="1"/>
  <c r="O42" i="1"/>
  <c r="D8" i="54"/>
  <c r="G8" i="54"/>
  <c r="D9" i="54"/>
  <c r="G9" i="54"/>
  <c r="N9" i="54"/>
  <c r="J8" i="54"/>
  <c r="J9" i="54"/>
  <c r="A10" i="54"/>
  <c r="D10" i="54"/>
  <c r="G10" i="54"/>
  <c r="J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D11" i="54"/>
  <c r="G11" i="54"/>
  <c r="J11" i="54"/>
  <c r="D12" i="54"/>
  <c r="G12" i="54"/>
  <c r="J12" i="54"/>
  <c r="D13" i="54"/>
  <c r="G13" i="54"/>
  <c r="J13" i="54"/>
  <c r="D14" i="54"/>
  <c r="G14" i="54"/>
  <c r="J14" i="54"/>
  <c r="D15" i="54"/>
  <c r="G15" i="54"/>
  <c r="J15" i="54"/>
  <c r="D16" i="54"/>
  <c r="G16" i="54"/>
  <c r="J16" i="54"/>
  <c r="D17" i="54"/>
  <c r="G17" i="54"/>
  <c r="J17" i="54"/>
  <c r="D18" i="54"/>
  <c r="G18" i="54"/>
  <c r="J18" i="54"/>
  <c r="D19" i="54"/>
  <c r="G19" i="54"/>
  <c r="J19" i="54"/>
  <c r="D20" i="54"/>
  <c r="G20" i="54"/>
  <c r="J20" i="54"/>
  <c r="D21" i="54"/>
  <c r="G21" i="54"/>
  <c r="J21" i="54"/>
  <c r="D22" i="54"/>
  <c r="G22" i="54"/>
  <c r="J22" i="54"/>
  <c r="D23" i="54"/>
  <c r="G23" i="54"/>
  <c r="J23" i="54"/>
  <c r="D24" i="54"/>
  <c r="G24" i="54"/>
  <c r="J24" i="54"/>
  <c r="D25" i="54"/>
  <c r="G25" i="54"/>
  <c r="J25" i="54"/>
  <c r="D26" i="54"/>
  <c r="N26" i="54"/>
  <c r="J26" i="54"/>
  <c r="D27" i="54"/>
  <c r="G27" i="54"/>
  <c r="J27" i="54"/>
  <c r="D28" i="54"/>
  <c r="G28" i="54"/>
  <c r="J28" i="54"/>
  <c r="D29" i="54"/>
  <c r="G29" i="54"/>
  <c r="J29" i="54"/>
  <c r="D30" i="54"/>
  <c r="G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G35" i="54"/>
  <c r="J35" i="54"/>
  <c r="D36" i="54"/>
  <c r="G36" i="54"/>
  <c r="J36" i="54"/>
  <c r="D37" i="54"/>
  <c r="G37" i="54"/>
  <c r="J37" i="54"/>
  <c r="D38" i="54"/>
  <c r="G38" i="54"/>
  <c r="N38" i="54"/>
  <c r="J38" i="54"/>
  <c r="D39" i="54"/>
  <c r="G39" i="54"/>
  <c r="J39" i="54"/>
  <c r="N39" i="54"/>
  <c r="U40" i="54"/>
  <c r="U42" i="54"/>
  <c r="V40" i="54"/>
  <c r="V42" i="54"/>
  <c r="O42" i="54"/>
  <c r="D8" i="55"/>
  <c r="G8" i="55"/>
  <c r="J8" i="55"/>
  <c r="D9" i="55"/>
  <c r="G9" i="55"/>
  <c r="J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D10" i="55"/>
  <c r="G10" i="55"/>
  <c r="J10" i="55"/>
  <c r="D11" i="55"/>
  <c r="G11" i="55"/>
  <c r="J11" i="55"/>
  <c r="D12" i="55"/>
  <c r="G12" i="55"/>
  <c r="J12" i="55"/>
  <c r="D13" i="55"/>
  <c r="G13" i="55"/>
  <c r="J13" i="55"/>
  <c r="D14" i="55"/>
  <c r="D15" i="55"/>
  <c r="G15" i="55"/>
  <c r="G14" i="55"/>
  <c r="N15" i="55"/>
  <c r="J14" i="55"/>
  <c r="J15" i="55"/>
  <c r="D16" i="55"/>
  <c r="G16" i="55"/>
  <c r="J16" i="55"/>
  <c r="D17" i="55"/>
  <c r="G17" i="55"/>
  <c r="J17" i="55"/>
  <c r="D18" i="55"/>
  <c r="G18" i="55"/>
  <c r="J18" i="55"/>
  <c r="D19" i="55"/>
  <c r="G19" i="55"/>
  <c r="J19" i="55"/>
  <c r="D20" i="55"/>
  <c r="G20" i="55"/>
  <c r="J20" i="55"/>
  <c r="D21" i="55"/>
  <c r="G21" i="55"/>
  <c r="D22" i="55"/>
  <c r="G22" i="55"/>
  <c r="N22" i="55"/>
  <c r="J21" i="55"/>
  <c r="J22" i="55"/>
  <c r="D23" i="55"/>
  <c r="G23" i="55"/>
  <c r="J23" i="55"/>
  <c r="D24" i="55"/>
  <c r="G24" i="55"/>
  <c r="J24" i="55"/>
  <c r="D25" i="55"/>
  <c r="G25" i="55"/>
  <c r="J25" i="55"/>
  <c r="D26" i="55"/>
  <c r="G26" i="55"/>
  <c r="J26" i="55"/>
  <c r="D27" i="55"/>
  <c r="G27" i="55"/>
  <c r="J27" i="55"/>
  <c r="D28" i="55"/>
  <c r="G28" i="55"/>
  <c r="J28" i="55"/>
  <c r="D29" i="55"/>
  <c r="J29" i="55"/>
  <c r="D30" i="55"/>
  <c r="G30" i="55"/>
  <c r="J30" i="55"/>
  <c r="D31" i="55"/>
  <c r="G31" i="55"/>
  <c r="J31" i="55"/>
  <c r="D32" i="55"/>
  <c r="G32" i="55"/>
  <c r="J32" i="55"/>
  <c r="D33" i="55"/>
  <c r="G33" i="55"/>
  <c r="J33" i="55"/>
  <c r="D34" i="55"/>
  <c r="G34" i="55"/>
  <c r="J34" i="55"/>
  <c r="D35" i="55"/>
  <c r="G35" i="55"/>
  <c r="J35" i="55"/>
  <c r="D36" i="55"/>
  <c r="G36" i="55"/>
  <c r="J36" i="55"/>
  <c r="D37" i="55"/>
  <c r="G37" i="55"/>
  <c r="J37" i="55"/>
  <c r="D38" i="55"/>
  <c r="G38" i="55"/>
  <c r="J38" i="55"/>
  <c r="D39" i="55"/>
  <c r="G39" i="55"/>
  <c r="J39" i="55"/>
  <c r="N39" i="55"/>
  <c r="U40" i="55"/>
  <c r="V40" i="55"/>
  <c r="V42" i="55"/>
  <c r="O42" i="55"/>
  <c r="U42" i="55"/>
  <c r="D8" i="56"/>
  <c r="G8" i="56"/>
  <c r="J8" i="56"/>
  <c r="D9" i="56"/>
  <c r="G9" i="56"/>
  <c r="J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D10" i="56"/>
  <c r="G10" i="56"/>
  <c r="J10" i="56"/>
  <c r="D11" i="56"/>
  <c r="G11" i="56"/>
  <c r="J11" i="56"/>
  <c r="D12" i="56"/>
  <c r="G12" i="56"/>
  <c r="J12" i="56"/>
  <c r="D13" i="56"/>
  <c r="G13" i="56"/>
  <c r="J13" i="56"/>
  <c r="D14" i="56"/>
  <c r="G14" i="56"/>
  <c r="J14" i="56"/>
  <c r="D15" i="56"/>
  <c r="G15" i="56"/>
  <c r="J15" i="56"/>
  <c r="D16" i="56"/>
  <c r="G16" i="56"/>
  <c r="J16" i="56"/>
  <c r="D17" i="56"/>
  <c r="G17" i="56"/>
  <c r="J17" i="56"/>
  <c r="D18" i="56"/>
  <c r="G18" i="56"/>
  <c r="J18" i="56"/>
  <c r="D19" i="56"/>
  <c r="G19" i="56"/>
  <c r="J19" i="56"/>
  <c r="D20" i="56"/>
  <c r="G20" i="56"/>
  <c r="J20" i="56"/>
  <c r="D21" i="56"/>
  <c r="G21" i="56"/>
  <c r="J21" i="56"/>
  <c r="D22" i="56"/>
  <c r="G22" i="56"/>
  <c r="J22" i="56"/>
  <c r="D23" i="56"/>
  <c r="G23" i="56"/>
  <c r="J23" i="56"/>
  <c r="D24" i="56"/>
  <c r="G24" i="56"/>
  <c r="J24" i="56"/>
  <c r="D25" i="56"/>
  <c r="G25" i="56"/>
  <c r="J25" i="56"/>
  <c r="D26" i="56"/>
  <c r="G26" i="56"/>
  <c r="D27" i="56"/>
  <c r="G27" i="56"/>
  <c r="N27" i="56"/>
  <c r="J26" i="56"/>
  <c r="J27" i="56"/>
  <c r="D28" i="56"/>
  <c r="G28" i="56"/>
  <c r="J28" i="56"/>
  <c r="D29" i="56"/>
  <c r="G29" i="56"/>
  <c r="J29" i="56"/>
  <c r="D30" i="56"/>
  <c r="G30" i="56"/>
  <c r="J30" i="56"/>
  <c r="D31" i="56"/>
  <c r="G31" i="56"/>
  <c r="J31" i="56"/>
  <c r="D32" i="56"/>
  <c r="G32" i="56"/>
  <c r="J32" i="56"/>
  <c r="D33" i="56"/>
  <c r="G33" i="56"/>
  <c r="J33" i="56"/>
  <c r="D34" i="56"/>
  <c r="G34" i="56"/>
  <c r="J34" i="56"/>
  <c r="D35" i="56"/>
  <c r="G35" i="56"/>
  <c r="J35" i="56"/>
  <c r="D36" i="56"/>
  <c r="G36" i="56"/>
  <c r="J36" i="56"/>
  <c r="D37" i="56"/>
  <c r="G37" i="56"/>
  <c r="J37" i="56"/>
  <c r="N37" i="56"/>
  <c r="D38" i="56"/>
  <c r="G38" i="56"/>
  <c r="J38" i="56"/>
  <c r="D39" i="56"/>
  <c r="G39" i="56"/>
  <c r="J39" i="56"/>
  <c r="U40" i="56"/>
  <c r="U42" i="56"/>
  <c r="V40" i="56"/>
  <c r="V42" i="56"/>
  <c r="O42" i="56"/>
  <c r="D8" i="57"/>
  <c r="G8" i="57"/>
  <c r="J8" i="57"/>
  <c r="D9" i="57"/>
  <c r="G9" i="57"/>
  <c r="J9" i="57"/>
  <c r="A10" i="57"/>
  <c r="D10" i="57"/>
  <c r="G10" i="57"/>
  <c r="J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A34" i="57"/>
  <c r="A35" i="57"/>
  <c r="A36" i="57"/>
  <c r="D11" i="57"/>
  <c r="G11" i="57"/>
  <c r="J11" i="57"/>
  <c r="D12" i="57"/>
  <c r="D13" i="57"/>
  <c r="G13" i="57"/>
  <c r="G12" i="57"/>
  <c r="N13" i="57"/>
  <c r="J12" i="57"/>
  <c r="J13" i="57"/>
  <c r="D14" i="57"/>
  <c r="G14" i="57"/>
  <c r="J14" i="57"/>
  <c r="D15" i="57"/>
  <c r="G15" i="57"/>
  <c r="J15" i="57"/>
  <c r="D16" i="57"/>
  <c r="G16" i="57"/>
  <c r="J16" i="57"/>
  <c r="D17" i="57"/>
  <c r="G17" i="57"/>
  <c r="J17" i="57"/>
  <c r="D18" i="57"/>
  <c r="G18" i="57"/>
  <c r="J18" i="57"/>
  <c r="D19" i="57"/>
  <c r="G19" i="57"/>
  <c r="J19" i="57"/>
  <c r="D20" i="57"/>
  <c r="G20" i="57"/>
  <c r="J20" i="57"/>
  <c r="D21" i="57"/>
  <c r="G21" i="57"/>
  <c r="J21" i="57"/>
  <c r="D22" i="57"/>
  <c r="G22" i="57"/>
  <c r="J22" i="57"/>
  <c r="D23" i="57"/>
  <c r="G23" i="57"/>
  <c r="J23" i="57"/>
  <c r="D24" i="57"/>
  <c r="G24" i="57"/>
  <c r="J24" i="57"/>
  <c r="D25" i="57"/>
  <c r="G25" i="57"/>
  <c r="J25" i="57"/>
  <c r="D26" i="57"/>
  <c r="G26" i="57"/>
  <c r="J26" i="57"/>
  <c r="D27" i="57"/>
  <c r="G27" i="57"/>
  <c r="J27" i="57"/>
  <c r="D28" i="57"/>
  <c r="G28" i="57"/>
  <c r="J28" i="57"/>
  <c r="D29" i="57"/>
  <c r="G29" i="57"/>
  <c r="J29" i="57"/>
  <c r="D30" i="57"/>
  <c r="G30" i="57"/>
  <c r="N30" i="57"/>
  <c r="J30" i="57"/>
  <c r="D31" i="57"/>
  <c r="G31" i="57"/>
  <c r="J31" i="57"/>
  <c r="D32" i="57"/>
  <c r="G32" i="57"/>
  <c r="J32" i="57"/>
  <c r="D33" i="57"/>
  <c r="G33" i="57"/>
  <c r="J33" i="57"/>
  <c r="D34" i="57"/>
  <c r="G34" i="57"/>
  <c r="J34" i="57"/>
  <c r="D35" i="57"/>
  <c r="D36" i="57"/>
  <c r="G36" i="57"/>
  <c r="G35" i="57"/>
  <c r="N36" i="57"/>
  <c r="J35" i="57"/>
  <c r="J36" i="57"/>
  <c r="D37" i="57"/>
  <c r="G37" i="57"/>
  <c r="J37" i="57"/>
  <c r="D38" i="57"/>
  <c r="G38" i="57"/>
  <c r="J38" i="57"/>
  <c r="D39" i="57"/>
  <c r="G39" i="57"/>
  <c r="J39" i="57"/>
  <c r="U40" i="57"/>
  <c r="U42" i="57"/>
  <c r="V40" i="57"/>
  <c r="V42" i="57"/>
  <c r="O42" i="57"/>
  <c r="D8" i="58"/>
  <c r="G8" i="58"/>
  <c r="J8" i="58"/>
  <c r="D9" i="58"/>
  <c r="G9" i="58"/>
  <c r="J9" i="58"/>
  <c r="A10" i="58"/>
  <c r="A11" i="58"/>
  <c r="D10" i="58"/>
  <c r="D11" i="58"/>
  <c r="G11" i="58"/>
  <c r="G10" i="58"/>
  <c r="N11" i="58"/>
  <c r="J10" i="58"/>
  <c r="J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D12" i="58"/>
  <c r="G12" i="58"/>
  <c r="J12" i="58"/>
  <c r="D13" i="58"/>
  <c r="G13" i="58"/>
  <c r="J13" i="58"/>
  <c r="D14" i="58"/>
  <c r="G14" i="58"/>
  <c r="J14" i="58"/>
  <c r="D15" i="58"/>
  <c r="G15" i="58"/>
  <c r="J15" i="58"/>
  <c r="D16" i="58"/>
  <c r="G16" i="58"/>
  <c r="N16" i="58"/>
  <c r="J16" i="58"/>
  <c r="D17" i="58"/>
  <c r="G17" i="58"/>
  <c r="J17" i="58"/>
  <c r="D18" i="58"/>
  <c r="G18" i="58"/>
  <c r="J18" i="58"/>
  <c r="D19" i="58"/>
  <c r="G19" i="58"/>
  <c r="J19" i="58"/>
  <c r="D20" i="58"/>
  <c r="G20" i="58"/>
  <c r="N20" i="58"/>
  <c r="J20" i="58"/>
  <c r="D21" i="58"/>
  <c r="G21" i="58"/>
  <c r="J21" i="58"/>
  <c r="D22" i="58"/>
  <c r="G22" i="58"/>
  <c r="J22" i="58"/>
  <c r="D23" i="58"/>
  <c r="G23" i="58"/>
  <c r="J23" i="58"/>
  <c r="D24" i="58"/>
  <c r="G24" i="58"/>
  <c r="J24" i="58"/>
  <c r="D25" i="58"/>
  <c r="G25" i="58"/>
  <c r="J25" i="58"/>
  <c r="D26" i="58"/>
  <c r="G26" i="58"/>
  <c r="J26" i="58"/>
  <c r="D27" i="58"/>
  <c r="G27" i="58"/>
  <c r="J27" i="58"/>
  <c r="D28" i="58"/>
  <c r="G28" i="58"/>
  <c r="J28" i="58"/>
  <c r="D29" i="58"/>
  <c r="G29" i="58"/>
  <c r="J29" i="58"/>
  <c r="D30" i="58"/>
  <c r="G30" i="58"/>
  <c r="J30" i="58"/>
  <c r="D31" i="58"/>
  <c r="G31" i="58"/>
  <c r="J31" i="58"/>
  <c r="D32" i="58"/>
  <c r="G32" i="58"/>
  <c r="J32" i="58"/>
  <c r="D33" i="58"/>
  <c r="G33" i="58"/>
  <c r="J33" i="58"/>
  <c r="D34" i="58"/>
  <c r="G34" i="58"/>
  <c r="J34" i="58"/>
  <c r="D35" i="58"/>
  <c r="G35" i="58"/>
  <c r="J35" i="58"/>
  <c r="D36" i="58"/>
  <c r="G36" i="58"/>
  <c r="J36" i="58"/>
  <c r="D37" i="58"/>
  <c r="G37" i="58"/>
  <c r="J37" i="58"/>
  <c r="D38" i="58"/>
  <c r="G38" i="58"/>
  <c r="J38" i="58"/>
  <c r="D39" i="58"/>
  <c r="G39" i="58"/>
  <c r="J39" i="58"/>
  <c r="N39" i="58"/>
  <c r="U40" i="58"/>
  <c r="U42" i="58"/>
  <c r="V40" i="58"/>
  <c r="O42" i="58"/>
  <c r="V42" i="58"/>
  <c r="D8" i="59"/>
  <c r="G8" i="59"/>
  <c r="J8" i="59"/>
  <c r="D9" i="59"/>
  <c r="G9" i="59"/>
  <c r="J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D10" i="59"/>
  <c r="G10" i="59"/>
  <c r="J10" i="59"/>
  <c r="D11" i="59"/>
  <c r="G11" i="59"/>
  <c r="J11" i="59"/>
  <c r="D12" i="59"/>
  <c r="G12" i="59"/>
  <c r="J12" i="59"/>
  <c r="D13" i="59"/>
  <c r="G13" i="59"/>
  <c r="J13" i="59"/>
  <c r="D14" i="59"/>
  <c r="G14" i="59"/>
  <c r="J14" i="59"/>
  <c r="D15" i="59"/>
  <c r="G15" i="59"/>
  <c r="N15" i="59"/>
  <c r="J15" i="59"/>
  <c r="D16" i="59"/>
  <c r="G16" i="59"/>
  <c r="J16" i="59"/>
  <c r="D17" i="59"/>
  <c r="G17" i="59"/>
  <c r="J17" i="59"/>
  <c r="D18" i="59"/>
  <c r="G18" i="59"/>
  <c r="J18" i="59"/>
  <c r="D19" i="59"/>
  <c r="G19" i="59"/>
  <c r="J19" i="59"/>
  <c r="D20" i="59"/>
  <c r="G20" i="59"/>
  <c r="J20" i="59"/>
  <c r="D21" i="59"/>
  <c r="G21" i="59"/>
  <c r="J21" i="59"/>
  <c r="D22" i="59"/>
  <c r="G22" i="59"/>
  <c r="J22" i="59"/>
  <c r="D23" i="59"/>
  <c r="G23" i="59"/>
  <c r="J23" i="59"/>
  <c r="D24" i="59"/>
  <c r="G24" i="59"/>
  <c r="J24" i="59"/>
  <c r="D25" i="59"/>
  <c r="G25" i="59"/>
  <c r="J25" i="59"/>
  <c r="D26" i="59"/>
  <c r="G26" i="59"/>
  <c r="J26" i="59"/>
  <c r="D27" i="59"/>
  <c r="G27" i="59"/>
  <c r="J27" i="59"/>
  <c r="D28" i="59"/>
  <c r="G28" i="59"/>
  <c r="J28" i="59"/>
  <c r="D29" i="59"/>
  <c r="G29" i="59"/>
  <c r="J29" i="59"/>
  <c r="D30" i="59"/>
  <c r="G30" i="59"/>
  <c r="J30" i="59"/>
  <c r="D31" i="59"/>
  <c r="G31" i="59"/>
  <c r="J31" i="59"/>
  <c r="D32" i="59"/>
  <c r="G32" i="59"/>
  <c r="J32" i="59"/>
  <c r="D33" i="59"/>
  <c r="G33" i="59"/>
  <c r="J33" i="59"/>
  <c r="D34" i="59"/>
  <c r="G34" i="59"/>
  <c r="J34" i="59"/>
  <c r="D35" i="59"/>
  <c r="G35" i="59"/>
  <c r="J35" i="59"/>
  <c r="D36" i="59"/>
  <c r="G36" i="59"/>
  <c r="D37" i="59"/>
  <c r="G37" i="59"/>
  <c r="N37" i="59"/>
  <c r="J36" i="59"/>
  <c r="J37" i="59"/>
  <c r="D38" i="59"/>
  <c r="G38" i="59"/>
  <c r="J38" i="59"/>
  <c r="D39" i="59"/>
  <c r="G39" i="59"/>
  <c r="J39" i="59"/>
  <c r="U40" i="59"/>
  <c r="V40" i="59"/>
  <c r="V42" i="59"/>
  <c r="O42" i="59"/>
  <c r="U42" i="59"/>
  <c r="D8" i="60"/>
  <c r="G8" i="60"/>
  <c r="J8" i="60"/>
  <c r="D9" i="60"/>
  <c r="G9" i="60"/>
  <c r="J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D10" i="60"/>
  <c r="G10" i="60"/>
  <c r="J10" i="60"/>
  <c r="D11" i="60"/>
  <c r="G11" i="60"/>
  <c r="J11" i="60"/>
  <c r="N11" i="60"/>
  <c r="D12" i="60"/>
  <c r="G12" i="60"/>
  <c r="J12" i="60"/>
  <c r="D13" i="60"/>
  <c r="G13" i="60"/>
  <c r="J13" i="60"/>
  <c r="D14" i="60"/>
  <c r="G14" i="60"/>
  <c r="J14" i="60"/>
  <c r="D15" i="60"/>
  <c r="G15" i="60"/>
  <c r="J15" i="60"/>
  <c r="D16" i="60"/>
  <c r="G16" i="60"/>
  <c r="J16" i="60"/>
  <c r="D17" i="60"/>
  <c r="G17" i="60"/>
  <c r="J17" i="60"/>
  <c r="D18" i="60"/>
  <c r="G18" i="60"/>
  <c r="J18" i="60"/>
  <c r="D19" i="60"/>
  <c r="D20" i="60"/>
  <c r="G20" i="60"/>
  <c r="G19" i="60"/>
  <c r="N20" i="60"/>
  <c r="J19" i="60"/>
  <c r="N19" i="60"/>
  <c r="J20" i="60"/>
  <c r="D21" i="60"/>
  <c r="G21" i="60"/>
  <c r="J21" i="60"/>
  <c r="D22" i="60"/>
  <c r="G22" i="60"/>
  <c r="J22" i="60"/>
  <c r="D23" i="60"/>
  <c r="G23" i="60"/>
  <c r="J23" i="60"/>
  <c r="D24" i="60"/>
  <c r="G24" i="60"/>
  <c r="J24" i="60"/>
  <c r="D25" i="60"/>
  <c r="G25" i="60"/>
  <c r="J25" i="60"/>
  <c r="D26" i="60"/>
  <c r="G26" i="60"/>
  <c r="J26" i="60"/>
  <c r="D27" i="60"/>
  <c r="G27" i="60"/>
  <c r="J27" i="60"/>
  <c r="D28" i="60"/>
  <c r="G28" i="60"/>
  <c r="J28" i="60"/>
  <c r="D29" i="60"/>
  <c r="G29" i="60"/>
  <c r="J29" i="60"/>
  <c r="D30" i="60"/>
  <c r="G30" i="60"/>
  <c r="J30" i="60"/>
  <c r="D31" i="60"/>
  <c r="G31" i="60"/>
  <c r="J31" i="60"/>
  <c r="D32" i="60"/>
  <c r="G32" i="60"/>
  <c r="N32" i="60"/>
  <c r="J32" i="60"/>
  <c r="D33" i="60"/>
  <c r="G33" i="60"/>
  <c r="J33" i="60"/>
  <c r="D34" i="60"/>
  <c r="G34" i="60"/>
  <c r="J34" i="60"/>
  <c r="D35" i="60"/>
  <c r="G35" i="60"/>
  <c r="J35" i="60"/>
  <c r="D36" i="60"/>
  <c r="G36" i="60"/>
  <c r="J36" i="60"/>
  <c r="D37" i="60"/>
  <c r="G37" i="60"/>
  <c r="J37" i="60"/>
  <c r="D38" i="60"/>
  <c r="G38" i="60"/>
  <c r="J38" i="60"/>
  <c r="D39" i="60"/>
  <c r="G39" i="60"/>
  <c r="J39" i="60"/>
  <c r="N39" i="60"/>
  <c r="U40" i="60"/>
  <c r="U42" i="60"/>
  <c r="V40" i="60"/>
  <c r="V42" i="60"/>
  <c r="O42" i="60"/>
  <c r="D8" i="61"/>
  <c r="G8" i="61"/>
  <c r="J8" i="61"/>
  <c r="D9" i="61"/>
  <c r="G9" i="61"/>
  <c r="J9" i="61"/>
  <c r="A10" i="61"/>
  <c r="D10" i="61"/>
  <c r="G10" i="61"/>
  <c r="J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D11" i="61"/>
  <c r="G11" i="61"/>
  <c r="J11" i="61"/>
  <c r="D12" i="61"/>
  <c r="G12" i="61"/>
  <c r="J12" i="61"/>
  <c r="D13" i="61"/>
  <c r="G13" i="61"/>
  <c r="J13" i="61"/>
  <c r="D14" i="61"/>
  <c r="G14" i="61"/>
  <c r="J14" i="61"/>
  <c r="D15" i="61"/>
  <c r="G15" i="61"/>
  <c r="J15" i="61"/>
  <c r="D16" i="61"/>
  <c r="G16" i="61"/>
  <c r="J16" i="61"/>
  <c r="D17" i="61"/>
  <c r="G17" i="61"/>
  <c r="N17" i="61"/>
  <c r="J17" i="61"/>
  <c r="D18" i="61"/>
  <c r="G18" i="61"/>
  <c r="J18" i="61"/>
  <c r="D19" i="61"/>
  <c r="G19" i="61"/>
  <c r="J19" i="61"/>
  <c r="D20" i="61"/>
  <c r="G20" i="61"/>
  <c r="J20" i="61"/>
  <c r="D21" i="61"/>
  <c r="G21" i="61"/>
  <c r="J21" i="61"/>
  <c r="D22" i="61"/>
  <c r="G22" i="61"/>
  <c r="J22" i="61"/>
  <c r="D23" i="61"/>
  <c r="G23" i="61"/>
  <c r="J23" i="61"/>
  <c r="D24" i="61"/>
  <c r="G24" i="61"/>
  <c r="J24" i="61"/>
  <c r="D25" i="61"/>
  <c r="G25" i="61"/>
  <c r="J25" i="61"/>
  <c r="D26" i="61"/>
  <c r="G26" i="61"/>
  <c r="J26" i="61"/>
  <c r="D27" i="61"/>
  <c r="G27" i="61"/>
  <c r="J27" i="61"/>
  <c r="D28" i="61"/>
  <c r="G28" i="61"/>
  <c r="J28" i="61"/>
  <c r="D29" i="61"/>
  <c r="G29" i="61"/>
  <c r="J29" i="61"/>
  <c r="D30" i="61"/>
  <c r="G30" i="61"/>
  <c r="J30" i="61"/>
  <c r="D31" i="61"/>
  <c r="G31" i="61"/>
  <c r="J31" i="61"/>
  <c r="D32" i="61"/>
  <c r="G32" i="61"/>
  <c r="J32" i="61"/>
  <c r="D33" i="61"/>
  <c r="G33" i="61"/>
  <c r="J33" i="61"/>
  <c r="D34" i="61"/>
  <c r="G34" i="61"/>
  <c r="J34" i="61"/>
  <c r="D35" i="61"/>
  <c r="G35" i="61"/>
  <c r="J35" i="61"/>
  <c r="D36" i="61"/>
  <c r="G36" i="61"/>
  <c r="J36" i="61"/>
  <c r="D37" i="61"/>
  <c r="G37" i="61"/>
  <c r="N37" i="61"/>
  <c r="J37" i="61"/>
  <c r="D38" i="61"/>
  <c r="G38" i="61"/>
  <c r="J38" i="61"/>
  <c r="D39" i="61"/>
  <c r="G39" i="61"/>
  <c r="J39" i="61"/>
  <c r="U40" i="61"/>
  <c r="U42" i="61"/>
  <c r="V40" i="61"/>
  <c r="V42" i="61"/>
  <c r="O42" i="61"/>
  <c r="D8" i="62"/>
  <c r="G8" i="62"/>
  <c r="J8" i="62"/>
  <c r="D9" i="62"/>
  <c r="G9" i="62"/>
  <c r="J9" i="62"/>
  <c r="A10" i="62"/>
  <c r="D10" i="62"/>
  <c r="G10" i="62"/>
  <c r="J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D11" i="62"/>
  <c r="G11" i="62"/>
  <c r="J11" i="62"/>
  <c r="D12" i="62"/>
  <c r="G12" i="62"/>
  <c r="J12" i="62"/>
  <c r="D13" i="62"/>
  <c r="G13" i="62"/>
  <c r="J13" i="62"/>
  <c r="D14" i="62"/>
  <c r="G14" i="62"/>
  <c r="J14" i="62"/>
  <c r="D15" i="62"/>
  <c r="G15" i="62"/>
  <c r="J15" i="62"/>
  <c r="D16" i="62"/>
  <c r="G16" i="62"/>
  <c r="J16" i="62"/>
  <c r="D17" i="62"/>
  <c r="G17" i="62"/>
  <c r="J17" i="62"/>
  <c r="D18" i="62"/>
  <c r="G18" i="62"/>
  <c r="J18" i="62"/>
  <c r="D19" i="62"/>
  <c r="G19" i="62"/>
  <c r="J19" i="62"/>
  <c r="D20" i="62"/>
  <c r="G20" i="62"/>
  <c r="J20" i="62"/>
  <c r="D21" i="62"/>
  <c r="G21" i="62"/>
  <c r="J21" i="62"/>
  <c r="D22" i="62"/>
  <c r="G22" i="62"/>
  <c r="J22" i="62"/>
  <c r="N22" i="62"/>
  <c r="N10" i="62"/>
  <c r="N16" i="62"/>
  <c r="D28" i="62"/>
  <c r="G28" i="62"/>
  <c r="D27" i="62"/>
  <c r="G27" i="62"/>
  <c r="N28" i="62"/>
  <c r="D32" i="62"/>
  <c r="G32" i="62"/>
  <c r="D31" i="62"/>
  <c r="G31" i="62"/>
  <c r="N32" i="62"/>
  <c r="D37" i="62"/>
  <c r="G37" i="62"/>
  <c r="D36" i="62"/>
  <c r="G36" i="62"/>
  <c r="N37" i="62"/>
  <c r="N40" i="62"/>
  <c r="N42" i="62"/>
  <c r="D23" i="62"/>
  <c r="G23" i="62"/>
  <c r="J23" i="62"/>
  <c r="D24" i="62"/>
  <c r="G24" i="62"/>
  <c r="J24" i="62"/>
  <c r="D25" i="62"/>
  <c r="G25" i="62"/>
  <c r="J25" i="62"/>
  <c r="D26" i="62"/>
  <c r="G26" i="62"/>
  <c r="J26" i="62"/>
  <c r="J27" i="62"/>
  <c r="J28" i="62"/>
  <c r="D29" i="62"/>
  <c r="G29" i="62"/>
  <c r="J29" i="62"/>
  <c r="D30" i="62"/>
  <c r="G30" i="62"/>
  <c r="J30" i="62"/>
  <c r="J31" i="62"/>
  <c r="J32" i="62"/>
  <c r="D33" i="62"/>
  <c r="G33" i="62"/>
  <c r="J33" i="62"/>
  <c r="D34" i="62"/>
  <c r="G34" i="62"/>
  <c r="J34" i="62"/>
  <c r="D35" i="62"/>
  <c r="G35" i="62"/>
  <c r="J35" i="62"/>
  <c r="J36" i="62"/>
  <c r="J37" i="62"/>
  <c r="D38" i="62"/>
  <c r="G38" i="62"/>
  <c r="J38" i="62"/>
  <c r="D39" i="62"/>
  <c r="G39" i="62"/>
  <c r="J39" i="62"/>
  <c r="U40" i="62"/>
  <c r="U42" i="62"/>
  <c r="V40" i="62"/>
  <c r="V42" i="62"/>
  <c r="O42" i="62"/>
  <c r="D8" i="63"/>
  <c r="G8" i="63"/>
  <c r="J8" i="63"/>
  <c r="D9" i="63"/>
  <c r="G9" i="63"/>
  <c r="J9" i="63"/>
  <c r="A10" i="63"/>
  <c r="A11" i="63"/>
  <c r="A12" i="63"/>
  <c r="A13" i="63"/>
  <c r="A14" i="63"/>
  <c r="A15" i="63"/>
  <c r="A16" i="63"/>
  <c r="A17" i="63"/>
  <c r="D10" i="63"/>
  <c r="G10" i="63"/>
  <c r="J10" i="63"/>
  <c r="D11" i="63"/>
  <c r="G11" i="63"/>
  <c r="N11" i="63"/>
  <c r="J11" i="63"/>
  <c r="D12" i="63"/>
  <c r="G12" i="63"/>
  <c r="N12" i="63"/>
  <c r="J12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D13" i="63"/>
  <c r="G13" i="63"/>
  <c r="J13" i="63"/>
  <c r="D14" i="63"/>
  <c r="G14" i="63"/>
  <c r="J14" i="63"/>
  <c r="D15" i="63"/>
  <c r="G15" i="63"/>
  <c r="J15" i="63"/>
  <c r="D16" i="63"/>
  <c r="G16" i="63"/>
  <c r="J16" i="63"/>
  <c r="D17" i="63"/>
  <c r="G17" i="63"/>
  <c r="J17" i="63"/>
  <c r="D18" i="63"/>
  <c r="G18" i="63"/>
  <c r="J18" i="63"/>
  <c r="D19" i="63"/>
  <c r="G19" i="63"/>
  <c r="J19" i="63"/>
  <c r="D20" i="63"/>
  <c r="G20" i="63"/>
  <c r="J20" i="63"/>
  <c r="D21" i="63"/>
  <c r="G21" i="63"/>
  <c r="N21" i="63"/>
  <c r="J21" i="63"/>
  <c r="D22" i="63"/>
  <c r="G22" i="63"/>
  <c r="J22" i="63"/>
  <c r="D23" i="63"/>
  <c r="D24" i="63"/>
  <c r="G24" i="63"/>
  <c r="G23" i="63"/>
  <c r="N24" i="63"/>
  <c r="J23" i="63"/>
  <c r="J24" i="63"/>
  <c r="D25" i="63"/>
  <c r="G25" i="63"/>
  <c r="J25" i="63"/>
  <c r="D26" i="63"/>
  <c r="G26" i="63"/>
  <c r="J26" i="63"/>
  <c r="D27" i="63"/>
  <c r="G27" i="63"/>
  <c r="J27" i="63"/>
  <c r="D28" i="63"/>
  <c r="G28" i="63"/>
  <c r="J28" i="63"/>
  <c r="D29" i="63"/>
  <c r="G29" i="63"/>
  <c r="J29" i="63"/>
  <c r="D30" i="63"/>
  <c r="G30" i="63"/>
  <c r="J30" i="63"/>
  <c r="N30" i="63"/>
  <c r="D31" i="63"/>
  <c r="G31" i="63"/>
  <c r="J31" i="63"/>
  <c r="N31" i="63"/>
  <c r="D32" i="63"/>
  <c r="G32" i="63"/>
  <c r="J32" i="63"/>
  <c r="D33" i="63"/>
  <c r="G33" i="63"/>
  <c r="J33" i="63"/>
  <c r="D34" i="63"/>
  <c r="G34" i="63"/>
  <c r="J34" i="63"/>
  <c r="D35" i="63"/>
  <c r="G35" i="63"/>
  <c r="D36" i="63"/>
  <c r="G36" i="63"/>
  <c r="N36" i="63"/>
  <c r="J35" i="63"/>
  <c r="J36" i="63"/>
  <c r="D37" i="63"/>
  <c r="G37" i="63"/>
  <c r="J37" i="63"/>
  <c r="D38" i="63"/>
  <c r="G38" i="63"/>
  <c r="J38" i="63"/>
  <c r="N38" i="63"/>
  <c r="D39" i="63"/>
  <c r="G39" i="63"/>
  <c r="J39" i="63"/>
  <c r="N39" i="63"/>
  <c r="U40" i="63"/>
  <c r="U42" i="63"/>
  <c r="V40" i="63"/>
  <c r="V42" i="63"/>
  <c r="O42" i="63"/>
  <c r="D8" i="64"/>
  <c r="G8" i="64"/>
  <c r="J8" i="64"/>
  <c r="D9" i="64"/>
  <c r="G9" i="64"/>
  <c r="J9" i="64"/>
  <c r="A10" i="64"/>
  <c r="D10" i="64"/>
  <c r="G10" i="64"/>
  <c r="J10" i="64"/>
  <c r="A11" i="64"/>
  <c r="A12" i="64"/>
  <c r="A13" i="64"/>
  <c r="A14" i="64"/>
  <c r="D11" i="64"/>
  <c r="G11" i="64"/>
  <c r="N11" i="64"/>
  <c r="J11" i="64"/>
  <c r="D12" i="64"/>
  <c r="G12" i="64"/>
  <c r="J12" i="64"/>
  <c r="A15" i="64"/>
  <c r="A16" i="64"/>
  <c r="A17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D13" i="64"/>
  <c r="G13" i="64"/>
  <c r="J13" i="64"/>
  <c r="D14" i="64"/>
  <c r="G14" i="64"/>
  <c r="J14" i="64"/>
  <c r="D15" i="64"/>
  <c r="G15" i="64"/>
  <c r="D16" i="64"/>
  <c r="G16" i="64"/>
  <c r="N16" i="64"/>
  <c r="J15" i="64"/>
  <c r="J16" i="64"/>
  <c r="D17" i="64"/>
  <c r="G17" i="64"/>
  <c r="J17" i="64"/>
  <c r="D18" i="64"/>
  <c r="G18" i="64"/>
  <c r="J18" i="64"/>
  <c r="D19" i="64"/>
  <c r="G19" i="64"/>
  <c r="J19" i="64"/>
  <c r="D20" i="64"/>
  <c r="G20" i="64"/>
  <c r="J20" i="64"/>
  <c r="D21" i="64"/>
  <c r="G21" i="64"/>
  <c r="J21" i="64"/>
  <c r="D22" i="64"/>
  <c r="G22" i="64"/>
  <c r="J22" i="64"/>
  <c r="D23" i="64"/>
  <c r="G23" i="64"/>
  <c r="J23" i="64"/>
  <c r="D24" i="64"/>
  <c r="G24" i="64"/>
  <c r="J24" i="64"/>
  <c r="D25" i="64"/>
  <c r="G25" i="64"/>
  <c r="J25" i="64"/>
  <c r="D26" i="64"/>
  <c r="D27" i="64"/>
  <c r="G27" i="64"/>
  <c r="G26" i="64"/>
  <c r="N27" i="64"/>
  <c r="J26" i="64"/>
  <c r="J27" i="64"/>
  <c r="D28" i="64"/>
  <c r="G28" i="64"/>
  <c r="J28" i="64"/>
  <c r="D29" i="64"/>
  <c r="G29" i="64"/>
  <c r="J29" i="64"/>
  <c r="D30" i="64"/>
  <c r="G30" i="64"/>
  <c r="J30" i="64"/>
  <c r="D31" i="64"/>
  <c r="G31" i="64"/>
  <c r="J31" i="64"/>
  <c r="D32" i="64"/>
  <c r="G32" i="64"/>
  <c r="J32" i="64"/>
  <c r="D33" i="64"/>
  <c r="G33" i="64"/>
  <c r="J33" i="64"/>
  <c r="D34" i="64"/>
  <c r="G34" i="64"/>
  <c r="J34" i="64"/>
  <c r="D35" i="64"/>
  <c r="G35" i="64"/>
  <c r="J35" i="64"/>
  <c r="D36" i="64"/>
  <c r="G36" i="64"/>
  <c r="N36" i="64"/>
  <c r="J36" i="64"/>
  <c r="D37" i="64"/>
  <c r="G37" i="64"/>
  <c r="J37" i="64"/>
  <c r="D38" i="64"/>
  <c r="G38" i="64"/>
  <c r="J38" i="64"/>
  <c r="D39" i="64"/>
  <c r="G39" i="64"/>
  <c r="J39" i="64"/>
  <c r="U40" i="64"/>
  <c r="U42" i="64"/>
  <c r="V40" i="64"/>
  <c r="O42" i="64"/>
  <c r="V42" i="64"/>
  <c r="D8" i="66"/>
  <c r="G8" i="66"/>
  <c r="J8" i="66"/>
  <c r="D9" i="66"/>
  <c r="G9" i="66"/>
  <c r="J9" i="66"/>
  <c r="A10" i="66"/>
  <c r="A11" i="66"/>
  <c r="D10" i="66"/>
  <c r="G10" i="66"/>
  <c r="N10" i="66"/>
  <c r="J10" i="66"/>
  <c r="D11" i="66"/>
  <c r="G11" i="66"/>
  <c r="J11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A34" i="66"/>
  <c r="A35" i="66"/>
  <c r="A36" i="66"/>
  <c r="D12" i="66"/>
  <c r="G12" i="66"/>
  <c r="J12" i="66"/>
  <c r="D13" i="66"/>
  <c r="G13" i="66"/>
  <c r="J13" i="66"/>
  <c r="D14" i="66"/>
  <c r="G14" i="66"/>
  <c r="J14" i="66"/>
  <c r="D15" i="66"/>
  <c r="G15" i="66"/>
  <c r="J15" i="66"/>
  <c r="D16" i="66"/>
  <c r="G16" i="66"/>
  <c r="J16" i="66"/>
  <c r="D17" i="66"/>
  <c r="G17" i="66"/>
  <c r="D18" i="66"/>
  <c r="G18" i="66"/>
  <c r="N18" i="66"/>
  <c r="J17" i="66"/>
  <c r="J18" i="66"/>
  <c r="D19" i="66"/>
  <c r="G19" i="66"/>
  <c r="N19" i="66"/>
  <c r="J19" i="66"/>
  <c r="D20" i="66"/>
  <c r="G20" i="66"/>
  <c r="J20" i="66"/>
  <c r="D21" i="66"/>
  <c r="G21" i="66"/>
  <c r="J21" i="66"/>
  <c r="N21" i="66"/>
  <c r="D22" i="66"/>
  <c r="G22" i="66"/>
  <c r="J22" i="66"/>
  <c r="D23" i="66"/>
  <c r="G23" i="66"/>
  <c r="J23" i="66"/>
  <c r="D24" i="66"/>
  <c r="G24" i="66"/>
  <c r="J24" i="66"/>
  <c r="D25" i="66"/>
  <c r="G25" i="66"/>
  <c r="J25" i="66"/>
  <c r="D26" i="66"/>
  <c r="G26" i="66"/>
  <c r="J26" i="66"/>
  <c r="D27" i="66"/>
  <c r="G27" i="66"/>
  <c r="J27" i="66"/>
  <c r="D28" i="66"/>
  <c r="G28" i="66"/>
  <c r="J28" i="66"/>
  <c r="D29" i="66"/>
  <c r="G29" i="66"/>
  <c r="N29" i="66"/>
  <c r="D30" i="66"/>
  <c r="G30" i="66"/>
  <c r="N30" i="66"/>
  <c r="J29" i="66"/>
  <c r="J30" i="66"/>
  <c r="D31" i="66"/>
  <c r="G31" i="66"/>
  <c r="J31" i="66"/>
  <c r="D32" i="66"/>
  <c r="G32" i="66"/>
  <c r="J32" i="66"/>
  <c r="D33" i="66"/>
  <c r="G33" i="66"/>
  <c r="J33" i="66"/>
  <c r="D34" i="66"/>
  <c r="G34" i="66"/>
  <c r="J34" i="66"/>
  <c r="D35" i="66"/>
  <c r="G35" i="66"/>
  <c r="J35" i="66"/>
  <c r="D36" i="66"/>
  <c r="G36" i="66"/>
  <c r="N36" i="66"/>
  <c r="J36" i="66"/>
  <c r="D37" i="66"/>
  <c r="G37" i="66"/>
  <c r="J37" i="66"/>
  <c r="D38" i="66"/>
  <c r="G38" i="66"/>
  <c r="J38" i="66"/>
  <c r="D39" i="66"/>
  <c r="G39" i="66"/>
  <c r="J39" i="66"/>
  <c r="N39" i="66"/>
  <c r="U40" i="66"/>
  <c r="V40" i="66"/>
  <c r="O42" i="66"/>
  <c r="U42" i="66"/>
  <c r="V42" i="66"/>
  <c r="D8" i="67"/>
  <c r="G8" i="67"/>
  <c r="J8" i="67"/>
  <c r="D9" i="67"/>
  <c r="G9" i="67"/>
  <c r="J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D10" i="67"/>
  <c r="D11" i="67"/>
  <c r="G11" i="67"/>
  <c r="G10" i="67"/>
  <c r="N11" i="67"/>
  <c r="N10" i="67"/>
  <c r="J10" i="67"/>
  <c r="J11" i="67"/>
  <c r="D12" i="67"/>
  <c r="G12" i="67"/>
  <c r="J12" i="67"/>
  <c r="D13" i="67"/>
  <c r="G13" i="67"/>
  <c r="J13" i="67"/>
  <c r="D14" i="67"/>
  <c r="G14" i="67"/>
  <c r="J14" i="67"/>
  <c r="D15" i="67"/>
  <c r="G15" i="67"/>
  <c r="N15" i="67"/>
  <c r="J15" i="67"/>
  <c r="D16" i="67"/>
  <c r="G16" i="67"/>
  <c r="J16" i="67"/>
  <c r="D17" i="67"/>
  <c r="G17" i="67"/>
  <c r="J17" i="67"/>
  <c r="D18" i="67"/>
  <c r="G18" i="67"/>
  <c r="J18" i="67"/>
  <c r="D19" i="67"/>
  <c r="G19" i="67"/>
  <c r="J19" i="67"/>
  <c r="D20" i="67"/>
  <c r="G20" i="67"/>
  <c r="N20" i="67"/>
  <c r="J20" i="67"/>
  <c r="D21" i="67"/>
  <c r="G21" i="67"/>
  <c r="J21" i="67"/>
  <c r="D22" i="67"/>
  <c r="G22" i="67"/>
  <c r="J22" i="67"/>
  <c r="D23" i="67"/>
  <c r="G23" i="67"/>
  <c r="J23" i="67"/>
  <c r="D24" i="67"/>
  <c r="G24" i="67"/>
  <c r="J24" i="67"/>
  <c r="D25" i="67"/>
  <c r="G25" i="67"/>
  <c r="J25" i="67"/>
  <c r="D26" i="67"/>
  <c r="G26" i="67"/>
  <c r="J26" i="67"/>
  <c r="D27" i="67"/>
  <c r="G27" i="67"/>
  <c r="J27" i="67"/>
  <c r="D28" i="67"/>
  <c r="G28" i="67"/>
  <c r="J28" i="67"/>
  <c r="D29" i="67"/>
  <c r="G29" i="67"/>
  <c r="J29" i="67"/>
  <c r="D30" i="67"/>
  <c r="G30" i="67"/>
  <c r="J30" i="67"/>
  <c r="D31" i="67"/>
  <c r="G31" i="67"/>
  <c r="J31" i="67"/>
  <c r="D32" i="67"/>
  <c r="G32" i="67"/>
  <c r="D33" i="67"/>
  <c r="G33" i="67"/>
  <c r="N33" i="67"/>
  <c r="J32" i="67"/>
  <c r="J33" i="67"/>
  <c r="D34" i="67"/>
  <c r="G34" i="67"/>
  <c r="N34" i="67"/>
  <c r="J34" i="67"/>
  <c r="D35" i="67"/>
  <c r="G35" i="67"/>
  <c r="J35" i="67"/>
  <c r="D36" i="67"/>
  <c r="G36" i="67"/>
  <c r="J36" i="67"/>
  <c r="D37" i="67"/>
  <c r="G37" i="67"/>
  <c r="N37" i="67"/>
  <c r="J37" i="67"/>
  <c r="D38" i="67"/>
  <c r="G38" i="67"/>
  <c r="J38" i="67"/>
  <c r="D39" i="67"/>
  <c r="G39" i="67"/>
  <c r="J39" i="67"/>
  <c r="U40" i="67"/>
  <c r="U42" i="67"/>
  <c r="V40" i="67"/>
  <c r="O42" i="67"/>
  <c r="V42" i="67"/>
  <c r="D8" i="68"/>
  <c r="G8" i="68"/>
  <c r="J8" i="68"/>
  <c r="D9" i="68"/>
  <c r="G9" i="68"/>
  <c r="J9" i="68"/>
  <c r="A10" i="68"/>
  <c r="D10" i="68"/>
  <c r="D11" i="68"/>
  <c r="G11" i="68"/>
  <c r="G10" i="68"/>
  <c r="N11" i="68"/>
  <c r="J10" i="68"/>
  <c r="A11" i="68"/>
  <c r="A12" i="68"/>
  <c r="A13" i="68"/>
  <c r="A14" i="68"/>
  <c r="A15" i="68"/>
  <c r="A16" i="68"/>
  <c r="A17" i="68"/>
  <c r="A18" i="68"/>
  <c r="A19" i="68"/>
  <c r="A20" i="68"/>
  <c r="A21" i="68"/>
  <c r="A22" i="68"/>
  <c r="A23" i="68"/>
  <c r="A24" i="68"/>
  <c r="A25" i="68"/>
  <c r="A26" i="68"/>
  <c r="A27" i="68"/>
  <c r="A28" i="68"/>
  <c r="A29" i="68"/>
  <c r="A30" i="68"/>
  <c r="A31" i="68"/>
  <c r="A32" i="68"/>
  <c r="A33" i="68"/>
  <c r="A34" i="68"/>
  <c r="A35" i="68"/>
  <c r="A36" i="68"/>
  <c r="J11" i="68"/>
  <c r="D12" i="68"/>
  <c r="G12" i="68"/>
  <c r="N12" i="68"/>
  <c r="J12" i="68"/>
  <c r="D13" i="68"/>
  <c r="G13" i="68"/>
  <c r="J13" i="68"/>
  <c r="D14" i="68"/>
  <c r="G14" i="68"/>
  <c r="J14" i="68"/>
  <c r="D15" i="68"/>
  <c r="G15" i="68"/>
  <c r="J15" i="68"/>
  <c r="D16" i="68"/>
  <c r="G16" i="68"/>
  <c r="J16" i="68"/>
  <c r="D17" i="68"/>
  <c r="G17" i="68"/>
  <c r="J17" i="68"/>
  <c r="D18" i="68"/>
  <c r="G18" i="68"/>
  <c r="J18" i="68"/>
  <c r="D19" i="68"/>
  <c r="G19" i="68"/>
  <c r="N19" i="68"/>
  <c r="J19" i="68"/>
  <c r="D20" i="68"/>
  <c r="G20" i="68"/>
  <c r="J20" i="68"/>
  <c r="D21" i="68"/>
  <c r="G21" i="68"/>
  <c r="J21" i="68"/>
  <c r="D22" i="68"/>
  <c r="G22" i="68"/>
  <c r="J22" i="68"/>
  <c r="D23" i="68"/>
  <c r="G23" i="68"/>
  <c r="J23" i="68"/>
  <c r="D24" i="68"/>
  <c r="G24" i="68"/>
  <c r="J24" i="68"/>
  <c r="D25" i="68"/>
  <c r="G25" i="68"/>
  <c r="J25" i="68"/>
  <c r="D26" i="68"/>
  <c r="G26" i="68"/>
  <c r="J26" i="68"/>
  <c r="D27" i="68"/>
  <c r="G27" i="68"/>
  <c r="J27" i="68"/>
  <c r="D28" i="68"/>
  <c r="G28" i="68"/>
  <c r="J28" i="68"/>
  <c r="D29" i="68"/>
  <c r="G29" i="68"/>
  <c r="J29" i="68"/>
  <c r="D30" i="68"/>
  <c r="G30" i="68"/>
  <c r="J30" i="68"/>
  <c r="D31" i="68"/>
  <c r="G31" i="68"/>
  <c r="J31" i="68"/>
  <c r="D32" i="68"/>
  <c r="G32" i="68"/>
  <c r="J32" i="68"/>
  <c r="D33" i="68"/>
  <c r="G33" i="68"/>
  <c r="J33" i="68"/>
  <c r="D34" i="68"/>
  <c r="G34" i="68"/>
  <c r="J34" i="68"/>
  <c r="D35" i="68"/>
  <c r="D36" i="68"/>
  <c r="G36" i="68"/>
  <c r="G35" i="68"/>
  <c r="N36" i="68"/>
  <c r="N35" i="68"/>
  <c r="J35" i="68"/>
  <c r="J36" i="68"/>
  <c r="D37" i="68"/>
  <c r="G37" i="68"/>
  <c r="J37" i="68"/>
  <c r="D38" i="68"/>
  <c r="G38" i="68"/>
  <c r="J38" i="68"/>
  <c r="D39" i="68"/>
  <c r="G39" i="68"/>
  <c r="J39" i="68"/>
  <c r="N39" i="68"/>
  <c r="U40" i="68"/>
  <c r="V40" i="68"/>
  <c r="O42" i="68"/>
  <c r="U42" i="68"/>
  <c r="V42" i="68"/>
  <c r="D8" i="70"/>
  <c r="G8" i="70"/>
  <c r="J8" i="70"/>
  <c r="D9" i="70"/>
  <c r="G9" i="70"/>
  <c r="J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D10" i="70"/>
  <c r="G10" i="70"/>
  <c r="J10" i="70"/>
  <c r="D11" i="70"/>
  <c r="G11" i="70"/>
  <c r="J11" i="70"/>
  <c r="D12" i="70"/>
  <c r="G12" i="70"/>
  <c r="J12" i="70"/>
  <c r="D13" i="70"/>
  <c r="D14" i="70"/>
  <c r="G14" i="70"/>
  <c r="G13" i="70"/>
  <c r="N14" i="70"/>
  <c r="J13" i="70"/>
  <c r="J14" i="70"/>
  <c r="D15" i="70"/>
  <c r="G15" i="70"/>
  <c r="J15" i="70"/>
  <c r="D16" i="70"/>
  <c r="G16" i="70"/>
  <c r="J16" i="70"/>
  <c r="D17" i="70"/>
  <c r="G17" i="70"/>
  <c r="J17" i="70"/>
  <c r="D18" i="70"/>
  <c r="G18" i="70"/>
  <c r="N18" i="70"/>
  <c r="J18" i="70"/>
  <c r="D19" i="70"/>
  <c r="G19" i="70"/>
  <c r="N19" i="70"/>
  <c r="J19" i="70"/>
  <c r="D20" i="70"/>
  <c r="G20" i="70"/>
  <c r="J20" i="70"/>
  <c r="D21" i="70"/>
  <c r="G21" i="70"/>
  <c r="J21" i="70"/>
  <c r="D22" i="70"/>
  <c r="G22" i="70"/>
  <c r="J22" i="70"/>
  <c r="D23" i="70"/>
  <c r="G23" i="70"/>
  <c r="J23" i="70"/>
  <c r="D24" i="70"/>
  <c r="G24" i="70"/>
  <c r="J24" i="70"/>
  <c r="D25" i="70"/>
  <c r="G25" i="70"/>
  <c r="J25" i="70"/>
  <c r="D26" i="70"/>
  <c r="G26" i="70"/>
  <c r="J26" i="70"/>
  <c r="D27" i="70"/>
  <c r="D28" i="70"/>
  <c r="G28" i="70"/>
  <c r="G27" i="70"/>
  <c r="N28" i="70"/>
  <c r="J27" i="70"/>
  <c r="J28" i="70"/>
  <c r="D29" i="70"/>
  <c r="G29" i="70"/>
  <c r="J29" i="70"/>
  <c r="D30" i="70"/>
  <c r="G30" i="70"/>
  <c r="J30" i="70"/>
  <c r="D31" i="70"/>
  <c r="G31" i="70"/>
  <c r="J31" i="70"/>
  <c r="D32" i="70"/>
  <c r="G32" i="70"/>
  <c r="J32" i="70"/>
  <c r="D33" i="70"/>
  <c r="G33" i="70"/>
  <c r="J33" i="70"/>
  <c r="D34" i="70"/>
  <c r="G34" i="70"/>
  <c r="J34" i="70"/>
  <c r="D35" i="70"/>
  <c r="G35" i="70"/>
  <c r="J35" i="70"/>
  <c r="D36" i="70"/>
  <c r="G36" i="70"/>
  <c r="J36" i="70"/>
  <c r="D37" i="70"/>
  <c r="G37" i="70"/>
  <c r="N37" i="70"/>
  <c r="J37" i="70"/>
  <c r="D38" i="70"/>
  <c r="G38" i="70"/>
  <c r="J38" i="70"/>
  <c r="D39" i="70"/>
  <c r="G39" i="70"/>
  <c r="J39" i="70"/>
  <c r="U40" i="70"/>
  <c r="U42" i="70"/>
  <c r="V40" i="70"/>
  <c r="V42" i="70"/>
  <c r="O42" i="70"/>
  <c r="D8" i="69"/>
  <c r="G8" i="69"/>
  <c r="J8" i="69"/>
  <c r="D9" i="69"/>
  <c r="G9" i="69"/>
  <c r="J9" i="69"/>
  <c r="A10" i="69"/>
  <c r="A11" i="69"/>
  <c r="A12" i="69"/>
  <c r="A13" i="69"/>
  <c r="A14" i="69"/>
  <c r="A15" i="69"/>
  <c r="A16" i="69"/>
  <c r="A17" i="69"/>
  <c r="A18" i="69"/>
  <c r="A19" i="69"/>
  <c r="A20" i="69"/>
  <c r="A21" i="69"/>
  <c r="A22" i="69"/>
  <c r="A23" i="69"/>
  <c r="A24" i="69"/>
  <c r="A25" i="69"/>
  <c r="A26" i="69"/>
  <c r="A27" i="69"/>
  <c r="A28" i="69"/>
  <c r="A29" i="69"/>
  <c r="A30" i="69"/>
  <c r="A31" i="69"/>
  <c r="A32" i="69"/>
  <c r="A33" i="69"/>
  <c r="A34" i="69"/>
  <c r="A35" i="69"/>
  <c r="A36" i="69"/>
  <c r="D10" i="69"/>
  <c r="G10" i="69"/>
  <c r="J10" i="69"/>
  <c r="D11" i="69"/>
  <c r="G11" i="69"/>
  <c r="J11" i="69"/>
  <c r="D12" i="69"/>
  <c r="G12" i="69"/>
  <c r="J12" i="69"/>
  <c r="D13" i="69"/>
  <c r="G13" i="69"/>
  <c r="J13" i="69"/>
  <c r="D14" i="69"/>
  <c r="G14" i="69"/>
  <c r="N14" i="69"/>
  <c r="J14" i="69"/>
  <c r="D15" i="69"/>
  <c r="G15" i="69"/>
  <c r="J15" i="69"/>
  <c r="D16" i="69"/>
  <c r="G16" i="69"/>
  <c r="J16" i="69"/>
  <c r="D17" i="69"/>
  <c r="G17" i="69"/>
  <c r="J17" i="69"/>
  <c r="D18" i="69"/>
  <c r="G18" i="69"/>
  <c r="J18" i="69"/>
  <c r="D19" i="69"/>
  <c r="G19" i="69"/>
  <c r="J19" i="69"/>
  <c r="D20" i="69"/>
  <c r="G20" i="69"/>
  <c r="N20" i="69"/>
  <c r="J20" i="69"/>
  <c r="D21" i="69"/>
  <c r="G21" i="69"/>
  <c r="J21" i="69"/>
  <c r="D22" i="69"/>
  <c r="G22" i="69"/>
  <c r="J22" i="69"/>
  <c r="D23" i="69"/>
  <c r="G23" i="69"/>
  <c r="J23" i="69"/>
  <c r="D24" i="69"/>
  <c r="G24" i="69"/>
  <c r="J24" i="69"/>
  <c r="D25" i="69"/>
  <c r="G25" i="69"/>
  <c r="N25" i="69"/>
  <c r="J25" i="69"/>
  <c r="D26" i="69"/>
  <c r="G26" i="69"/>
  <c r="J26" i="69"/>
  <c r="D27" i="69"/>
  <c r="G27" i="69"/>
  <c r="J27" i="69"/>
  <c r="D28" i="69"/>
  <c r="G28" i="69"/>
  <c r="J28" i="69"/>
  <c r="D29" i="69"/>
  <c r="G29" i="69"/>
  <c r="J29" i="69"/>
  <c r="D30" i="69"/>
  <c r="G30" i="69"/>
  <c r="J30" i="69"/>
  <c r="D31" i="69"/>
  <c r="G31" i="69"/>
  <c r="J31" i="69"/>
  <c r="D32" i="69"/>
  <c r="G32" i="69"/>
  <c r="J32" i="69"/>
  <c r="D33" i="69"/>
  <c r="G33" i="69"/>
  <c r="J33" i="69"/>
  <c r="D34" i="69"/>
  <c r="G34" i="69"/>
  <c r="J34" i="69"/>
  <c r="D35" i="69"/>
  <c r="G35" i="69"/>
  <c r="J35" i="69"/>
  <c r="D36" i="69"/>
  <c r="G36" i="69"/>
  <c r="J36" i="69"/>
  <c r="D37" i="69"/>
  <c r="G37" i="69"/>
  <c r="J37" i="69"/>
  <c r="D38" i="69"/>
  <c r="G38" i="69"/>
  <c r="J38" i="69"/>
  <c r="D39" i="69"/>
  <c r="G39" i="69"/>
  <c r="N39" i="69"/>
  <c r="J39" i="69"/>
  <c r="U40" i="69"/>
  <c r="V40" i="69"/>
  <c r="O42" i="69"/>
  <c r="U42" i="69"/>
  <c r="V42" i="69"/>
  <c r="D8" i="71"/>
  <c r="G8" i="71"/>
  <c r="J8" i="71"/>
  <c r="D9" i="71"/>
  <c r="G9" i="71"/>
  <c r="J9" i="71"/>
  <c r="N9" i="71"/>
  <c r="D17" i="71"/>
  <c r="G17" i="71"/>
  <c r="D16" i="71"/>
  <c r="G16" i="71"/>
  <c r="N17" i="71"/>
  <c r="D23" i="71"/>
  <c r="G23" i="71"/>
  <c r="D22" i="71"/>
  <c r="G22" i="71"/>
  <c r="N23" i="71"/>
  <c r="D28" i="71"/>
  <c r="G28" i="71"/>
  <c r="D27" i="71"/>
  <c r="G27" i="71"/>
  <c r="N28" i="71"/>
  <c r="N39" i="71"/>
  <c r="N40" i="71"/>
  <c r="N42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D10" i="71"/>
  <c r="G10" i="71"/>
  <c r="J10" i="71"/>
  <c r="D11" i="71"/>
  <c r="G11" i="71"/>
  <c r="J11" i="71"/>
  <c r="D12" i="71"/>
  <c r="G12" i="71"/>
  <c r="J12" i="71"/>
  <c r="D13" i="71"/>
  <c r="G13" i="71"/>
  <c r="J13" i="71"/>
  <c r="D14" i="71"/>
  <c r="G14" i="71"/>
  <c r="J14" i="71"/>
  <c r="D15" i="71"/>
  <c r="G15" i="71"/>
  <c r="J15" i="71"/>
  <c r="J16" i="71"/>
  <c r="J17" i="71"/>
  <c r="D18" i="71"/>
  <c r="G18" i="71"/>
  <c r="J18" i="71"/>
  <c r="D19" i="71"/>
  <c r="G19" i="71"/>
  <c r="J19" i="71"/>
  <c r="D20" i="71"/>
  <c r="G20" i="71"/>
  <c r="J20" i="71"/>
  <c r="D21" i="71"/>
  <c r="G21" i="71"/>
  <c r="J21" i="71"/>
  <c r="J22" i="71"/>
  <c r="J23" i="71"/>
  <c r="D24" i="71"/>
  <c r="G24" i="71"/>
  <c r="J24" i="71"/>
  <c r="D25" i="71"/>
  <c r="G25" i="71"/>
  <c r="J25" i="71"/>
  <c r="D26" i="71"/>
  <c r="G26" i="71"/>
  <c r="J26" i="71"/>
  <c r="J27" i="71"/>
  <c r="J28" i="71"/>
  <c r="D29" i="71"/>
  <c r="G29" i="71"/>
  <c r="J29" i="71"/>
  <c r="D30" i="71"/>
  <c r="G30" i="71"/>
  <c r="J30" i="71"/>
  <c r="D31" i="71"/>
  <c r="G31" i="71"/>
  <c r="J31" i="71"/>
  <c r="D32" i="71"/>
  <c r="G32" i="71"/>
  <c r="J32" i="71"/>
  <c r="D33" i="71"/>
  <c r="G33" i="71"/>
  <c r="J33" i="71"/>
  <c r="D34" i="71"/>
  <c r="G34" i="71"/>
  <c r="J34" i="71"/>
  <c r="D35" i="71"/>
  <c r="G35" i="71"/>
  <c r="J35" i="71"/>
  <c r="D36" i="71"/>
  <c r="G36" i="71"/>
  <c r="J36" i="71"/>
  <c r="D37" i="71"/>
  <c r="G37" i="71"/>
  <c r="J37" i="71"/>
  <c r="D38" i="71"/>
  <c r="G38" i="71"/>
  <c r="J38" i="71"/>
  <c r="D39" i="71"/>
  <c r="G39" i="71"/>
  <c r="J39" i="71"/>
  <c r="U40" i="71"/>
  <c r="V40" i="71"/>
  <c r="V42" i="71"/>
  <c r="O42" i="71"/>
  <c r="U42" i="71"/>
  <c r="D8" i="72"/>
  <c r="G8" i="72"/>
  <c r="J8" i="72"/>
  <c r="D9" i="72"/>
  <c r="G9" i="72"/>
  <c r="J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25" i="72"/>
  <c r="A26" i="72"/>
  <c r="A27" i="72"/>
  <c r="A28" i="72"/>
  <c r="A29" i="72"/>
  <c r="A30" i="72"/>
  <c r="A31" i="72"/>
  <c r="A32" i="72"/>
  <c r="A33" i="72"/>
  <c r="A34" i="72"/>
  <c r="A35" i="72"/>
  <c r="A36" i="72"/>
  <c r="D10" i="72"/>
  <c r="G10" i="72"/>
  <c r="J10" i="72"/>
  <c r="D11" i="72"/>
  <c r="G11" i="72"/>
  <c r="J11" i="72"/>
  <c r="D12" i="72"/>
  <c r="G12" i="72"/>
  <c r="J12" i="72"/>
  <c r="D13" i="72"/>
  <c r="D14" i="72"/>
  <c r="G14" i="72"/>
  <c r="G13" i="72"/>
  <c r="N14" i="72"/>
  <c r="J13" i="72"/>
  <c r="J14" i="72"/>
  <c r="D15" i="72"/>
  <c r="G15" i="72"/>
  <c r="N15" i="72"/>
  <c r="J15" i="72"/>
  <c r="D16" i="72"/>
  <c r="G16" i="72"/>
  <c r="J16" i="72"/>
  <c r="D17" i="72"/>
  <c r="G17" i="72"/>
  <c r="J17" i="72"/>
  <c r="D18" i="72"/>
  <c r="G18" i="72"/>
  <c r="J18" i="72"/>
  <c r="D19" i="72"/>
  <c r="G19" i="72"/>
  <c r="J19" i="72"/>
  <c r="D20" i="72"/>
  <c r="G20" i="72"/>
  <c r="N20" i="72"/>
  <c r="D24" i="72"/>
  <c r="G24" i="72"/>
  <c r="D23" i="72"/>
  <c r="G23" i="72"/>
  <c r="N24" i="72"/>
  <c r="D29" i="72"/>
  <c r="G29" i="72"/>
  <c r="D28" i="72"/>
  <c r="G28" i="72"/>
  <c r="N29" i="72"/>
  <c r="D35" i="72"/>
  <c r="G35" i="72"/>
  <c r="D34" i="72"/>
  <c r="G34" i="72"/>
  <c r="N35" i="72"/>
  <c r="D36" i="72"/>
  <c r="G36" i="72"/>
  <c r="N36" i="72"/>
  <c r="N40" i="72"/>
  <c r="N42" i="72"/>
  <c r="J20" i="72"/>
  <c r="D21" i="72"/>
  <c r="G21" i="72"/>
  <c r="J21" i="72"/>
  <c r="D22" i="72"/>
  <c r="G22" i="72"/>
  <c r="J22" i="72"/>
  <c r="J23" i="72"/>
  <c r="J24" i="72"/>
  <c r="D25" i="72"/>
  <c r="G25" i="72"/>
  <c r="J25" i="72"/>
  <c r="D26" i="72"/>
  <c r="G26" i="72"/>
  <c r="J26" i="72"/>
  <c r="D27" i="72"/>
  <c r="G27" i="72"/>
  <c r="J27" i="72"/>
  <c r="J28" i="72"/>
  <c r="J29" i="72"/>
  <c r="D30" i="72"/>
  <c r="G30" i="72"/>
  <c r="J30" i="72"/>
  <c r="D31" i="72"/>
  <c r="G31" i="72"/>
  <c r="J31" i="72"/>
  <c r="D32" i="72"/>
  <c r="G32" i="72"/>
  <c r="J32" i="72"/>
  <c r="D33" i="72"/>
  <c r="G33" i="72"/>
  <c r="J33" i="72"/>
  <c r="J34" i="72"/>
  <c r="J35" i="72"/>
  <c r="J36" i="72"/>
  <c r="D37" i="72"/>
  <c r="G37" i="72"/>
  <c r="J37" i="72"/>
  <c r="D38" i="72"/>
  <c r="G38" i="72"/>
  <c r="J38" i="72"/>
  <c r="D39" i="72"/>
  <c r="G39" i="72"/>
  <c r="J39" i="72"/>
  <c r="U40" i="72"/>
  <c r="U42" i="72"/>
  <c r="V40" i="72"/>
  <c r="V42" i="72"/>
  <c r="O42" i="72"/>
  <c r="D8" i="73"/>
  <c r="G8" i="73"/>
  <c r="J8" i="73"/>
  <c r="D9" i="73"/>
  <c r="G9" i="73"/>
  <c r="J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A22" i="73"/>
  <c r="A23" i="73"/>
  <c r="A24" i="73"/>
  <c r="A25" i="73"/>
  <c r="A26" i="73"/>
  <c r="A27" i="73"/>
  <c r="A28" i="73"/>
  <c r="A29" i="73"/>
  <c r="A30" i="73"/>
  <c r="A31" i="73"/>
  <c r="A32" i="73"/>
  <c r="A33" i="73"/>
  <c r="A34" i="73"/>
  <c r="A35" i="73"/>
  <c r="A36" i="73"/>
  <c r="D10" i="73"/>
  <c r="G10" i="73"/>
  <c r="N10" i="73"/>
  <c r="J10" i="73"/>
  <c r="D11" i="73"/>
  <c r="G11" i="73"/>
  <c r="J11" i="73"/>
  <c r="D12" i="73"/>
  <c r="G12" i="73"/>
  <c r="J12" i="73"/>
  <c r="D13" i="73"/>
  <c r="G13" i="73"/>
  <c r="J13" i="73"/>
  <c r="D14" i="73"/>
  <c r="G14" i="73"/>
  <c r="N14" i="73"/>
  <c r="J14" i="73"/>
  <c r="D15" i="73"/>
  <c r="G15" i="73"/>
  <c r="N15" i="73"/>
  <c r="J15" i="73"/>
  <c r="D16" i="73"/>
  <c r="G16" i="73"/>
  <c r="J16" i="73"/>
  <c r="D17" i="73"/>
  <c r="G17" i="73"/>
  <c r="J17" i="73"/>
  <c r="D18" i="73"/>
  <c r="G18" i="73"/>
  <c r="J18" i="73"/>
  <c r="D19" i="73"/>
  <c r="G19" i="73"/>
  <c r="N19" i="73"/>
  <c r="J19" i="73"/>
  <c r="D20" i="73"/>
  <c r="G20" i="73"/>
  <c r="J20" i="73"/>
  <c r="D21" i="73"/>
  <c r="G21" i="73"/>
  <c r="J21" i="73"/>
  <c r="D22" i="73"/>
  <c r="G22" i="73"/>
  <c r="J22" i="73"/>
  <c r="D23" i="73"/>
  <c r="G23" i="73"/>
  <c r="J23" i="73"/>
  <c r="D24" i="73"/>
  <c r="G24" i="73"/>
  <c r="J24" i="73"/>
  <c r="D25" i="73"/>
  <c r="G25" i="73"/>
  <c r="N25" i="73"/>
  <c r="J25" i="73"/>
  <c r="D26" i="73"/>
  <c r="G26" i="73"/>
  <c r="J26" i="73"/>
  <c r="D27" i="73"/>
  <c r="G27" i="73"/>
  <c r="N27" i="73"/>
  <c r="J27" i="73"/>
  <c r="D28" i="73"/>
  <c r="G28" i="73"/>
  <c r="N28" i="73"/>
  <c r="J28" i="73"/>
  <c r="D29" i="73"/>
  <c r="G29" i="73"/>
  <c r="J29" i="73"/>
  <c r="D30" i="73"/>
  <c r="G30" i="73"/>
  <c r="J30" i="73"/>
  <c r="D31" i="73"/>
  <c r="G31" i="73"/>
  <c r="J31" i="73"/>
  <c r="N31" i="73"/>
  <c r="D32" i="73"/>
  <c r="G32" i="73"/>
  <c r="J32" i="73"/>
  <c r="D33" i="73"/>
  <c r="G33" i="73"/>
  <c r="J33" i="73"/>
  <c r="D34" i="73"/>
  <c r="G34" i="73"/>
  <c r="J34" i="73"/>
  <c r="D35" i="73"/>
  <c r="G35" i="73"/>
  <c r="J35" i="73"/>
  <c r="D36" i="73"/>
  <c r="G36" i="73"/>
  <c r="N36" i="73"/>
  <c r="J36" i="73"/>
  <c r="D37" i="73"/>
  <c r="G37" i="73"/>
  <c r="J37" i="73"/>
  <c r="D38" i="73"/>
  <c r="G38" i="73"/>
  <c r="J38" i="73"/>
  <c r="D39" i="73"/>
  <c r="G39" i="73"/>
  <c r="J39" i="73"/>
  <c r="N39" i="73"/>
  <c r="U40" i="73"/>
  <c r="V40" i="73"/>
  <c r="O42" i="73"/>
  <c r="U42" i="73"/>
  <c r="V42" i="73"/>
  <c r="D8" i="44"/>
  <c r="G8" i="44"/>
  <c r="J8" i="44"/>
  <c r="D9" i="44"/>
  <c r="G9" i="44"/>
  <c r="J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D10" i="44"/>
  <c r="G10" i="44"/>
  <c r="D11" i="44"/>
  <c r="G11" i="44"/>
  <c r="N11" i="44"/>
  <c r="J10" i="44"/>
  <c r="J11" i="44"/>
  <c r="D12" i="44"/>
  <c r="G12" i="44"/>
  <c r="J12" i="44"/>
  <c r="D13" i="44"/>
  <c r="G13" i="44"/>
  <c r="J13" i="44"/>
  <c r="D14" i="44"/>
  <c r="G14" i="44"/>
  <c r="J14" i="44"/>
  <c r="D15" i="44"/>
  <c r="G15" i="44"/>
  <c r="J15" i="44"/>
  <c r="D16" i="44"/>
  <c r="G16" i="44"/>
  <c r="J16" i="44"/>
  <c r="D17" i="44"/>
  <c r="G17" i="44"/>
  <c r="J17" i="44"/>
  <c r="D18" i="44"/>
  <c r="G18" i="44"/>
  <c r="J18" i="44"/>
  <c r="D19" i="44"/>
  <c r="G19" i="44"/>
  <c r="J19" i="44"/>
  <c r="D20" i="44"/>
  <c r="D21" i="44"/>
  <c r="G21" i="44"/>
  <c r="G20" i="44"/>
  <c r="N21" i="44"/>
  <c r="J20" i="44"/>
  <c r="J21" i="44"/>
  <c r="D22" i="44"/>
  <c r="G22" i="44"/>
  <c r="J22" i="44"/>
  <c r="D23" i="44"/>
  <c r="G23" i="44"/>
  <c r="J23" i="44"/>
  <c r="D24" i="44"/>
  <c r="G24" i="44"/>
  <c r="N24" i="44"/>
  <c r="J24" i="44"/>
  <c r="D25" i="44"/>
  <c r="G25" i="44"/>
  <c r="N25" i="44"/>
  <c r="J25" i="44"/>
  <c r="D26" i="44"/>
  <c r="G26" i="44"/>
  <c r="J26" i="44"/>
  <c r="D27" i="44"/>
  <c r="G27" i="44"/>
  <c r="J27" i="44"/>
  <c r="D28" i="44"/>
  <c r="G28" i="44"/>
  <c r="J28" i="44"/>
  <c r="D29" i="44"/>
  <c r="G29" i="44"/>
  <c r="N29" i="44"/>
  <c r="J29" i="44"/>
  <c r="D30" i="44"/>
  <c r="G30" i="44"/>
  <c r="N30" i="44"/>
  <c r="J30" i="44"/>
  <c r="D31" i="44"/>
  <c r="G31" i="44"/>
  <c r="J31" i="44"/>
  <c r="D32" i="44"/>
  <c r="G32" i="44"/>
  <c r="J32" i="44"/>
  <c r="D33" i="44"/>
  <c r="G33" i="44"/>
  <c r="J33" i="44"/>
  <c r="D34" i="44"/>
  <c r="G34" i="44"/>
  <c r="J34" i="44"/>
  <c r="D35" i="44"/>
  <c r="G35" i="44"/>
  <c r="J35" i="44"/>
  <c r="D36" i="44"/>
  <c r="G36" i="44"/>
  <c r="J36" i="44"/>
  <c r="D37" i="44"/>
  <c r="G37" i="44"/>
  <c r="N37" i="44"/>
  <c r="J37" i="44"/>
  <c r="D38" i="44"/>
  <c r="G38" i="44"/>
  <c r="J38" i="44"/>
  <c r="D39" i="44"/>
  <c r="G39" i="44"/>
  <c r="J39" i="44"/>
  <c r="U40" i="44"/>
  <c r="U42" i="44"/>
  <c r="V40" i="44"/>
  <c r="V42" i="44"/>
  <c r="O42" i="44"/>
  <c r="D8" i="75"/>
  <c r="G8" i="75"/>
  <c r="J8" i="75"/>
  <c r="D9" i="75"/>
  <c r="G9" i="75"/>
  <c r="J9" i="75"/>
  <c r="A10" i="75"/>
  <c r="D10" i="75"/>
  <c r="G10" i="75"/>
  <c r="J10" i="75"/>
  <c r="A11" i="75"/>
  <c r="A12" i="75"/>
  <c r="A13" i="75"/>
  <c r="A14" i="75"/>
  <c r="A15" i="75"/>
  <c r="A16" i="75"/>
  <c r="A17" i="75"/>
  <c r="A18" i="75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D11" i="75"/>
  <c r="G11" i="75"/>
  <c r="J11" i="75"/>
  <c r="D12" i="75"/>
  <c r="G12" i="75"/>
  <c r="J12" i="75"/>
  <c r="D13" i="75"/>
  <c r="G13" i="75"/>
  <c r="J13" i="75"/>
  <c r="D14" i="75"/>
  <c r="G14" i="75"/>
  <c r="J14" i="75"/>
  <c r="D15" i="75"/>
  <c r="G15" i="75"/>
  <c r="J15" i="75"/>
  <c r="D16" i="75"/>
  <c r="G16" i="75"/>
  <c r="J16" i="75"/>
  <c r="D17" i="75"/>
  <c r="G17" i="75"/>
  <c r="J17" i="75"/>
  <c r="D18" i="75"/>
  <c r="G18" i="75"/>
  <c r="J18" i="75"/>
  <c r="D19" i="75"/>
  <c r="G19" i="75"/>
  <c r="J19" i="75"/>
  <c r="D20" i="75"/>
  <c r="G20" i="75"/>
  <c r="J20" i="75"/>
  <c r="D21" i="75"/>
  <c r="G21" i="75"/>
  <c r="J21" i="75"/>
  <c r="D22" i="75"/>
  <c r="G22" i="75"/>
  <c r="J22" i="75"/>
  <c r="D23" i="75"/>
  <c r="G23" i="75"/>
  <c r="J23" i="75"/>
  <c r="D24" i="75"/>
  <c r="G24" i="75"/>
  <c r="J24" i="75"/>
  <c r="D25" i="75"/>
  <c r="G25" i="75"/>
  <c r="N25" i="75"/>
  <c r="J25" i="75"/>
  <c r="D26" i="75"/>
  <c r="G26" i="75"/>
  <c r="N26" i="75"/>
  <c r="J26" i="75"/>
  <c r="D27" i="75"/>
  <c r="G27" i="75"/>
  <c r="N27" i="75"/>
  <c r="J27" i="75"/>
  <c r="D28" i="75"/>
  <c r="G28" i="75"/>
  <c r="J28" i="75"/>
  <c r="D29" i="75"/>
  <c r="G29" i="75"/>
  <c r="J29" i="75"/>
  <c r="D30" i="75"/>
  <c r="D31" i="75"/>
  <c r="G31" i="75"/>
  <c r="G30" i="75"/>
  <c r="N31" i="75"/>
  <c r="J30" i="75"/>
  <c r="J31" i="75"/>
  <c r="D32" i="75"/>
  <c r="G32" i="75"/>
  <c r="J32" i="75"/>
  <c r="D33" i="75"/>
  <c r="G33" i="75"/>
  <c r="J33" i="75"/>
  <c r="D34" i="75"/>
  <c r="G34" i="75"/>
  <c r="J34" i="75"/>
  <c r="D35" i="75"/>
  <c r="G35" i="75"/>
  <c r="J35" i="75"/>
  <c r="D36" i="75"/>
  <c r="G36" i="75"/>
  <c r="J36" i="75"/>
  <c r="D37" i="75"/>
  <c r="G37" i="75"/>
  <c r="N37" i="75"/>
  <c r="J37" i="75"/>
  <c r="D38" i="75"/>
  <c r="G38" i="75"/>
  <c r="J38" i="75"/>
  <c r="D39" i="75"/>
  <c r="G39" i="75"/>
  <c r="N39" i="75"/>
  <c r="J39" i="75"/>
  <c r="U40" i="75"/>
  <c r="U42" i="75"/>
  <c r="V40" i="75"/>
  <c r="O42" i="75"/>
  <c r="V42" i="75"/>
  <c r="D8" i="74"/>
  <c r="G8" i="74"/>
  <c r="J8" i="74"/>
  <c r="D9" i="74"/>
  <c r="G9" i="74"/>
  <c r="J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A31" i="74"/>
  <c r="A32" i="74"/>
  <c r="A33" i="74"/>
  <c r="A34" i="74"/>
  <c r="A35" i="74"/>
  <c r="A36" i="74"/>
  <c r="D10" i="74"/>
  <c r="G10" i="74"/>
  <c r="J10" i="74"/>
  <c r="D11" i="74"/>
  <c r="G11" i="74"/>
  <c r="J11" i="74"/>
  <c r="D12" i="74"/>
  <c r="G12" i="74"/>
  <c r="J12" i="74"/>
  <c r="D13" i="74"/>
  <c r="G13" i="74"/>
  <c r="J13" i="74"/>
  <c r="D14" i="74"/>
  <c r="G14" i="74"/>
  <c r="J14" i="74"/>
  <c r="D15" i="74"/>
  <c r="G15" i="74"/>
  <c r="J15" i="74"/>
  <c r="D16" i="74"/>
  <c r="G16" i="74"/>
  <c r="J16" i="74"/>
  <c r="D17" i="74"/>
  <c r="G17" i="74"/>
  <c r="J17" i="74"/>
  <c r="D18" i="74"/>
  <c r="G18" i="74"/>
  <c r="J18" i="74"/>
  <c r="D19" i="74"/>
  <c r="G19" i="74"/>
  <c r="J19" i="74"/>
  <c r="D20" i="74"/>
  <c r="G20" i="74"/>
  <c r="J20" i="74"/>
  <c r="D21" i="74"/>
  <c r="G21" i="74"/>
  <c r="J21" i="74"/>
  <c r="N21" i="74"/>
  <c r="N22" i="74"/>
  <c r="N23" i="74"/>
  <c r="N24" i="74"/>
  <c r="N25" i="74"/>
  <c r="N26" i="74"/>
  <c r="N27" i="74"/>
  <c r="N28" i="74"/>
  <c r="N29" i="74"/>
  <c r="N30" i="74"/>
  <c r="N31" i="74"/>
  <c r="N32" i="74"/>
  <c r="N33" i="74"/>
  <c r="N34" i="74"/>
  <c r="N35" i="74"/>
  <c r="N36" i="74"/>
  <c r="N37" i="74"/>
  <c r="N38" i="74"/>
  <c r="N39" i="74"/>
  <c r="N40" i="74"/>
  <c r="N42" i="74"/>
  <c r="D22" i="74"/>
  <c r="G22" i="74"/>
  <c r="J22" i="74"/>
  <c r="D23" i="74"/>
  <c r="G23" i="74"/>
  <c r="J23" i="74"/>
  <c r="D24" i="74"/>
  <c r="G24" i="74"/>
  <c r="J24" i="74"/>
  <c r="D25" i="74"/>
  <c r="G25" i="74"/>
  <c r="J25" i="74"/>
  <c r="D26" i="74"/>
  <c r="G26" i="74"/>
  <c r="J26" i="74"/>
  <c r="D27" i="74"/>
  <c r="G27" i="74"/>
  <c r="J27" i="74"/>
  <c r="D28" i="74"/>
  <c r="G28" i="74"/>
  <c r="J28" i="74"/>
  <c r="D29" i="74"/>
  <c r="G29" i="74"/>
  <c r="D30" i="74"/>
  <c r="G30" i="74"/>
  <c r="J30" i="74"/>
  <c r="D31" i="74"/>
  <c r="G31" i="74"/>
  <c r="J31" i="74"/>
  <c r="D32" i="74"/>
  <c r="G32" i="74"/>
  <c r="J32" i="74"/>
  <c r="D33" i="74"/>
  <c r="G33" i="74"/>
  <c r="J33" i="74"/>
  <c r="D34" i="74"/>
  <c r="G34" i="74"/>
  <c r="J34" i="74"/>
  <c r="D35" i="74"/>
  <c r="G35" i="74"/>
  <c r="J35" i="74"/>
  <c r="D36" i="74"/>
  <c r="G36" i="74"/>
  <c r="J36" i="74"/>
  <c r="D37" i="74"/>
  <c r="G37" i="74"/>
  <c r="J37" i="74"/>
  <c r="D38" i="74"/>
  <c r="G38" i="74"/>
  <c r="J38" i="74"/>
  <c r="D39" i="74"/>
  <c r="G39" i="74"/>
  <c r="J39" i="74"/>
  <c r="U40" i="74"/>
  <c r="U42" i="74"/>
  <c r="V40" i="74"/>
  <c r="V42" i="74"/>
  <c r="O42" i="74"/>
  <c r="D8" i="76"/>
  <c r="G8" i="76"/>
  <c r="J8" i="76"/>
  <c r="D9" i="76"/>
  <c r="G9" i="76"/>
  <c r="J9" i="76"/>
  <c r="A10" i="76"/>
  <c r="D10" i="76"/>
  <c r="G10" i="76"/>
  <c r="J10" i="76"/>
  <c r="A11" i="76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27" i="76"/>
  <c r="A28" i="76"/>
  <c r="A29" i="76"/>
  <c r="A30" i="76"/>
  <c r="A31" i="76"/>
  <c r="A32" i="76"/>
  <c r="A33" i="76"/>
  <c r="A34" i="76"/>
  <c r="A35" i="76"/>
  <c r="D11" i="76"/>
  <c r="G11" i="76"/>
  <c r="J11" i="76"/>
  <c r="D12" i="76"/>
  <c r="G12" i="76"/>
  <c r="J12" i="76"/>
  <c r="D13" i="76"/>
  <c r="G13" i="76"/>
  <c r="J13" i="76"/>
  <c r="D14" i="76"/>
  <c r="G14" i="76"/>
  <c r="J14" i="76"/>
  <c r="D15" i="76"/>
  <c r="G15" i="76"/>
  <c r="J15" i="76"/>
  <c r="D16" i="76"/>
  <c r="G16" i="76"/>
  <c r="J16" i="76"/>
  <c r="D17" i="76"/>
  <c r="G17" i="76"/>
  <c r="J17" i="76"/>
  <c r="D18" i="76"/>
  <c r="G18" i="76"/>
  <c r="J18" i="76"/>
  <c r="D19" i="76"/>
  <c r="G19" i="76"/>
  <c r="J19" i="76"/>
  <c r="G20" i="76"/>
  <c r="J20" i="76"/>
  <c r="D21" i="76"/>
  <c r="G21" i="76"/>
  <c r="N21" i="76"/>
  <c r="J21" i="76"/>
  <c r="D22" i="76"/>
  <c r="G22" i="76"/>
  <c r="J22" i="76"/>
  <c r="D23" i="76"/>
  <c r="G23" i="76"/>
  <c r="J23" i="76"/>
  <c r="D24" i="76"/>
  <c r="G24" i="76"/>
  <c r="N24" i="76"/>
  <c r="J24" i="76"/>
  <c r="D25" i="76"/>
  <c r="G25" i="76"/>
  <c r="N25" i="76"/>
  <c r="J25" i="76"/>
  <c r="D26" i="76"/>
  <c r="G26" i="76"/>
  <c r="N26" i="76"/>
  <c r="J26" i="76"/>
  <c r="D27" i="76"/>
  <c r="G27" i="76"/>
  <c r="N27" i="76"/>
  <c r="J27" i="76"/>
  <c r="D28" i="76"/>
  <c r="G28" i="76"/>
  <c r="N28" i="76"/>
  <c r="J28" i="76"/>
  <c r="D29" i="76"/>
  <c r="G29" i="76"/>
  <c r="N29" i="76"/>
  <c r="J29" i="76"/>
  <c r="D30" i="76"/>
  <c r="G30" i="76"/>
  <c r="N30" i="76"/>
  <c r="J30" i="76"/>
  <c r="D31" i="76"/>
  <c r="G31" i="76"/>
  <c r="J31" i="76"/>
  <c r="D32" i="76"/>
  <c r="D33" i="76"/>
  <c r="G33" i="76"/>
  <c r="N33" i="76"/>
  <c r="J32" i="76"/>
  <c r="N32" i="76"/>
  <c r="J33" i="76"/>
  <c r="D34" i="76"/>
  <c r="G34" i="76"/>
  <c r="N34" i="76"/>
  <c r="D35" i="76"/>
  <c r="G35" i="76"/>
  <c r="N35" i="76"/>
  <c r="J34" i="76"/>
  <c r="J35" i="76"/>
  <c r="D36" i="76"/>
  <c r="G36" i="76"/>
  <c r="N36" i="76"/>
  <c r="J36" i="76"/>
  <c r="D37" i="76"/>
  <c r="G37" i="76"/>
  <c r="J37" i="76"/>
  <c r="N37" i="76"/>
  <c r="D38" i="76"/>
  <c r="G38" i="76"/>
  <c r="J38" i="76"/>
  <c r="N38" i="76"/>
  <c r="D39" i="76"/>
  <c r="G39" i="76"/>
  <c r="J39" i="76"/>
  <c r="N39" i="76"/>
  <c r="U40" i="76"/>
  <c r="U42" i="76"/>
  <c r="V40" i="76"/>
  <c r="V42" i="76"/>
  <c r="O42" i="76"/>
  <c r="D8" i="77"/>
  <c r="G8" i="77"/>
  <c r="J8" i="77"/>
  <c r="D9" i="77"/>
  <c r="G9" i="77"/>
  <c r="J9" i="77"/>
  <c r="A10" i="77"/>
  <c r="A11" i="77"/>
  <c r="A12" i="77"/>
  <c r="A13" i="77"/>
  <c r="D10" i="77"/>
  <c r="G10" i="77"/>
  <c r="J10" i="77"/>
  <c r="A14" i="77"/>
  <c r="A15" i="77"/>
  <c r="A16" i="77"/>
  <c r="A17" i="77"/>
  <c r="A18" i="77"/>
  <c r="A19" i="77"/>
  <c r="A20" i="77"/>
  <c r="A21" i="77"/>
  <c r="A22" i="77"/>
  <c r="A23" i="77"/>
  <c r="A24" i="77"/>
  <c r="A25" i="77"/>
  <c r="A26" i="77"/>
  <c r="A27" i="77"/>
  <c r="A28" i="77"/>
  <c r="A29" i="77"/>
  <c r="A30" i="77"/>
  <c r="A31" i="77"/>
  <c r="A32" i="77"/>
  <c r="A33" i="77"/>
  <c r="A34" i="77"/>
  <c r="A35" i="77"/>
  <c r="A36" i="77"/>
  <c r="D11" i="77"/>
  <c r="G11" i="77"/>
  <c r="J11" i="77"/>
  <c r="D12" i="77"/>
  <c r="G12" i="77"/>
  <c r="J12" i="77"/>
  <c r="D13" i="77"/>
  <c r="G13" i="77"/>
  <c r="J13" i="77"/>
  <c r="D14" i="77"/>
  <c r="G14" i="77"/>
  <c r="J14" i="77"/>
  <c r="D15" i="77"/>
  <c r="G15" i="77"/>
  <c r="J15" i="77"/>
  <c r="D16" i="77"/>
  <c r="G16" i="77"/>
  <c r="J16" i="77"/>
  <c r="D17" i="77"/>
  <c r="G17" i="77"/>
  <c r="J17" i="77"/>
  <c r="D18" i="77"/>
  <c r="G18" i="77"/>
  <c r="J18" i="77"/>
  <c r="D19" i="77"/>
  <c r="G19" i="77"/>
  <c r="J19" i="77"/>
  <c r="D20" i="77"/>
  <c r="G20" i="77"/>
  <c r="J20" i="77"/>
  <c r="D21" i="77"/>
  <c r="G21" i="77"/>
  <c r="N21" i="77"/>
  <c r="J21" i="77"/>
  <c r="D22" i="77"/>
  <c r="G22" i="77"/>
  <c r="N22" i="77"/>
  <c r="J22" i="77"/>
  <c r="D23" i="77"/>
  <c r="G23" i="77"/>
  <c r="J23" i="77"/>
  <c r="D24" i="77"/>
  <c r="G24" i="77"/>
  <c r="N24" i="77"/>
  <c r="J24" i="77"/>
  <c r="D25" i="77"/>
  <c r="G25" i="77"/>
  <c r="J25" i="77"/>
  <c r="D26" i="77"/>
  <c r="D27" i="77"/>
  <c r="G27" i="77"/>
  <c r="G26" i="77"/>
  <c r="N27" i="77"/>
  <c r="N26" i="77"/>
  <c r="J26" i="77"/>
  <c r="J27" i="77"/>
  <c r="D28" i="77"/>
  <c r="G28" i="77"/>
  <c r="N28" i="77"/>
  <c r="J28" i="77"/>
  <c r="D29" i="77"/>
  <c r="G29" i="77"/>
  <c r="J29" i="77"/>
  <c r="D30" i="77"/>
  <c r="D31" i="77"/>
  <c r="G31" i="77"/>
  <c r="G30" i="77"/>
  <c r="N31" i="77"/>
  <c r="N30" i="77"/>
  <c r="J30" i="77"/>
  <c r="J31" i="77"/>
  <c r="D32" i="77"/>
  <c r="G32" i="77"/>
  <c r="N32" i="77"/>
  <c r="J32" i="77"/>
  <c r="D33" i="77"/>
  <c r="G33" i="77"/>
  <c r="J33" i="77"/>
  <c r="D34" i="77"/>
  <c r="G34" i="77"/>
  <c r="N34" i="77"/>
  <c r="J34" i="77"/>
  <c r="D35" i="77"/>
  <c r="G35" i="77"/>
  <c r="J35" i="77"/>
  <c r="D36" i="77"/>
  <c r="G36" i="77"/>
  <c r="J36" i="77"/>
  <c r="D37" i="77"/>
  <c r="G37" i="77"/>
  <c r="N37" i="77"/>
  <c r="J37" i="77"/>
  <c r="D38" i="77"/>
  <c r="G38" i="77"/>
  <c r="J38" i="77"/>
  <c r="D39" i="77"/>
  <c r="G39" i="77"/>
  <c r="J39" i="77"/>
  <c r="U40" i="77"/>
  <c r="U42" i="77"/>
  <c r="V40" i="77"/>
  <c r="V42" i="77"/>
  <c r="O42" i="77"/>
  <c r="D8" i="78"/>
  <c r="G8" i="78"/>
  <c r="J8" i="78"/>
  <c r="D9" i="78"/>
  <c r="G9" i="78"/>
  <c r="J9" i="78"/>
  <c r="A10" i="78"/>
  <c r="D10" i="78"/>
  <c r="G10" i="78"/>
  <c r="J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D11" i="78"/>
  <c r="G11" i="78"/>
  <c r="J11" i="78"/>
  <c r="D12" i="78"/>
  <c r="G12" i="78"/>
  <c r="J12" i="78"/>
  <c r="D13" i="78"/>
  <c r="G13" i="78"/>
  <c r="J13" i="78"/>
  <c r="D14" i="78"/>
  <c r="G14" i="78"/>
  <c r="J14" i="78"/>
  <c r="D15" i="78"/>
  <c r="G15" i="78"/>
  <c r="J15" i="78"/>
  <c r="D16" i="78"/>
  <c r="G16" i="78"/>
  <c r="J16" i="78"/>
  <c r="D17" i="78"/>
  <c r="G17" i="78"/>
  <c r="J17" i="78"/>
  <c r="D18" i="78"/>
  <c r="G18" i="78"/>
  <c r="J18" i="78"/>
  <c r="D19" i="78"/>
  <c r="G19" i="78"/>
  <c r="J19" i="78"/>
  <c r="D20" i="78"/>
  <c r="G20" i="78"/>
  <c r="J20" i="78"/>
  <c r="D21" i="78"/>
  <c r="G21" i="78"/>
  <c r="D22" i="78"/>
  <c r="G22" i="78"/>
  <c r="N22" i="78"/>
  <c r="J21" i="78"/>
  <c r="J22" i="78"/>
  <c r="D23" i="78"/>
  <c r="G23" i="78"/>
  <c r="D24" i="78"/>
  <c r="G24" i="78"/>
  <c r="N24" i="78"/>
  <c r="J23" i="78"/>
  <c r="J24" i="78"/>
  <c r="D25" i="78"/>
  <c r="G25" i="78"/>
  <c r="N25" i="78"/>
  <c r="D26" i="78"/>
  <c r="G26" i="78"/>
  <c r="N26" i="78"/>
  <c r="J25" i="78"/>
  <c r="J26" i="78"/>
  <c r="D27" i="78"/>
  <c r="G27" i="78"/>
  <c r="N27" i="78"/>
  <c r="D28" i="78"/>
  <c r="G28" i="78"/>
  <c r="N28" i="78"/>
  <c r="J27" i="78"/>
  <c r="J28" i="78"/>
  <c r="D29" i="78"/>
  <c r="G29" i="78"/>
  <c r="N29" i="78"/>
  <c r="D30" i="78"/>
  <c r="G30" i="78"/>
  <c r="N30" i="78"/>
  <c r="J30" i="78"/>
  <c r="D31" i="78"/>
  <c r="G31" i="78"/>
  <c r="N31" i="78"/>
  <c r="J31" i="78"/>
  <c r="D32" i="78"/>
  <c r="G32" i="78"/>
  <c r="N32" i="78"/>
  <c r="J32" i="78"/>
  <c r="D33" i="78"/>
  <c r="G33" i="78"/>
  <c r="J33" i="78"/>
  <c r="D34" i="78"/>
  <c r="G34" i="78"/>
  <c r="J34" i="78"/>
  <c r="D35" i="78"/>
  <c r="G35" i="78"/>
  <c r="J35" i="78"/>
  <c r="D36" i="78"/>
  <c r="G36" i="78"/>
  <c r="D37" i="78"/>
  <c r="G37" i="78"/>
  <c r="N37" i="78"/>
  <c r="J36" i="78"/>
  <c r="J37" i="78"/>
  <c r="D38" i="78"/>
  <c r="G38" i="78"/>
  <c r="N38" i="78"/>
  <c r="J38" i="78"/>
  <c r="D39" i="78"/>
  <c r="G39" i="78"/>
  <c r="J39" i="78"/>
  <c r="N39" i="78"/>
  <c r="U40" i="78"/>
  <c r="U42" i="78"/>
  <c r="V40" i="78"/>
  <c r="V42" i="78"/>
  <c r="O42" i="78"/>
  <c r="N21" i="79"/>
  <c r="N22" i="79"/>
  <c r="N23" i="79"/>
  <c r="N24" i="79"/>
  <c r="N28" i="79"/>
  <c r="N26" i="79"/>
  <c r="N27" i="79"/>
  <c r="N32" i="79"/>
  <c r="N36" i="79"/>
  <c r="N35" i="79"/>
  <c r="N37" i="79"/>
  <c r="N39" i="79"/>
  <c r="N21" i="80"/>
  <c r="N22" i="80"/>
  <c r="N24" i="80"/>
  <c r="N23" i="80"/>
  <c r="N25" i="80"/>
  <c r="N26" i="80"/>
  <c r="N27" i="80"/>
  <c r="N28" i="80"/>
  <c r="N29" i="80"/>
  <c r="N32" i="80"/>
  <c r="N31" i="80"/>
  <c r="N30" i="80"/>
  <c r="N33" i="80"/>
  <c r="N34" i="80"/>
  <c r="N37" i="80"/>
  <c r="N23" i="81"/>
  <c r="N21" i="81"/>
  <c r="N24" i="81"/>
  <c r="N25" i="81"/>
  <c r="N26" i="81"/>
  <c r="N27" i="81"/>
  <c r="N29" i="81"/>
  <c r="N28" i="81"/>
  <c r="N30" i="81"/>
  <c r="N31" i="81"/>
  <c r="N37" i="81"/>
  <c r="N36" i="81"/>
  <c r="N39" i="81"/>
  <c r="N22" i="82"/>
  <c r="N25" i="82"/>
  <c r="N26" i="82"/>
  <c r="N27" i="82"/>
  <c r="N28" i="82"/>
  <c r="N29" i="82"/>
  <c r="N30" i="82"/>
  <c r="N36" i="82"/>
  <c r="N37" i="82"/>
  <c r="N22" i="83"/>
  <c r="N23" i="83"/>
  <c r="N24" i="83"/>
  <c r="N25" i="83"/>
  <c r="N26" i="83"/>
  <c r="N27" i="83"/>
  <c r="N28" i="83"/>
  <c r="N29" i="83"/>
  <c r="N32" i="83"/>
  <c r="N36" i="83"/>
  <c r="N37" i="83"/>
  <c r="N21" i="84"/>
  <c r="N22" i="84"/>
  <c r="N23" i="84"/>
  <c r="N24" i="84"/>
  <c r="N25" i="84"/>
  <c r="N26" i="84"/>
  <c r="N27" i="84"/>
  <c r="N28" i="84"/>
  <c r="N29" i="84"/>
  <c r="N30" i="84"/>
  <c r="N31" i="84"/>
  <c r="N31" i="85"/>
  <c r="N32" i="85"/>
  <c r="N33" i="85"/>
  <c r="N34" i="85"/>
  <c r="N35" i="85"/>
  <c r="N36" i="85"/>
  <c r="N37" i="85"/>
  <c r="N38" i="85"/>
  <c r="N40" i="85"/>
  <c r="N42" i="85"/>
  <c r="N22" i="86"/>
  <c r="N40" i="86"/>
  <c r="N42" i="86"/>
  <c r="N22" i="87"/>
  <c r="N23" i="87"/>
  <c r="N24" i="87"/>
  <c r="N25" i="87"/>
  <c r="N26" i="87"/>
  <c r="N28" i="87"/>
  <c r="N29" i="87"/>
  <c r="N30" i="87"/>
  <c r="N32" i="87"/>
  <c r="N33" i="87"/>
  <c r="N26" i="88"/>
  <c r="N27" i="88"/>
  <c r="N28" i="88"/>
  <c r="N30" i="88"/>
  <c r="N33" i="88"/>
  <c r="N35" i="88"/>
  <c r="N40" i="88"/>
  <c r="N42" i="88"/>
  <c r="N21" i="89"/>
  <c r="N40" i="89"/>
  <c r="N42" i="89"/>
  <c r="N21" i="90"/>
  <c r="N22" i="90"/>
  <c r="N24" i="90"/>
  <c r="N25" i="90"/>
  <c r="N26" i="90"/>
  <c r="N27" i="90"/>
  <c r="N28" i="90"/>
  <c r="N29" i="90"/>
  <c r="N33" i="90"/>
  <c r="N34" i="90"/>
  <c r="N36" i="90"/>
  <c r="N37" i="90"/>
  <c r="N21" i="91"/>
  <c r="N22" i="91"/>
  <c r="N23" i="91"/>
  <c r="N24" i="91"/>
  <c r="N25" i="91"/>
  <c r="N40" i="91"/>
  <c r="N42" i="91"/>
  <c r="N40" i="92"/>
  <c r="N42" i="92"/>
  <c r="N40" i="93"/>
  <c r="N42" i="93"/>
  <c r="N33" i="94"/>
  <c r="N40" i="94"/>
  <c r="N42" i="94"/>
  <c r="N29" i="95"/>
  <c r="N40" i="95"/>
  <c r="N42" i="95"/>
  <c r="N40" i="96"/>
  <c r="N42" i="96"/>
  <c r="N34" i="97"/>
  <c r="N40" i="97"/>
  <c r="N42" i="97"/>
  <c r="N22" i="98"/>
  <c r="N21" i="98"/>
  <c r="N23" i="98"/>
  <c r="N28" i="99"/>
  <c r="N31" i="99"/>
  <c r="N32" i="99"/>
  <c r="N33" i="99"/>
  <c r="N34" i="99"/>
  <c r="N30" i="99"/>
  <c r="N35" i="99"/>
  <c r="N40" i="99"/>
  <c r="N42" i="99"/>
  <c r="N25" i="101"/>
  <c r="N26" i="101"/>
  <c r="N27" i="101"/>
  <c r="N28" i="101"/>
  <c r="N40" i="101"/>
  <c r="N42" i="101"/>
  <c r="N21" i="102"/>
  <c r="N22" i="102"/>
  <c r="N23" i="102"/>
  <c r="N23" i="66"/>
  <c r="N23" i="48"/>
  <c r="N24" i="48"/>
  <c r="N13" i="66"/>
  <c r="N16" i="54"/>
  <c r="N38" i="58"/>
  <c r="N28" i="55"/>
  <c r="N18" i="1"/>
  <c r="N11" i="1"/>
  <c r="N19" i="4"/>
  <c r="N28" i="60"/>
  <c r="N24" i="57"/>
  <c r="N33" i="68"/>
  <c r="N19" i="67"/>
  <c r="N22" i="60"/>
  <c r="N30" i="55"/>
  <c r="N17" i="55"/>
  <c r="N22" i="2"/>
  <c r="N22" i="4"/>
  <c r="N11" i="6"/>
  <c r="N34" i="6"/>
  <c r="N40" i="6"/>
  <c r="N42" i="6"/>
  <c r="N13" i="9"/>
  <c r="N31" i="12"/>
  <c r="N9" i="12"/>
  <c r="N12" i="19"/>
  <c r="N14" i="7"/>
  <c r="N34" i="14"/>
  <c r="N13" i="16"/>
  <c r="N36" i="11"/>
  <c r="N37" i="11"/>
  <c r="N27" i="12"/>
  <c r="N35" i="10"/>
  <c r="N34" i="12"/>
  <c r="N9" i="16"/>
  <c r="N29" i="18"/>
  <c r="N32" i="5"/>
  <c r="N40" i="5"/>
  <c r="N42" i="5"/>
  <c r="N38" i="7"/>
  <c r="N11" i="7"/>
  <c r="N17" i="10"/>
  <c r="N19" i="12"/>
  <c r="N33" i="19"/>
  <c r="N36" i="20"/>
  <c r="N37" i="20"/>
  <c r="N21" i="15"/>
  <c r="N31" i="16"/>
  <c r="N35" i="17"/>
  <c r="N9" i="18"/>
  <c r="N18" i="17"/>
  <c r="N30" i="26"/>
  <c r="N16" i="15"/>
  <c r="N26" i="18"/>
  <c r="N40" i="18"/>
  <c r="N33" i="20"/>
  <c r="N29" i="23"/>
  <c r="N40" i="23"/>
  <c r="N42" i="23"/>
  <c r="N23" i="30"/>
  <c r="N13" i="17"/>
  <c r="N25" i="39"/>
  <c r="N24" i="39"/>
  <c r="N34" i="17"/>
  <c r="N14" i="26"/>
  <c r="N34" i="19"/>
  <c r="N21" i="26"/>
  <c r="N29" i="32"/>
  <c r="N30" i="32"/>
  <c r="N26" i="14"/>
  <c r="N14" i="14"/>
  <c r="N27" i="16"/>
  <c r="N28" i="26"/>
  <c r="N23" i="27"/>
  <c r="N22" i="27"/>
  <c r="N15" i="27"/>
  <c r="N25" i="28"/>
  <c r="N34" i="29"/>
  <c r="N22" i="30"/>
  <c r="N35" i="31"/>
  <c r="N24" i="33"/>
  <c r="N9" i="36"/>
  <c r="N10" i="36"/>
  <c r="N30" i="28"/>
  <c r="N14" i="28"/>
  <c r="N36" i="29"/>
  <c r="N11" i="29"/>
  <c r="N33" i="30"/>
  <c r="N15" i="30"/>
  <c r="N28" i="31"/>
  <c r="N20" i="31"/>
  <c r="N28" i="33"/>
  <c r="N23" i="34"/>
  <c r="N11" i="34"/>
  <c r="N16" i="28"/>
  <c r="N17" i="29"/>
  <c r="N14" i="29"/>
  <c r="N35" i="33"/>
  <c r="N21" i="45"/>
  <c r="N22" i="45"/>
  <c r="N21" i="27"/>
  <c r="N11" i="28"/>
  <c r="N23" i="29"/>
  <c r="N30" i="30"/>
  <c r="N14" i="31"/>
  <c r="N11" i="32"/>
  <c r="N37" i="33"/>
  <c r="N27" i="34"/>
  <c r="N22" i="34"/>
  <c r="N10" i="35"/>
  <c r="N37" i="38"/>
  <c r="N38" i="38"/>
  <c r="N33" i="45"/>
  <c r="N34" i="45"/>
  <c r="N13" i="27"/>
  <c r="N11" i="30"/>
  <c r="N18" i="37"/>
  <c r="N19" i="37"/>
  <c r="N21" i="38"/>
  <c r="N22" i="38"/>
  <c r="N36" i="46"/>
  <c r="N37" i="46"/>
  <c r="N9" i="27"/>
  <c r="N28" i="28"/>
  <c r="N32" i="29"/>
  <c r="N25" i="29"/>
  <c r="N29" i="30"/>
  <c r="N20" i="30"/>
  <c r="N36" i="32"/>
  <c r="N22" i="32"/>
  <c r="N17" i="32"/>
  <c r="N36" i="34"/>
  <c r="N29" i="34"/>
  <c r="N31" i="35"/>
  <c r="N21" i="35"/>
  <c r="N16" i="35"/>
  <c r="N30" i="37"/>
  <c r="N26" i="38"/>
  <c r="N27" i="38"/>
  <c r="N30" i="36"/>
  <c r="N29" i="39"/>
  <c r="N30" i="41"/>
  <c r="N11" i="41"/>
  <c r="N27" i="51"/>
  <c r="N28" i="51"/>
  <c r="N21" i="36"/>
  <c r="N37" i="37"/>
  <c r="N17" i="39"/>
  <c r="N15" i="40"/>
  <c r="N24" i="43"/>
  <c r="N10" i="43"/>
  <c r="N32" i="45"/>
  <c r="N15" i="45"/>
  <c r="N9" i="45"/>
  <c r="N30" i="46"/>
  <c r="N35" i="47"/>
  <c r="N37" i="49"/>
  <c r="N38" i="49"/>
  <c r="N34" i="36"/>
  <c r="N29" i="36"/>
  <c r="N12" i="39"/>
  <c r="N10" i="40"/>
  <c r="N17" i="42"/>
  <c r="N31" i="43"/>
  <c r="N13" i="45"/>
  <c r="N28" i="46"/>
  <c r="N14" i="47"/>
  <c r="N38" i="36"/>
  <c r="N33" i="38"/>
  <c r="N31" i="42"/>
  <c r="N26" i="42"/>
  <c r="N19" i="42"/>
  <c r="N18" i="46"/>
  <c r="N15" i="37"/>
  <c r="N28" i="40"/>
  <c r="N14" i="42"/>
  <c r="N25" i="46"/>
  <c r="N20" i="36"/>
  <c r="N21" i="37"/>
  <c r="N24" i="38"/>
  <c r="N23" i="40"/>
  <c r="N28" i="41"/>
  <c r="N16" i="41"/>
  <c r="N33" i="47"/>
  <c r="N15" i="47"/>
  <c r="N33" i="52"/>
  <c r="N15" i="52"/>
  <c r="N16" i="52"/>
  <c r="N33" i="79"/>
  <c r="N38" i="80"/>
  <c r="N40" i="80"/>
  <c r="N42" i="80"/>
  <c r="N33" i="81"/>
  <c r="N30" i="79"/>
  <c r="N29" i="79"/>
  <c r="N35" i="83"/>
  <c r="N29" i="47"/>
  <c r="N27" i="49"/>
  <c r="N15" i="49"/>
  <c r="N25" i="52"/>
  <c r="N22" i="49"/>
  <c r="N10" i="49"/>
  <c r="N12" i="46"/>
  <c r="N26" i="47"/>
  <c r="N22" i="47"/>
  <c r="N17" i="49"/>
  <c r="N26" i="52"/>
  <c r="N27" i="52"/>
  <c r="N38" i="81"/>
  <c r="N24" i="82"/>
  <c r="N30" i="90"/>
  <c r="N25" i="100"/>
  <c r="N40" i="100"/>
  <c r="N42" i="100"/>
  <c r="N31" i="83"/>
  <c r="N38" i="90"/>
  <c r="N34" i="83"/>
  <c r="N31" i="90"/>
  <c r="N27" i="87"/>
  <c r="N23" i="90"/>
  <c r="N42" i="18"/>
  <c r="N22" i="103"/>
  <c r="N26" i="103"/>
  <c r="N24" i="103"/>
  <c r="N25" i="103"/>
  <c r="N28" i="103"/>
  <c r="N40" i="103"/>
  <c r="N42" i="103"/>
  <c r="N23" i="104"/>
  <c r="N40" i="104"/>
  <c r="N42" i="104"/>
  <c r="N24" i="105"/>
  <c r="N29" i="105"/>
  <c r="N28" i="105"/>
  <c r="N26" i="105"/>
  <c r="N27" i="105"/>
  <c r="N32" i="105"/>
  <c r="N25" i="106"/>
  <c r="N26" i="106"/>
  <c r="N38" i="107"/>
  <c r="N40" i="107"/>
  <c r="N42" i="107"/>
  <c r="N40" i="108"/>
  <c r="N42" i="108"/>
  <c r="N23" i="109"/>
  <c r="N25" i="109"/>
  <c r="N26" i="109"/>
  <c r="N29" i="109"/>
  <c r="N30" i="109"/>
  <c r="N33" i="109"/>
  <c r="N38" i="109"/>
  <c r="N21" i="78"/>
  <c r="N22" i="76"/>
  <c r="N23" i="76"/>
  <c r="N31" i="76"/>
  <c r="N40" i="76"/>
  <c r="N42" i="76"/>
  <c r="N23" i="77"/>
  <c r="N40" i="102"/>
  <c r="N42" i="102"/>
  <c r="N23" i="78"/>
  <c r="N25" i="77"/>
  <c r="N38" i="75"/>
  <c r="N19" i="69"/>
  <c r="N40" i="69"/>
  <c r="N42" i="69"/>
  <c r="N14" i="39"/>
  <c r="N22" i="39"/>
  <c r="N31" i="39"/>
  <c r="N36" i="39"/>
  <c r="N40" i="39"/>
  <c r="N42" i="39"/>
  <c r="N13" i="44"/>
  <c r="N40" i="7"/>
  <c r="N42" i="7"/>
  <c r="N40" i="84"/>
  <c r="N42" i="84"/>
  <c r="N39" i="77"/>
  <c r="N33" i="77"/>
  <c r="N23" i="70"/>
  <c r="N40" i="70"/>
  <c r="N42" i="70"/>
  <c r="N32" i="68"/>
  <c r="N35" i="73"/>
  <c r="N9" i="73"/>
  <c r="N40" i="79"/>
  <c r="N42" i="79"/>
  <c r="N29" i="77"/>
  <c r="N35" i="77"/>
  <c r="N36" i="77"/>
  <c r="N38" i="77"/>
  <c r="N40" i="77"/>
  <c r="N42" i="77"/>
  <c r="N14" i="1"/>
  <c r="N15" i="1"/>
  <c r="N16" i="1"/>
  <c r="N19" i="1"/>
  <c r="N20" i="1"/>
  <c r="N22" i="1"/>
  <c r="N29" i="1"/>
  <c r="N34" i="1"/>
  <c r="N40" i="1"/>
  <c r="N42" i="1"/>
  <c r="N40" i="4"/>
  <c r="N42" i="4"/>
  <c r="N14" i="44"/>
  <c r="N9" i="44"/>
  <c r="N34" i="44"/>
  <c r="N35" i="44"/>
  <c r="N40" i="44"/>
  <c r="N42" i="44"/>
  <c r="N26" i="67"/>
  <c r="N28" i="67"/>
  <c r="N40" i="67"/>
  <c r="N42" i="67"/>
  <c r="N27" i="66"/>
  <c r="N28" i="66"/>
  <c r="N40" i="105"/>
  <c r="N42" i="105"/>
  <c r="N33" i="78"/>
  <c r="N33" i="75"/>
  <c r="N30" i="73"/>
  <c r="N40" i="66"/>
  <c r="N42" i="66"/>
  <c r="N40" i="64"/>
  <c r="N42" i="64"/>
  <c r="N40" i="98"/>
  <c r="N42" i="98"/>
  <c r="N36" i="78"/>
  <c r="N35" i="78"/>
  <c r="N34" i="78"/>
  <c r="N30" i="75"/>
  <c r="N40" i="75"/>
  <c r="N42" i="75"/>
  <c r="N28" i="68"/>
  <c r="N29" i="68"/>
  <c r="N40" i="68"/>
  <c r="N42" i="68"/>
  <c r="N27" i="63"/>
  <c r="N28" i="63"/>
  <c r="N16" i="63"/>
  <c r="N17" i="63"/>
  <c r="N22" i="63"/>
  <c r="N29" i="63"/>
  <c r="N40" i="63"/>
  <c r="N42" i="63"/>
  <c r="N32" i="54"/>
  <c r="N37" i="54"/>
  <c r="N40" i="54"/>
  <c r="N42" i="54"/>
  <c r="N36" i="2"/>
  <c r="N23" i="61"/>
  <c r="N13" i="60"/>
  <c r="N15" i="60"/>
  <c r="N37" i="60"/>
  <c r="N40" i="60"/>
  <c r="N42" i="60"/>
  <c r="N33" i="59"/>
  <c r="N17" i="13"/>
  <c r="N28" i="13"/>
  <c r="N31" i="13"/>
  <c r="N40" i="13"/>
  <c r="N42" i="13"/>
  <c r="N20" i="34"/>
  <c r="N29" i="61"/>
  <c r="N18" i="57"/>
  <c r="N40" i="57"/>
  <c r="N42" i="57"/>
  <c r="N13" i="59"/>
  <c r="N28" i="59"/>
  <c r="N10" i="59"/>
  <c r="N10" i="56"/>
  <c r="N11" i="56"/>
  <c r="N16" i="56"/>
  <c r="N40" i="56"/>
  <c r="N42" i="56"/>
  <c r="N15" i="3"/>
  <c r="N19" i="11"/>
  <c r="N14" i="11"/>
  <c r="N21" i="12"/>
  <c r="N14" i="15"/>
  <c r="N15" i="15"/>
  <c r="N20" i="16"/>
  <c r="N40" i="16"/>
  <c r="N42" i="16"/>
  <c r="N23" i="19"/>
  <c r="N18" i="19"/>
  <c r="N12" i="40"/>
  <c r="N13" i="40"/>
  <c r="N32" i="49"/>
  <c r="N33" i="49"/>
  <c r="N20" i="55"/>
  <c r="N21" i="55"/>
  <c r="N40" i="55"/>
  <c r="N25" i="3"/>
  <c r="N22" i="9"/>
  <c r="N40" i="9"/>
  <c r="N42" i="9"/>
  <c r="N38" i="11"/>
  <c r="N10" i="11"/>
  <c r="N37" i="14"/>
  <c r="N40" i="14"/>
  <c r="N42" i="14"/>
  <c r="N24" i="17"/>
  <c r="N25" i="20"/>
  <c r="N40" i="20"/>
  <c r="N42" i="20"/>
  <c r="N18" i="21"/>
  <c r="N11" i="40"/>
  <c r="N17" i="40"/>
  <c r="N19" i="40"/>
  <c r="N38" i="40"/>
  <c r="N40" i="40"/>
  <c r="N42" i="40"/>
  <c r="N37" i="28"/>
  <c r="N36" i="28"/>
  <c r="N39" i="28"/>
  <c r="N40" i="28"/>
  <c r="N42" i="28"/>
  <c r="N30" i="38"/>
  <c r="N36" i="61"/>
  <c r="N13" i="61"/>
  <c r="N32" i="59"/>
  <c r="N25" i="58"/>
  <c r="N30" i="58"/>
  <c r="N40" i="58"/>
  <c r="N42" i="58"/>
  <c r="N35" i="2"/>
  <c r="N40" i="2"/>
  <c r="N42" i="2"/>
  <c r="N19" i="3"/>
  <c r="N17" i="12"/>
  <c r="N40" i="12"/>
  <c r="N42" i="12"/>
  <c r="N36" i="19"/>
  <c r="N11" i="19"/>
  <c r="N39" i="21"/>
  <c r="N32" i="21"/>
  <c r="N33" i="26"/>
  <c r="N19" i="32"/>
  <c r="N18" i="43"/>
  <c r="N17" i="43"/>
  <c r="N18" i="61"/>
  <c r="N28" i="10"/>
  <c r="N40" i="10"/>
  <c r="N42" i="10"/>
  <c r="N22" i="17"/>
  <c r="N40" i="17"/>
  <c r="N42" i="17"/>
  <c r="N36" i="21"/>
  <c r="N32" i="25"/>
  <c r="N29" i="25"/>
  <c r="N32" i="27"/>
  <c r="N22" i="31"/>
  <c r="N32" i="3"/>
  <c r="N9" i="11"/>
  <c r="N40" i="11"/>
  <c r="N42" i="11"/>
  <c r="N25" i="22"/>
  <c r="N40" i="22"/>
  <c r="N42" i="22"/>
  <c r="N26" i="37"/>
  <c r="N18" i="41"/>
  <c r="N19" i="41"/>
  <c r="N20" i="41"/>
  <c r="N21" i="41"/>
  <c r="N22" i="41"/>
  <c r="N32" i="41"/>
  <c r="N33" i="41"/>
  <c r="N37" i="41"/>
  <c r="N38" i="41"/>
  <c r="N40" i="41"/>
  <c r="N42" i="41"/>
  <c r="N13" i="31"/>
  <c r="N16" i="32"/>
  <c r="N23" i="32"/>
  <c r="N27" i="32"/>
  <c r="N31" i="32"/>
  <c r="N37" i="32"/>
  <c r="N40" i="32"/>
  <c r="N42" i="32"/>
  <c r="N31" i="47"/>
  <c r="N18" i="24"/>
  <c r="N40" i="24"/>
  <c r="N42" i="24"/>
  <c r="N37" i="29"/>
  <c r="N14" i="30"/>
  <c r="N40" i="30"/>
  <c r="N42" i="30"/>
  <c r="N15" i="36"/>
  <c r="N13" i="36"/>
  <c r="N27" i="37"/>
  <c r="N22" i="25"/>
  <c r="N9" i="25"/>
  <c r="N10" i="26"/>
  <c r="N12" i="27"/>
  <c r="N10" i="31"/>
  <c r="N15" i="33"/>
  <c r="N14" i="25"/>
  <c r="N26" i="26"/>
  <c r="N17" i="27"/>
  <c r="N39" i="29"/>
  <c r="N27" i="29"/>
  <c r="N40" i="29"/>
  <c r="N42" i="29"/>
  <c r="N31" i="31"/>
  <c r="N24" i="25"/>
  <c r="N23" i="31"/>
  <c r="N14" i="34"/>
  <c r="N17" i="36"/>
  <c r="N32" i="42"/>
  <c r="N10" i="42"/>
  <c r="N33" i="48"/>
  <c r="N20" i="48"/>
  <c r="N34" i="49"/>
  <c r="N14" i="51"/>
  <c r="N15" i="51"/>
  <c r="N38" i="33"/>
  <c r="N12" i="35"/>
  <c r="N18" i="35"/>
  <c r="N25" i="35"/>
  <c r="N40" i="35"/>
  <c r="N42" i="35"/>
  <c r="N22" i="37"/>
  <c r="N14" i="37"/>
  <c r="N16" i="37"/>
  <c r="N24" i="37"/>
  <c r="N29" i="37"/>
  <c r="N40" i="37"/>
  <c r="N42" i="37"/>
  <c r="N39" i="38"/>
  <c r="N34" i="38"/>
  <c r="N31" i="38"/>
  <c r="N18" i="38"/>
  <c r="N26" i="43"/>
  <c r="N25" i="33"/>
  <c r="N33" i="36"/>
  <c r="N20" i="38"/>
  <c r="N34" i="46"/>
  <c r="N22" i="33"/>
  <c r="N25" i="38"/>
  <c r="N40" i="38"/>
  <c r="N42" i="38"/>
  <c r="N38" i="45"/>
  <c r="N27" i="45"/>
  <c r="N38" i="48"/>
  <c r="N18" i="42"/>
  <c r="N13" i="46"/>
  <c r="N9" i="46"/>
  <c r="N10" i="46"/>
  <c r="N24" i="52"/>
  <c r="N23" i="52"/>
  <c r="N19" i="47"/>
  <c r="N39" i="47"/>
  <c r="N40" i="47"/>
  <c r="N42" i="47"/>
  <c r="N16" i="48"/>
  <c r="N28" i="49"/>
  <c r="N35" i="51"/>
  <c r="N31" i="51"/>
  <c r="N19" i="51"/>
  <c r="N9" i="52"/>
  <c r="N22" i="42"/>
  <c r="N11" i="42"/>
  <c r="N25" i="43"/>
  <c r="N20" i="43"/>
  <c r="N13" i="48"/>
  <c r="N30" i="49"/>
  <c r="N37" i="51"/>
  <c r="N35" i="42"/>
  <c r="N33" i="43"/>
  <c r="N22" i="43"/>
  <c r="N19" i="45"/>
  <c r="N16" i="45"/>
  <c r="N40" i="45"/>
  <c r="N42" i="45"/>
  <c r="N32" i="46"/>
  <c r="N34" i="48"/>
  <c r="N21" i="48"/>
  <c r="N18" i="48"/>
  <c r="N21" i="49"/>
  <c r="AC20" i="53"/>
  <c r="AB27" i="53"/>
  <c r="AB29" i="53"/>
  <c r="N38" i="83"/>
  <c r="N11" i="52"/>
  <c r="N32" i="81"/>
  <c r="N40" i="81"/>
  <c r="N42" i="81"/>
  <c r="N35" i="52"/>
  <c r="N13" i="52"/>
  <c r="N31" i="82"/>
  <c r="N40" i="82"/>
  <c r="N42" i="82"/>
  <c r="N33" i="83"/>
  <c r="N40" i="83"/>
  <c r="N42" i="83"/>
  <c r="N29" i="52"/>
  <c r="N34" i="87"/>
  <c r="N40" i="87"/>
  <c r="N42" i="87"/>
  <c r="N23" i="106"/>
  <c r="N24" i="106"/>
  <c r="N40" i="106"/>
  <c r="N42" i="106"/>
  <c r="N22" i="109"/>
  <c r="N28" i="109"/>
  <c r="N40" i="109"/>
  <c r="N42" i="109"/>
  <c r="N35" i="90"/>
  <c r="N40" i="90"/>
  <c r="N42" i="90"/>
  <c r="N40" i="42"/>
  <c r="N42" i="42"/>
  <c r="N40" i="36"/>
  <c r="N42" i="36"/>
  <c r="N40" i="59"/>
  <c r="N42" i="59"/>
  <c r="N40" i="49"/>
  <c r="N42" i="49"/>
  <c r="N40" i="31"/>
  <c r="N42" i="31"/>
  <c r="N40" i="73"/>
  <c r="N42" i="73"/>
  <c r="N40" i="46"/>
  <c r="N42" i="46"/>
  <c r="N40" i="27"/>
  <c r="N42" i="27"/>
  <c r="N40" i="3"/>
  <c r="N42" i="3"/>
  <c r="N40" i="61"/>
  <c r="N42" i="61"/>
  <c r="N40" i="52"/>
  <c r="N42" i="52"/>
  <c r="N40" i="51"/>
  <c r="N42" i="51"/>
  <c r="N40" i="34"/>
  <c r="N42" i="34"/>
  <c r="N40" i="26"/>
  <c r="N42" i="26"/>
  <c r="N40" i="43"/>
  <c r="N42" i="43"/>
  <c r="N40" i="15"/>
  <c r="N42" i="15"/>
  <c r="N40" i="78"/>
  <c r="N42" i="78"/>
  <c r="N40" i="33"/>
  <c r="N42" i="33"/>
  <c r="N40" i="48"/>
  <c r="N42" i="48"/>
  <c r="N40" i="25"/>
  <c r="N42" i="25"/>
  <c r="N40" i="19"/>
  <c r="N42" i="19"/>
  <c r="N40" i="21"/>
  <c r="N42" i="21"/>
  <c r="N21" i="113"/>
  <c r="N22" i="113"/>
  <c r="N24" i="113"/>
  <c r="N25" i="113"/>
  <c r="N26" i="113"/>
  <c r="N28" i="113"/>
  <c r="N29" i="113"/>
  <c r="N30" i="113"/>
  <c r="N31" i="113"/>
  <c r="N32" i="113"/>
  <c r="N33" i="113"/>
  <c r="N34" i="113"/>
  <c r="N35" i="113"/>
  <c r="N37" i="113"/>
  <c r="N38" i="113"/>
  <c r="N40" i="113"/>
  <c r="N42" i="113"/>
  <c r="N21" i="114"/>
  <c r="N23" i="114"/>
  <c r="N22" i="114"/>
  <c r="N40" i="114"/>
  <c r="N42" i="114"/>
</calcChain>
</file>

<file path=xl/sharedStrings.xml><?xml version="1.0" encoding="utf-8"?>
<sst xmlns="http://schemas.openxmlformats.org/spreadsheetml/2006/main" count="8254" uniqueCount="335">
  <si>
    <t>DUE IN OFFICE BY 5TH OF FOLLOWING MONTH</t>
  </si>
  <si>
    <t>MONTHLY GAUGE SHEET</t>
  </si>
  <si>
    <t>Magnum Producing, LP</t>
  </si>
  <si>
    <t xml:space="preserve">LEASE:  </t>
  </si>
  <si>
    <t>Rancho Cullen #2</t>
  </si>
  <si>
    <t>MONTH:</t>
  </si>
  <si>
    <t>COUNTY:</t>
  </si>
  <si>
    <t>Colorado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</si>
  <si>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</si>
  <si>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</si>
  <si>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</si>
  <si>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</si>
  <si>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</si>
  <si>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</si>
  <si>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</si>
  <si>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</si>
  <si>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</si>
  <si>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</si>
  <si>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SI CASING
PRESS.</t>
  </si>
  <si>
    <t>CKE.
SIZE</t>
  </si>
  <si>
    <t>STATIC
PRESS.</t>
  </si>
  <si>
    <t>DIFF.
PRESS.</t>
  </si>
  <si>
    <t>GAS
PROD.
MCF</t>
  </si>
  <si>
    <t>SALES
PROD.
MCF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</si>
  <si>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</si>
  <si>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</si>
  <si>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</si>
  <si>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</si>
  <si>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</si>
  <si>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</si>
  <si>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</si>
  <si>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</si>
  <si>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</si>
  <si>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Shut-in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</si>
  <si>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</si>
  <si>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</si>
  <si>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</si>
  <si>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</si>
  <si>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</si>
  <si>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</si>
  <si>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</si>
  <si>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</si>
  <si>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</si>
  <si>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</si>
  <si>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</si>
  <si>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</si>
  <si>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</si>
  <si>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Total Cum from Previous Months</t>
  </si>
  <si>
    <t>GRAND TOTAL</t>
  </si>
  <si>
    <t>Note</t>
  </si>
  <si>
    <t>Hi-line</t>
  </si>
  <si>
    <t>3/3 Hot oiled flow line</t>
  </si>
  <si>
    <t>3/15 Hi-lo shut well in. Re-started</t>
  </si>
  <si>
    <t>3/18 Hi-lo shut in</t>
  </si>
  <si>
    <t>3/19 well shut in, ETC hi line press,auto shut in , contacted them to remedy situation</t>
  </si>
  <si>
    <t>3/20 same circumstances</t>
  </si>
  <si>
    <t>Hi-lo shut-in</t>
  </si>
  <si>
    <t>1/29, 3,1050163, 14-6 to 1-4, 183.28</t>
  </si>
  <si>
    <t>4-Jan</t>
  </si>
  <si>
    <t>1/31, 2, 0124811, 14-5 to 1-4, 182.12</t>
  </si>
  <si>
    <t>6-Jan</t>
  </si>
  <si>
    <t>hot oiled FL</t>
  </si>
  <si>
    <t>hot oil 2 tks</t>
  </si>
  <si>
    <t>12/30, 1, 653348, 14-3.5 to 1-3, 181.54</t>
  </si>
  <si>
    <t>Remarks</t>
  </si>
  <si>
    <t>12/5 Hot-oiled flow line</t>
  </si>
  <si>
    <t>12/12 Transferred 75 bbls oil from water tank</t>
  </si>
  <si>
    <t>11/29, 2, 3011214, 14-4 to 1-4, 180.96</t>
  </si>
  <si>
    <t>11/29, 3, 740444, 14-7 to 1-6, 182.12</t>
  </si>
  <si>
    <t>10/28, 3, 0393119, 14-3 to 1-3, 180.96</t>
  </si>
  <si>
    <t>10/28, 2, 0342981, 14-4.5 to 1-3.25, 182.41</t>
  </si>
  <si>
    <t>10/30, 3, 3791734, 13-4 to 1-4, 167.04</t>
  </si>
  <si>
    <t>10/28 pulling load this am</t>
  </si>
  <si>
    <t>9/27, 2, 3042800, 14-5 to 1-4, 182.12</t>
  </si>
  <si>
    <t>9/29, 3, 3042807, 14-6 to 1-4, 183.28</t>
  </si>
  <si>
    <t>8/26, #1, 2500395, 14-4 to 1-3, 182.12</t>
  </si>
  <si>
    <t>8/27, #3, 2530723, 14-5 to 1-5, 180.96</t>
  </si>
  <si>
    <t>8/29, #2, 3771462, 14-5 to 1-4, 182.12</t>
  </si>
  <si>
    <t>8/ 31, #3, 0740207, 14-6 to 1-5, 182.12</t>
  </si>
  <si>
    <t>15-Aug</t>
  </si>
  <si>
    <t>16-Aug</t>
  </si>
  <si>
    <t>7/24,#3, 3501328, 14-5.5 to 1-4.75, 181.83bbls</t>
  </si>
  <si>
    <t>7/26,#2, 3771368, 14-5 to 1-4, 182.12bbls</t>
  </si>
  <si>
    <t>7/28,#3, 0493940, 14-5 to 1-4, 181.54bbls</t>
  </si>
  <si>
    <t>7/30, #2, 3761206, 13-11.25 to 1-3, 176.61bbls</t>
  </si>
  <si>
    <t>7/1 Picking up load today</t>
  </si>
  <si>
    <t>5/27,3,1632085, 14-6 to 1-5, 182.12</t>
  </si>
  <si>
    <t>5/29,2.3791404, 14-0 to 1-4, 176.32</t>
  </si>
  <si>
    <t>5/31, 3, 4042666, 14-5 to 1-3, 183.28</t>
  </si>
  <si>
    <t>6/1, 2, 3791408, 14-5 to 1-5, 180.96</t>
  </si>
  <si>
    <t>5/21 Hauling 2 Loads oil today</t>
  </si>
  <si>
    <t>4/27,3,3791346,14-6 to 1-4, 183.28</t>
  </si>
  <si>
    <t>4/29,2,0741743, 14-4 to 1-4, 180.96</t>
  </si>
  <si>
    <t>3/28,2,3211415,14-3 to 1-4,179.80</t>
  </si>
  <si>
    <t>3/30,3,3791268,14-5 to 1-4,182.12</t>
  </si>
  <si>
    <t>4/1,2,3211431, 14-4 to 1-4, 180.96</t>
  </si>
  <si>
    <t>¾ lost supply, shut-in</t>
  </si>
  <si>
    <t>3/5 hot oiled dump line</t>
  </si>
  <si>
    <t>11-Feb</t>
  </si>
  <si>
    <t>p.u.oil today</t>
  </si>
  <si>
    <t>2/7 Energy Transfer Hi-Lo valve closed</t>
  </si>
  <si>
    <t>2/8 Energy transfer hi-lo shut</t>
  </si>
  <si>
    <t>2/11 Hi-lo shut well in</t>
  </si>
  <si>
    <t>2/14 Hi-lo shut in</t>
  </si>
  <si>
    <t>1/30, #3,3791124, 14-1.5 to 1-4, 178.06</t>
  </si>
  <si>
    <t>1/31, #2, 3791127, 14-5 to 1-4, 182.12</t>
  </si>
  <si>
    <t>1//7 well down 6 hrs, fuel pot froze off</t>
  </si>
  <si>
    <t>1/25  Hi-lo safety shut well in ( Magnum and ETC tripped)</t>
  </si>
  <si>
    <t>1/31 Hot oiled flow line</t>
  </si>
  <si>
    <t>Shut in</t>
  </si>
  <si>
    <t>Hi-lo</t>
  </si>
  <si>
    <t>12/20, 1631557,#3, 14-5.75 to 1-5, 181.82</t>
  </si>
  <si>
    <t>Hi-lo SI</t>
  </si>
  <si>
    <t>Repair</t>
  </si>
  <si>
    <t>12/6 Installed backpreesure reg in sales line</t>
  </si>
  <si>
    <t xml:space="preserve"> 12/20 Energy Transfer Hi lo safety shut well in</t>
  </si>
  <si>
    <t>12/22 Energy Transfer opened there valve, turned well back on</t>
  </si>
  <si>
    <t>11/29, 3, 0392694, 14-4 to 1-6, 178.64</t>
  </si>
  <si>
    <t>10/31,3,1302292,14-5.25 to 1-4.5, 181.83</t>
  </si>
  <si>
    <t>10/29, 2, 3760756, 14-1.5 to 1-3.25, 178.93</t>
  </si>
  <si>
    <t>10/27,3,1297990,14-4.5 to 1-3, 182.70</t>
  </si>
  <si>
    <t>454830-1</t>
  </si>
  <si>
    <t>454830-2</t>
  </si>
  <si>
    <t>454830-3</t>
  </si>
  <si>
    <t>9-Sept</t>
  </si>
  <si>
    <t>11-Sept</t>
  </si>
  <si>
    <t>8-30,454830-3,10275696, 14-5 to 1-7.75, 177.77 bbls</t>
  </si>
  <si>
    <t>19-Aug</t>
  </si>
  <si>
    <t>20-Aug</t>
  </si>
  <si>
    <t>30-Aug, 454830-2, 10279499, 14-5 to 1-8, 177.48</t>
  </si>
  <si>
    <t>21-Aug</t>
  </si>
  <si>
    <t>24-Aug</t>
  </si>
  <si>
    <t>26-Aug</t>
  </si>
  <si>
    <t>Transferred 54 bbls oil from water tank</t>
  </si>
  <si>
    <t>18-Jul</t>
  </si>
  <si>
    <t>20-Jun</t>
  </si>
  <si>
    <t>21-Jun</t>
  </si>
  <si>
    <t>23-Jul,454830-2,10217592, 14-5.25 to 1-9,   175.91 bbls</t>
  </si>
  <si>
    <t>27-Jul</t>
  </si>
  <si>
    <t>30-Jul</t>
  </si>
  <si>
    <t>26-Jul</t>
  </si>
  <si>
    <t>23-Jun</t>
  </si>
  <si>
    <t>26-Jun</t>
  </si>
  <si>
    <t>29-Jun</t>
  </si>
  <si>
    <t>30-June</t>
  </si>
  <si>
    <t>3-Jun</t>
  </si>
  <si>
    <t>4548302-3</t>
  </si>
  <si>
    <t>16-May</t>
  </si>
  <si>
    <t>19-May</t>
  </si>
  <si>
    <t>23-May</t>
  </si>
  <si>
    <t>26-May</t>
  </si>
  <si>
    <t>29-May</t>
  </si>
  <si>
    <t>29-May,454830-3,10138709,14-5.5, 1-11,                                         174.58</t>
  </si>
  <si>
    <t>31-May,454830-2,10142341, 13-11.5 , 1-3.5  .</t>
  </si>
  <si>
    <t>April</t>
  </si>
  <si>
    <t>20-Apr</t>
  </si>
  <si>
    <t>22-Apr</t>
  </si>
  <si>
    <t>23-Apr</t>
  </si>
  <si>
    <t>26-Apr</t>
  </si>
  <si>
    <t>28-Apr</t>
  </si>
  <si>
    <t>4-Mar</t>
  </si>
  <si>
    <t>4548301ST</t>
  </si>
  <si>
    <t>4548301-2</t>
  </si>
  <si>
    <t>4548301-1</t>
  </si>
  <si>
    <t>17-Mar</t>
  </si>
  <si>
    <t>20-Mar</t>
  </si>
  <si>
    <t>24—Mar</t>
  </si>
  <si>
    <t>31-Mar ,4548302, 10076697, 14-6.5 to 1-11.75                                174.87</t>
  </si>
  <si>
    <t>26-Mar</t>
  </si>
  <si>
    <t>28-Mar</t>
  </si>
  <si>
    <t>29-Mar</t>
  </si>
  <si>
    <t>19-Feb</t>
  </si>
  <si>
    <t>21- Feb</t>
  </si>
  <si>
    <t>23-Feb</t>
  </si>
  <si>
    <t>26-Feb</t>
  </si>
  <si>
    <t>28-Feb</t>
  </si>
  <si>
    <t>Shut in well 1hr, hot oiled flow line, transferred 80 bbls oil from water tank</t>
  </si>
  <si>
    <t>5-Jan</t>
  </si>
  <si>
    <t>19-Jan</t>
  </si>
  <si>
    <t>21-J</t>
  </si>
  <si>
    <t>25-Jan</t>
  </si>
  <si>
    <t>28-Jan</t>
  </si>
  <si>
    <t>30-Jan</t>
  </si>
  <si>
    <t>21-Dec</t>
  </si>
  <si>
    <t>23-Dec</t>
  </si>
  <si>
    <t>25-Dec</t>
  </si>
  <si>
    <t>28-Dec</t>
  </si>
  <si>
    <t>30-Dec</t>
  </si>
  <si>
    <t>20-Nov</t>
  </si>
  <si>
    <t>23-Nov</t>
  </si>
  <si>
    <t>25-N0v</t>
  </si>
  <si>
    <t>28-Nov</t>
  </si>
  <si>
    <t>30-Nov</t>
  </si>
  <si>
    <t>20-Oct</t>
  </si>
  <si>
    <t>22-Oct</t>
  </si>
  <si>
    <t>25-Oct</t>
  </si>
  <si>
    <t>26-Oct</t>
  </si>
  <si>
    <t>30-Oct</t>
  </si>
  <si>
    <t>Sept</t>
  </si>
  <si>
    <t>20-Sept</t>
  </si>
  <si>
    <t>24-Sept</t>
  </si>
  <si>
    <t>25-Sept</t>
  </si>
  <si>
    <t>28-Sept</t>
  </si>
  <si>
    <t>28-Aug</t>
  </si>
  <si>
    <t>13-Aug</t>
  </si>
  <si>
    <t>22-Aug</t>
  </si>
  <si>
    <t>remarks</t>
  </si>
  <si>
    <t>8/24 moved 30bbls oil from water tank</t>
  </si>
  <si>
    <t>23-Jul</t>
  </si>
  <si>
    <t>1-Aug</t>
  </si>
  <si>
    <t>28-Jun</t>
  </si>
  <si>
    <t>30-Jun</t>
  </si>
  <si>
    <t>7-May</t>
  </si>
  <si>
    <t>10-May</t>
  </si>
  <si>
    <t>28-May</t>
  </si>
  <si>
    <t>1-June</t>
  </si>
  <si>
    <t>Fesco test, checked @ 7:01 am</t>
  </si>
  <si>
    <t>`11</t>
  </si>
  <si>
    <t>5/2 Installed crown valve</t>
  </si>
  <si>
    <t>5/3 transferred 35 bbls oil from water tank to oil tank</t>
  </si>
  <si>
    <t>5/24 opened well @ 2:00 PM</t>
  </si>
  <si>
    <t>Apr</t>
  </si>
  <si>
    <t>29-Apr</t>
  </si>
  <si>
    <t>1-May</t>
  </si>
  <si>
    <t>transferred 75bbls from water tk to oil tank</t>
  </si>
  <si>
    <t>Open@10Am</t>
  </si>
  <si>
    <t>Choke plugged at tree</t>
  </si>
  <si>
    <t xml:space="preserve"> 3/10 unplugged dumps and supply lines (1:00- 5:00 PM )</t>
  </si>
  <si>
    <t>3/12 Float on dump paraffined up</t>
  </si>
  <si>
    <t>3/13 line heater fire</t>
  </si>
  <si>
    <t xml:space="preserve"> Down for repairs3/14</t>
  </si>
  <si>
    <t>27-Feb</t>
  </si>
  <si>
    <t>,</t>
  </si>
  <si>
    <t>2/25 pulled bottoms</t>
  </si>
  <si>
    <t>29-Jan</t>
  </si>
  <si>
    <t>Positive choke plugged,HI-LO shut in(Jan 19)</t>
  </si>
  <si>
    <t>(Jan 20,dump restricted)</t>
  </si>
  <si>
    <t>29-Dec</t>
  </si>
  <si>
    <t>12/10 HI-LO shut in,choke plugged</t>
  </si>
  <si>
    <t>12/27 Hooked-up Heater Treater</t>
  </si>
  <si>
    <t>12-Nov</t>
  </si>
  <si>
    <t>15-Nov</t>
  </si>
  <si>
    <t>transferred 85b from H2O tank</t>
  </si>
  <si>
    <t>hot oiled tanks</t>
  </si>
  <si>
    <t>11/8 choke plugged off,HI-LO shut in</t>
  </si>
  <si>
    <t>11/12 choke plugged off, 9:00pm,HI-LO shut in</t>
  </si>
  <si>
    <t>SI, Hi L.P.</t>
  </si>
  <si>
    <t>June 15 Well shut-in, High line press</t>
  </si>
  <si>
    <t>S.I. Hi LP 94 psi @ 3PM</t>
  </si>
  <si>
    <t>31-Oct</t>
  </si>
  <si>
    <t>Well down 19hrs on high line pressure</t>
  </si>
  <si>
    <t>9/9/2011 transferred 25b oil from water tank to oil tank</t>
  </si>
  <si>
    <t>May</t>
  </si>
  <si>
    <t xml:space="preserve"> </t>
  </si>
  <si>
    <t>July</t>
  </si>
  <si>
    <t>Down 11 hrs</t>
  </si>
  <si>
    <t>Well shut in 5:30 am for comp station repair per Energy Transfer (7/14)</t>
  </si>
  <si>
    <t>Aug</t>
  </si>
  <si>
    <t>Well shut in,high line press</t>
  </si>
  <si>
    <t>March</t>
  </si>
  <si>
    <t>4/6 High line press affected gas sales</t>
  </si>
  <si>
    <t>4/26 Line heater went out / choke froze up/ down 9 hrs</t>
  </si>
  <si>
    <t>February</t>
  </si>
  <si>
    <t>shut in 16 hrs. hi-low</t>
  </si>
  <si>
    <t>pulled bottoms</t>
  </si>
  <si>
    <t>hot oiled tanks.pull bot</t>
  </si>
  <si>
    <t>transferred 28b oil from h2o tank to tank 41039</t>
  </si>
  <si>
    <t>Started flowing well @ 2:00 P.M. Jan. 24. Positive choke @ wellhead 16/64. All readings were taken @ 7:00 a.m. Jan. 25 except for EFM which cycles at 9:00 a.m.</t>
  </si>
  <si>
    <t>pulled bottoms both tanks Feb 6</t>
  </si>
  <si>
    <t>Kahlden #1</t>
  </si>
  <si>
    <t>JANUARY</t>
  </si>
  <si>
    <t>CASING
PRESS.</t>
  </si>
  <si>
    <t>GAS
PROD.
MCF.</t>
  </si>
  <si>
    <t xml:space="preserve">4/26 ETC high LP valve shut </t>
  </si>
  <si>
    <t>4/28 Pigging line</t>
  </si>
  <si>
    <t>Hi-lo shut in at 4pm yesterday, re-started this am on 4.5/64</t>
  </si>
  <si>
    <t>5/11 rattled choke,</t>
  </si>
  <si>
    <t>High LP</t>
  </si>
  <si>
    <t>Down, hi LP</t>
  </si>
  <si>
    <t>6/30 Well shut in 6 hrs for ETC pipeline repair</t>
  </si>
  <si>
    <t>10/6 dumping fluid in water tank, leak in heater treater</t>
  </si>
  <si>
    <t>Skimmed 25 bbls off water tank to oil tank</t>
  </si>
  <si>
    <t>Hot oil flow line</t>
  </si>
  <si>
    <t>Jan</t>
  </si>
  <si>
    <t>2/24 Line heater leaking, shut well in, replaced</t>
  </si>
  <si>
    <t>3/30, 2, 2039991, 14-4.25 to 3-2.75, 155.75</t>
  </si>
  <si>
    <t>4/20 reject load, 4% throughout</t>
  </si>
  <si>
    <t>4/30 Tank leak on Tank 2</t>
  </si>
  <si>
    <t>changed choke</t>
  </si>
  <si>
    <t>Rattled choke</t>
  </si>
  <si>
    <t>rattled ck</t>
  </si>
  <si>
    <t>TP</t>
  </si>
  <si>
    <t>hi-lo shut-in</t>
  </si>
  <si>
    <t>down</t>
  </si>
  <si>
    <t>shut-in</t>
  </si>
  <si>
    <t>swab</t>
  </si>
  <si>
    <t>w/over</t>
  </si>
  <si>
    <t>TREE</t>
  </si>
  <si>
    <t>shut in</t>
  </si>
  <si>
    <t xml:space="preserve">8/30 opened @1;30 pm </t>
  </si>
  <si>
    <t>choke plugged</t>
  </si>
  <si>
    <t>tree ck</t>
  </si>
  <si>
    <t>rattle ck</t>
  </si>
  <si>
    <t>meter</t>
  </si>
  <si>
    <t>sleep</t>
  </si>
  <si>
    <t>12/31 Hi-Lo safety shut well in, Line heater went out, choke froze off</t>
  </si>
  <si>
    <t xml:space="preserve">Jan </t>
  </si>
  <si>
    <t>Notes</t>
  </si>
  <si>
    <t>1/28 Drained 6" water off tank 2</t>
  </si>
  <si>
    <t>by ETC</t>
  </si>
  <si>
    <t>opened</t>
  </si>
  <si>
    <t>today</t>
  </si>
  <si>
    <t>677776-1</t>
  </si>
  <si>
    <t>June</t>
  </si>
  <si>
    <t xml:space="preserve">July </t>
  </si>
  <si>
    <t>10/5 shut in due to ETC pipeline leak</t>
  </si>
  <si>
    <t>10/8 Safety system malfunction, called technician</t>
  </si>
  <si>
    <t>10/9 Turned on today</t>
  </si>
  <si>
    <t>turned on</t>
  </si>
  <si>
    <t>safetySI</t>
  </si>
  <si>
    <t>Nov</t>
  </si>
  <si>
    <t>safety SI, re-opened</t>
  </si>
  <si>
    <t>11/21 Energy transfer compressor down, pipeline press spike</t>
  </si>
  <si>
    <t>11/26  Energy Transfer compressordown again, pressyre spike</t>
  </si>
  <si>
    <t>note</t>
  </si>
  <si>
    <t>12/1 replaced back pressure regulator on sales line, corrected problem</t>
  </si>
  <si>
    <t>12/8  HI-LO shut-in, BP regulator malfunction</t>
  </si>
  <si>
    <t>1/16… Energy Transfer line pressured up and shut well in. Comp went down</t>
  </si>
  <si>
    <t>cp dn</t>
  </si>
  <si>
    <t>2/19 repaired choke</t>
  </si>
  <si>
    <t>cmp dn</t>
  </si>
  <si>
    <t>SI</t>
  </si>
  <si>
    <t>3/4 Energy Transfer repairing leak in their pipeline</t>
  </si>
  <si>
    <t>3/5 Energy transfer pipeline leak</t>
  </si>
  <si>
    <t>3/6 Energy Transfer meter locked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</si>
</sst>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_);[Red]\(0.00\)"/>
    <numFmt numFmtId="173" formatCode="mm/dd/yy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3" fillId="0" borderId="2" xfId="0" applyFont="1" applyBorder="1" applyProtection="1"/>
    <xf numFmtId="0" fontId="5" fillId="0" borderId="2" xfId="0" applyFont="1" applyBorder="1"/>
    <xf numFmtId="2" fontId="3" fillId="0" borderId="2" xfId="0" applyNumberFormat="1" applyFont="1" applyBorder="1" applyProtection="1"/>
    <xf numFmtId="0" fontId="0" fillId="0" borderId="2" xfId="0" applyFont="1" applyBorder="1"/>
    <xf numFmtId="0" fontId="0" fillId="0" borderId="2" xfId="0" applyBorder="1"/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locked="0"/>
    </xf>
    <xf numFmtId="16" fontId="0" fillId="0" borderId="2" xfId="0" applyNumberFormat="1" applyBorder="1" applyProtection="1">
      <protection locked="0"/>
    </xf>
    <xf numFmtId="2" fontId="0" fillId="0" borderId="2" xfId="0" applyNumberFormat="1" applyFont="1" applyBorder="1" applyProtection="1"/>
    <xf numFmtId="0" fontId="0" fillId="0" borderId="3" xfId="0" applyBorder="1" applyProtection="1">
      <protection locked="0"/>
    </xf>
    <xf numFmtId="2" fontId="0" fillId="0" borderId="4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5" xfId="0" applyBorder="1" applyProtection="1">
      <protection locked="0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2" fontId="0" fillId="0" borderId="2" xfId="0" applyNumberFormat="1" applyBorder="1" applyAlignment="1" applyProtection="1">
      <alignment vertical="center"/>
      <protection locked="0"/>
    </xf>
    <xf numFmtId="0" fontId="0" fillId="0" borderId="0" xfId="0" applyFont="1"/>
    <xf numFmtId="173" fontId="0" fillId="0" borderId="2" xfId="0" applyNumberFormat="1" applyBorder="1" applyProtection="1">
      <protection locked="0"/>
    </xf>
    <xf numFmtId="173" fontId="0" fillId="0" borderId="2" xfId="0" applyNumberFormat="1" applyFont="1" applyBorder="1" applyProtection="1">
      <protection locked="0"/>
    </xf>
    <xf numFmtId="0" fontId="0" fillId="0" borderId="2" xfId="0" applyNumberFormat="1" applyFont="1" applyBorder="1" applyProtection="1">
      <protection locked="0"/>
    </xf>
    <xf numFmtId="0" fontId="7" fillId="0" borderId="2" xfId="0" applyFont="1" applyBorder="1" applyProtection="1">
      <protection locked="0"/>
    </xf>
    <xf numFmtId="0" fontId="0" fillId="0" borderId="6" xfId="0" applyFill="1" applyBorder="1" applyProtection="1">
      <protection locked="0"/>
    </xf>
    <xf numFmtId="16" fontId="3" fillId="0" borderId="2" xfId="0" applyNumberFormat="1" applyFont="1" applyBorder="1" applyProtection="1"/>
    <xf numFmtId="0" fontId="1" fillId="0" borderId="2" xfId="0" applyFont="1" applyBorder="1" applyProtection="1">
      <protection locked="0"/>
    </xf>
    <xf numFmtId="0" fontId="0" fillId="0" borderId="0" xfId="0" applyFont="1" applyBorder="1" applyAlignment="1">
      <alignment horizontal="right"/>
    </xf>
    <xf numFmtId="0" fontId="0" fillId="0" borderId="7" xfId="0" applyBorder="1" applyAlignment="1" applyProtection="1"/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172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Font="1" applyBorder="1" applyAlignment="1" applyProtection="1">
      <alignment horizontal="right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7" xfId="0" applyFont="1" applyBorder="1" applyAlignment="1" applyProtection="1">
      <alignment vertical="center"/>
      <protection locked="0"/>
    </xf>
    <xf numFmtId="0" fontId="0" fillId="0" borderId="0" xfId="0" applyFont="1" applyBorder="1" applyAlignment="1">
      <alignment vertical="center"/>
    </xf>
    <xf numFmtId="0" fontId="0" fillId="0" borderId="8" xfId="0" applyFont="1" applyBorder="1" applyAlignment="1" applyProtection="1">
      <alignment vertical="center"/>
      <protection locked="0"/>
    </xf>
    <xf numFmtId="17" fontId="0" fillId="0" borderId="7" xfId="0" applyNumberFormat="1" applyFont="1" applyBorder="1" applyAlignment="1" applyProtection="1">
      <alignment vertical="center"/>
      <protection locked="0"/>
    </xf>
    <xf numFmtId="16" fontId="0" fillId="0" borderId="2" xfId="0" applyNumberFormat="1" applyFont="1" applyBorder="1" applyAlignment="1" applyProtection="1">
      <alignment vertical="center"/>
      <protection locked="0"/>
    </xf>
    <xf numFmtId="173" fontId="0" fillId="0" borderId="2" xfId="0" applyNumberFormat="1" applyFont="1" applyBorder="1" applyAlignment="1" applyProtection="1">
      <alignment vertical="center"/>
      <protection locked="0"/>
    </xf>
    <xf numFmtId="173" fontId="0" fillId="0" borderId="2" xfId="0" applyNumberFormat="1" applyFont="1" applyBorder="1" applyAlignment="1">
      <alignment horizontal="center" vertical="center"/>
    </xf>
    <xf numFmtId="173" fontId="0" fillId="0" borderId="3" xfId="0" applyNumberFormat="1" applyFont="1" applyBorder="1" applyAlignment="1" applyProtection="1">
      <alignment horizontal="right" vertical="center"/>
      <protection locked="0"/>
    </xf>
    <xf numFmtId="0" fontId="0" fillId="0" borderId="2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10" Type="http://schemas.openxmlformats.org/officeDocument/2006/relationships/worksheet" Target="worksheets/sheet110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theme" Target="theme/theme1.xml"/><Relationship Id="rId115" Type="http://schemas.openxmlformats.org/officeDocument/2006/relationships/styles" Target="styles.xml"/><Relationship Id="rId116" Type="http://schemas.openxmlformats.org/officeDocument/2006/relationships/sharedStrings" Target="sharedStrings.xml"/><Relationship Id="rId117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Open@10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abSelected="1" zoomScale="75" zoomScaleNormal="75" zoomScalePageLayoutView="75" workbookViewId="0">
      <selection activeCell="B24" sqref="B24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8</v>
      </c>
      <c r="C8" s="5">
        <v>2</v>
      </c>
      <c r="D8" s="6">
        <f t="shared" ref="D8:D39" si="0">((+B8*12)+C8)*1.16</f>
        <v>113.67999999999999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3</v>
      </c>
      <c r="J8" s="6">
        <f t="shared" ref="J8:J28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8</v>
      </c>
      <c r="C9" s="10">
        <v>2</v>
      </c>
      <c r="D9" s="6">
        <f t="shared" si="0"/>
        <v>113.67999999999999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0</v>
      </c>
      <c r="O9" s="10">
        <v>0</v>
      </c>
      <c r="P9" s="10">
        <v>1850</v>
      </c>
      <c r="Q9" s="10"/>
      <c r="R9" s="10" t="s">
        <v>331</v>
      </c>
      <c r="S9" s="10">
        <v>0</v>
      </c>
      <c r="T9" s="10">
        <v>0</v>
      </c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8</v>
      </c>
      <c r="C10" s="10">
        <v>2</v>
      </c>
      <c r="D10" s="6">
        <f t="shared" si="0"/>
        <v>113.67999999999999</v>
      </c>
      <c r="E10" s="5">
        <v>1</v>
      </c>
      <c r="F10" s="7">
        <v>4</v>
      </c>
      <c r="G10" s="6">
        <f t="shared" si="1"/>
        <v>18.559999999999999</v>
      </c>
      <c r="H10" s="5">
        <v>1</v>
      </c>
      <c r="I10" s="10">
        <v>3</v>
      </c>
      <c r="J10" s="6">
        <f t="shared" si="2"/>
        <v>17.399999999999999</v>
      </c>
      <c r="K10" s="5"/>
      <c r="L10" s="10"/>
      <c r="M10" s="8"/>
      <c r="N10" s="11">
        <v>0</v>
      </c>
      <c r="O10" s="10">
        <v>0</v>
      </c>
      <c r="P10" s="10">
        <v>1850</v>
      </c>
      <c r="Q10" s="10"/>
      <c r="R10" s="10" t="s">
        <v>331</v>
      </c>
      <c r="S10" s="10">
        <v>0</v>
      </c>
      <c r="T10" s="10">
        <v>0</v>
      </c>
      <c r="U10" s="10"/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8</v>
      </c>
      <c r="C11" s="10">
        <v>2</v>
      </c>
      <c r="D11" s="6">
        <f t="shared" si="0"/>
        <v>113.67999999999999</v>
      </c>
      <c r="E11" s="5">
        <v>1</v>
      </c>
      <c r="F11" s="7">
        <v>4</v>
      </c>
      <c r="G11" s="6">
        <f t="shared" si="1"/>
        <v>18.559999999999999</v>
      </c>
      <c r="H11" s="5">
        <v>1</v>
      </c>
      <c r="I11" s="10">
        <v>3</v>
      </c>
      <c r="J11" s="6">
        <f t="shared" si="2"/>
        <v>17.399999999999999</v>
      </c>
      <c r="K11" s="5"/>
      <c r="L11" s="10"/>
      <c r="M11" s="8"/>
      <c r="N11" s="11">
        <v>0</v>
      </c>
      <c r="O11" s="10">
        <v>0</v>
      </c>
      <c r="P11" s="10">
        <v>1850</v>
      </c>
      <c r="Q11" s="10"/>
      <c r="R11" s="10" t="s">
        <v>331</v>
      </c>
      <c r="S11" s="10">
        <v>0</v>
      </c>
      <c r="T11" s="10">
        <v>0</v>
      </c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8</v>
      </c>
      <c r="C12" s="10">
        <v>2</v>
      </c>
      <c r="D12" s="6">
        <f t="shared" si="0"/>
        <v>113.67999999999999</v>
      </c>
      <c r="E12" s="5">
        <v>1</v>
      </c>
      <c r="F12" s="7">
        <v>4</v>
      </c>
      <c r="G12" s="6">
        <f t="shared" si="1"/>
        <v>18.559999999999999</v>
      </c>
      <c r="H12" s="5">
        <v>1</v>
      </c>
      <c r="I12" s="10">
        <v>3</v>
      </c>
      <c r="J12" s="6">
        <f t="shared" si="2"/>
        <v>17.399999999999999</v>
      </c>
      <c r="K12" s="5"/>
      <c r="L12" s="10"/>
      <c r="M12" s="8"/>
      <c r="N12" s="11">
        <v>0</v>
      </c>
      <c r="O12" s="10">
        <v>0</v>
      </c>
      <c r="P12" s="10">
        <v>1850</v>
      </c>
      <c r="Q12" s="10"/>
      <c r="R12" s="10" t="s">
        <v>331</v>
      </c>
      <c r="S12" s="10">
        <v>0</v>
      </c>
      <c r="T12" s="10">
        <v>0</v>
      </c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8</v>
      </c>
      <c r="C13" s="10">
        <v>2</v>
      </c>
      <c r="D13" s="6">
        <f t="shared" si="0"/>
        <v>113.67999999999999</v>
      </c>
      <c r="E13" s="5">
        <v>1</v>
      </c>
      <c r="F13" s="7">
        <v>4</v>
      </c>
      <c r="G13" s="6">
        <f t="shared" si="1"/>
        <v>18.559999999999999</v>
      </c>
      <c r="H13" s="5">
        <v>1</v>
      </c>
      <c r="I13" s="10">
        <v>3</v>
      </c>
      <c r="J13" s="6">
        <f t="shared" si="2"/>
        <v>17.399999999999999</v>
      </c>
      <c r="K13" s="5"/>
      <c r="L13" s="10"/>
      <c r="M13" s="8"/>
      <c r="N13" s="11">
        <v>0</v>
      </c>
      <c r="O13" s="10">
        <v>0</v>
      </c>
      <c r="P13" s="10">
        <v>1850</v>
      </c>
      <c r="Q13" s="10"/>
      <c r="R13" s="10" t="s">
        <v>331</v>
      </c>
      <c r="S13" s="10">
        <v>0</v>
      </c>
      <c r="T13" s="10">
        <v>0</v>
      </c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8</v>
      </c>
      <c r="C14" s="10">
        <v>2</v>
      </c>
      <c r="D14" s="6">
        <f t="shared" si="0"/>
        <v>113.67999999999999</v>
      </c>
      <c r="E14" s="5">
        <v>1</v>
      </c>
      <c r="F14" s="7">
        <v>4</v>
      </c>
      <c r="G14" s="6">
        <f t="shared" si="1"/>
        <v>18.559999999999999</v>
      </c>
      <c r="H14" s="5">
        <v>1</v>
      </c>
      <c r="I14" s="10">
        <v>3</v>
      </c>
      <c r="J14" s="6">
        <f t="shared" si="2"/>
        <v>17.399999999999999</v>
      </c>
      <c r="K14" s="5"/>
      <c r="L14" s="10"/>
      <c r="M14" s="8"/>
      <c r="N14" s="11">
        <v>0</v>
      </c>
      <c r="O14" s="10">
        <v>0</v>
      </c>
      <c r="P14" s="10">
        <v>1850</v>
      </c>
      <c r="Q14" s="10"/>
      <c r="R14" s="10" t="s">
        <v>331</v>
      </c>
      <c r="S14" s="10">
        <v>0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8</v>
      </c>
      <c r="C15" s="10">
        <v>2</v>
      </c>
      <c r="D15" s="6">
        <f t="shared" si="0"/>
        <v>113.67999999999999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3</v>
      </c>
      <c r="J15" s="6">
        <f t="shared" si="2"/>
        <v>17.399999999999999</v>
      </c>
      <c r="K15" s="5"/>
      <c r="L15" s="10"/>
      <c r="M15" s="8"/>
      <c r="N15" s="11">
        <v>0</v>
      </c>
      <c r="O15" s="10">
        <v>0</v>
      </c>
      <c r="P15" s="10">
        <v>1850</v>
      </c>
      <c r="Q15" s="10"/>
      <c r="R15" s="10" t="s">
        <v>331</v>
      </c>
      <c r="S15" s="10">
        <v>0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8</v>
      </c>
      <c r="C16" s="10">
        <v>2</v>
      </c>
      <c r="D16" s="6">
        <f t="shared" si="0"/>
        <v>113.67999999999999</v>
      </c>
      <c r="E16" s="5">
        <v>1</v>
      </c>
      <c r="F16" s="7">
        <v>4</v>
      </c>
      <c r="G16" s="6">
        <f t="shared" si="1"/>
        <v>18.559999999999999</v>
      </c>
      <c r="H16" s="5">
        <v>1</v>
      </c>
      <c r="I16" s="10">
        <v>3</v>
      </c>
      <c r="J16" s="6">
        <f t="shared" si="2"/>
        <v>17.399999999999999</v>
      </c>
      <c r="K16" s="5"/>
      <c r="L16" s="10"/>
      <c r="M16" s="8"/>
      <c r="N16" s="11">
        <v>0</v>
      </c>
      <c r="O16" s="10">
        <v>0</v>
      </c>
      <c r="P16" s="10">
        <v>1850</v>
      </c>
      <c r="Q16" s="10"/>
      <c r="R16" s="10" t="s">
        <v>331</v>
      </c>
      <c r="S16" s="10">
        <v>0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8</v>
      </c>
      <c r="C17" s="10">
        <v>2</v>
      </c>
      <c r="D17" s="6">
        <f t="shared" si="0"/>
        <v>113.67999999999999</v>
      </c>
      <c r="E17" s="5">
        <v>1</v>
      </c>
      <c r="F17" s="7">
        <v>4</v>
      </c>
      <c r="G17" s="6">
        <f t="shared" si="1"/>
        <v>18.559999999999999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0</v>
      </c>
      <c r="O17" s="10">
        <v>0</v>
      </c>
      <c r="P17" s="10">
        <v>1850</v>
      </c>
      <c r="Q17" s="10"/>
      <c r="R17" s="10" t="s">
        <v>331</v>
      </c>
      <c r="S17" s="10">
        <v>0</v>
      </c>
      <c r="T17" s="10">
        <v>0</v>
      </c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8</v>
      </c>
      <c r="C18" s="10">
        <v>2</v>
      </c>
      <c r="D18" s="6">
        <f t="shared" si="0"/>
        <v>113.67999999999999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0</v>
      </c>
      <c r="O18" s="10">
        <v>0</v>
      </c>
      <c r="P18" s="10">
        <v>1850</v>
      </c>
      <c r="Q18" s="10"/>
      <c r="R18" s="10" t="s">
        <v>331</v>
      </c>
      <c r="S18" s="10">
        <v>0</v>
      </c>
      <c r="T18" s="10">
        <v>0</v>
      </c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8</v>
      </c>
      <c r="C19" s="10">
        <v>2</v>
      </c>
      <c r="D19" s="6">
        <f t="shared" si="0"/>
        <v>113.67999999999999</v>
      </c>
      <c r="E19" s="5">
        <v>1</v>
      </c>
      <c r="F19" s="7">
        <v>4</v>
      </c>
      <c r="G19" s="6">
        <f t="shared" si="1"/>
        <v>18.559999999999999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0</v>
      </c>
      <c r="O19" s="10">
        <v>0</v>
      </c>
      <c r="P19" s="10">
        <v>1850</v>
      </c>
      <c r="Q19" s="10"/>
      <c r="R19" s="10" t="s">
        <v>331</v>
      </c>
      <c r="S19" s="10">
        <v>0</v>
      </c>
      <c r="T19" s="10">
        <v>0</v>
      </c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8</v>
      </c>
      <c r="C20" s="10">
        <v>2</v>
      </c>
      <c r="D20" s="6">
        <f t="shared" si="0"/>
        <v>113.67999999999999</v>
      </c>
      <c r="E20" s="5">
        <v>1</v>
      </c>
      <c r="F20" s="7">
        <v>4</v>
      </c>
      <c r="G20" s="6">
        <f t="shared" si="1"/>
        <v>18.559999999999999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0</v>
      </c>
      <c r="O20" s="10">
        <v>0</v>
      </c>
      <c r="P20" s="10">
        <v>1850</v>
      </c>
      <c r="Q20" s="10"/>
      <c r="R20" s="10" t="s">
        <v>331</v>
      </c>
      <c r="S20" s="10">
        <v>0</v>
      </c>
      <c r="T20" s="10">
        <v>0</v>
      </c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8</v>
      </c>
      <c r="C21" s="10">
        <v>2</v>
      </c>
      <c r="D21" s="6">
        <f t="shared" si="0"/>
        <v>113.67999999999999</v>
      </c>
      <c r="E21" s="5">
        <v>1</v>
      </c>
      <c r="F21" s="7">
        <v>4</v>
      </c>
      <c r="G21" s="6">
        <f t="shared" si="1"/>
        <v>18.559999999999999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>
        <v>1850</v>
      </c>
      <c r="Q21" s="10"/>
      <c r="R21" s="16" t="s">
        <v>331</v>
      </c>
      <c r="S21" s="10">
        <v>0</v>
      </c>
      <c r="T21" s="10">
        <v>0</v>
      </c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8</v>
      </c>
      <c r="C22" s="10">
        <v>2</v>
      </c>
      <c r="D22" s="6">
        <f t="shared" si="0"/>
        <v>113.67999999999999</v>
      </c>
      <c r="E22" s="5">
        <v>1</v>
      </c>
      <c r="F22" s="7">
        <v>4</v>
      </c>
      <c r="G22" s="6">
        <f t="shared" si="1"/>
        <v>18.559999999999999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0</v>
      </c>
      <c r="O22" s="10">
        <v>0</v>
      </c>
      <c r="P22" s="10">
        <v>1850</v>
      </c>
      <c r="Q22" s="10"/>
      <c r="R22" s="10" t="s">
        <v>331</v>
      </c>
      <c r="S22" s="10">
        <v>0</v>
      </c>
      <c r="T22" s="10">
        <v>0</v>
      </c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8</v>
      </c>
      <c r="C23" s="10">
        <v>2</v>
      </c>
      <c r="D23" s="6">
        <f t="shared" si="0"/>
        <v>113.67999999999999</v>
      </c>
      <c r="E23" s="5">
        <v>1</v>
      </c>
      <c r="F23" s="7">
        <v>4</v>
      </c>
      <c r="G23" s="6">
        <f t="shared" si="1"/>
        <v>18.559999999999999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0</v>
      </c>
      <c r="O23" s="10">
        <v>0</v>
      </c>
      <c r="P23" s="10">
        <v>1850</v>
      </c>
      <c r="Q23" s="10"/>
      <c r="R23" s="10" t="s">
        <v>331</v>
      </c>
      <c r="S23" s="10">
        <v>0</v>
      </c>
      <c r="T23" s="10">
        <v>0</v>
      </c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/>
      <c r="C24" s="10"/>
      <c r="D24" s="6">
        <f t="shared" si="0"/>
        <v>0</v>
      </c>
      <c r="E24" s="5"/>
      <c r="F24" s="7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4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/>
      <c r="C25" s="10"/>
      <c r="D25" s="6">
        <f t="shared" si="0"/>
        <v>0</v>
      </c>
      <c r="E25" s="5"/>
      <c r="F25" s="7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4"/>
        <v>0</v>
      </c>
      <c r="O25" s="10"/>
      <c r="P25" s="10"/>
      <c r="Q25" s="10"/>
      <c r="R25" s="10"/>
      <c r="S25" s="10"/>
      <c r="T25" s="10"/>
      <c r="U25" s="10"/>
      <c r="V25" s="17"/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/>
      <c r="C26" s="10"/>
      <c r="D26" s="6">
        <f t="shared" si="0"/>
        <v>0</v>
      </c>
      <c r="E26" s="5"/>
      <c r="F26" s="7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4"/>
        <v>0</v>
      </c>
      <c r="O26" s="10"/>
      <c r="P26" s="10"/>
      <c r="Q26" s="10"/>
      <c r="R26" s="10"/>
      <c r="S26" s="10"/>
      <c r="T26" s="10"/>
      <c r="U26" s="10"/>
      <c r="V26" s="10"/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/>
      <c r="C27" s="10"/>
      <c r="D27" s="6">
        <f t="shared" si="0"/>
        <v>0</v>
      </c>
      <c r="E27" s="5"/>
      <c r="F27" s="7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4"/>
        <v>0</v>
      </c>
      <c r="O27" s="10"/>
      <c r="P27" s="10"/>
      <c r="Q27" s="10"/>
      <c r="R27" s="10"/>
      <c r="S27" s="10"/>
      <c r="T27" s="10"/>
      <c r="U27" s="10"/>
      <c r="V27" s="10"/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/>
      <c r="C28" s="10"/>
      <c r="D28" s="6">
        <f t="shared" si="0"/>
        <v>0</v>
      </c>
      <c r="E28" s="5"/>
      <c r="F28" s="7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4"/>
        <v>0</v>
      </c>
      <c r="O28" s="10"/>
      <c r="P28" s="10"/>
      <c r="Q28" s="10"/>
      <c r="R28" s="10"/>
      <c r="S28" s="10"/>
      <c r="T28" s="10"/>
      <c r="U28" s="10"/>
      <c r="V28" s="10"/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/>
      <c r="C29" s="10"/>
      <c r="D29" s="6">
        <f t="shared" si="0"/>
        <v>0</v>
      </c>
      <c r="E29" s="5"/>
      <c r="F29" s="7"/>
      <c r="G29" s="6">
        <f t="shared" si="1"/>
        <v>0</v>
      </c>
      <c r="H29" s="5"/>
      <c r="I29" s="10"/>
      <c r="J29" s="6"/>
      <c r="K29" s="5"/>
      <c r="L29" s="10"/>
      <c r="M29" s="8"/>
      <c r="N29" s="11">
        <f t="shared" si="4"/>
        <v>0</v>
      </c>
      <c r="O29" s="10"/>
      <c r="P29" s="10"/>
      <c r="Q29" s="10"/>
      <c r="R29" s="10"/>
      <c r="S29" s="10"/>
      <c r="T29" s="10"/>
      <c r="U29" s="10"/>
      <c r="V29" s="10"/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/>
      <c r="C30" s="10"/>
      <c r="D30" s="6">
        <f t="shared" si="0"/>
        <v>0</v>
      </c>
      <c r="E30" s="5"/>
      <c r="F30" s="7"/>
      <c r="G30" s="6">
        <f t="shared" si="1"/>
        <v>0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 t="shared" si="4"/>
        <v>0</v>
      </c>
      <c r="O30" s="10"/>
      <c r="P30" s="10"/>
      <c r="Q30" s="10"/>
      <c r="R30" s="10"/>
      <c r="S30" s="10"/>
      <c r="T30" s="10"/>
      <c r="U30" s="10"/>
      <c r="V30" s="10"/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/>
      <c r="C31" s="10"/>
      <c r="D31" s="6">
        <f t="shared" si="0"/>
        <v>0</v>
      </c>
      <c r="E31" s="5"/>
      <c r="F31" s="7"/>
      <c r="G31" s="6">
        <f t="shared" si="1"/>
        <v>0</v>
      </c>
      <c r="H31" s="5"/>
      <c r="I31" s="10"/>
      <c r="J31" s="6">
        <f t="shared" si="5"/>
        <v>0</v>
      </c>
      <c r="K31" s="5"/>
      <c r="L31" s="10"/>
      <c r="M31" s="8"/>
      <c r="N31" s="11">
        <f t="shared" si="4"/>
        <v>0</v>
      </c>
      <c r="O31" s="10"/>
      <c r="P31" s="10"/>
      <c r="Q31" s="10"/>
      <c r="R31" s="10"/>
      <c r="S31" s="10"/>
      <c r="T31" s="10"/>
      <c r="U31" s="10"/>
      <c r="V31" s="10"/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/>
      <c r="C32" s="10"/>
      <c r="D32" s="6">
        <f t="shared" si="0"/>
        <v>0</v>
      </c>
      <c r="E32" s="5"/>
      <c r="F32" s="7"/>
      <c r="G32" s="6">
        <f t="shared" si="1"/>
        <v>0</v>
      </c>
      <c r="H32" s="5"/>
      <c r="I32" s="10"/>
      <c r="J32" s="6">
        <f t="shared" si="5"/>
        <v>0</v>
      </c>
      <c r="K32" s="5"/>
      <c r="L32" s="10"/>
      <c r="M32" s="8"/>
      <c r="N32" s="11">
        <f t="shared" si="4"/>
        <v>0</v>
      </c>
      <c r="O32" s="10"/>
      <c r="P32" s="10"/>
      <c r="Q32" s="10"/>
      <c r="R32" s="10"/>
      <c r="S32" s="10"/>
      <c r="T32" s="10"/>
      <c r="U32" s="10"/>
      <c r="V32" s="10"/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/>
      <c r="C33" s="10"/>
      <c r="D33" s="6">
        <f t="shared" si="0"/>
        <v>0</v>
      </c>
      <c r="E33" s="5"/>
      <c r="F33" s="7"/>
      <c r="G33" s="6">
        <f t="shared" si="1"/>
        <v>0</v>
      </c>
      <c r="H33" s="5"/>
      <c r="I33" s="10"/>
      <c r="J33" s="6">
        <f t="shared" si="5"/>
        <v>0</v>
      </c>
      <c r="K33" s="5"/>
      <c r="L33" s="10"/>
      <c r="M33" s="8"/>
      <c r="N33" s="11">
        <f t="shared" si="4"/>
        <v>0</v>
      </c>
      <c r="O33" s="10"/>
      <c r="P33" s="10"/>
      <c r="Q33" s="10"/>
      <c r="R33" s="10"/>
      <c r="S33" s="10"/>
      <c r="T33" s="10"/>
      <c r="U33" s="10"/>
      <c r="V33" s="10"/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/>
      <c r="C34" s="10"/>
      <c r="D34" s="6">
        <f t="shared" si="0"/>
        <v>0</v>
      </c>
      <c r="E34" s="5"/>
      <c r="F34" s="7"/>
      <c r="G34" s="6">
        <f t="shared" si="1"/>
        <v>0</v>
      </c>
      <c r="H34" s="5"/>
      <c r="I34" s="10"/>
      <c r="J34" s="6">
        <f t="shared" si="5"/>
        <v>0</v>
      </c>
      <c r="K34" s="5"/>
      <c r="L34" s="10"/>
      <c r="M34" s="8"/>
      <c r="N34" s="11">
        <f t="shared" si="4"/>
        <v>0</v>
      </c>
      <c r="O34" s="10"/>
      <c r="P34" s="10"/>
      <c r="Q34" s="10"/>
      <c r="R34" s="10"/>
      <c r="S34" s="10"/>
      <c r="T34" s="10"/>
      <c r="U34" s="10"/>
      <c r="V34" s="10"/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/>
      <c r="C35" s="10"/>
      <c r="D35" s="6">
        <f t="shared" si="0"/>
        <v>0</v>
      </c>
      <c r="E35" s="5"/>
      <c r="F35" s="7"/>
      <c r="G35" s="6">
        <f t="shared" si="1"/>
        <v>0</v>
      </c>
      <c r="H35" s="5"/>
      <c r="I35" s="10"/>
      <c r="J35" s="6">
        <f t="shared" si="5"/>
        <v>0</v>
      </c>
      <c r="K35" s="5"/>
      <c r="L35" s="10"/>
      <c r="M35" s="8"/>
      <c r="N35" s="11">
        <f t="shared" si="4"/>
        <v>0</v>
      </c>
      <c r="O35" s="10"/>
      <c r="P35" s="10"/>
      <c r="Q35" s="10"/>
      <c r="R35" s="10"/>
      <c r="S35" s="10"/>
      <c r="T35" s="10"/>
      <c r="U35" s="10"/>
      <c r="V35" s="10"/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4"/>
        <v>0</v>
      </c>
      <c r="O36" s="10"/>
      <c r="P36" s="10"/>
      <c r="Q36" s="10"/>
      <c r="R36" s="10"/>
      <c r="S36" s="10"/>
      <c r="T36" s="10"/>
      <c r="U36" s="10"/>
      <c r="V36" s="10"/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3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314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3</v>
      </c>
      <c r="F8" s="7">
        <v>7</v>
      </c>
      <c r="G8" s="6">
        <f t="shared" ref="G8:G39" si="1">((+E8*12)+F8)*1.16</f>
        <v>49.879999999999995</v>
      </c>
      <c r="H8" s="5">
        <v>7</v>
      </c>
      <c r="I8" s="5">
        <v>1</v>
      </c>
      <c r="J8" s="6">
        <f t="shared" ref="J8:J29" si="2">((+H8*12)+I8)*1.16</f>
        <v>98.6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3</v>
      </c>
      <c r="F9" s="7">
        <v>7</v>
      </c>
      <c r="G9" s="6">
        <f t="shared" si="1"/>
        <v>49.879999999999995</v>
      </c>
      <c r="H9" s="5">
        <v>7</v>
      </c>
      <c r="I9" s="10">
        <v>10</v>
      </c>
      <c r="J9" s="6">
        <f t="shared" si="2"/>
        <v>109.03999999999999</v>
      </c>
      <c r="K9" s="5"/>
      <c r="L9" s="10"/>
      <c r="M9" s="8"/>
      <c r="N9" s="11">
        <v>10.35</v>
      </c>
      <c r="O9" s="10">
        <v>0</v>
      </c>
      <c r="P9" s="10">
        <v>700</v>
      </c>
      <c r="Q9" s="10"/>
      <c r="R9" s="10">
        <v>9</v>
      </c>
      <c r="S9" s="10">
        <v>80</v>
      </c>
      <c r="T9" s="10">
        <v>208</v>
      </c>
      <c r="U9" s="10"/>
      <c r="V9" s="10">
        <v>755</v>
      </c>
      <c r="W9" s="12">
        <v>43661</v>
      </c>
      <c r="X9" s="10">
        <v>3</v>
      </c>
      <c r="Y9" s="10">
        <v>700572</v>
      </c>
      <c r="Z9" s="10">
        <v>13</v>
      </c>
      <c r="AA9" s="10">
        <v>10</v>
      </c>
      <c r="AB9" s="10">
        <v>1</v>
      </c>
      <c r="AC9" s="11">
        <v>6.25</v>
      </c>
      <c r="AD9" s="13">
        <v>172.08</v>
      </c>
    </row>
    <row r="10" spans="1:30">
      <c r="A10" s="9">
        <f t="shared" ref="A10:A36" si="3">SUM(A9+1)</f>
        <v>3</v>
      </c>
      <c r="B10" s="10">
        <v>2</v>
      </c>
      <c r="C10" s="10">
        <v>2</v>
      </c>
      <c r="D10" s="6">
        <f t="shared" si="0"/>
        <v>30.159999999999997</v>
      </c>
      <c r="E10" s="5">
        <v>3</v>
      </c>
      <c r="F10" s="7">
        <v>7</v>
      </c>
      <c r="G10" s="6">
        <f t="shared" si="1"/>
        <v>49.879999999999995</v>
      </c>
      <c r="H10" s="5">
        <v>8</v>
      </c>
      <c r="I10" s="10">
        <v>9</v>
      </c>
      <c r="J10" s="6">
        <f t="shared" si="2"/>
        <v>121.8</v>
      </c>
      <c r="K10" s="5"/>
      <c r="L10" s="10"/>
      <c r="M10" s="8"/>
      <c r="N10" s="11">
        <v>12.76</v>
      </c>
      <c r="O10" s="10">
        <v>0</v>
      </c>
      <c r="P10" s="10">
        <v>700</v>
      </c>
      <c r="Q10" s="10"/>
      <c r="R10" s="10">
        <v>9</v>
      </c>
      <c r="S10" s="10">
        <v>80</v>
      </c>
      <c r="T10" s="10">
        <v>204</v>
      </c>
      <c r="U10" s="10"/>
      <c r="V10" s="10">
        <v>750</v>
      </c>
      <c r="W10" s="12">
        <v>43661</v>
      </c>
      <c r="X10" s="10">
        <v>2</v>
      </c>
      <c r="Y10" s="10">
        <v>700723</v>
      </c>
      <c r="Z10" s="10">
        <v>7</v>
      </c>
      <c r="AA10" s="10">
        <v>8</v>
      </c>
      <c r="AB10" s="10">
        <v>6</v>
      </c>
      <c r="AC10" s="11">
        <v>4</v>
      </c>
      <c r="AD10" s="13">
        <v>19.82</v>
      </c>
    </row>
    <row r="11" spans="1:30">
      <c r="A11" s="9">
        <f t="shared" si="3"/>
        <v>4</v>
      </c>
      <c r="B11" s="10">
        <v>2</v>
      </c>
      <c r="C11" s="10">
        <v>2</v>
      </c>
      <c r="D11" s="6">
        <f t="shared" si="0"/>
        <v>30.159999999999997</v>
      </c>
      <c r="E11" s="5">
        <v>3</v>
      </c>
      <c r="F11" s="7">
        <v>7</v>
      </c>
      <c r="G11" s="6">
        <f t="shared" si="1"/>
        <v>49.879999999999995</v>
      </c>
      <c r="H11" s="5">
        <v>9</v>
      </c>
      <c r="I11" s="10">
        <v>7</v>
      </c>
      <c r="J11" s="6">
        <v>133.4</v>
      </c>
      <c r="K11" s="5"/>
      <c r="L11" s="10"/>
      <c r="M11" s="8"/>
      <c r="N11" s="11">
        <v>11.6</v>
      </c>
      <c r="O11" s="10">
        <v>1</v>
      </c>
      <c r="P11" s="10">
        <v>700</v>
      </c>
      <c r="Q11" s="10"/>
      <c r="R11" s="10">
        <v>9</v>
      </c>
      <c r="S11" s="10">
        <v>80</v>
      </c>
      <c r="T11" s="10">
        <v>206</v>
      </c>
      <c r="U11" s="10"/>
      <c r="V11" s="10">
        <v>755</v>
      </c>
      <c r="W11" s="12">
        <v>43673</v>
      </c>
      <c r="X11" s="10">
        <v>2</v>
      </c>
      <c r="Y11" s="10">
        <v>704575</v>
      </c>
      <c r="Z11" s="10">
        <v>14</v>
      </c>
      <c r="AA11" s="10">
        <v>1</v>
      </c>
      <c r="AB11" s="10">
        <v>1</v>
      </c>
      <c r="AC11" s="11">
        <v>3.5</v>
      </c>
      <c r="AD11" s="13">
        <v>179.8</v>
      </c>
    </row>
    <row r="12" spans="1:30">
      <c r="A12" s="9">
        <f t="shared" si="3"/>
        <v>5</v>
      </c>
      <c r="B12" s="10">
        <v>2</v>
      </c>
      <c r="C12" s="10">
        <v>2</v>
      </c>
      <c r="D12" s="6">
        <f t="shared" si="0"/>
        <v>30.159999999999997</v>
      </c>
      <c r="E12" s="5">
        <v>3</v>
      </c>
      <c r="F12" s="7">
        <v>7</v>
      </c>
      <c r="G12" s="6">
        <f t="shared" si="1"/>
        <v>49.879999999999995</v>
      </c>
      <c r="H12" s="5">
        <v>10</v>
      </c>
      <c r="I12" s="10">
        <v>5</v>
      </c>
      <c r="J12" s="6">
        <f t="shared" si="2"/>
        <v>145</v>
      </c>
      <c r="K12" s="5"/>
      <c r="L12" s="10"/>
      <c r="M12" s="8"/>
      <c r="N12" s="11">
        <v>11.6</v>
      </c>
      <c r="O12" s="10">
        <v>1</v>
      </c>
      <c r="P12" s="10">
        <v>700</v>
      </c>
      <c r="Q12" s="10"/>
      <c r="R12" s="10">
        <v>9</v>
      </c>
      <c r="S12" s="10">
        <v>84</v>
      </c>
      <c r="T12" s="10">
        <v>198</v>
      </c>
      <c r="U12" s="10"/>
      <c r="V12" s="10">
        <v>758</v>
      </c>
      <c r="W12" s="12">
        <v>43673</v>
      </c>
      <c r="X12" s="10">
        <v>1</v>
      </c>
      <c r="Y12" s="10">
        <v>704617</v>
      </c>
      <c r="Z12" s="10">
        <v>4</v>
      </c>
      <c r="AA12" s="10">
        <v>1</v>
      </c>
      <c r="AB12" s="10">
        <v>3</v>
      </c>
      <c r="AC12" s="11">
        <v>2.75</v>
      </c>
      <c r="AD12" s="13">
        <v>11.95</v>
      </c>
    </row>
    <row r="13" spans="1:30">
      <c r="A13" s="9">
        <f t="shared" si="3"/>
        <v>6</v>
      </c>
      <c r="B13" s="10">
        <v>2</v>
      </c>
      <c r="C13" s="10">
        <v>2</v>
      </c>
      <c r="D13" s="6">
        <f t="shared" si="0"/>
        <v>30.159999999999997</v>
      </c>
      <c r="E13" s="5">
        <v>3</v>
      </c>
      <c r="F13" s="7">
        <v>7</v>
      </c>
      <c r="G13" s="6">
        <f t="shared" si="1"/>
        <v>49.879999999999995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11.6</v>
      </c>
      <c r="O13" s="10">
        <v>1</v>
      </c>
      <c r="P13" s="10">
        <v>700</v>
      </c>
      <c r="Q13" s="10"/>
      <c r="R13" s="10">
        <v>9</v>
      </c>
      <c r="S13" s="10">
        <v>82</v>
      </c>
      <c r="T13" s="10">
        <v>105</v>
      </c>
      <c r="U13" s="10"/>
      <c r="V13" s="10">
        <v>752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2</v>
      </c>
      <c r="D14" s="6">
        <f t="shared" si="0"/>
        <v>30.159999999999997</v>
      </c>
      <c r="E14" s="5">
        <v>3</v>
      </c>
      <c r="F14" s="7">
        <v>7</v>
      </c>
      <c r="G14" s="6">
        <f t="shared" si="1"/>
        <v>49.879999999999995</v>
      </c>
      <c r="H14" s="5">
        <v>12</v>
      </c>
      <c r="I14" s="10">
        <v>1</v>
      </c>
      <c r="J14" s="6">
        <f t="shared" si="2"/>
        <v>168.2</v>
      </c>
      <c r="K14" s="5"/>
      <c r="L14" s="10"/>
      <c r="M14" s="8"/>
      <c r="N14" s="11">
        <v>11.6</v>
      </c>
      <c r="O14" s="10">
        <v>1</v>
      </c>
      <c r="P14" s="10">
        <v>700</v>
      </c>
      <c r="Q14" s="10"/>
      <c r="R14" s="10">
        <v>9</v>
      </c>
      <c r="S14" s="10">
        <v>79</v>
      </c>
      <c r="T14" s="10">
        <v>195</v>
      </c>
      <c r="U14" s="10"/>
      <c r="V14" s="10">
        <v>751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2</v>
      </c>
      <c r="D15" s="6">
        <f t="shared" si="0"/>
        <v>30.159999999999997</v>
      </c>
      <c r="E15" s="5">
        <v>3</v>
      </c>
      <c r="F15" s="7">
        <v>7</v>
      </c>
      <c r="G15" s="6">
        <f t="shared" si="1"/>
        <v>49.879999999999995</v>
      </c>
      <c r="H15" s="5">
        <v>12</v>
      </c>
      <c r="I15" s="10">
        <v>11</v>
      </c>
      <c r="J15" s="6">
        <f t="shared" si="2"/>
        <v>179.79999999999998</v>
      </c>
      <c r="K15" s="5"/>
      <c r="L15" s="10"/>
      <c r="M15" s="8"/>
      <c r="N15" s="11">
        <v>11.6</v>
      </c>
      <c r="O15" s="10">
        <v>1</v>
      </c>
      <c r="P15" s="10">
        <v>700</v>
      </c>
      <c r="Q15" s="10"/>
      <c r="R15" s="10">
        <v>9</v>
      </c>
      <c r="S15" s="10">
        <v>82</v>
      </c>
      <c r="T15" s="10">
        <v>197</v>
      </c>
      <c r="U15" s="10"/>
      <c r="V15" s="10">
        <v>752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2</v>
      </c>
      <c r="D16" s="6">
        <f t="shared" si="0"/>
        <v>30.159999999999997</v>
      </c>
      <c r="E16" s="5">
        <v>3</v>
      </c>
      <c r="F16" s="7">
        <v>7</v>
      </c>
      <c r="G16" s="6">
        <f t="shared" si="1"/>
        <v>49.879999999999995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11.6</v>
      </c>
      <c r="O16" s="10">
        <v>1</v>
      </c>
      <c r="P16" s="10">
        <v>700</v>
      </c>
      <c r="Q16" s="10"/>
      <c r="R16" s="10">
        <v>9</v>
      </c>
      <c r="S16" s="10">
        <v>82</v>
      </c>
      <c r="T16" s="10">
        <v>210</v>
      </c>
      <c r="U16" s="10"/>
      <c r="V16" s="10">
        <v>753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2</v>
      </c>
      <c r="D17" s="6">
        <f t="shared" si="0"/>
        <v>30.159999999999997</v>
      </c>
      <c r="E17" s="5">
        <v>4</v>
      </c>
      <c r="F17" s="7">
        <v>4</v>
      </c>
      <c r="G17" s="6">
        <f t="shared" si="1"/>
        <v>60.319999999999993</v>
      </c>
      <c r="H17" s="5">
        <v>13</v>
      </c>
      <c r="I17" s="10">
        <v>9</v>
      </c>
      <c r="J17" s="6">
        <f t="shared" si="2"/>
        <v>191.39999999999998</v>
      </c>
      <c r="K17" s="5"/>
      <c r="L17" s="10"/>
      <c r="M17" s="8"/>
      <c r="N17" s="11">
        <v>10.35</v>
      </c>
      <c r="O17" s="10">
        <v>1</v>
      </c>
      <c r="P17" s="10">
        <v>700</v>
      </c>
      <c r="Q17" s="10"/>
      <c r="R17" s="10">
        <v>9</v>
      </c>
      <c r="S17" s="10">
        <v>81</v>
      </c>
      <c r="T17" s="10">
        <v>205</v>
      </c>
      <c r="U17" s="10"/>
      <c r="V17" s="10">
        <v>754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2</v>
      </c>
      <c r="D18" s="6">
        <f t="shared" si="0"/>
        <v>30.159999999999997</v>
      </c>
      <c r="E18" s="5">
        <v>5</v>
      </c>
      <c r="F18" s="7">
        <v>1</v>
      </c>
      <c r="G18" s="6">
        <f t="shared" si="1"/>
        <v>70.759999999999991</v>
      </c>
      <c r="H18" s="5">
        <v>13</v>
      </c>
      <c r="I18" s="10">
        <v>9</v>
      </c>
      <c r="J18" s="6">
        <f t="shared" si="2"/>
        <v>191.39999999999998</v>
      </c>
      <c r="K18" s="5"/>
      <c r="L18" s="10"/>
      <c r="M18" s="8"/>
      <c r="N18" s="11">
        <v>10.35</v>
      </c>
      <c r="O18" s="10">
        <v>0</v>
      </c>
      <c r="P18" s="10">
        <v>700</v>
      </c>
      <c r="Q18" s="10"/>
      <c r="R18" s="10">
        <v>9</v>
      </c>
      <c r="S18" s="10">
        <v>82</v>
      </c>
      <c r="T18" s="10">
        <v>195</v>
      </c>
      <c r="U18" s="10"/>
      <c r="V18" s="10">
        <v>751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5</v>
      </c>
      <c r="F19" s="7">
        <v>9</v>
      </c>
      <c r="G19" s="6">
        <f t="shared" si="1"/>
        <v>80.039999999999992</v>
      </c>
      <c r="H19" s="5">
        <v>13</v>
      </c>
      <c r="I19" s="10">
        <v>9</v>
      </c>
      <c r="J19" s="6">
        <f t="shared" si="2"/>
        <v>191.39999999999998</v>
      </c>
      <c r="K19" s="5"/>
      <c r="L19" s="10"/>
      <c r="M19" s="8"/>
      <c r="N19" s="11">
        <v>9.2799999999999994</v>
      </c>
      <c r="O19" s="10">
        <v>1</v>
      </c>
      <c r="P19" s="10">
        <v>700</v>
      </c>
      <c r="Q19" s="10"/>
      <c r="R19" s="10">
        <v>9</v>
      </c>
      <c r="S19" s="10">
        <v>84</v>
      </c>
      <c r="T19" s="10">
        <v>187</v>
      </c>
      <c r="U19" s="10"/>
      <c r="V19" s="10">
        <v>753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6</v>
      </c>
      <c r="F20" s="7">
        <v>4</v>
      </c>
      <c r="G20" s="6">
        <f t="shared" si="1"/>
        <v>88.16</v>
      </c>
      <c r="H20" s="5">
        <v>13</v>
      </c>
      <c r="I20" s="10">
        <v>9</v>
      </c>
      <c r="J20" s="6">
        <f t="shared" si="2"/>
        <v>191.39999999999998</v>
      </c>
      <c r="K20" s="5"/>
      <c r="L20" s="10"/>
      <c r="M20" s="8"/>
      <c r="N20" s="11">
        <v>8.1199999999999992</v>
      </c>
      <c r="O20" s="10">
        <v>1</v>
      </c>
      <c r="P20" s="10">
        <v>700</v>
      </c>
      <c r="Q20" s="10"/>
      <c r="R20" s="10">
        <v>9</v>
      </c>
      <c r="S20" s="10">
        <v>82</v>
      </c>
      <c r="T20" s="10">
        <v>201</v>
      </c>
      <c r="U20" s="10"/>
      <c r="V20" s="14">
        <v>752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6</v>
      </c>
      <c r="F21" s="7">
        <v>11</v>
      </c>
      <c r="G21" s="6">
        <f t="shared" si="1"/>
        <v>96.279999999999987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f t="shared" ref="N21:N33" si="4">IF(B21=0,0,(D21+G21)-(D20+G20))</f>
        <v>8.1199999999999903</v>
      </c>
      <c r="O21" s="10">
        <v>0</v>
      </c>
      <c r="P21" s="10">
        <v>700</v>
      </c>
      <c r="Q21" s="10"/>
      <c r="R21" s="16">
        <v>9</v>
      </c>
      <c r="S21" s="10">
        <v>80</v>
      </c>
      <c r="T21" s="10">
        <v>207</v>
      </c>
      <c r="U21" s="10"/>
      <c r="V21" s="10">
        <v>754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7</v>
      </c>
      <c r="F22" s="7">
        <v>7</v>
      </c>
      <c r="G22" s="6">
        <f t="shared" si="1"/>
        <v>105.55999999999999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 t="shared" si="4"/>
        <v>9.2799999999999869</v>
      </c>
      <c r="O22" s="10">
        <v>1</v>
      </c>
      <c r="P22" s="10">
        <v>700</v>
      </c>
      <c r="Q22" s="10"/>
      <c r="R22" s="10">
        <v>9</v>
      </c>
      <c r="S22" s="10">
        <v>79</v>
      </c>
      <c r="T22" s="10">
        <v>202</v>
      </c>
      <c r="U22" s="10"/>
      <c r="V22" s="10">
        <v>755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7</v>
      </c>
      <c r="F23" s="7">
        <v>1</v>
      </c>
      <c r="G23" s="6">
        <f t="shared" si="1"/>
        <v>98.6</v>
      </c>
      <c r="H23" s="5">
        <v>1</v>
      </c>
      <c r="I23" s="10">
        <v>6</v>
      </c>
      <c r="J23" s="6">
        <f t="shared" si="2"/>
        <v>20.88</v>
      </c>
      <c r="K23" s="5"/>
      <c r="L23" s="10"/>
      <c r="M23" s="8"/>
      <c r="N23" s="11">
        <v>10.44</v>
      </c>
      <c r="O23" s="10">
        <v>1</v>
      </c>
      <c r="P23" s="10">
        <v>700</v>
      </c>
      <c r="Q23" s="10"/>
      <c r="R23" s="10">
        <v>9</v>
      </c>
      <c r="S23" s="10">
        <v>79</v>
      </c>
      <c r="T23" s="10">
        <v>214</v>
      </c>
      <c r="U23" s="10"/>
      <c r="V23" s="10">
        <v>756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7</v>
      </c>
      <c r="F24" s="7">
        <v>10</v>
      </c>
      <c r="G24" s="6">
        <f t="shared" si="1"/>
        <v>109.03999999999999</v>
      </c>
      <c r="H24" s="5">
        <v>1</v>
      </c>
      <c r="I24" s="10">
        <v>6</v>
      </c>
      <c r="J24" s="6">
        <f t="shared" si="2"/>
        <v>20.88</v>
      </c>
      <c r="K24" s="5"/>
      <c r="L24" s="10"/>
      <c r="M24" s="8"/>
      <c r="N24" s="11">
        <f t="shared" si="4"/>
        <v>10.439999999999998</v>
      </c>
      <c r="O24" s="10">
        <v>0</v>
      </c>
      <c r="P24" s="10">
        <v>700</v>
      </c>
      <c r="Q24" s="10"/>
      <c r="R24" s="10">
        <v>9</v>
      </c>
      <c r="S24" s="10">
        <v>80</v>
      </c>
      <c r="T24" s="10">
        <v>204</v>
      </c>
      <c r="U24" s="10"/>
      <c r="V24" s="10">
        <v>755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8</v>
      </c>
      <c r="F25" s="7">
        <v>7</v>
      </c>
      <c r="G25" s="6">
        <f t="shared" si="1"/>
        <v>119.47999999999999</v>
      </c>
      <c r="H25" s="5">
        <v>1</v>
      </c>
      <c r="I25" s="10">
        <v>6</v>
      </c>
      <c r="J25" s="6">
        <f t="shared" si="2"/>
        <v>20.88</v>
      </c>
      <c r="K25" s="5"/>
      <c r="L25" s="10"/>
      <c r="M25" s="8"/>
      <c r="N25" s="11">
        <f t="shared" si="4"/>
        <v>10.439999999999998</v>
      </c>
      <c r="O25" s="10">
        <v>1</v>
      </c>
      <c r="P25" s="10">
        <v>700</v>
      </c>
      <c r="Q25" s="10"/>
      <c r="R25" s="10">
        <v>9</v>
      </c>
      <c r="S25" s="10">
        <v>81</v>
      </c>
      <c r="T25" s="10">
        <v>200</v>
      </c>
      <c r="U25" s="10"/>
      <c r="V25" s="17">
        <v>754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9</v>
      </c>
      <c r="F26" s="7">
        <v>2</v>
      </c>
      <c r="G26" s="6">
        <f t="shared" si="1"/>
        <v>127.6</v>
      </c>
      <c r="H26" s="5">
        <v>1</v>
      </c>
      <c r="I26" s="10">
        <v>6</v>
      </c>
      <c r="J26" s="6">
        <f t="shared" si="2"/>
        <v>20.88</v>
      </c>
      <c r="K26" s="5"/>
      <c r="L26" s="10"/>
      <c r="M26" s="8"/>
      <c r="N26" s="11">
        <f t="shared" si="4"/>
        <v>8.1200000000000045</v>
      </c>
      <c r="O26" s="10">
        <v>0</v>
      </c>
      <c r="P26" s="10">
        <v>700</v>
      </c>
      <c r="Q26" s="10"/>
      <c r="R26" s="10">
        <v>9</v>
      </c>
      <c r="S26" s="10">
        <v>78</v>
      </c>
      <c r="T26" s="10">
        <v>202</v>
      </c>
      <c r="U26" s="10"/>
      <c r="V26" s="10">
        <v>750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9</v>
      </c>
      <c r="F27" s="7">
        <v>11</v>
      </c>
      <c r="G27" s="6">
        <f t="shared" si="1"/>
        <v>138.04</v>
      </c>
      <c r="H27" s="5">
        <v>1</v>
      </c>
      <c r="I27" s="10">
        <v>6</v>
      </c>
      <c r="J27" s="6">
        <f t="shared" si="2"/>
        <v>20.88</v>
      </c>
      <c r="K27" s="5"/>
      <c r="L27" s="10"/>
      <c r="M27" s="8"/>
      <c r="N27" s="11">
        <f t="shared" si="4"/>
        <v>10.439999999999998</v>
      </c>
      <c r="O27" s="10">
        <v>0</v>
      </c>
      <c r="P27" s="10">
        <v>700</v>
      </c>
      <c r="Q27" s="10"/>
      <c r="R27" s="10">
        <v>9</v>
      </c>
      <c r="S27" s="10">
        <v>77</v>
      </c>
      <c r="T27" s="10">
        <v>216</v>
      </c>
      <c r="U27" s="10"/>
      <c r="V27" s="10">
        <v>752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10</v>
      </c>
      <c r="F28" s="7">
        <v>7</v>
      </c>
      <c r="G28" s="6">
        <f t="shared" si="1"/>
        <v>147.32</v>
      </c>
      <c r="H28" s="5">
        <v>1</v>
      </c>
      <c r="I28" s="10">
        <v>6</v>
      </c>
      <c r="J28" s="6">
        <f t="shared" si="2"/>
        <v>20.88</v>
      </c>
      <c r="K28" s="5"/>
      <c r="L28" s="10"/>
      <c r="M28" s="8"/>
      <c r="N28" s="11">
        <f t="shared" si="4"/>
        <v>9.2800000000000011</v>
      </c>
      <c r="O28" s="10">
        <v>1</v>
      </c>
      <c r="P28" s="10">
        <v>700</v>
      </c>
      <c r="Q28" s="10"/>
      <c r="R28" s="10">
        <v>9</v>
      </c>
      <c r="S28" s="10">
        <v>78</v>
      </c>
      <c r="T28" s="10">
        <v>199</v>
      </c>
      <c r="U28" s="10"/>
      <c r="V28" s="10">
        <v>751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11</v>
      </c>
      <c r="F29" s="7">
        <v>4</v>
      </c>
      <c r="G29" s="6">
        <f t="shared" si="1"/>
        <v>157.76</v>
      </c>
      <c r="H29" s="5">
        <v>1</v>
      </c>
      <c r="I29" s="10">
        <v>6</v>
      </c>
      <c r="J29" s="6">
        <f t="shared" si="2"/>
        <v>20.88</v>
      </c>
      <c r="K29" s="5"/>
      <c r="L29" s="10"/>
      <c r="M29" s="8"/>
      <c r="N29" s="11">
        <f t="shared" si="4"/>
        <v>10.439999999999998</v>
      </c>
      <c r="O29" s="10">
        <v>0</v>
      </c>
      <c r="P29" s="10">
        <v>700</v>
      </c>
      <c r="Q29" s="10"/>
      <c r="R29" s="10">
        <v>9</v>
      </c>
      <c r="S29" s="10">
        <v>81</v>
      </c>
      <c r="T29" s="10">
        <v>205</v>
      </c>
      <c r="U29" s="10"/>
      <c r="V29" s="10">
        <v>754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2</v>
      </c>
      <c r="D30" s="6">
        <f t="shared" si="0"/>
        <v>30.159999999999997</v>
      </c>
      <c r="E30" s="5">
        <v>12</v>
      </c>
      <c r="F30" s="7">
        <v>1</v>
      </c>
      <c r="G30" s="6">
        <f t="shared" si="1"/>
        <v>168.2</v>
      </c>
      <c r="H30" s="5">
        <v>1</v>
      </c>
      <c r="I30" s="10">
        <v>6</v>
      </c>
      <c r="J30" s="6">
        <f t="shared" ref="J30:J39" si="5">((+H30*12)+I30)*1.16</f>
        <v>20.88</v>
      </c>
      <c r="K30" s="5"/>
      <c r="L30" s="10"/>
      <c r="M30" s="8"/>
      <c r="N30" s="11">
        <f t="shared" si="4"/>
        <v>10.439999999999998</v>
      </c>
      <c r="O30" s="10">
        <v>1</v>
      </c>
      <c r="P30" s="10">
        <v>700</v>
      </c>
      <c r="Q30" s="10"/>
      <c r="R30" s="10">
        <v>9</v>
      </c>
      <c r="S30" s="10">
        <v>86</v>
      </c>
      <c r="T30" s="10">
        <v>185</v>
      </c>
      <c r="U30" s="10"/>
      <c r="V30" s="10">
        <v>750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12</v>
      </c>
      <c r="F31" s="7">
        <v>9</v>
      </c>
      <c r="G31" s="6">
        <f t="shared" si="1"/>
        <v>177.48</v>
      </c>
      <c r="H31" s="5">
        <v>1</v>
      </c>
      <c r="I31" s="10">
        <v>6</v>
      </c>
      <c r="J31" s="6">
        <f t="shared" si="5"/>
        <v>20.88</v>
      </c>
      <c r="K31" s="5"/>
      <c r="L31" s="10"/>
      <c r="M31" s="8"/>
      <c r="N31" s="11">
        <f t="shared" si="4"/>
        <v>9.2800000000000011</v>
      </c>
      <c r="O31" s="10">
        <v>0</v>
      </c>
      <c r="P31" s="10">
        <v>700</v>
      </c>
      <c r="Q31" s="10"/>
      <c r="R31" s="10">
        <v>9</v>
      </c>
      <c r="S31" s="10">
        <v>78</v>
      </c>
      <c r="T31" s="10">
        <v>205</v>
      </c>
      <c r="U31" s="10"/>
      <c r="V31" s="10">
        <v>748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13</v>
      </c>
      <c r="F32" s="7">
        <v>5</v>
      </c>
      <c r="G32" s="6">
        <f t="shared" si="1"/>
        <v>186.76</v>
      </c>
      <c r="H32" s="5">
        <v>1</v>
      </c>
      <c r="I32" s="10">
        <v>6</v>
      </c>
      <c r="J32" s="6">
        <f t="shared" si="5"/>
        <v>20.88</v>
      </c>
      <c r="K32" s="5"/>
      <c r="L32" s="10"/>
      <c r="M32" s="8"/>
      <c r="N32" s="11">
        <f t="shared" si="4"/>
        <v>9.2800000000000011</v>
      </c>
      <c r="O32" s="10">
        <v>1</v>
      </c>
      <c r="P32" s="10">
        <v>700</v>
      </c>
      <c r="Q32" s="10"/>
      <c r="R32" s="10">
        <v>9</v>
      </c>
      <c r="S32" s="10">
        <v>70</v>
      </c>
      <c r="T32" s="10">
        <v>201</v>
      </c>
      <c r="U32" s="10"/>
      <c r="V32" s="10">
        <v>746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14</v>
      </c>
      <c r="F33" s="7">
        <v>1</v>
      </c>
      <c r="G33" s="6">
        <f t="shared" si="1"/>
        <v>196.04</v>
      </c>
      <c r="H33" s="5">
        <v>1</v>
      </c>
      <c r="I33" s="10">
        <v>6</v>
      </c>
      <c r="J33" s="6">
        <f t="shared" si="5"/>
        <v>20.88</v>
      </c>
      <c r="K33" s="5"/>
      <c r="L33" s="10"/>
      <c r="M33" s="8"/>
      <c r="N33" s="11">
        <f t="shared" si="4"/>
        <v>9.2800000000000011</v>
      </c>
      <c r="O33" s="10">
        <v>0</v>
      </c>
      <c r="P33" s="10">
        <v>700</v>
      </c>
      <c r="Q33" s="10"/>
      <c r="R33" s="10">
        <v>9</v>
      </c>
      <c r="S33" s="10">
        <v>81</v>
      </c>
      <c r="T33" s="10">
        <v>197</v>
      </c>
      <c r="U33" s="10"/>
      <c r="V33" s="10">
        <v>747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14</v>
      </c>
      <c r="F34" s="7">
        <v>1</v>
      </c>
      <c r="G34" s="6">
        <f t="shared" si="1"/>
        <v>196.04</v>
      </c>
      <c r="H34" s="5">
        <v>2</v>
      </c>
      <c r="I34" s="10">
        <v>2</v>
      </c>
      <c r="J34" s="6">
        <f t="shared" si="5"/>
        <v>30.159999999999997</v>
      </c>
      <c r="K34" s="5"/>
      <c r="L34" s="10"/>
      <c r="M34" s="8"/>
      <c r="N34" s="11">
        <v>9.2799999999999994</v>
      </c>
      <c r="O34" s="10">
        <v>0</v>
      </c>
      <c r="P34" s="10">
        <v>700</v>
      </c>
      <c r="Q34" s="10"/>
      <c r="R34" s="10">
        <v>9</v>
      </c>
      <c r="S34" s="10">
        <v>75</v>
      </c>
      <c r="T34" s="10">
        <v>208</v>
      </c>
      <c r="U34" s="10"/>
      <c r="V34" s="10">
        <v>749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4</v>
      </c>
      <c r="G35" s="6">
        <f t="shared" si="1"/>
        <v>18.559999999999999</v>
      </c>
      <c r="H35" s="5">
        <v>2</v>
      </c>
      <c r="I35" s="10">
        <v>10</v>
      </c>
      <c r="J35" s="6">
        <f t="shared" si="5"/>
        <v>39.44</v>
      </c>
      <c r="K35" s="5"/>
      <c r="L35" s="10"/>
      <c r="M35" s="8"/>
      <c r="N35" s="11">
        <v>9.2799999999999994</v>
      </c>
      <c r="O35" s="10">
        <v>0</v>
      </c>
      <c r="P35" s="10">
        <v>700</v>
      </c>
      <c r="Q35" s="10"/>
      <c r="R35" s="10">
        <v>9</v>
      </c>
      <c r="S35" s="10">
        <v>80</v>
      </c>
      <c r="T35" s="10">
        <v>198</v>
      </c>
      <c r="U35" s="10"/>
      <c r="V35" s="10">
        <v>750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3</v>
      </c>
      <c r="I36" s="10">
        <v>3</v>
      </c>
      <c r="J36" s="6">
        <f t="shared" si="5"/>
        <v>45.239999999999995</v>
      </c>
      <c r="K36" s="5"/>
      <c r="L36" s="10"/>
      <c r="M36" s="8"/>
      <c r="N36" s="11">
        <v>5.75</v>
      </c>
      <c r="O36" s="10">
        <v>1</v>
      </c>
      <c r="P36" s="10">
        <v>700</v>
      </c>
      <c r="Q36" s="10"/>
      <c r="R36" s="10">
        <v>9</v>
      </c>
      <c r="S36" s="10">
        <v>73</v>
      </c>
      <c r="T36" s="10">
        <v>218</v>
      </c>
      <c r="U36" s="10"/>
      <c r="V36" s="10">
        <v>751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3</v>
      </c>
      <c r="I37" s="10">
        <v>8</v>
      </c>
      <c r="J37" s="6">
        <f t="shared" si="5"/>
        <v>51.04</v>
      </c>
      <c r="K37" s="5"/>
      <c r="L37" s="10"/>
      <c r="M37" s="8"/>
      <c r="N37" s="11">
        <v>5.75</v>
      </c>
      <c r="O37" s="10">
        <v>0</v>
      </c>
      <c r="P37" s="10">
        <v>700</v>
      </c>
      <c r="Q37" s="10"/>
      <c r="R37" s="10">
        <v>9</v>
      </c>
      <c r="S37" s="10">
        <v>72</v>
      </c>
      <c r="T37" s="10">
        <v>215</v>
      </c>
      <c r="U37" s="10"/>
      <c r="V37" s="10">
        <v>752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4</v>
      </c>
      <c r="I38" s="10">
        <v>1</v>
      </c>
      <c r="J38" s="6">
        <f t="shared" si="5"/>
        <v>56.839999999999996</v>
      </c>
      <c r="K38" s="5"/>
      <c r="L38" s="10"/>
      <c r="M38" s="8"/>
      <c r="N38" s="11">
        <v>5.75</v>
      </c>
      <c r="O38" s="10">
        <v>0</v>
      </c>
      <c r="P38" s="10">
        <v>700</v>
      </c>
      <c r="Q38" s="10"/>
      <c r="R38" s="10">
        <v>9</v>
      </c>
      <c r="S38" s="10">
        <v>75</v>
      </c>
      <c r="T38" s="10">
        <v>208</v>
      </c>
      <c r="U38" s="10"/>
      <c r="V38" s="10">
        <v>749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4</v>
      </c>
      <c r="I39" s="10">
        <v>8</v>
      </c>
      <c r="J39" s="6">
        <f t="shared" si="5"/>
        <v>64.959999999999994</v>
      </c>
      <c r="K39" s="5"/>
      <c r="L39" s="10"/>
      <c r="M39" s="8"/>
      <c r="N39" s="11">
        <v>8.1199999999999992</v>
      </c>
      <c r="O39" s="10">
        <v>0</v>
      </c>
      <c r="P39" s="10">
        <v>700</v>
      </c>
      <c r="Q39" s="10"/>
      <c r="R39" s="10">
        <v>9</v>
      </c>
      <c r="S39" s="10">
        <v>86</v>
      </c>
      <c r="T39" s="10">
        <v>178</v>
      </c>
      <c r="U39" s="10"/>
      <c r="V39" s="10">
        <v>744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300.01999999999987</v>
      </c>
      <c r="O40" s="20"/>
      <c r="T40" s="22" t="s">
        <v>34</v>
      </c>
      <c r="U40" s="20">
        <f>SUM(U9:U39)</f>
        <v>0</v>
      </c>
      <c r="V40" s="20">
        <f>SUM(V9:V39)</f>
        <v>23303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300.01999999999987</v>
      </c>
      <c r="O42" s="9">
        <f>O40+O41</f>
        <v>0</v>
      </c>
      <c r="S42" t="s">
        <v>48</v>
      </c>
      <c r="U42" s="9">
        <f>U40+U41</f>
        <v>0</v>
      </c>
      <c r="V42" s="9">
        <f>V40+V41</f>
        <v>23303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Z34" sqref="Z34:AD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33203125" customWidth="1"/>
    <col min="25" max="25" width="11.1640625" customWidth="1"/>
    <col min="26" max="26" width="4.1640625" customWidth="1"/>
    <col min="27" max="27" width="5.5" customWidth="1"/>
    <col min="28" max="28" width="4.1640625" customWidth="1"/>
    <col min="29" max="29" width="5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4</v>
      </c>
      <c r="C8" s="5">
        <v>6</v>
      </c>
      <c r="D8" s="6">
        <f t="shared" ref="D8:D39" si="0">((+B8*12)+C8)*1.16</f>
        <v>62.639999999999993</v>
      </c>
      <c r="E8" s="5">
        <v>14</v>
      </c>
      <c r="F8" s="7">
        <v>2</v>
      </c>
      <c r="G8" s="6">
        <f t="shared" ref="G8:G39" si="1">((+E8*12)+F8)*1.16</f>
        <v>197.2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8</v>
      </c>
      <c r="C9" s="10">
        <v>4</v>
      </c>
      <c r="D9" s="6">
        <f t="shared" si="0"/>
        <v>115.99999999999999</v>
      </c>
      <c r="E9" s="5">
        <v>14</v>
      </c>
      <c r="F9" s="7">
        <v>2</v>
      </c>
      <c r="G9" s="6">
        <f t="shared" si="1"/>
        <v>197.2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53.360000000000014</v>
      </c>
      <c r="O9" s="10">
        <v>1</v>
      </c>
      <c r="P9" s="10">
        <v>1700</v>
      </c>
      <c r="Q9" s="10">
        <v>1300</v>
      </c>
      <c r="R9" s="10">
        <v>10</v>
      </c>
      <c r="S9" s="10">
        <v>66</v>
      </c>
      <c r="T9" s="10"/>
      <c r="U9" s="10"/>
      <c r="V9" s="10">
        <v>934</v>
      </c>
      <c r="W9" s="12">
        <v>40942</v>
      </c>
      <c r="X9" s="10" t="s">
        <v>121</v>
      </c>
      <c r="Y9" s="10">
        <v>202016007</v>
      </c>
      <c r="Z9" s="10">
        <v>13</v>
      </c>
      <c r="AA9" s="10">
        <v>2.5</v>
      </c>
      <c r="AB9" s="10">
        <v>1</v>
      </c>
      <c r="AC9" s="11">
        <v>1.5</v>
      </c>
      <c r="AD9" s="13">
        <v>168.2</v>
      </c>
    </row>
    <row r="10" spans="1:30">
      <c r="A10" s="9">
        <f t="shared" ref="A10:A36" si="3">SUM(A9+1)</f>
        <v>3</v>
      </c>
      <c r="B10" s="10">
        <v>12</v>
      </c>
      <c r="C10" s="10">
        <v>7</v>
      </c>
      <c r="D10" s="6">
        <f t="shared" si="0"/>
        <v>175.16</v>
      </c>
      <c r="E10" s="5">
        <v>1</v>
      </c>
      <c r="F10" s="7">
        <v>1.5</v>
      </c>
      <c r="G10" s="6">
        <f t="shared" si="1"/>
        <v>15.659999999999998</v>
      </c>
      <c r="H10" s="5"/>
      <c r="I10" s="10"/>
      <c r="J10" s="6">
        <f t="shared" si="2"/>
        <v>0</v>
      </c>
      <c r="K10" s="5"/>
      <c r="L10" s="10"/>
      <c r="M10" s="8"/>
      <c r="N10" s="11">
        <v>45.82</v>
      </c>
      <c r="O10" s="10">
        <v>0</v>
      </c>
      <c r="P10" s="10">
        <v>1700</v>
      </c>
      <c r="Q10" s="10">
        <v>1300</v>
      </c>
      <c r="R10" s="10">
        <v>10</v>
      </c>
      <c r="S10" s="10">
        <v>68</v>
      </c>
      <c r="T10" s="10"/>
      <c r="U10" s="10"/>
      <c r="V10" s="10">
        <v>985</v>
      </c>
      <c r="W10" s="12">
        <v>40943</v>
      </c>
      <c r="X10" s="10" t="s">
        <v>122</v>
      </c>
      <c r="Y10" s="10">
        <v>202319005</v>
      </c>
      <c r="Z10" s="10">
        <v>14</v>
      </c>
      <c r="AA10" s="10">
        <v>5</v>
      </c>
      <c r="AB10" s="10">
        <v>1</v>
      </c>
      <c r="AC10" s="11">
        <v>5</v>
      </c>
      <c r="AD10" s="13">
        <v>180.96</v>
      </c>
    </row>
    <row r="11" spans="1:30">
      <c r="A11" s="9">
        <f t="shared" si="3"/>
        <v>4</v>
      </c>
      <c r="B11" s="10">
        <v>1</v>
      </c>
      <c r="C11" s="10">
        <v>5</v>
      </c>
      <c r="D11" s="6">
        <f t="shared" si="0"/>
        <v>19.72</v>
      </c>
      <c r="E11" s="5">
        <v>3</v>
      </c>
      <c r="F11" s="7">
        <v>3</v>
      </c>
      <c r="G11" s="6">
        <f t="shared" si="1"/>
        <v>45.239999999999995</v>
      </c>
      <c r="H11" s="5"/>
      <c r="I11" s="10"/>
      <c r="J11" s="6">
        <f t="shared" si="2"/>
        <v>0</v>
      </c>
      <c r="K11" s="5"/>
      <c r="L11" s="10"/>
      <c r="M11" s="8"/>
      <c r="N11" s="11">
        <v>55.1</v>
      </c>
      <c r="O11" s="10">
        <v>0</v>
      </c>
      <c r="P11" s="10">
        <v>1700</v>
      </c>
      <c r="Q11" s="10">
        <v>1300</v>
      </c>
      <c r="R11" s="10">
        <v>10</v>
      </c>
      <c r="S11" s="10">
        <v>68</v>
      </c>
      <c r="T11" s="10"/>
      <c r="U11" s="10"/>
      <c r="V11" s="10">
        <v>991</v>
      </c>
      <c r="W11" s="12">
        <v>40947</v>
      </c>
      <c r="X11" s="10" t="s">
        <v>121</v>
      </c>
      <c r="Y11" s="10">
        <v>202016012</v>
      </c>
      <c r="Z11" s="10">
        <v>13</v>
      </c>
      <c r="AA11" s="10">
        <v>11</v>
      </c>
      <c r="AB11" s="10">
        <v>1</v>
      </c>
      <c r="AC11" s="11">
        <v>3</v>
      </c>
      <c r="AD11" s="13">
        <v>176.32</v>
      </c>
    </row>
    <row r="12" spans="1:30">
      <c r="A12" s="9">
        <f t="shared" si="3"/>
        <v>5</v>
      </c>
      <c r="B12" s="10">
        <v>1</v>
      </c>
      <c r="C12" s="10">
        <v>5</v>
      </c>
      <c r="D12" s="6">
        <f t="shared" si="0"/>
        <v>19.72</v>
      </c>
      <c r="E12" s="5">
        <v>7</v>
      </c>
      <c r="F12" s="7">
        <v>3</v>
      </c>
      <c r="G12" s="6">
        <f t="shared" si="1"/>
        <v>100.91999999999999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55.679999999999993</v>
      </c>
      <c r="O12" s="10">
        <v>1</v>
      </c>
      <c r="P12" s="10">
        <v>1700</v>
      </c>
      <c r="Q12" s="10">
        <v>1300</v>
      </c>
      <c r="R12" s="10">
        <v>10</v>
      </c>
      <c r="S12" s="10">
        <v>68</v>
      </c>
      <c r="T12" s="10"/>
      <c r="U12" s="10"/>
      <c r="V12" s="10">
        <v>992</v>
      </c>
      <c r="W12" s="12">
        <v>40950</v>
      </c>
      <c r="X12" s="10" t="s">
        <v>122</v>
      </c>
      <c r="Y12" s="10">
        <v>202016019</v>
      </c>
      <c r="Z12" s="10">
        <v>14</v>
      </c>
      <c r="AA12" s="10">
        <v>0.5</v>
      </c>
      <c r="AB12" s="10">
        <v>1</v>
      </c>
      <c r="AC12" s="11">
        <v>4.25</v>
      </c>
      <c r="AD12" s="13">
        <v>176.61</v>
      </c>
    </row>
    <row r="13" spans="1:30">
      <c r="A13" s="9">
        <f t="shared" si="3"/>
        <v>6</v>
      </c>
      <c r="B13" s="10">
        <v>1</v>
      </c>
      <c r="C13" s="10">
        <v>5</v>
      </c>
      <c r="D13" s="6">
        <f t="shared" si="0"/>
        <v>19.72</v>
      </c>
      <c r="E13" s="5">
        <v>11</v>
      </c>
      <c r="F13" s="7">
        <v>4</v>
      </c>
      <c r="G13" s="6">
        <f t="shared" si="1"/>
        <v>157.76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56.84</v>
      </c>
      <c r="O13" s="10">
        <v>1</v>
      </c>
      <c r="P13" s="10">
        <v>1700</v>
      </c>
      <c r="Q13" s="10">
        <v>1300</v>
      </c>
      <c r="R13" s="10">
        <v>10</v>
      </c>
      <c r="S13" s="10">
        <v>69</v>
      </c>
      <c r="T13" s="10"/>
      <c r="U13" s="10"/>
      <c r="V13" s="10">
        <v>991</v>
      </c>
      <c r="W13" s="12">
        <v>40954</v>
      </c>
      <c r="X13" s="10" t="s">
        <v>121</v>
      </c>
      <c r="Y13" s="10">
        <v>202340025</v>
      </c>
      <c r="Z13" s="10">
        <v>13</v>
      </c>
      <c r="AA13" s="10">
        <v>11</v>
      </c>
      <c r="AB13" s="10">
        <v>1</v>
      </c>
      <c r="AC13" s="11">
        <v>3</v>
      </c>
      <c r="AD13" s="13">
        <v>176.32</v>
      </c>
    </row>
    <row r="14" spans="1:30">
      <c r="A14" s="9">
        <f t="shared" si="3"/>
        <v>7</v>
      </c>
      <c r="B14" s="10">
        <v>2</v>
      </c>
      <c r="C14" s="10">
        <v>7</v>
      </c>
      <c r="D14" s="6">
        <f t="shared" si="0"/>
        <v>35.96</v>
      </c>
      <c r="E14" s="5">
        <v>13</v>
      </c>
      <c r="F14" s="7">
        <v>10</v>
      </c>
      <c r="G14" s="6">
        <f t="shared" si="1"/>
        <v>192.55999999999997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51.039999999999992</v>
      </c>
      <c r="O14" s="10">
        <v>1</v>
      </c>
      <c r="P14" s="10">
        <v>1700</v>
      </c>
      <c r="Q14" s="10">
        <v>1300</v>
      </c>
      <c r="R14" s="10">
        <v>10</v>
      </c>
      <c r="S14" s="10">
        <v>67</v>
      </c>
      <c r="T14" s="10"/>
      <c r="U14" s="10"/>
      <c r="V14" s="10">
        <v>990</v>
      </c>
      <c r="W14" s="12">
        <v>40957</v>
      </c>
      <c r="X14" s="10" t="s">
        <v>122</v>
      </c>
      <c r="Y14" s="10">
        <v>202319031</v>
      </c>
      <c r="Z14" s="10">
        <v>14</v>
      </c>
      <c r="AA14" s="10">
        <v>1.75</v>
      </c>
      <c r="AB14" s="10">
        <v>1</v>
      </c>
      <c r="AC14" s="11">
        <v>4</v>
      </c>
      <c r="AD14" s="13">
        <v>178.35</v>
      </c>
    </row>
    <row r="15" spans="1:30">
      <c r="A15" s="9">
        <f t="shared" si="3"/>
        <v>8</v>
      </c>
      <c r="B15" s="10">
        <v>6</v>
      </c>
      <c r="C15" s="10">
        <v>7</v>
      </c>
      <c r="D15" s="6">
        <f t="shared" si="0"/>
        <v>91.64</v>
      </c>
      <c r="E15" s="5">
        <v>1</v>
      </c>
      <c r="F15" s="7">
        <v>3</v>
      </c>
      <c r="G15" s="6">
        <f t="shared" si="1"/>
        <v>17.399999999999999</v>
      </c>
      <c r="H15" s="5"/>
      <c r="I15" s="10"/>
      <c r="J15" s="6">
        <f t="shared" si="2"/>
        <v>0</v>
      </c>
      <c r="K15" s="5"/>
      <c r="L15" s="10"/>
      <c r="M15" s="8"/>
      <c r="N15" s="11">
        <v>56.84</v>
      </c>
      <c r="O15" s="10">
        <v>1</v>
      </c>
      <c r="P15" s="10">
        <v>1700</v>
      </c>
      <c r="Q15" s="10">
        <v>1300</v>
      </c>
      <c r="R15" s="10">
        <v>10</v>
      </c>
      <c r="S15" s="10">
        <v>69</v>
      </c>
      <c r="T15" s="10"/>
      <c r="U15" s="10"/>
      <c r="V15" s="10">
        <v>988</v>
      </c>
      <c r="W15" s="12">
        <v>40962</v>
      </c>
      <c r="X15" s="10" t="s">
        <v>121</v>
      </c>
      <c r="Y15" s="10">
        <v>202016036</v>
      </c>
      <c r="Z15" s="10">
        <v>13</v>
      </c>
      <c r="AA15" s="10">
        <v>11</v>
      </c>
      <c r="AB15" s="10">
        <v>1</v>
      </c>
      <c r="AC15" s="11">
        <v>3.5</v>
      </c>
      <c r="AD15" s="13">
        <v>175.74</v>
      </c>
    </row>
    <row r="16" spans="1:30">
      <c r="A16" s="9">
        <f t="shared" si="3"/>
        <v>9</v>
      </c>
      <c r="B16" s="10">
        <v>10</v>
      </c>
      <c r="C16" s="10">
        <v>7</v>
      </c>
      <c r="D16" s="6">
        <f t="shared" si="0"/>
        <v>147.32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55.680000000000007</v>
      </c>
      <c r="O16" s="10">
        <v>1</v>
      </c>
      <c r="P16" s="10">
        <v>1700</v>
      </c>
      <c r="Q16" s="10">
        <v>1300</v>
      </c>
      <c r="R16" s="10">
        <v>10</v>
      </c>
      <c r="S16" s="10">
        <v>67</v>
      </c>
      <c r="T16" s="10"/>
      <c r="U16" s="10"/>
      <c r="V16" s="10">
        <v>990</v>
      </c>
      <c r="W16" s="12">
        <v>40966</v>
      </c>
      <c r="X16" s="10" t="s">
        <v>122</v>
      </c>
      <c r="Y16" s="10">
        <v>202319045</v>
      </c>
      <c r="Z16" s="10">
        <v>13</v>
      </c>
      <c r="AA16" s="10">
        <v>7.75</v>
      </c>
      <c r="AB16" s="10">
        <v>1</v>
      </c>
      <c r="AC16" s="11">
        <v>4</v>
      </c>
      <c r="AD16" s="13">
        <v>171.39</v>
      </c>
    </row>
    <row r="17" spans="1:30">
      <c r="A17" s="9">
        <f t="shared" si="3"/>
        <v>10</v>
      </c>
      <c r="B17" s="10">
        <v>14</v>
      </c>
      <c r="C17" s="10">
        <v>0.5</v>
      </c>
      <c r="D17" s="6">
        <f t="shared" si="0"/>
        <v>195.45999999999998</v>
      </c>
      <c r="E17" s="5">
        <v>1</v>
      </c>
      <c r="F17" s="7">
        <v>8</v>
      </c>
      <c r="G17" s="6">
        <f t="shared" si="1"/>
        <v>23.2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53.939999999999969</v>
      </c>
      <c r="O17" s="10">
        <v>1</v>
      </c>
      <c r="P17" s="10">
        <v>1650</v>
      </c>
      <c r="Q17" s="10">
        <v>1300</v>
      </c>
      <c r="R17" s="10">
        <v>10</v>
      </c>
      <c r="S17" s="10">
        <v>70</v>
      </c>
      <c r="T17" s="10"/>
      <c r="U17" s="10"/>
      <c r="V17" s="10">
        <v>988</v>
      </c>
      <c r="W17" s="24" t="s">
        <v>231</v>
      </c>
      <c r="X17" s="10" t="s">
        <v>121</v>
      </c>
      <c r="Y17" s="10">
        <v>202319046</v>
      </c>
      <c r="Z17" s="10">
        <v>13</v>
      </c>
      <c r="AA17" s="10">
        <v>10.25</v>
      </c>
      <c r="AB17" s="10">
        <v>1</v>
      </c>
      <c r="AC17" s="11">
        <v>3</v>
      </c>
      <c r="AD17" s="13">
        <v>175.45</v>
      </c>
    </row>
    <row r="18" spans="1:30">
      <c r="A18" s="9">
        <f t="shared" si="3"/>
        <v>11</v>
      </c>
      <c r="B18" s="10">
        <v>14</v>
      </c>
      <c r="C18" s="10">
        <v>0.5</v>
      </c>
      <c r="D18" s="6">
        <f t="shared" si="0"/>
        <v>195.45999999999998</v>
      </c>
      <c r="E18" s="5">
        <v>5</v>
      </c>
      <c r="F18" s="7">
        <v>7</v>
      </c>
      <c r="G18" s="6">
        <f t="shared" si="1"/>
        <v>77.72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54.519999999999982</v>
      </c>
      <c r="O18" s="10">
        <v>1</v>
      </c>
      <c r="P18" s="10">
        <v>1650</v>
      </c>
      <c r="Q18" s="10">
        <v>1300</v>
      </c>
      <c r="R18" s="10">
        <v>10</v>
      </c>
      <c r="S18" s="10">
        <v>66</v>
      </c>
      <c r="T18" s="10"/>
      <c r="U18" s="10"/>
      <c r="V18" s="10">
        <v>988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4.25</v>
      </c>
      <c r="D19" s="6">
        <f t="shared" si="0"/>
        <v>18.849999999999998</v>
      </c>
      <c r="E19" s="5">
        <v>9</v>
      </c>
      <c r="F19" s="7">
        <v>3</v>
      </c>
      <c r="G19" s="6">
        <f t="shared" si="1"/>
        <v>128.76</v>
      </c>
      <c r="H19" s="5"/>
      <c r="I19" s="10"/>
      <c r="J19" s="6">
        <f t="shared" si="2"/>
        <v>0</v>
      </c>
      <c r="K19" s="5"/>
      <c r="L19" s="10"/>
      <c r="M19" s="8"/>
      <c r="N19" s="11">
        <v>51.04</v>
      </c>
      <c r="O19" s="10">
        <v>1</v>
      </c>
      <c r="P19" s="10">
        <v>1650</v>
      </c>
      <c r="Q19" s="10">
        <v>1200</v>
      </c>
      <c r="R19" s="10">
        <v>10</v>
      </c>
      <c r="S19" s="10">
        <v>69</v>
      </c>
      <c r="T19" s="10"/>
      <c r="U19" s="10"/>
      <c r="V19" s="10">
        <v>987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4.25</v>
      </c>
      <c r="D20" s="6">
        <f t="shared" si="0"/>
        <v>18.849999999999998</v>
      </c>
      <c r="E20" s="5">
        <v>12</v>
      </c>
      <c r="F20" s="7">
        <v>9</v>
      </c>
      <c r="G20" s="6">
        <f t="shared" si="1"/>
        <v>177.48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48.72</v>
      </c>
      <c r="O20" s="10">
        <v>1</v>
      </c>
      <c r="P20" s="10">
        <v>1650</v>
      </c>
      <c r="Q20" s="10">
        <v>1200</v>
      </c>
      <c r="R20" s="10">
        <v>10</v>
      </c>
      <c r="S20" s="10">
        <v>68</v>
      </c>
      <c r="T20" s="10"/>
      <c r="U20" s="10"/>
      <c r="V20" s="14">
        <v>958</v>
      </c>
      <c r="W20" s="42" t="s">
        <v>34</v>
      </c>
      <c r="X20" s="42"/>
      <c r="Y20" s="42"/>
      <c r="Z20" s="42"/>
      <c r="AA20" s="42"/>
      <c r="AB20" s="42"/>
      <c r="AC20" s="42"/>
      <c r="AD20" s="15">
        <v>1579.34</v>
      </c>
    </row>
    <row r="21" spans="1:30">
      <c r="A21" s="9">
        <f t="shared" si="3"/>
        <v>14</v>
      </c>
      <c r="B21" s="10">
        <v>4</v>
      </c>
      <c r="C21" s="10">
        <v>0</v>
      </c>
      <c r="D21" s="6">
        <f t="shared" si="0"/>
        <v>55.679999999999993</v>
      </c>
      <c r="E21" s="5">
        <v>13</v>
      </c>
      <c r="F21" s="7">
        <v>10</v>
      </c>
      <c r="G21" s="6">
        <f t="shared" si="1"/>
        <v>192.55999999999997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51.909999999999968</v>
      </c>
      <c r="O21" s="10">
        <v>1</v>
      </c>
      <c r="P21" s="10">
        <v>1650</v>
      </c>
      <c r="Q21" s="10">
        <v>1200</v>
      </c>
      <c r="R21" s="16">
        <v>10</v>
      </c>
      <c r="S21" s="10">
        <v>65</v>
      </c>
      <c r="T21" s="10"/>
      <c r="U21" s="10"/>
      <c r="V21" s="10">
        <v>984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7</v>
      </c>
      <c r="C22" s="10">
        <v>8</v>
      </c>
      <c r="D22" s="6">
        <f t="shared" si="0"/>
        <v>106.72</v>
      </c>
      <c r="E22" s="5">
        <v>13</v>
      </c>
      <c r="F22" s="7">
        <v>10</v>
      </c>
      <c r="G22" s="6">
        <f t="shared" si="1"/>
        <v>192.55999999999997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51.04000000000002</v>
      </c>
      <c r="O22" s="10">
        <v>1</v>
      </c>
      <c r="P22" s="10">
        <v>1650</v>
      </c>
      <c r="Q22" s="10">
        <v>1200</v>
      </c>
      <c r="R22" s="10">
        <v>10</v>
      </c>
      <c r="S22" s="10">
        <v>68</v>
      </c>
      <c r="T22" s="10"/>
      <c r="U22" s="10"/>
      <c r="V22" s="10">
        <v>982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11</v>
      </c>
      <c r="C23" s="10">
        <v>8</v>
      </c>
      <c r="D23" s="6">
        <f t="shared" si="0"/>
        <v>162.39999999999998</v>
      </c>
      <c r="E23" s="5">
        <v>1</v>
      </c>
      <c r="F23" s="7">
        <v>3</v>
      </c>
      <c r="G23" s="6">
        <f t="shared" si="1"/>
        <v>17.399999999999999</v>
      </c>
      <c r="H23" s="5"/>
      <c r="I23" s="10"/>
      <c r="J23" s="6">
        <f t="shared" si="2"/>
        <v>0</v>
      </c>
      <c r="K23" s="5"/>
      <c r="L23" s="10"/>
      <c r="M23" s="8"/>
      <c r="N23" s="11">
        <v>56.84</v>
      </c>
      <c r="O23" s="10">
        <v>1</v>
      </c>
      <c r="P23" s="10">
        <v>1650</v>
      </c>
      <c r="Q23" s="10">
        <v>1200</v>
      </c>
      <c r="R23" s="10">
        <v>10</v>
      </c>
      <c r="S23" s="10">
        <v>65</v>
      </c>
      <c r="T23" s="10"/>
      <c r="U23" s="10"/>
      <c r="V23" s="10">
        <v>977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14</v>
      </c>
      <c r="C24" s="10">
        <v>0</v>
      </c>
      <c r="D24" s="6">
        <f t="shared" si="0"/>
        <v>194.88</v>
      </c>
      <c r="E24" s="5">
        <v>2</v>
      </c>
      <c r="F24" s="7">
        <v>5</v>
      </c>
      <c r="G24" s="6">
        <f t="shared" si="1"/>
        <v>33.64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48.72</v>
      </c>
      <c r="O24" s="10">
        <v>1</v>
      </c>
      <c r="P24" s="10">
        <v>1650</v>
      </c>
      <c r="Q24" s="10">
        <v>1200</v>
      </c>
      <c r="R24" s="10">
        <v>10</v>
      </c>
      <c r="S24" s="10">
        <v>66</v>
      </c>
      <c r="T24" s="10"/>
      <c r="U24" s="10"/>
      <c r="V24" s="10">
        <v>978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6</v>
      </c>
      <c r="F25" s="7">
        <v>3</v>
      </c>
      <c r="G25" s="6">
        <f t="shared" si="1"/>
        <v>87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53.360000000000014</v>
      </c>
      <c r="O25" s="10">
        <v>1</v>
      </c>
      <c r="P25" s="10">
        <v>1650</v>
      </c>
      <c r="Q25" s="10">
        <v>1200</v>
      </c>
      <c r="R25" s="10">
        <v>10</v>
      </c>
      <c r="S25" s="10">
        <v>67</v>
      </c>
      <c r="T25" s="10"/>
      <c r="U25" s="10"/>
      <c r="V25" s="17">
        <v>976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10</v>
      </c>
      <c r="F26" s="7">
        <v>3</v>
      </c>
      <c r="G26" s="6">
        <f t="shared" si="1"/>
        <v>142.67999999999998</v>
      </c>
      <c r="H26" s="5"/>
      <c r="I26" s="10"/>
      <c r="J26" s="6">
        <f t="shared" si="2"/>
        <v>0</v>
      </c>
      <c r="K26" s="5"/>
      <c r="L26" s="10"/>
      <c r="M26" s="8"/>
      <c r="N26" s="11">
        <v>57.71</v>
      </c>
      <c r="O26" s="10">
        <v>1</v>
      </c>
      <c r="P26" s="10">
        <v>1650</v>
      </c>
      <c r="Q26" s="10">
        <v>1200</v>
      </c>
      <c r="R26" s="10">
        <v>10</v>
      </c>
      <c r="S26" s="10">
        <v>67</v>
      </c>
      <c r="T26" s="10"/>
      <c r="U26" s="10"/>
      <c r="V26" s="10">
        <v>973</v>
      </c>
      <c r="W26" s="44" t="s">
        <v>37</v>
      </c>
      <c r="X26" s="44"/>
      <c r="Y26" s="44"/>
      <c r="Z26" s="44"/>
      <c r="AA26" s="44"/>
      <c r="AB26" s="44"/>
      <c r="AC26" s="39">
        <v>198.36</v>
      </c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54.519999999999982</v>
      </c>
      <c r="O27" s="10">
        <v>1</v>
      </c>
      <c r="P27" s="10">
        <v>1650</v>
      </c>
      <c r="Q27" s="10">
        <v>1200</v>
      </c>
      <c r="R27" s="10">
        <v>10</v>
      </c>
      <c r="S27" s="10">
        <v>68</v>
      </c>
      <c r="T27" s="10"/>
      <c r="U27" s="10"/>
      <c r="V27" s="10">
        <v>972</v>
      </c>
      <c r="W27" s="38" t="s">
        <v>13</v>
      </c>
      <c r="X27" s="38"/>
      <c r="Y27" s="38"/>
      <c r="Z27" s="38"/>
      <c r="AA27" s="38"/>
      <c r="AB27" s="38"/>
      <c r="AC27" s="39">
        <v>1579.34</v>
      </c>
      <c r="AD27" s="39"/>
    </row>
    <row r="28" spans="1:30">
      <c r="A28" s="9">
        <f t="shared" si="3"/>
        <v>21</v>
      </c>
      <c r="B28" s="10">
        <v>5</v>
      </c>
      <c r="C28" s="10">
        <v>7</v>
      </c>
      <c r="D28" s="6">
        <f t="shared" si="0"/>
        <v>77.72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54.52000000000001</v>
      </c>
      <c r="O28" s="10">
        <v>1</v>
      </c>
      <c r="P28" s="10">
        <v>1650</v>
      </c>
      <c r="Q28" s="10">
        <v>1250</v>
      </c>
      <c r="R28" s="10">
        <v>10</v>
      </c>
      <c r="S28" s="10">
        <v>72</v>
      </c>
      <c r="T28" s="10"/>
      <c r="U28" s="10"/>
      <c r="V28" s="10">
        <v>970</v>
      </c>
      <c r="W28" s="38" t="s">
        <v>38</v>
      </c>
      <c r="X28" s="38"/>
      <c r="Y28" s="38"/>
      <c r="Z28" s="38"/>
      <c r="AA28" s="38"/>
      <c r="AB28" s="38"/>
      <c r="AC28" s="39">
        <v>259.83999999999997</v>
      </c>
      <c r="AD28" s="39"/>
    </row>
    <row r="29" spans="1:30">
      <c r="A29" s="9">
        <f t="shared" si="3"/>
        <v>22</v>
      </c>
      <c r="B29" s="10">
        <v>9</v>
      </c>
      <c r="C29" s="10">
        <v>4</v>
      </c>
      <c r="D29" s="6">
        <f t="shared" si="0"/>
        <v>129.91999999999999</v>
      </c>
      <c r="E29" s="5">
        <v>13</v>
      </c>
      <c r="F29" s="7">
        <v>10</v>
      </c>
      <c r="G29" s="6">
        <f t="shared" si="1"/>
        <v>192.55999999999997</v>
      </c>
      <c r="H29" s="5"/>
      <c r="I29" s="10"/>
      <c r="J29" s="6"/>
      <c r="K29" s="5"/>
      <c r="L29" s="10"/>
      <c r="M29" s="8"/>
      <c r="N29" s="11">
        <f>IF(B29=0,0,(D29+G29)-(D28+G28))</f>
        <v>52.199999999999989</v>
      </c>
      <c r="O29" s="10">
        <v>1</v>
      </c>
      <c r="P29" s="10">
        <v>1650</v>
      </c>
      <c r="Q29" s="10">
        <v>1250</v>
      </c>
      <c r="R29" s="10">
        <v>10</v>
      </c>
      <c r="S29" s="10">
        <v>71</v>
      </c>
      <c r="T29" s="10"/>
      <c r="U29" s="10"/>
      <c r="V29" s="10">
        <v>941</v>
      </c>
      <c r="W29" s="38" t="s">
        <v>11</v>
      </c>
      <c r="X29" s="38"/>
      <c r="Y29" s="38"/>
      <c r="Z29" s="38"/>
      <c r="AA29" s="38"/>
      <c r="AB29" s="38"/>
      <c r="AC29" s="39">
        <v>1517.86</v>
      </c>
      <c r="AD29" s="39"/>
    </row>
    <row r="30" spans="1:30">
      <c r="A30" s="9">
        <f t="shared" si="3"/>
        <v>23</v>
      </c>
      <c r="B30" s="10">
        <v>13</v>
      </c>
      <c r="C30" s="10">
        <v>4</v>
      </c>
      <c r="D30" s="6">
        <f t="shared" si="0"/>
        <v>185.6</v>
      </c>
      <c r="E30" s="5">
        <v>1</v>
      </c>
      <c r="F30" s="7">
        <v>3.5</v>
      </c>
      <c r="G30" s="6">
        <f t="shared" si="1"/>
        <v>17.98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56.84</v>
      </c>
      <c r="O30" s="10">
        <v>1</v>
      </c>
      <c r="P30" s="10">
        <v>1650</v>
      </c>
      <c r="Q30" s="10">
        <v>1250</v>
      </c>
      <c r="R30" s="10">
        <v>10</v>
      </c>
      <c r="S30" s="10">
        <v>67</v>
      </c>
      <c r="T30" s="10"/>
      <c r="U30" s="10"/>
      <c r="V30" s="10">
        <v>933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4</v>
      </c>
      <c r="F31" s="7">
        <v>2</v>
      </c>
      <c r="G31" s="6">
        <f t="shared" si="1"/>
        <v>57.999999999999993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52.779999999999973</v>
      </c>
      <c r="O31" s="10">
        <v>1</v>
      </c>
      <c r="P31" s="10">
        <v>1650</v>
      </c>
      <c r="Q31" s="10">
        <v>1250</v>
      </c>
      <c r="R31" s="10">
        <v>10</v>
      </c>
      <c r="S31" s="10">
        <v>66</v>
      </c>
      <c r="T31" s="10"/>
      <c r="U31" s="10"/>
      <c r="V31" s="10">
        <v>954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7</v>
      </c>
      <c r="F32" s="7">
        <v>9</v>
      </c>
      <c r="G32" s="6">
        <f t="shared" si="1"/>
        <v>107.88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49.880000000000052</v>
      </c>
      <c r="O32" s="10">
        <v>1</v>
      </c>
      <c r="P32" s="10">
        <v>1650</v>
      </c>
      <c r="Q32" s="10">
        <v>1200</v>
      </c>
      <c r="R32" s="10">
        <v>10</v>
      </c>
      <c r="S32" s="10">
        <v>69</v>
      </c>
      <c r="T32" s="10"/>
      <c r="U32" s="10"/>
      <c r="V32" s="10">
        <v>957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13</v>
      </c>
      <c r="C33" s="10">
        <v>4</v>
      </c>
      <c r="D33" s="6">
        <f t="shared" si="0"/>
        <v>185.6</v>
      </c>
      <c r="E33" s="5">
        <v>11</v>
      </c>
      <c r="F33" s="7">
        <v>1</v>
      </c>
      <c r="G33" s="6">
        <f t="shared" si="1"/>
        <v>154.28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33.639999999999986</v>
      </c>
      <c r="O33" s="10">
        <v>1</v>
      </c>
      <c r="P33" s="10">
        <v>1650</v>
      </c>
      <c r="Q33" s="10">
        <v>1200</v>
      </c>
      <c r="R33" s="10">
        <v>10</v>
      </c>
      <c r="S33" s="10">
        <v>68</v>
      </c>
      <c r="T33" s="10"/>
      <c r="U33" s="10" t="s">
        <v>64</v>
      </c>
      <c r="V33" s="10">
        <v>952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9</v>
      </c>
      <c r="D34" s="6">
        <f t="shared" si="0"/>
        <v>24.36</v>
      </c>
      <c r="E34" s="5">
        <v>13</v>
      </c>
      <c r="F34" s="7">
        <v>10</v>
      </c>
      <c r="G34" s="6">
        <f t="shared" si="1"/>
        <v>192.55999999999997</v>
      </c>
      <c r="H34" s="5"/>
      <c r="I34" s="10"/>
      <c r="J34" s="6">
        <f t="shared" si="4"/>
        <v>0</v>
      </c>
      <c r="K34" s="5"/>
      <c r="L34" s="10"/>
      <c r="M34" s="8"/>
      <c r="N34" s="11">
        <v>48.43</v>
      </c>
      <c r="O34" s="10">
        <v>1</v>
      </c>
      <c r="P34" s="10">
        <v>1650</v>
      </c>
      <c r="Q34" s="10">
        <v>1200</v>
      </c>
      <c r="R34" s="10">
        <v>10</v>
      </c>
      <c r="S34" s="10">
        <v>66</v>
      </c>
      <c r="T34" s="10"/>
      <c r="U34" s="10"/>
      <c r="V34" s="10">
        <v>951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5</v>
      </c>
      <c r="C35" s="10">
        <v>6</v>
      </c>
      <c r="D35" s="6">
        <f t="shared" si="0"/>
        <v>76.559999999999988</v>
      </c>
      <c r="E35" s="5">
        <v>1</v>
      </c>
      <c r="F35" s="7">
        <v>3</v>
      </c>
      <c r="G35" s="6">
        <f t="shared" si="1"/>
        <v>17.399999999999999</v>
      </c>
      <c r="H35" s="5"/>
      <c r="I35" s="10"/>
      <c r="J35" s="6">
        <f t="shared" si="4"/>
        <v>0</v>
      </c>
      <c r="K35" s="5"/>
      <c r="L35" s="10"/>
      <c r="M35" s="8"/>
      <c r="N35" s="11">
        <v>52.49</v>
      </c>
      <c r="O35" s="10">
        <v>1</v>
      </c>
      <c r="P35" s="10">
        <v>1650</v>
      </c>
      <c r="Q35" s="10">
        <v>1200</v>
      </c>
      <c r="R35" s="10">
        <v>10</v>
      </c>
      <c r="S35" s="10">
        <v>70</v>
      </c>
      <c r="T35" s="10"/>
      <c r="U35" s="10"/>
      <c r="V35" s="10">
        <v>949</v>
      </c>
      <c r="W35" s="19" t="s">
        <v>45</v>
      </c>
      <c r="X35" s="19"/>
      <c r="Y35" s="34" t="s">
        <v>232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9</v>
      </c>
      <c r="C36" s="10">
        <v>1</v>
      </c>
      <c r="D36" s="6">
        <f t="shared" si="0"/>
        <v>126.44</v>
      </c>
      <c r="E36" s="5">
        <v>1</v>
      </c>
      <c r="F36" s="7">
        <v>3</v>
      </c>
      <c r="G36" s="6">
        <f t="shared" si="1"/>
        <v>17.399999999999999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49.880000000000024</v>
      </c>
      <c r="O36" s="10">
        <v>1</v>
      </c>
      <c r="P36" s="10">
        <v>1650</v>
      </c>
      <c r="Q36" s="10">
        <v>1350</v>
      </c>
      <c r="R36" s="10">
        <v>10</v>
      </c>
      <c r="S36" s="10">
        <v>69</v>
      </c>
      <c r="T36" s="10"/>
      <c r="U36" s="10"/>
      <c r="V36" s="10">
        <v>949</v>
      </c>
      <c r="W36" s="34" t="s">
        <v>233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13</v>
      </c>
      <c r="C39" s="10">
        <v>0</v>
      </c>
      <c r="D39" s="6">
        <f t="shared" si="0"/>
        <v>180.95999999999998</v>
      </c>
      <c r="E39" s="5">
        <v>1</v>
      </c>
      <c r="F39" s="7">
        <v>3</v>
      </c>
      <c r="G39" s="6">
        <f t="shared" si="1"/>
        <v>17.399999999999999</v>
      </c>
      <c r="H39" s="5"/>
      <c r="I39" s="10"/>
      <c r="J39" s="6">
        <f t="shared" si="4"/>
        <v>0</v>
      </c>
      <c r="K39" s="5"/>
      <c r="L39" s="10"/>
      <c r="M39" s="8"/>
      <c r="N39" s="11">
        <v>54.52</v>
      </c>
      <c r="O39" s="10">
        <v>0</v>
      </c>
      <c r="P39" s="10">
        <v>1650</v>
      </c>
      <c r="Q39" s="10">
        <v>1350</v>
      </c>
      <c r="R39" s="10">
        <v>10</v>
      </c>
      <c r="S39" s="10">
        <v>70</v>
      </c>
      <c r="T39" s="10"/>
      <c r="U39" s="10"/>
      <c r="V39" s="10">
        <v>947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1517.8600000000001</v>
      </c>
      <c r="O40" s="20"/>
      <c r="T40" s="22" t="s">
        <v>34</v>
      </c>
      <c r="U40" s="20">
        <f>SUM(U9:U39)</f>
        <v>0</v>
      </c>
      <c r="V40" s="20">
        <f>SUM(V9:V39)</f>
        <v>28127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1517.8600000000001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28127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D38" sqref="AD38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8.83203125" customWidth="1"/>
    <col min="25" max="25" width="11.1640625" customWidth="1"/>
    <col min="26" max="26" width="4.1640625" customWidth="1"/>
    <col min="27" max="27" width="5.1640625" customWidth="1"/>
    <col min="28" max="28" width="4.1640625" customWidth="1"/>
    <col min="29" max="29" width="4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2</v>
      </c>
      <c r="F8" s="7">
        <v>11</v>
      </c>
      <c r="G8" s="6">
        <f t="shared" ref="G8:G39" si="1">((+E8*12)+F8)*1.16</f>
        <v>40.599999999999994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5.5</v>
      </c>
      <c r="D9" s="6">
        <f t="shared" si="0"/>
        <v>20.299999999999997</v>
      </c>
      <c r="E9" s="5">
        <v>6</v>
      </c>
      <c r="F9" s="7">
        <v>7</v>
      </c>
      <c r="G9" s="6">
        <f t="shared" si="1"/>
        <v>91.64</v>
      </c>
      <c r="H9" s="5"/>
      <c r="I9" s="10"/>
      <c r="J9" s="6">
        <f t="shared" si="2"/>
        <v>0</v>
      </c>
      <c r="K9" s="5"/>
      <c r="L9" s="10"/>
      <c r="M9" s="8"/>
      <c r="N9" s="11">
        <v>53.94</v>
      </c>
      <c r="O9" s="10">
        <v>0</v>
      </c>
      <c r="P9" s="10">
        <v>1800</v>
      </c>
      <c r="Q9" s="10">
        <v>1250</v>
      </c>
      <c r="R9" s="10">
        <v>10</v>
      </c>
      <c r="S9" s="10">
        <v>71</v>
      </c>
      <c r="T9" s="10"/>
      <c r="U9" s="10"/>
      <c r="V9" s="10">
        <v>1053</v>
      </c>
      <c r="W9" s="12">
        <v>40910</v>
      </c>
      <c r="X9" s="10" t="s">
        <v>122</v>
      </c>
      <c r="Y9" s="10">
        <v>201237001</v>
      </c>
      <c r="Z9" s="10">
        <v>14</v>
      </c>
      <c r="AA9" s="10">
        <v>5.5</v>
      </c>
      <c r="AB9" s="10">
        <v>1</v>
      </c>
      <c r="AC9" s="11">
        <v>5.5</v>
      </c>
      <c r="AD9" s="13">
        <v>180.96</v>
      </c>
    </row>
    <row r="10" spans="1:30">
      <c r="A10" s="9">
        <f t="shared" ref="A10:A36" si="3">SUM(A9+1)</f>
        <v>3</v>
      </c>
      <c r="B10" s="10">
        <v>1</v>
      </c>
      <c r="C10" s="10">
        <v>5.5</v>
      </c>
      <c r="D10" s="6">
        <f t="shared" si="0"/>
        <v>20.299999999999997</v>
      </c>
      <c r="E10" s="5">
        <v>10</v>
      </c>
      <c r="F10" s="7">
        <v>6</v>
      </c>
      <c r="G10" s="6">
        <f t="shared" si="1"/>
        <v>146.16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54.519999999999982</v>
      </c>
      <c r="O10" s="10">
        <v>0</v>
      </c>
      <c r="P10" s="10">
        <v>1800</v>
      </c>
      <c r="Q10" s="10">
        <v>1250</v>
      </c>
      <c r="R10" s="10">
        <v>10</v>
      </c>
      <c r="S10" s="10">
        <v>67</v>
      </c>
      <c r="T10" s="10"/>
      <c r="U10" s="10"/>
      <c r="V10" s="10">
        <v>1047</v>
      </c>
      <c r="W10" s="12">
        <v>40914</v>
      </c>
      <c r="X10" s="10" t="s">
        <v>121</v>
      </c>
      <c r="Y10" s="10">
        <v>201340006</v>
      </c>
      <c r="Z10" s="10">
        <v>14</v>
      </c>
      <c r="AA10" s="10">
        <v>4</v>
      </c>
      <c r="AB10" s="10">
        <v>1</v>
      </c>
      <c r="AC10" s="11">
        <v>3.5</v>
      </c>
      <c r="AD10" s="13">
        <v>181.54</v>
      </c>
    </row>
    <row r="11" spans="1:30">
      <c r="A11" s="9">
        <f t="shared" si="3"/>
        <v>4</v>
      </c>
      <c r="B11" s="10">
        <v>1</v>
      </c>
      <c r="C11" s="10">
        <v>5.5</v>
      </c>
      <c r="D11" s="6">
        <f t="shared" si="0"/>
        <v>20.299999999999997</v>
      </c>
      <c r="E11" s="5">
        <v>14</v>
      </c>
      <c r="F11" s="7">
        <v>3</v>
      </c>
      <c r="G11" s="6">
        <f t="shared" si="1"/>
        <v>198.35999999999999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52.199999999999989</v>
      </c>
      <c r="O11" s="10">
        <v>1</v>
      </c>
      <c r="P11" s="10">
        <v>1775</v>
      </c>
      <c r="Q11" s="10">
        <v>1250</v>
      </c>
      <c r="R11" s="10">
        <v>10</v>
      </c>
      <c r="S11" s="10">
        <v>69</v>
      </c>
      <c r="T11" s="10"/>
      <c r="U11" s="10"/>
      <c r="V11" s="10">
        <v>1046</v>
      </c>
      <c r="W11" s="12">
        <v>40916</v>
      </c>
      <c r="X11" s="10">
        <v>454830.2</v>
      </c>
      <c r="Y11" s="10">
        <v>201016010</v>
      </c>
      <c r="Z11" s="10">
        <v>14</v>
      </c>
      <c r="AA11" s="10">
        <v>6</v>
      </c>
      <c r="AB11" s="10">
        <v>1</v>
      </c>
      <c r="AC11" s="11">
        <v>5.25</v>
      </c>
      <c r="AD11" s="13">
        <v>181.83</v>
      </c>
    </row>
    <row r="12" spans="1:30">
      <c r="A12" s="9">
        <f t="shared" si="3"/>
        <v>5</v>
      </c>
      <c r="B12" s="10">
        <v>5</v>
      </c>
      <c r="C12" s="10">
        <v>5</v>
      </c>
      <c r="D12" s="6">
        <f t="shared" si="0"/>
        <v>75.399999999999991</v>
      </c>
      <c r="E12" s="5">
        <v>14</v>
      </c>
      <c r="F12" s="7">
        <v>3</v>
      </c>
      <c r="G12" s="6">
        <f t="shared" si="1"/>
        <v>198.35999999999999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55.100000000000023</v>
      </c>
      <c r="O12" s="10">
        <v>1</v>
      </c>
      <c r="P12" s="10">
        <v>1775</v>
      </c>
      <c r="Q12" s="10">
        <v>1250</v>
      </c>
      <c r="R12" s="10">
        <v>10</v>
      </c>
      <c r="S12" s="10">
        <v>69</v>
      </c>
      <c r="T12" s="10"/>
      <c r="U12" s="10"/>
      <c r="V12" s="10">
        <v>1045</v>
      </c>
      <c r="W12" s="12">
        <v>40920</v>
      </c>
      <c r="X12" s="10" t="s">
        <v>121</v>
      </c>
      <c r="Y12" s="10">
        <v>201016015</v>
      </c>
      <c r="Z12" s="10">
        <v>14</v>
      </c>
      <c r="AA12" s="10">
        <v>3.5</v>
      </c>
      <c r="AB12" s="10">
        <v>1</v>
      </c>
      <c r="AC12" s="11">
        <v>6.5</v>
      </c>
      <c r="AD12" s="13">
        <v>177.48</v>
      </c>
    </row>
    <row r="13" spans="1:30">
      <c r="A13" s="9">
        <f t="shared" si="3"/>
        <v>6</v>
      </c>
      <c r="B13" s="10">
        <v>9</v>
      </c>
      <c r="C13" s="10">
        <v>5</v>
      </c>
      <c r="D13" s="6">
        <f t="shared" si="0"/>
        <v>131.07999999999998</v>
      </c>
      <c r="E13" s="5">
        <v>14</v>
      </c>
      <c r="F13" s="7">
        <v>3</v>
      </c>
      <c r="G13" s="6">
        <f t="shared" si="1"/>
        <v>198.35999999999999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55.67999999999995</v>
      </c>
      <c r="O13" s="10">
        <v>1</v>
      </c>
      <c r="P13" s="10">
        <v>1775</v>
      </c>
      <c r="Q13" s="10">
        <v>1250</v>
      </c>
      <c r="R13" s="10">
        <v>10</v>
      </c>
      <c r="S13" s="10">
        <v>67</v>
      </c>
      <c r="T13" s="10"/>
      <c r="U13" s="10"/>
      <c r="V13" s="10">
        <v>1037</v>
      </c>
      <c r="W13" s="12">
        <v>40923</v>
      </c>
      <c r="X13" s="10" t="s">
        <v>122</v>
      </c>
      <c r="Y13" s="10">
        <v>201237023</v>
      </c>
      <c r="Z13" s="10">
        <v>14</v>
      </c>
      <c r="AA13" s="10">
        <v>5.5</v>
      </c>
      <c r="AB13" s="10">
        <v>1</v>
      </c>
      <c r="AC13" s="11">
        <v>6</v>
      </c>
      <c r="AD13" s="13">
        <v>180.38</v>
      </c>
    </row>
    <row r="14" spans="1:30">
      <c r="A14" s="9">
        <f t="shared" si="3"/>
        <v>7</v>
      </c>
      <c r="B14" s="10">
        <v>13</v>
      </c>
      <c r="C14" s="10">
        <v>6</v>
      </c>
      <c r="D14" s="6">
        <f t="shared" si="0"/>
        <v>187.92</v>
      </c>
      <c r="E14" s="5">
        <v>1</v>
      </c>
      <c r="F14" s="7">
        <v>3.5</v>
      </c>
      <c r="G14" s="6">
        <f t="shared" si="1"/>
        <v>17.98</v>
      </c>
      <c r="H14" s="5"/>
      <c r="I14" s="10"/>
      <c r="J14" s="6">
        <f t="shared" si="2"/>
        <v>0</v>
      </c>
      <c r="K14" s="5"/>
      <c r="L14" s="10"/>
      <c r="M14" s="8"/>
      <c r="N14" s="11">
        <v>58</v>
      </c>
      <c r="O14" s="10">
        <v>1</v>
      </c>
      <c r="P14" s="10">
        <v>1775</v>
      </c>
      <c r="Q14" s="10">
        <v>1250</v>
      </c>
      <c r="R14" s="10">
        <v>10</v>
      </c>
      <c r="S14" s="10">
        <v>68</v>
      </c>
      <c r="T14" s="10"/>
      <c r="U14" s="10"/>
      <c r="V14" s="10">
        <v>1038</v>
      </c>
      <c r="W14" s="12">
        <v>40927</v>
      </c>
      <c r="X14" s="10" t="s">
        <v>121</v>
      </c>
      <c r="Y14" s="10">
        <v>201016024</v>
      </c>
      <c r="Z14" s="10">
        <v>14</v>
      </c>
      <c r="AA14" s="10">
        <v>3.75</v>
      </c>
      <c r="AB14" s="10">
        <v>1</v>
      </c>
      <c r="AC14" s="11">
        <v>5</v>
      </c>
      <c r="AD14" s="13">
        <v>179.51</v>
      </c>
    </row>
    <row r="15" spans="1:30">
      <c r="A15" s="9">
        <f t="shared" si="3"/>
        <v>8</v>
      </c>
      <c r="B15" s="10">
        <v>14</v>
      </c>
      <c r="C15" s="10">
        <v>4</v>
      </c>
      <c r="D15" s="6">
        <f t="shared" si="0"/>
        <v>199.51999999999998</v>
      </c>
      <c r="E15" s="5">
        <v>4</v>
      </c>
      <c r="F15" s="7">
        <v>2</v>
      </c>
      <c r="G15" s="6">
        <f t="shared" si="1"/>
        <v>57.999999999999993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51.620000000000005</v>
      </c>
      <c r="O15" s="10">
        <v>1</v>
      </c>
      <c r="P15" s="10">
        <v>1750</v>
      </c>
      <c r="Q15" s="10">
        <v>1250</v>
      </c>
      <c r="R15" s="10">
        <v>10</v>
      </c>
      <c r="S15" s="10">
        <v>68</v>
      </c>
      <c r="T15" s="10"/>
      <c r="U15" s="10"/>
      <c r="V15" s="10">
        <v>1035</v>
      </c>
      <c r="W15" s="12">
        <v>40932</v>
      </c>
      <c r="X15" s="10" t="s">
        <v>122</v>
      </c>
      <c r="Y15" s="10">
        <v>201122029</v>
      </c>
      <c r="Z15" s="10">
        <v>14</v>
      </c>
      <c r="AA15" s="10">
        <v>0.5</v>
      </c>
      <c r="AB15" s="10">
        <v>1</v>
      </c>
      <c r="AC15" s="11">
        <v>3</v>
      </c>
      <c r="AD15" s="13">
        <v>178.06</v>
      </c>
    </row>
    <row r="16" spans="1:30">
      <c r="A16" s="9">
        <f t="shared" si="3"/>
        <v>9</v>
      </c>
      <c r="B16" s="10">
        <v>1</v>
      </c>
      <c r="C16" s="10">
        <v>5.25</v>
      </c>
      <c r="D16" s="6">
        <f t="shared" si="0"/>
        <v>20.009999999999998</v>
      </c>
      <c r="E16" s="5">
        <v>7</v>
      </c>
      <c r="F16" s="7">
        <v>10</v>
      </c>
      <c r="G16" s="6">
        <f t="shared" si="1"/>
        <v>109.03999999999999</v>
      </c>
      <c r="H16" s="5"/>
      <c r="I16" s="10"/>
      <c r="J16" s="6">
        <f t="shared" si="2"/>
        <v>0</v>
      </c>
      <c r="K16" s="5"/>
      <c r="L16" s="10"/>
      <c r="M16" s="8"/>
      <c r="N16" s="11">
        <v>53.36</v>
      </c>
      <c r="O16" s="10">
        <v>1</v>
      </c>
      <c r="P16" s="10">
        <v>1750</v>
      </c>
      <c r="Q16" s="10">
        <v>1250</v>
      </c>
      <c r="R16" s="10">
        <v>10</v>
      </c>
      <c r="S16" s="10">
        <v>68</v>
      </c>
      <c r="T16" s="10"/>
      <c r="U16" s="10"/>
      <c r="V16" s="10">
        <v>1032</v>
      </c>
      <c r="W16" s="12">
        <v>40934</v>
      </c>
      <c r="X16" s="10" t="s">
        <v>121</v>
      </c>
      <c r="Y16" s="10">
        <v>201319036</v>
      </c>
      <c r="Z16" s="10">
        <v>14</v>
      </c>
      <c r="AA16" s="10">
        <v>4</v>
      </c>
      <c r="AB16" s="10">
        <v>1</v>
      </c>
      <c r="AC16" s="11">
        <v>5.75</v>
      </c>
      <c r="AD16" s="13">
        <v>178.93</v>
      </c>
    </row>
    <row r="17" spans="1:30">
      <c r="A17" s="9">
        <f t="shared" si="3"/>
        <v>10</v>
      </c>
      <c r="B17" s="10">
        <v>1</v>
      </c>
      <c r="C17" s="10">
        <v>5.25</v>
      </c>
      <c r="D17" s="6">
        <f t="shared" si="0"/>
        <v>20.009999999999998</v>
      </c>
      <c r="E17" s="5">
        <v>11</v>
      </c>
      <c r="F17" s="7">
        <v>10</v>
      </c>
      <c r="G17" s="6">
        <f t="shared" si="1"/>
        <v>164.72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55.680000000000007</v>
      </c>
      <c r="O17" s="10">
        <v>0</v>
      </c>
      <c r="P17" s="10">
        <v>1750</v>
      </c>
      <c r="Q17" s="10">
        <v>1250</v>
      </c>
      <c r="R17" s="10">
        <v>10</v>
      </c>
      <c r="S17" s="10">
        <v>68</v>
      </c>
      <c r="T17" s="10"/>
      <c r="U17" s="10"/>
      <c r="V17" s="10">
        <v>1030</v>
      </c>
      <c r="W17" s="24" t="s">
        <v>234</v>
      </c>
      <c r="X17" s="10" t="s">
        <v>122</v>
      </c>
      <c r="Y17" s="10">
        <v>201319047</v>
      </c>
      <c r="Z17" s="10">
        <v>14</v>
      </c>
      <c r="AA17" s="10">
        <v>2.5</v>
      </c>
      <c r="AB17" s="10">
        <v>1</v>
      </c>
      <c r="AC17" s="11">
        <v>5.5</v>
      </c>
      <c r="AD17" s="13">
        <v>177.48</v>
      </c>
    </row>
    <row r="18" spans="1:30">
      <c r="A18" s="9">
        <f t="shared" si="3"/>
        <v>11</v>
      </c>
      <c r="B18" s="10">
        <v>2</v>
      </c>
      <c r="C18" s="10">
        <v>10</v>
      </c>
      <c r="D18" s="6">
        <f t="shared" si="0"/>
        <v>39.44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53.069999999999993</v>
      </c>
      <c r="O18" s="10">
        <v>1</v>
      </c>
      <c r="P18" s="10">
        <v>1750</v>
      </c>
      <c r="Q18" s="10">
        <v>1250</v>
      </c>
      <c r="R18" s="10">
        <v>10</v>
      </c>
      <c r="S18" s="10">
        <v>65</v>
      </c>
      <c r="T18" s="10"/>
      <c r="U18" s="10"/>
      <c r="V18" s="10">
        <v>1027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6</v>
      </c>
      <c r="C19" s="10">
        <v>10</v>
      </c>
      <c r="D19" s="6">
        <f t="shared" si="0"/>
        <v>95.11999999999999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55.679999999999978</v>
      </c>
      <c r="O19" s="10">
        <v>1</v>
      </c>
      <c r="P19" s="10">
        <v>1750</v>
      </c>
      <c r="Q19" s="10">
        <v>1250</v>
      </c>
      <c r="R19" s="10">
        <v>10</v>
      </c>
      <c r="S19" s="10">
        <v>67</v>
      </c>
      <c r="T19" s="10"/>
      <c r="U19" s="10"/>
      <c r="V19" s="10">
        <v>1024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10</v>
      </c>
      <c r="C20" s="10">
        <v>8</v>
      </c>
      <c r="D20" s="6">
        <f t="shared" si="0"/>
        <v>148.47999999999999</v>
      </c>
      <c r="E20" s="5">
        <v>1</v>
      </c>
      <c r="F20" s="7">
        <v>6.5</v>
      </c>
      <c r="G20" s="6">
        <f t="shared" si="1"/>
        <v>21.459999999999997</v>
      </c>
      <c r="H20" s="5"/>
      <c r="I20" s="10"/>
      <c r="J20" s="6">
        <f t="shared" si="2"/>
        <v>0</v>
      </c>
      <c r="K20" s="5"/>
      <c r="L20" s="10"/>
      <c r="M20" s="8"/>
      <c r="N20" s="11">
        <v>53.94</v>
      </c>
      <c r="O20" s="10">
        <v>0</v>
      </c>
      <c r="P20" s="10">
        <v>1750</v>
      </c>
      <c r="Q20" s="10">
        <v>1250</v>
      </c>
      <c r="R20" s="10">
        <v>10</v>
      </c>
      <c r="S20" s="10">
        <v>67</v>
      </c>
      <c r="T20" s="10"/>
      <c r="U20" s="10"/>
      <c r="V20" s="14">
        <v>1025</v>
      </c>
      <c r="W20" s="42" t="s">
        <v>34</v>
      </c>
      <c r="X20" s="42"/>
      <c r="Y20" s="42"/>
      <c r="Z20" s="42"/>
      <c r="AA20" s="42"/>
      <c r="AB20" s="42"/>
      <c r="AC20" s="42"/>
      <c r="AD20" s="15">
        <v>1616.17</v>
      </c>
    </row>
    <row r="21" spans="1:30">
      <c r="A21" s="9">
        <f t="shared" si="3"/>
        <v>14</v>
      </c>
      <c r="B21" s="10">
        <v>14</v>
      </c>
      <c r="C21" s="10">
        <v>4</v>
      </c>
      <c r="D21" s="6">
        <f t="shared" si="0"/>
        <v>199.51999999999998</v>
      </c>
      <c r="E21" s="5">
        <v>1</v>
      </c>
      <c r="F21" s="7">
        <v>9</v>
      </c>
      <c r="G21" s="6">
        <f t="shared" si="1"/>
        <v>24.36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53.94</v>
      </c>
      <c r="O21" s="10">
        <v>1</v>
      </c>
      <c r="P21" s="10">
        <v>1750</v>
      </c>
      <c r="Q21" s="10">
        <v>1250</v>
      </c>
      <c r="R21" s="16">
        <v>10</v>
      </c>
      <c r="S21" s="10">
        <v>69</v>
      </c>
      <c r="T21" s="10"/>
      <c r="U21" s="10"/>
      <c r="V21" s="10">
        <v>1026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5</v>
      </c>
      <c r="F22" s="7">
        <v>8</v>
      </c>
      <c r="G22" s="6">
        <f t="shared" si="1"/>
        <v>78.88</v>
      </c>
      <c r="H22" s="5"/>
      <c r="I22" s="10"/>
      <c r="J22" s="6">
        <f t="shared" si="2"/>
        <v>0</v>
      </c>
      <c r="K22" s="5"/>
      <c r="L22" s="10"/>
      <c r="M22" s="8"/>
      <c r="N22" s="11">
        <v>56.26</v>
      </c>
      <c r="O22" s="10">
        <v>0</v>
      </c>
      <c r="P22" s="10">
        <v>1750</v>
      </c>
      <c r="Q22" s="10">
        <v>1250</v>
      </c>
      <c r="R22" s="10">
        <v>10</v>
      </c>
      <c r="S22" s="10">
        <v>69</v>
      </c>
      <c r="T22" s="10"/>
      <c r="U22" s="10"/>
      <c r="V22" s="10">
        <v>1021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9</v>
      </c>
      <c r="F23" s="7">
        <v>6</v>
      </c>
      <c r="G23" s="6">
        <f t="shared" si="1"/>
        <v>132.23999999999998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53.359999999999985</v>
      </c>
      <c r="O23" s="10">
        <v>0</v>
      </c>
      <c r="P23" s="10">
        <v>1750</v>
      </c>
      <c r="Q23" s="10">
        <v>1250</v>
      </c>
      <c r="R23" s="10">
        <v>10</v>
      </c>
      <c r="S23" s="10">
        <v>66</v>
      </c>
      <c r="T23" s="10"/>
      <c r="U23" s="10"/>
      <c r="V23" s="10">
        <v>1018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13</v>
      </c>
      <c r="F24" s="7">
        <v>5</v>
      </c>
      <c r="G24" s="6">
        <f t="shared" si="1"/>
        <v>186.76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54.52000000000001</v>
      </c>
      <c r="O24" s="10">
        <v>1</v>
      </c>
      <c r="P24" s="10">
        <v>1750</v>
      </c>
      <c r="Q24" s="10">
        <v>1250</v>
      </c>
      <c r="R24" s="10">
        <v>10</v>
      </c>
      <c r="S24" s="10">
        <v>68</v>
      </c>
      <c r="T24" s="10"/>
      <c r="U24" s="10"/>
      <c r="V24" s="10">
        <v>1015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4</v>
      </c>
      <c r="C25" s="10">
        <v>3</v>
      </c>
      <c r="D25" s="6">
        <f t="shared" si="0"/>
        <v>59.16</v>
      </c>
      <c r="E25" s="5">
        <v>14</v>
      </c>
      <c r="F25" s="7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49.879999999999995</v>
      </c>
      <c r="O25" s="10">
        <v>0</v>
      </c>
      <c r="P25" s="10">
        <v>1750</v>
      </c>
      <c r="Q25" s="10">
        <v>1250</v>
      </c>
      <c r="R25" s="10">
        <v>10</v>
      </c>
      <c r="S25" s="10">
        <v>69</v>
      </c>
      <c r="T25" s="10"/>
      <c r="U25" s="10"/>
      <c r="V25" s="17">
        <v>1014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6</v>
      </c>
      <c r="C26" s="10">
        <v>9</v>
      </c>
      <c r="D26" s="6">
        <f t="shared" si="0"/>
        <v>93.96</v>
      </c>
      <c r="E26" s="5">
        <v>14</v>
      </c>
      <c r="F26" s="7">
        <v>3</v>
      </c>
      <c r="G26" s="6">
        <f t="shared" si="1"/>
        <v>198.35999999999999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34.800000000000011</v>
      </c>
      <c r="O26" s="10">
        <v>0</v>
      </c>
      <c r="P26" s="10">
        <v>2200</v>
      </c>
      <c r="Q26" s="10">
        <v>1250</v>
      </c>
      <c r="R26" s="10">
        <v>10</v>
      </c>
      <c r="S26" s="10">
        <v>41</v>
      </c>
      <c r="T26" s="10"/>
      <c r="U26" s="10"/>
      <c r="V26" s="10">
        <v>565</v>
      </c>
      <c r="W26" s="44" t="s">
        <v>37</v>
      </c>
      <c r="X26" s="44"/>
      <c r="Y26" s="44"/>
      <c r="Z26" s="44"/>
      <c r="AA26" s="44"/>
      <c r="AB26" s="44"/>
      <c r="AC26" s="39">
        <v>259.83999999999997</v>
      </c>
      <c r="AD26" s="39"/>
    </row>
    <row r="27" spans="1:30">
      <c r="A27" s="9">
        <f t="shared" si="3"/>
        <v>20</v>
      </c>
      <c r="B27" s="10">
        <v>8</v>
      </c>
      <c r="C27" s="10">
        <v>10</v>
      </c>
      <c r="D27" s="6">
        <f t="shared" si="0"/>
        <v>122.96</v>
      </c>
      <c r="E27" s="5">
        <v>1</v>
      </c>
      <c r="F27" s="7">
        <v>5</v>
      </c>
      <c r="G27" s="6">
        <f t="shared" si="1"/>
        <v>19.72</v>
      </c>
      <c r="H27" s="5"/>
      <c r="I27" s="10"/>
      <c r="J27" s="6">
        <f t="shared" si="2"/>
        <v>0</v>
      </c>
      <c r="K27" s="5"/>
      <c r="L27" s="10"/>
      <c r="M27" s="8"/>
      <c r="N27" s="11">
        <v>29.87</v>
      </c>
      <c r="O27" s="10">
        <v>0</v>
      </c>
      <c r="P27" s="10">
        <v>1800</v>
      </c>
      <c r="Q27" s="10">
        <v>1250</v>
      </c>
      <c r="R27" s="10">
        <v>10</v>
      </c>
      <c r="S27" s="10">
        <v>73</v>
      </c>
      <c r="T27" s="10"/>
      <c r="U27" s="10"/>
      <c r="V27" s="10">
        <v>969</v>
      </c>
      <c r="W27" s="38" t="s">
        <v>13</v>
      </c>
      <c r="X27" s="38"/>
      <c r="Y27" s="38"/>
      <c r="Z27" s="38"/>
      <c r="AA27" s="38"/>
      <c r="AB27" s="38"/>
      <c r="AC27" s="39">
        <v>1616.17</v>
      </c>
      <c r="AD27" s="39"/>
    </row>
    <row r="28" spans="1:30">
      <c r="A28" s="9">
        <f t="shared" si="3"/>
        <v>21</v>
      </c>
      <c r="B28" s="10">
        <v>12</v>
      </c>
      <c r="C28" s="10">
        <v>5</v>
      </c>
      <c r="D28" s="6">
        <f t="shared" si="0"/>
        <v>172.83999999999997</v>
      </c>
      <c r="E28" s="5">
        <v>1</v>
      </c>
      <c r="F28" s="7">
        <v>5</v>
      </c>
      <c r="G28" s="6">
        <f t="shared" si="1"/>
        <v>19.72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49.879999999999967</v>
      </c>
      <c r="O28" s="10">
        <v>1</v>
      </c>
      <c r="P28" s="10">
        <v>1750</v>
      </c>
      <c r="Q28" s="10">
        <v>1250</v>
      </c>
      <c r="R28" s="10">
        <v>10</v>
      </c>
      <c r="S28" s="10">
        <v>68</v>
      </c>
      <c r="T28" s="10"/>
      <c r="U28" s="10"/>
      <c r="V28" s="10">
        <v>975</v>
      </c>
      <c r="W28" s="38" t="s">
        <v>38</v>
      </c>
      <c r="X28" s="38"/>
      <c r="Y28" s="38"/>
      <c r="Z28" s="38"/>
      <c r="AA28" s="38"/>
      <c r="AB28" s="38"/>
      <c r="AC28" s="39">
        <v>238.96</v>
      </c>
      <c r="AD28" s="39"/>
    </row>
    <row r="29" spans="1:30">
      <c r="A29" s="9">
        <f t="shared" si="3"/>
        <v>22</v>
      </c>
      <c r="B29" s="10">
        <v>14</v>
      </c>
      <c r="C29" s="10">
        <v>0.5</v>
      </c>
      <c r="D29" s="6">
        <f t="shared" si="0"/>
        <v>195.45999999999998</v>
      </c>
      <c r="E29" s="5">
        <v>3</v>
      </c>
      <c r="F29" s="7">
        <v>3</v>
      </c>
      <c r="G29" s="6">
        <f t="shared" si="1"/>
        <v>45.239999999999995</v>
      </c>
      <c r="H29" s="5"/>
      <c r="I29" s="10"/>
      <c r="J29" s="6"/>
      <c r="K29" s="5"/>
      <c r="L29" s="10"/>
      <c r="M29" s="8"/>
      <c r="N29" s="11">
        <f>IF(B29=0,0,(D29+G29)-(D28+G28))</f>
        <v>48.140000000000015</v>
      </c>
      <c r="O29" s="10">
        <v>1</v>
      </c>
      <c r="P29" s="10">
        <v>1750</v>
      </c>
      <c r="Q29" s="10">
        <v>1250</v>
      </c>
      <c r="R29" s="10">
        <v>10</v>
      </c>
      <c r="S29" s="10">
        <v>67</v>
      </c>
      <c r="T29" s="10"/>
      <c r="U29" s="10"/>
      <c r="V29" s="10">
        <v>996</v>
      </c>
      <c r="W29" s="38" t="s">
        <v>11</v>
      </c>
      <c r="X29" s="38"/>
      <c r="Y29" s="38"/>
      <c r="Z29" s="38"/>
      <c r="AA29" s="38"/>
      <c r="AB29" s="38"/>
      <c r="AC29" s="39">
        <v>1637.05</v>
      </c>
      <c r="AD29" s="39"/>
    </row>
    <row r="30" spans="1:30">
      <c r="A30" s="9">
        <f t="shared" si="3"/>
        <v>23</v>
      </c>
      <c r="B30" s="10">
        <v>14</v>
      </c>
      <c r="C30" s="10">
        <v>0.5</v>
      </c>
      <c r="D30" s="6">
        <f t="shared" si="0"/>
        <v>195.45999999999998</v>
      </c>
      <c r="E30" s="5">
        <v>7</v>
      </c>
      <c r="F30" s="7">
        <v>0</v>
      </c>
      <c r="G30" s="6">
        <f t="shared" si="1"/>
        <v>97.44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52.199999999999989</v>
      </c>
      <c r="O30" s="10">
        <v>1</v>
      </c>
      <c r="P30" s="10">
        <v>1750</v>
      </c>
      <c r="Q30" s="10">
        <v>1300</v>
      </c>
      <c r="R30" s="10">
        <v>10</v>
      </c>
      <c r="S30" s="10">
        <v>65</v>
      </c>
      <c r="T30" s="10"/>
      <c r="U30" s="10"/>
      <c r="V30" s="10">
        <v>933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11</v>
      </c>
      <c r="F31" s="7">
        <v>0</v>
      </c>
      <c r="G31" s="6">
        <f t="shared" si="1"/>
        <v>153.11999999999998</v>
      </c>
      <c r="H31" s="5"/>
      <c r="I31" s="10"/>
      <c r="J31" s="6">
        <f t="shared" si="4"/>
        <v>0</v>
      </c>
      <c r="K31" s="5"/>
      <c r="L31" s="10"/>
      <c r="M31" s="8"/>
      <c r="N31" s="11">
        <v>55.68</v>
      </c>
      <c r="O31" s="10">
        <v>0</v>
      </c>
      <c r="P31" s="10">
        <v>1750</v>
      </c>
      <c r="Q31" s="10">
        <v>1300</v>
      </c>
      <c r="R31" s="10">
        <v>10</v>
      </c>
      <c r="S31" s="10">
        <v>68</v>
      </c>
      <c r="T31" s="10"/>
      <c r="U31" s="10"/>
      <c r="V31" s="10">
        <v>946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0</v>
      </c>
      <c r="D32" s="6">
        <f t="shared" si="0"/>
        <v>27.839999999999996</v>
      </c>
      <c r="E32" s="5">
        <v>14</v>
      </c>
      <c r="F32" s="7">
        <v>2</v>
      </c>
      <c r="G32" s="6">
        <f t="shared" si="1"/>
        <v>197.2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54.52000000000001</v>
      </c>
      <c r="O32" s="10">
        <v>0</v>
      </c>
      <c r="P32" s="10">
        <v>1700</v>
      </c>
      <c r="Q32" s="10">
        <v>1300</v>
      </c>
      <c r="R32" s="10">
        <v>10</v>
      </c>
      <c r="S32" s="10">
        <v>68</v>
      </c>
      <c r="T32" s="10"/>
      <c r="U32" s="10"/>
      <c r="V32" s="10">
        <v>939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6</v>
      </c>
      <c r="C33" s="10">
        <v>0</v>
      </c>
      <c r="D33" s="6">
        <f t="shared" si="0"/>
        <v>83.52</v>
      </c>
      <c r="E33" s="5">
        <v>1</v>
      </c>
      <c r="F33" s="7">
        <v>5.75</v>
      </c>
      <c r="G33" s="6">
        <f t="shared" si="1"/>
        <v>20.59</v>
      </c>
      <c r="H33" s="5"/>
      <c r="I33" s="10"/>
      <c r="J33" s="6">
        <f t="shared" si="4"/>
        <v>0</v>
      </c>
      <c r="K33" s="5"/>
      <c r="L33" s="10"/>
      <c r="M33" s="8"/>
      <c r="N33" s="11">
        <v>58</v>
      </c>
      <c r="O33" s="10">
        <v>1</v>
      </c>
      <c r="P33" s="10">
        <v>1700</v>
      </c>
      <c r="Q33" s="10">
        <v>1300</v>
      </c>
      <c r="R33" s="10">
        <v>10</v>
      </c>
      <c r="S33" s="10">
        <v>68</v>
      </c>
      <c r="T33" s="10"/>
      <c r="U33" s="10"/>
      <c r="V33" s="10">
        <v>1003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10</v>
      </c>
      <c r="C34" s="10">
        <v>0</v>
      </c>
      <c r="D34" s="6">
        <f t="shared" si="0"/>
        <v>139.19999999999999</v>
      </c>
      <c r="E34" s="5">
        <v>1</v>
      </c>
      <c r="F34" s="7">
        <v>5.75</v>
      </c>
      <c r="G34" s="6">
        <f t="shared" si="1"/>
        <v>20.59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55.679999999999993</v>
      </c>
      <c r="O34" s="10">
        <v>1</v>
      </c>
      <c r="P34" s="10">
        <v>1700</v>
      </c>
      <c r="Q34" s="10">
        <v>1300</v>
      </c>
      <c r="R34" s="10">
        <v>10</v>
      </c>
      <c r="S34" s="10">
        <v>65</v>
      </c>
      <c r="T34" s="10"/>
      <c r="U34" s="10"/>
      <c r="V34" s="10">
        <v>969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0</v>
      </c>
      <c r="D35" s="6">
        <f t="shared" si="0"/>
        <v>194.88</v>
      </c>
      <c r="E35" s="5">
        <v>1</v>
      </c>
      <c r="F35" s="7">
        <v>5.75</v>
      </c>
      <c r="G35" s="6">
        <f t="shared" si="1"/>
        <v>20.59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55.680000000000007</v>
      </c>
      <c r="O35" s="10">
        <v>0</v>
      </c>
      <c r="P35" s="10">
        <v>1700</v>
      </c>
      <c r="Q35" s="10">
        <v>1300</v>
      </c>
      <c r="R35" s="10">
        <v>10</v>
      </c>
      <c r="S35" s="10">
        <v>66</v>
      </c>
      <c r="T35" s="10"/>
      <c r="U35" s="10"/>
      <c r="V35" s="10">
        <v>930</v>
      </c>
      <c r="W35" s="19" t="s">
        <v>45</v>
      </c>
      <c r="X35" s="19"/>
      <c r="Y35" s="34" t="s">
        <v>235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5.5</v>
      </c>
      <c r="D36" s="6">
        <f t="shared" si="0"/>
        <v>20.299999999999997</v>
      </c>
      <c r="E36" s="5">
        <v>5</v>
      </c>
      <c r="F36" s="7">
        <v>3</v>
      </c>
      <c r="G36" s="6">
        <f t="shared" si="1"/>
        <v>73.08</v>
      </c>
      <c r="H36" s="5"/>
      <c r="I36" s="10"/>
      <c r="J36" s="6">
        <f t="shared" si="4"/>
        <v>0</v>
      </c>
      <c r="K36" s="5"/>
      <c r="L36" s="10"/>
      <c r="M36" s="8"/>
      <c r="N36" s="11">
        <v>55.12</v>
      </c>
      <c r="O36" s="10">
        <v>0</v>
      </c>
      <c r="P36" s="10">
        <v>1700</v>
      </c>
      <c r="Q36" s="10">
        <v>1300</v>
      </c>
      <c r="R36" s="10">
        <v>10</v>
      </c>
      <c r="S36" s="10">
        <v>69</v>
      </c>
      <c r="T36" s="10"/>
      <c r="U36" s="10"/>
      <c r="V36" s="10">
        <v>958</v>
      </c>
      <c r="W36" s="34" t="s">
        <v>236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5.5</v>
      </c>
      <c r="D37" s="6">
        <f t="shared" si="0"/>
        <v>20.299999999999997</v>
      </c>
      <c r="E37" s="5">
        <v>9</v>
      </c>
      <c r="F37" s="7">
        <v>4</v>
      </c>
      <c r="G37" s="6">
        <f t="shared" si="1"/>
        <v>129.91999999999999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56.839999999999975</v>
      </c>
      <c r="O37" s="10">
        <v>0</v>
      </c>
      <c r="P37" s="10">
        <v>1700</v>
      </c>
      <c r="Q37" s="10">
        <v>1300</v>
      </c>
      <c r="R37" s="10">
        <v>10</v>
      </c>
      <c r="S37" s="10">
        <v>66</v>
      </c>
      <c r="T37" s="10"/>
      <c r="U37" s="10"/>
      <c r="V37" s="10">
        <v>957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5.5</v>
      </c>
      <c r="D38" s="6">
        <f t="shared" si="0"/>
        <v>20.299999999999997</v>
      </c>
      <c r="E38" s="5">
        <v>13</v>
      </c>
      <c r="F38" s="7">
        <v>7</v>
      </c>
      <c r="G38" s="6">
        <f t="shared" si="1"/>
        <v>189.07999999999998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59.160000000000025</v>
      </c>
      <c r="O38" s="10">
        <v>1</v>
      </c>
      <c r="P38" s="10">
        <v>1700</v>
      </c>
      <c r="Q38" s="10">
        <v>1300</v>
      </c>
      <c r="R38" s="10">
        <v>10</v>
      </c>
      <c r="S38" s="10">
        <v>68</v>
      </c>
      <c r="T38" s="10"/>
      <c r="U38" s="10"/>
      <c r="V38" s="10">
        <v>874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4</v>
      </c>
      <c r="C39" s="10">
        <v>6</v>
      </c>
      <c r="D39" s="6">
        <f t="shared" si="0"/>
        <v>62.639999999999993</v>
      </c>
      <c r="E39" s="5">
        <v>14</v>
      </c>
      <c r="F39" s="7">
        <v>2</v>
      </c>
      <c r="G39" s="6">
        <f t="shared" si="1"/>
        <v>197.2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50.45999999999998</v>
      </c>
      <c r="O39" s="10">
        <v>1</v>
      </c>
      <c r="P39" s="10">
        <v>1700</v>
      </c>
      <c r="Q39" s="10">
        <v>1300</v>
      </c>
      <c r="R39" s="10">
        <v>10</v>
      </c>
      <c r="S39" s="10">
        <v>64</v>
      </c>
      <c r="T39" s="10"/>
      <c r="U39" s="10"/>
      <c r="V39" s="10">
        <v>900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1636.7800000000002</v>
      </c>
      <c r="O40" s="20"/>
      <c r="T40" s="22" t="s">
        <v>34</v>
      </c>
      <c r="U40" s="20">
        <f>SUM(U9:U39)</f>
        <v>0</v>
      </c>
      <c r="V40" s="20">
        <f>SUM(V9:V39)</f>
        <v>30447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1636.7800000000002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30447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U30" sqref="U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8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33203125" customWidth="1"/>
    <col min="25" max="25" width="11.5" customWidth="1"/>
    <col min="26" max="26" width="4.1640625" customWidth="1"/>
    <col min="27" max="27" width="5.33203125" customWidth="1"/>
    <col min="28" max="28" width="4" customWidth="1"/>
    <col min="29" max="29" width="4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3</v>
      </c>
      <c r="C8" s="5">
        <v>6</v>
      </c>
      <c r="D8" s="6">
        <f t="shared" ref="D8:D39" si="0">((+B8*12)+C8)*1.16</f>
        <v>48.72</v>
      </c>
      <c r="E8" s="5">
        <v>14</v>
      </c>
      <c r="F8" s="7">
        <v>0</v>
      </c>
      <c r="G8" s="6">
        <f t="shared" ref="G8:G39" si="1">((+E8*12)+F8)*1.16</f>
        <v>194.88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7</v>
      </c>
      <c r="C9" s="10">
        <v>3</v>
      </c>
      <c r="D9" s="6">
        <f t="shared" si="0"/>
        <v>100.91999999999999</v>
      </c>
      <c r="E9" s="5">
        <v>14</v>
      </c>
      <c r="F9" s="7">
        <v>0</v>
      </c>
      <c r="G9" s="6">
        <f t="shared" si="1"/>
        <v>194.88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52.19999999999996</v>
      </c>
      <c r="O9" s="10">
        <v>0</v>
      </c>
      <c r="P9" s="10">
        <v>1900</v>
      </c>
      <c r="Q9" s="10">
        <v>1250</v>
      </c>
      <c r="R9" s="10">
        <v>10</v>
      </c>
      <c r="S9" s="10">
        <v>69</v>
      </c>
      <c r="T9" s="10"/>
      <c r="U9" s="10"/>
      <c r="V9" s="10">
        <v>1122</v>
      </c>
      <c r="W9" s="12">
        <v>40879</v>
      </c>
      <c r="X9" s="10">
        <v>41040</v>
      </c>
      <c r="Y9" s="10">
        <v>693180</v>
      </c>
      <c r="Z9" s="10">
        <v>14</v>
      </c>
      <c r="AA9" s="10">
        <v>0</v>
      </c>
      <c r="AB9" s="10">
        <v>1</v>
      </c>
      <c r="AC9" s="11">
        <v>3.5</v>
      </c>
      <c r="AD9" s="13">
        <v>176.91</v>
      </c>
    </row>
    <row r="10" spans="1:30">
      <c r="A10" s="9">
        <f t="shared" ref="A10:A36" si="3">SUM(A9+1)</f>
        <v>3</v>
      </c>
      <c r="B10" s="10">
        <v>11</v>
      </c>
      <c r="C10" s="10">
        <v>2</v>
      </c>
      <c r="D10" s="6">
        <f t="shared" si="0"/>
        <v>155.44</v>
      </c>
      <c r="E10" s="5">
        <v>1</v>
      </c>
      <c r="F10" s="7">
        <v>3.5</v>
      </c>
      <c r="G10" s="6">
        <f t="shared" si="1"/>
        <v>17.98</v>
      </c>
      <c r="H10" s="5"/>
      <c r="I10" s="10"/>
      <c r="J10" s="6">
        <f t="shared" si="2"/>
        <v>0</v>
      </c>
      <c r="K10" s="5"/>
      <c r="L10" s="10"/>
      <c r="M10" s="8"/>
      <c r="N10" s="11">
        <v>54.53</v>
      </c>
      <c r="O10" s="10">
        <v>0</v>
      </c>
      <c r="P10" s="10">
        <v>1900</v>
      </c>
      <c r="Q10" s="10">
        <v>1250</v>
      </c>
      <c r="R10" s="10">
        <v>10</v>
      </c>
      <c r="S10" s="10">
        <v>69</v>
      </c>
      <c r="T10" s="10"/>
      <c r="U10" s="10"/>
      <c r="V10" s="10">
        <v>1111</v>
      </c>
      <c r="W10" s="12">
        <v>40883</v>
      </c>
      <c r="X10" s="10">
        <v>41039</v>
      </c>
      <c r="Y10" s="10">
        <v>112122007</v>
      </c>
      <c r="Z10" s="10">
        <v>14</v>
      </c>
      <c r="AA10" s="10">
        <v>2</v>
      </c>
      <c r="AB10" s="10">
        <v>1</v>
      </c>
      <c r="AC10" s="11">
        <v>3</v>
      </c>
      <c r="AD10" s="13">
        <v>179.8</v>
      </c>
    </row>
    <row r="11" spans="1:30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1</v>
      </c>
      <c r="F11" s="7">
        <v>10</v>
      </c>
      <c r="G11" s="6">
        <f t="shared" si="1"/>
        <v>25.52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49.300000000000011</v>
      </c>
      <c r="O11" s="10">
        <v>0</v>
      </c>
      <c r="P11" s="10">
        <v>1900</v>
      </c>
      <c r="Q11" s="10">
        <v>1250</v>
      </c>
      <c r="R11" s="10">
        <v>10</v>
      </c>
      <c r="S11" s="10">
        <v>69</v>
      </c>
      <c r="T11" s="10"/>
      <c r="U11" s="10"/>
      <c r="V11" s="10">
        <v>1130</v>
      </c>
      <c r="W11" s="12">
        <v>40884</v>
      </c>
      <c r="X11" s="10" t="s">
        <v>122</v>
      </c>
      <c r="Y11" s="10">
        <v>112122013</v>
      </c>
      <c r="Z11" s="10">
        <v>14</v>
      </c>
      <c r="AA11" s="10">
        <v>0</v>
      </c>
      <c r="AB11" s="10">
        <v>1</v>
      </c>
      <c r="AC11" s="11">
        <v>4.25</v>
      </c>
      <c r="AD11" s="13">
        <v>176.03</v>
      </c>
    </row>
    <row r="12" spans="1:30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5</v>
      </c>
      <c r="F12" s="7">
        <v>5</v>
      </c>
      <c r="G12" s="6">
        <f t="shared" si="1"/>
        <v>75.399999999999991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49.879999999999967</v>
      </c>
      <c r="O12" s="10">
        <v>0</v>
      </c>
      <c r="P12" s="10">
        <v>1900</v>
      </c>
      <c r="Q12" s="10">
        <v>1250</v>
      </c>
      <c r="R12" s="10">
        <v>10</v>
      </c>
      <c r="S12" s="10">
        <v>67</v>
      </c>
      <c r="T12" s="10"/>
      <c r="U12" s="10"/>
      <c r="V12" s="10">
        <v>1127</v>
      </c>
      <c r="W12" s="12">
        <v>40886</v>
      </c>
      <c r="X12" s="10" t="s">
        <v>121</v>
      </c>
      <c r="Y12" s="10">
        <v>112122015</v>
      </c>
      <c r="Z12" s="10">
        <v>9</v>
      </c>
      <c r="AA12" s="10">
        <v>0</v>
      </c>
      <c r="AB12" s="10">
        <v>1</v>
      </c>
      <c r="AC12" s="11">
        <v>3</v>
      </c>
      <c r="AD12" s="13">
        <v>107.88</v>
      </c>
    </row>
    <row r="13" spans="1:30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9</v>
      </c>
      <c r="F13" s="7">
        <v>5</v>
      </c>
      <c r="G13" s="6">
        <f t="shared" si="1"/>
        <v>131.07999999999998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55.680000000000007</v>
      </c>
      <c r="O13" s="10">
        <v>0</v>
      </c>
      <c r="P13" s="10">
        <v>1900</v>
      </c>
      <c r="Q13" s="10">
        <v>1250</v>
      </c>
      <c r="R13" s="10">
        <v>10</v>
      </c>
      <c r="S13" s="10">
        <v>64</v>
      </c>
      <c r="T13" s="10"/>
      <c r="U13" s="10"/>
      <c r="V13" s="10">
        <v>1110</v>
      </c>
      <c r="W13" s="12">
        <v>40893</v>
      </c>
      <c r="X13" s="10" t="s">
        <v>121</v>
      </c>
      <c r="Y13" s="10">
        <v>112237032</v>
      </c>
      <c r="Z13" s="10">
        <v>14</v>
      </c>
      <c r="AA13" s="10">
        <v>3.25</v>
      </c>
      <c r="AB13" s="10">
        <v>1</v>
      </c>
      <c r="AC13" s="11">
        <v>3</v>
      </c>
      <c r="AD13" s="13">
        <v>181.25</v>
      </c>
    </row>
    <row r="14" spans="1:30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13</v>
      </c>
      <c r="F14" s="7">
        <v>1</v>
      </c>
      <c r="G14" s="6">
        <f t="shared" si="1"/>
        <v>182.11999999999998</v>
      </c>
      <c r="H14" s="5"/>
      <c r="I14" s="10"/>
      <c r="J14" s="6">
        <f t="shared" si="2"/>
        <v>0</v>
      </c>
      <c r="K14" s="5"/>
      <c r="L14" s="10"/>
      <c r="M14" s="8"/>
      <c r="N14" s="11">
        <v>51.04</v>
      </c>
      <c r="O14" s="10">
        <v>1</v>
      </c>
      <c r="P14" s="10">
        <v>1900</v>
      </c>
      <c r="Q14" s="10">
        <v>1250</v>
      </c>
      <c r="R14" s="10">
        <v>10</v>
      </c>
      <c r="S14" s="10">
        <v>65</v>
      </c>
      <c r="T14" s="10"/>
      <c r="U14" s="10"/>
      <c r="V14" s="10">
        <v>1119</v>
      </c>
      <c r="W14" s="12">
        <v>40896</v>
      </c>
      <c r="X14" s="10" t="s">
        <v>122</v>
      </c>
      <c r="Y14" s="10">
        <v>112016029</v>
      </c>
      <c r="Z14" s="10">
        <v>14</v>
      </c>
      <c r="AA14" s="10">
        <v>3</v>
      </c>
      <c r="AB14" s="10">
        <v>1</v>
      </c>
      <c r="AC14" s="11">
        <v>4.75</v>
      </c>
      <c r="AD14" s="13">
        <v>178.93</v>
      </c>
    </row>
    <row r="15" spans="1:30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3</v>
      </c>
      <c r="F15" s="7">
        <v>9</v>
      </c>
      <c r="G15" s="6">
        <f t="shared" si="1"/>
        <v>52.199999999999996</v>
      </c>
      <c r="H15" s="5"/>
      <c r="I15" s="10"/>
      <c r="J15" s="6">
        <f t="shared" si="2"/>
        <v>0</v>
      </c>
      <c r="K15" s="5"/>
      <c r="L15" s="10"/>
      <c r="M15" s="8"/>
      <c r="N15" s="11">
        <v>46.11</v>
      </c>
      <c r="O15" s="10">
        <v>0</v>
      </c>
      <c r="P15" s="10">
        <v>1900</v>
      </c>
      <c r="Q15" s="10">
        <v>1250</v>
      </c>
      <c r="R15" s="10">
        <v>10</v>
      </c>
      <c r="S15" s="10">
        <v>68</v>
      </c>
      <c r="T15" s="10"/>
      <c r="U15" s="10"/>
      <c r="V15" s="10">
        <v>1120</v>
      </c>
      <c r="W15" s="12">
        <v>40899</v>
      </c>
      <c r="X15" s="10" t="s">
        <v>121</v>
      </c>
      <c r="Y15" s="10">
        <v>112237036</v>
      </c>
      <c r="Z15" s="10">
        <v>14</v>
      </c>
      <c r="AA15" s="10">
        <v>5</v>
      </c>
      <c r="AB15" s="10">
        <v>1</v>
      </c>
      <c r="AC15" s="11">
        <v>6.5</v>
      </c>
      <c r="AD15" s="13">
        <v>179.22</v>
      </c>
    </row>
    <row r="16" spans="1:30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7</v>
      </c>
      <c r="F16" s="7">
        <v>1</v>
      </c>
      <c r="G16" s="6">
        <f t="shared" si="1"/>
        <v>98.6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46.400000000000006</v>
      </c>
      <c r="O16" s="10">
        <v>0</v>
      </c>
      <c r="P16" s="10">
        <v>1850</v>
      </c>
      <c r="Q16" s="10">
        <v>1250</v>
      </c>
      <c r="R16" s="10">
        <v>10</v>
      </c>
      <c r="S16" s="10">
        <v>69</v>
      </c>
      <c r="T16" s="10"/>
      <c r="U16" s="10"/>
      <c r="V16" s="10">
        <v>1139</v>
      </c>
      <c r="W16" s="12">
        <v>40905</v>
      </c>
      <c r="X16" s="10" t="s">
        <v>122</v>
      </c>
      <c r="Y16" s="10">
        <v>112237050</v>
      </c>
      <c r="Z16" s="10">
        <v>14</v>
      </c>
      <c r="AA16" s="10">
        <v>3.5</v>
      </c>
      <c r="AB16" s="10">
        <v>1</v>
      </c>
      <c r="AC16" s="11">
        <v>4.25</v>
      </c>
      <c r="AD16" s="13">
        <v>180.09</v>
      </c>
    </row>
    <row r="17" spans="1:30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6</v>
      </c>
      <c r="G17" s="6">
        <f t="shared" si="1"/>
        <v>20.88</v>
      </c>
      <c r="H17" s="5"/>
      <c r="I17" s="10"/>
      <c r="J17" s="6">
        <f t="shared" si="2"/>
        <v>0</v>
      </c>
      <c r="K17" s="5"/>
      <c r="L17" s="10"/>
      <c r="M17" s="8"/>
      <c r="N17" s="11">
        <v>30.16</v>
      </c>
      <c r="O17" s="10">
        <v>0</v>
      </c>
      <c r="P17" s="10">
        <v>2100</v>
      </c>
      <c r="Q17" s="10">
        <v>1250</v>
      </c>
      <c r="R17" s="10">
        <v>10</v>
      </c>
      <c r="S17" s="10">
        <v>65</v>
      </c>
      <c r="T17" s="10"/>
      <c r="U17" s="10"/>
      <c r="V17" s="10">
        <v>654</v>
      </c>
      <c r="W17" s="24" t="s">
        <v>237</v>
      </c>
      <c r="X17" s="10" t="s">
        <v>121</v>
      </c>
      <c r="Y17" s="10">
        <v>112237052</v>
      </c>
      <c r="Z17" s="10">
        <v>14</v>
      </c>
      <c r="AA17" s="10">
        <v>4.5</v>
      </c>
      <c r="AB17" s="10">
        <v>1</v>
      </c>
      <c r="AC17" s="11">
        <v>6</v>
      </c>
      <c r="AD17" s="13">
        <v>179.22</v>
      </c>
    </row>
    <row r="18" spans="1:30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4</v>
      </c>
      <c r="F18" s="7">
        <v>1</v>
      </c>
      <c r="G18" s="6">
        <f t="shared" si="1"/>
        <v>56.839999999999996</v>
      </c>
      <c r="H18" s="5"/>
      <c r="I18" s="10"/>
      <c r="J18" s="6">
        <f t="shared" si="2"/>
        <v>0</v>
      </c>
      <c r="K18" s="5"/>
      <c r="L18" s="10"/>
      <c r="M18" s="8"/>
      <c r="N18" s="11">
        <f t="shared" ref="N18:N23" si="4">IF(B18=0,0,(D18+G18)-(D17+G17))</f>
        <v>35.959999999999994</v>
      </c>
      <c r="O18" s="10">
        <v>0</v>
      </c>
      <c r="P18" s="10">
        <v>1900</v>
      </c>
      <c r="Q18" s="10">
        <v>1250</v>
      </c>
      <c r="R18" s="10">
        <v>10</v>
      </c>
      <c r="S18" s="10">
        <v>68</v>
      </c>
      <c r="T18" s="10"/>
      <c r="U18" s="10"/>
      <c r="V18" s="10">
        <v>960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7</v>
      </c>
      <c r="F19" s="7">
        <v>5</v>
      </c>
      <c r="G19" s="6">
        <f t="shared" si="1"/>
        <v>103.24</v>
      </c>
      <c r="H19" s="5"/>
      <c r="I19" s="10"/>
      <c r="J19" s="6">
        <f t="shared" si="2"/>
        <v>0</v>
      </c>
      <c r="K19" s="5"/>
      <c r="L19" s="10"/>
      <c r="M19" s="8"/>
      <c r="N19" s="11">
        <f t="shared" si="4"/>
        <v>46.399999999999991</v>
      </c>
      <c r="O19" s="10">
        <v>0</v>
      </c>
      <c r="P19" s="10">
        <v>1900</v>
      </c>
      <c r="Q19" s="10">
        <v>1250</v>
      </c>
      <c r="R19" s="10">
        <v>10</v>
      </c>
      <c r="S19" s="10">
        <v>67</v>
      </c>
      <c r="T19" s="10"/>
      <c r="U19" s="10"/>
      <c r="V19" s="10">
        <v>1125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10</v>
      </c>
      <c r="F20" s="7">
        <v>9</v>
      </c>
      <c r="G20" s="6">
        <f t="shared" si="1"/>
        <v>149.63999999999999</v>
      </c>
      <c r="H20" s="5"/>
      <c r="I20" s="10"/>
      <c r="J20" s="6">
        <f t="shared" si="2"/>
        <v>0</v>
      </c>
      <c r="K20" s="5"/>
      <c r="L20" s="10"/>
      <c r="M20" s="8"/>
      <c r="N20" s="11">
        <f t="shared" si="4"/>
        <v>46.400000000000006</v>
      </c>
      <c r="O20" s="10">
        <v>0</v>
      </c>
      <c r="P20" s="10">
        <v>1875</v>
      </c>
      <c r="Q20" s="10">
        <v>1250</v>
      </c>
      <c r="R20" s="10">
        <v>10</v>
      </c>
      <c r="S20" s="10">
        <v>70</v>
      </c>
      <c r="T20" s="10"/>
      <c r="U20" s="10"/>
      <c r="V20" s="14">
        <v>1120</v>
      </c>
      <c r="W20" s="42" t="s">
        <v>34</v>
      </c>
      <c r="X20" s="42"/>
      <c r="Y20" s="42"/>
      <c r="Z20" s="42"/>
      <c r="AA20" s="42"/>
      <c r="AB20" s="42"/>
      <c r="AC20" s="42"/>
      <c r="AD20" s="15">
        <v>1539.33</v>
      </c>
    </row>
    <row r="21" spans="1:30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14</v>
      </c>
      <c r="F21" s="7">
        <v>0</v>
      </c>
      <c r="G21" s="6">
        <f t="shared" si="1"/>
        <v>194.88</v>
      </c>
      <c r="H21" s="5"/>
      <c r="I21" s="10"/>
      <c r="J21" s="6">
        <f t="shared" si="2"/>
        <v>0</v>
      </c>
      <c r="K21" s="5"/>
      <c r="L21" s="10"/>
      <c r="M21" s="8"/>
      <c r="N21" s="11">
        <f t="shared" si="4"/>
        <v>49.879999999999995</v>
      </c>
      <c r="O21" s="10">
        <v>1</v>
      </c>
      <c r="P21" s="10">
        <v>1875</v>
      </c>
      <c r="Q21" s="10">
        <v>1250</v>
      </c>
      <c r="R21" s="16">
        <v>10</v>
      </c>
      <c r="S21" s="10">
        <v>68</v>
      </c>
      <c r="T21" s="10"/>
      <c r="U21" s="10"/>
      <c r="V21" s="10">
        <v>1112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4</v>
      </c>
      <c r="C22" s="10">
        <v>10</v>
      </c>
      <c r="D22" s="6">
        <f t="shared" si="0"/>
        <v>67.28</v>
      </c>
      <c r="E22" s="5">
        <v>14</v>
      </c>
      <c r="F22" s="7">
        <v>2</v>
      </c>
      <c r="G22" s="6">
        <f t="shared" si="1"/>
        <v>197.2</v>
      </c>
      <c r="H22" s="5"/>
      <c r="I22" s="10"/>
      <c r="J22" s="6">
        <f t="shared" si="2"/>
        <v>0</v>
      </c>
      <c r="K22" s="5"/>
      <c r="L22" s="10"/>
      <c r="M22" s="8"/>
      <c r="N22" s="11">
        <f t="shared" si="4"/>
        <v>47.560000000000031</v>
      </c>
      <c r="O22" s="10">
        <v>0</v>
      </c>
      <c r="P22" s="10">
        <v>1875</v>
      </c>
      <c r="Q22" s="10">
        <v>1250</v>
      </c>
      <c r="R22" s="10">
        <v>10</v>
      </c>
      <c r="S22" s="10">
        <v>67</v>
      </c>
      <c r="T22" s="10"/>
      <c r="U22" s="10"/>
      <c r="V22" s="10">
        <v>1111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8</v>
      </c>
      <c r="C23" s="10">
        <v>4</v>
      </c>
      <c r="D23" s="6">
        <f t="shared" si="0"/>
        <v>115.99999999999999</v>
      </c>
      <c r="E23" s="5">
        <v>14</v>
      </c>
      <c r="F23" s="7">
        <v>2</v>
      </c>
      <c r="G23" s="6">
        <f t="shared" si="1"/>
        <v>197.2</v>
      </c>
      <c r="H23" s="5"/>
      <c r="I23" s="10"/>
      <c r="J23" s="6">
        <f t="shared" si="2"/>
        <v>0</v>
      </c>
      <c r="K23" s="5"/>
      <c r="L23" s="10"/>
      <c r="M23" s="8"/>
      <c r="N23" s="11">
        <f t="shared" si="4"/>
        <v>48.71999999999997</v>
      </c>
      <c r="O23" s="10">
        <v>0</v>
      </c>
      <c r="P23" s="10">
        <v>1850</v>
      </c>
      <c r="Q23" s="10">
        <v>1250</v>
      </c>
      <c r="R23" s="10">
        <v>10</v>
      </c>
      <c r="S23" s="10">
        <v>67</v>
      </c>
      <c r="T23" s="10"/>
      <c r="U23" s="10"/>
      <c r="V23" s="10">
        <v>1110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12</v>
      </c>
      <c r="C24" s="10">
        <v>2</v>
      </c>
      <c r="D24" s="6">
        <f t="shared" si="0"/>
        <v>169.35999999999999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2"/>
        <v>0</v>
      </c>
      <c r="K24" s="5"/>
      <c r="L24" s="10"/>
      <c r="M24" s="8"/>
      <c r="N24" s="11">
        <v>54.81</v>
      </c>
      <c r="O24" s="10">
        <v>0</v>
      </c>
      <c r="P24" s="10">
        <v>1850</v>
      </c>
      <c r="Q24" s="10">
        <v>1250</v>
      </c>
      <c r="R24" s="10">
        <v>10</v>
      </c>
      <c r="S24" s="10">
        <v>67</v>
      </c>
      <c r="T24" s="10"/>
      <c r="U24" s="10"/>
      <c r="V24" s="10">
        <v>1099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1</v>
      </c>
      <c r="D25" s="6">
        <f t="shared" si="0"/>
        <v>196.04</v>
      </c>
      <c r="E25" s="5">
        <v>2</v>
      </c>
      <c r="F25" s="7">
        <v>11</v>
      </c>
      <c r="G25" s="6">
        <f t="shared" si="1"/>
        <v>40.599999999999994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49.879999999999995</v>
      </c>
      <c r="O25" s="10">
        <v>0</v>
      </c>
      <c r="P25" s="10">
        <v>1850</v>
      </c>
      <c r="Q25" s="10">
        <v>1250</v>
      </c>
      <c r="R25" s="10">
        <v>10</v>
      </c>
      <c r="S25" s="10">
        <v>69</v>
      </c>
      <c r="T25" s="10"/>
      <c r="U25" s="10"/>
      <c r="V25" s="17">
        <v>1112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1</v>
      </c>
      <c r="D26" s="6">
        <f t="shared" si="0"/>
        <v>196.04</v>
      </c>
      <c r="E26" s="5">
        <v>6</v>
      </c>
      <c r="F26" s="7">
        <v>3</v>
      </c>
      <c r="G26" s="6">
        <f t="shared" si="1"/>
        <v>87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1850</v>
      </c>
      <c r="Q26" s="10">
        <v>1250</v>
      </c>
      <c r="R26" s="10">
        <v>10</v>
      </c>
      <c r="S26" s="10">
        <v>70</v>
      </c>
      <c r="T26" s="10"/>
      <c r="U26" s="10"/>
      <c r="V26" s="10">
        <v>1105</v>
      </c>
      <c r="W26" s="44" t="s">
        <v>37</v>
      </c>
      <c r="X26" s="44"/>
      <c r="Y26" s="44"/>
      <c r="Z26" s="44"/>
      <c r="AA26" s="44"/>
      <c r="AB26" s="44"/>
      <c r="AC26" s="39">
        <v>238.96</v>
      </c>
      <c r="AD26" s="39"/>
    </row>
    <row r="27" spans="1:30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9</v>
      </c>
      <c r="F27" s="7">
        <v>10</v>
      </c>
      <c r="G27" s="6">
        <f t="shared" si="1"/>
        <v>136.88</v>
      </c>
      <c r="H27" s="5"/>
      <c r="I27" s="10"/>
      <c r="J27" s="6">
        <f t="shared" si="2"/>
        <v>0</v>
      </c>
      <c r="K27" s="5"/>
      <c r="L27" s="10"/>
      <c r="M27" s="8"/>
      <c r="N27" s="11">
        <v>52.2</v>
      </c>
      <c r="O27" s="10">
        <v>0</v>
      </c>
      <c r="P27" s="10">
        <v>1850</v>
      </c>
      <c r="Q27" s="10">
        <v>1250</v>
      </c>
      <c r="R27" s="10">
        <v>10</v>
      </c>
      <c r="S27" s="10">
        <v>69</v>
      </c>
      <c r="T27" s="10"/>
      <c r="U27" s="10"/>
      <c r="V27" s="10">
        <v>1099</v>
      </c>
      <c r="W27" s="38" t="s">
        <v>13</v>
      </c>
      <c r="X27" s="38"/>
      <c r="Y27" s="38"/>
      <c r="Z27" s="38"/>
      <c r="AA27" s="38"/>
      <c r="AB27" s="38"/>
      <c r="AC27" s="39">
        <v>1539.33</v>
      </c>
      <c r="AD27" s="39"/>
    </row>
    <row r="28" spans="1:30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13</v>
      </c>
      <c r="F28" s="7">
        <v>6</v>
      </c>
      <c r="G28" s="6">
        <f t="shared" si="1"/>
        <v>187.92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51.039999999999992</v>
      </c>
      <c r="O28" s="10">
        <v>1</v>
      </c>
      <c r="P28" s="10">
        <v>1850</v>
      </c>
      <c r="Q28" s="10">
        <v>1250</v>
      </c>
      <c r="R28" s="10">
        <v>10</v>
      </c>
      <c r="S28" s="10">
        <v>67</v>
      </c>
      <c r="T28" s="10"/>
      <c r="U28" s="10"/>
      <c r="V28" s="10">
        <v>1097</v>
      </c>
      <c r="W28" s="38" t="s">
        <v>38</v>
      </c>
      <c r="X28" s="38"/>
      <c r="Y28" s="38"/>
      <c r="Z28" s="38"/>
      <c r="AA28" s="38"/>
      <c r="AB28" s="38"/>
      <c r="AC28" s="39">
        <v>243.6</v>
      </c>
      <c r="AD28" s="39"/>
    </row>
    <row r="29" spans="1:30">
      <c r="A29" s="9">
        <f t="shared" si="3"/>
        <v>22</v>
      </c>
      <c r="B29" s="10">
        <v>3</v>
      </c>
      <c r="C29" s="10">
        <v>6</v>
      </c>
      <c r="D29" s="6">
        <f t="shared" si="0"/>
        <v>48.72</v>
      </c>
      <c r="E29" s="5">
        <v>2</v>
      </c>
      <c r="F29" s="7">
        <v>0</v>
      </c>
      <c r="G29" s="6">
        <f t="shared" si="1"/>
        <v>27.839999999999996</v>
      </c>
      <c r="H29" s="5"/>
      <c r="I29" s="10"/>
      <c r="J29" s="6"/>
      <c r="K29" s="5"/>
      <c r="L29" s="10"/>
      <c r="M29" s="8"/>
      <c r="N29" s="11">
        <v>48.43</v>
      </c>
      <c r="O29" s="10">
        <v>0</v>
      </c>
      <c r="P29" s="10">
        <v>1800</v>
      </c>
      <c r="Q29" s="10">
        <v>1250</v>
      </c>
      <c r="R29" s="10">
        <v>10</v>
      </c>
      <c r="S29" s="10">
        <v>70</v>
      </c>
      <c r="T29" s="10"/>
      <c r="U29" s="10"/>
      <c r="V29" s="10">
        <v>1086</v>
      </c>
      <c r="W29" s="38" t="s">
        <v>11</v>
      </c>
      <c r="X29" s="38"/>
      <c r="Y29" s="38"/>
      <c r="Z29" s="38"/>
      <c r="AA29" s="38"/>
      <c r="AB29" s="38"/>
      <c r="AC29" s="39">
        <v>1534.69</v>
      </c>
      <c r="AD29" s="39"/>
    </row>
    <row r="30" spans="1:30">
      <c r="A30" s="9">
        <f t="shared" si="3"/>
        <v>23</v>
      </c>
      <c r="B30" s="10">
        <v>7</v>
      </c>
      <c r="C30" s="10">
        <v>1</v>
      </c>
      <c r="D30" s="6">
        <f t="shared" si="0"/>
        <v>98.6</v>
      </c>
      <c r="E30" s="5">
        <v>2</v>
      </c>
      <c r="F30" s="7">
        <v>0</v>
      </c>
      <c r="G30" s="6">
        <f t="shared" si="1"/>
        <v>27.839999999999996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49.879999999999995</v>
      </c>
      <c r="O30" s="10">
        <v>0</v>
      </c>
      <c r="P30" s="10">
        <v>1800</v>
      </c>
      <c r="Q30" s="10">
        <v>1250</v>
      </c>
      <c r="R30" s="10">
        <v>10</v>
      </c>
      <c r="S30" s="10">
        <v>70</v>
      </c>
      <c r="T30" s="10"/>
      <c r="U30" s="10"/>
      <c r="V30" s="10">
        <v>1099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10</v>
      </c>
      <c r="C31" s="10">
        <v>7</v>
      </c>
      <c r="D31" s="6">
        <f t="shared" si="0"/>
        <v>147.32</v>
      </c>
      <c r="E31" s="5">
        <v>2</v>
      </c>
      <c r="F31" s="7">
        <v>0</v>
      </c>
      <c r="G31" s="6">
        <f t="shared" si="1"/>
        <v>27.839999999999996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48.72</v>
      </c>
      <c r="O31" s="10">
        <v>0</v>
      </c>
      <c r="P31" s="10">
        <v>1800</v>
      </c>
      <c r="Q31" s="10">
        <v>1250</v>
      </c>
      <c r="R31" s="10">
        <v>10</v>
      </c>
      <c r="S31" s="10">
        <v>69</v>
      </c>
      <c r="T31" s="10"/>
      <c r="U31" s="10"/>
      <c r="V31" s="10">
        <v>1083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4</v>
      </c>
      <c r="D32" s="6">
        <f t="shared" si="0"/>
        <v>199.51999999999998</v>
      </c>
      <c r="E32" s="5">
        <v>2</v>
      </c>
      <c r="F32" s="7">
        <v>0</v>
      </c>
      <c r="G32" s="6">
        <f t="shared" si="1"/>
        <v>27.839999999999996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52.199999999999989</v>
      </c>
      <c r="O32" s="10">
        <v>0</v>
      </c>
      <c r="P32" s="10">
        <v>1800</v>
      </c>
      <c r="Q32" s="10">
        <v>1250</v>
      </c>
      <c r="R32" s="10">
        <v>10</v>
      </c>
      <c r="S32" s="10">
        <v>70</v>
      </c>
      <c r="T32" s="10"/>
      <c r="U32" s="10"/>
      <c r="V32" s="10">
        <v>1075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0</v>
      </c>
      <c r="D33" s="6">
        <f t="shared" si="0"/>
        <v>194.88</v>
      </c>
      <c r="E33" s="5">
        <v>6</v>
      </c>
      <c r="F33" s="7">
        <v>3</v>
      </c>
      <c r="G33" s="6">
        <f t="shared" si="1"/>
        <v>87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54.52000000000001</v>
      </c>
      <c r="O33" s="10">
        <v>0</v>
      </c>
      <c r="P33" s="10">
        <v>1800</v>
      </c>
      <c r="Q33" s="10">
        <v>1250</v>
      </c>
      <c r="R33" s="10">
        <v>10</v>
      </c>
      <c r="S33" s="10">
        <v>69</v>
      </c>
      <c r="T33" s="10"/>
      <c r="U33" s="10"/>
      <c r="V33" s="10">
        <v>1072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0</v>
      </c>
      <c r="D34" s="6">
        <f t="shared" si="0"/>
        <v>194.88</v>
      </c>
      <c r="E34" s="5">
        <v>10</v>
      </c>
      <c r="F34" s="7">
        <v>4</v>
      </c>
      <c r="G34" s="6">
        <f t="shared" si="1"/>
        <v>143.84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56.840000000000032</v>
      </c>
      <c r="O34" s="10">
        <v>0</v>
      </c>
      <c r="P34" s="10">
        <v>1800</v>
      </c>
      <c r="Q34" s="10">
        <v>1250</v>
      </c>
      <c r="R34" s="10">
        <v>10</v>
      </c>
      <c r="S34" s="10">
        <v>68</v>
      </c>
      <c r="T34" s="10"/>
      <c r="U34" s="10"/>
      <c r="V34" s="10">
        <v>1075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4.25</v>
      </c>
      <c r="D35" s="6">
        <f t="shared" si="0"/>
        <v>18.849999999999998</v>
      </c>
      <c r="E35" s="5">
        <v>13</v>
      </c>
      <c r="F35" s="7">
        <v>10</v>
      </c>
      <c r="G35" s="6">
        <f t="shared" si="1"/>
        <v>192.55999999999997</v>
      </c>
      <c r="H35" s="5"/>
      <c r="I35" s="10"/>
      <c r="J35" s="6">
        <f t="shared" si="5"/>
        <v>0</v>
      </c>
      <c r="K35" s="5"/>
      <c r="L35" s="10"/>
      <c r="M35" s="8"/>
      <c r="N35" s="11">
        <v>52.78</v>
      </c>
      <c r="O35" s="10">
        <v>0</v>
      </c>
      <c r="P35" s="10">
        <v>1800</v>
      </c>
      <c r="Q35" s="10">
        <v>1250</v>
      </c>
      <c r="R35" s="10">
        <v>10</v>
      </c>
      <c r="S35" s="10">
        <v>66</v>
      </c>
      <c r="T35" s="10"/>
      <c r="U35" s="10"/>
      <c r="V35" s="10">
        <v>1066</v>
      </c>
      <c r="W35" s="19" t="s">
        <v>45</v>
      </c>
      <c r="X35" s="19"/>
      <c r="Y35" s="34" t="s">
        <v>238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3</v>
      </c>
      <c r="C36" s="10">
        <v>9</v>
      </c>
      <c r="D36" s="6">
        <f t="shared" si="0"/>
        <v>52.199999999999996</v>
      </c>
      <c r="E36" s="5">
        <v>2</v>
      </c>
      <c r="F36" s="7">
        <v>1</v>
      </c>
      <c r="G36" s="6">
        <f t="shared" si="1"/>
        <v>28.999999999999996</v>
      </c>
      <c r="H36" s="5"/>
      <c r="I36" s="10"/>
      <c r="J36" s="6">
        <f t="shared" si="5"/>
        <v>0</v>
      </c>
      <c r="K36" s="5"/>
      <c r="L36" s="10"/>
      <c r="M36" s="8"/>
      <c r="N36" s="11">
        <v>49.01</v>
      </c>
      <c r="O36" s="10">
        <v>0</v>
      </c>
      <c r="P36" s="10">
        <v>1800</v>
      </c>
      <c r="Q36" s="10">
        <v>1200</v>
      </c>
      <c r="R36" s="10">
        <v>10</v>
      </c>
      <c r="S36" s="10">
        <v>72</v>
      </c>
      <c r="T36" s="10"/>
      <c r="U36" s="10"/>
      <c r="V36" s="10">
        <v>1070</v>
      </c>
      <c r="W36" s="67" t="s">
        <v>239</v>
      </c>
      <c r="X36" s="67"/>
      <c r="Y36" s="67"/>
      <c r="Z36" s="67"/>
      <c r="AA36" s="67"/>
      <c r="AB36" s="67"/>
      <c r="AC36" s="67"/>
      <c r="AD36" s="67"/>
    </row>
    <row r="37" spans="1:30">
      <c r="A37" s="9">
        <v>30</v>
      </c>
      <c r="B37" s="10">
        <v>7</v>
      </c>
      <c r="C37" s="10">
        <v>4</v>
      </c>
      <c r="D37" s="6">
        <f t="shared" si="0"/>
        <v>102.08</v>
      </c>
      <c r="E37" s="5">
        <v>2</v>
      </c>
      <c r="F37" s="7">
        <v>1</v>
      </c>
      <c r="G37" s="6">
        <f t="shared" si="1"/>
        <v>28.999999999999996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49.879999999999995</v>
      </c>
      <c r="O37" s="10">
        <v>1</v>
      </c>
      <c r="P37" s="10">
        <v>1800</v>
      </c>
      <c r="Q37" s="10">
        <v>1200</v>
      </c>
      <c r="R37" s="10">
        <v>10</v>
      </c>
      <c r="S37" s="10">
        <v>68</v>
      </c>
      <c r="T37" s="10"/>
      <c r="U37" s="10"/>
      <c r="V37" s="10">
        <v>1065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11</v>
      </c>
      <c r="C38" s="10">
        <v>2</v>
      </c>
      <c r="D38" s="6">
        <f t="shared" si="0"/>
        <v>155.44</v>
      </c>
      <c r="E38" s="5">
        <v>2</v>
      </c>
      <c r="F38" s="7">
        <v>1</v>
      </c>
      <c r="G38" s="6">
        <f t="shared" si="1"/>
        <v>28.999999999999996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53.360000000000014</v>
      </c>
      <c r="O38" s="10">
        <v>1</v>
      </c>
      <c r="P38" s="10">
        <v>1800</v>
      </c>
      <c r="Q38" s="10">
        <v>1250</v>
      </c>
      <c r="R38" s="10">
        <v>10</v>
      </c>
      <c r="S38" s="10">
        <v>70</v>
      </c>
      <c r="T38" s="10"/>
      <c r="U38" s="10"/>
      <c r="V38" s="10">
        <v>1062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2</v>
      </c>
      <c r="F39" s="7">
        <v>11</v>
      </c>
      <c r="G39" s="6">
        <f t="shared" si="1"/>
        <v>40.599999999999994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54.519999999999982</v>
      </c>
      <c r="O39" s="10">
        <v>0</v>
      </c>
      <c r="P39" s="10">
        <v>1800</v>
      </c>
      <c r="Q39" s="10">
        <v>1250</v>
      </c>
      <c r="R39" s="10">
        <v>10</v>
      </c>
      <c r="S39" s="10">
        <v>73</v>
      </c>
      <c r="T39" s="10"/>
      <c r="U39" s="10"/>
      <c r="V39" s="10">
        <v>1056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1534.69</v>
      </c>
      <c r="O40" s="20"/>
      <c r="T40" s="22" t="s">
        <v>34</v>
      </c>
      <c r="U40" s="20">
        <f>SUM(U9:U39)</f>
        <v>0</v>
      </c>
      <c r="V40" s="20">
        <f>SUM(V9:V39)</f>
        <v>33491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1534.69</v>
      </c>
      <c r="O42" s="9">
        <f>O40+O41</f>
        <v>0</v>
      </c>
      <c r="S42" t="s">
        <v>48</v>
      </c>
      <c r="U42" s="9">
        <f>U40+U41</f>
        <v>0</v>
      </c>
      <c r="V42" s="9">
        <f>V40+V41</f>
        <v>33491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C30" sqref="AC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6" customWidth="1"/>
    <col min="28" max="28" width="4.1640625" customWidth="1"/>
    <col min="29" max="29" width="4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4.5</v>
      </c>
      <c r="D8" s="6">
        <f t="shared" ref="D8:D39" si="0">((+B8*12)+C8)*1.16</f>
        <v>19.139999999999997</v>
      </c>
      <c r="E8" s="5">
        <v>6</v>
      </c>
      <c r="F8" s="7">
        <v>8</v>
      </c>
      <c r="G8" s="6">
        <f t="shared" ref="G8:G39" si="1">((+E8*12)+F8)*1.16</f>
        <v>92.8</v>
      </c>
      <c r="H8" s="5"/>
      <c r="I8" s="5"/>
      <c r="J8" s="6">
        <f t="shared" ref="J8:J23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4.5</v>
      </c>
      <c r="D9" s="6">
        <f t="shared" si="0"/>
        <v>19.139999999999997</v>
      </c>
      <c r="E9" s="5">
        <v>10</v>
      </c>
      <c r="F9" s="7">
        <v>2</v>
      </c>
      <c r="G9" s="6">
        <f t="shared" si="1"/>
        <v>141.51999999999998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48.71999999999997</v>
      </c>
      <c r="O9" s="10">
        <v>1</v>
      </c>
      <c r="P9" s="10">
        <v>1950</v>
      </c>
      <c r="Q9" s="10">
        <v>1250</v>
      </c>
      <c r="R9" s="10">
        <v>10</v>
      </c>
      <c r="S9" s="10">
        <v>75</v>
      </c>
      <c r="T9" s="10"/>
      <c r="U9" s="10"/>
      <c r="V9" s="10">
        <v>1172</v>
      </c>
      <c r="W9" s="12">
        <v>40851</v>
      </c>
      <c r="X9" s="10">
        <v>41039</v>
      </c>
      <c r="Y9" s="10">
        <v>669091</v>
      </c>
      <c r="Z9" s="10">
        <v>14</v>
      </c>
      <c r="AA9" s="10">
        <v>1</v>
      </c>
      <c r="AB9" s="10">
        <v>1</v>
      </c>
      <c r="AC9" s="11">
        <v>3.75</v>
      </c>
      <c r="AD9" s="13">
        <v>177.78</v>
      </c>
    </row>
    <row r="10" spans="1:30">
      <c r="A10" s="9">
        <f t="shared" ref="A10:A36" si="3">SUM(A9+1)</f>
        <v>3</v>
      </c>
      <c r="B10" s="10">
        <v>1</v>
      </c>
      <c r="C10" s="10">
        <v>4.5</v>
      </c>
      <c r="D10" s="6">
        <f t="shared" si="0"/>
        <v>19.139999999999997</v>
      </c>
      <c r="E10" s="5">
        <v>13</v>
      </c>
      <c r="F10" s="7">
        <v>7</v>
      </c>
      <c r="G10" s="6">
        <f t="shared" si="1"/>
        <v>189.07999999999998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47.56</v>
      </c>
      <c r="O10" s="10">
        <v>0</v>
      </c>
      <c r="P10" s="10">
        <v>1950</v>
      </c>
      <c r="Q10" s="10">
        <v>1250</v>
      </c>
      <c r="R10" s="10">
        <v>10</v>
      </c>
      <c r="S10" s="10">
        <v>73</v>
      </c>
      <c r="T10" s="10"/>
      <c r="U10" s="10"/>
      <c r="V10" s="10">
        <v>1166</v>
      </c>
      <c r="W10" s="12">
        <v>40855</v>
      </c>
      <c r="X10" s="10">
        <v>41040</v>
      </c>
      <c r="Y10" s="10">
        <v>672607</v>
      </c>
      <c r="Z10" s="10">
        <v>14</v>
      </c>
      <c r="AA10" s="10">
        <v>5.5</v>
      </c>
      <c r="AB10" s="10">
        <v>1</v>
      </c>
      <c r="AC10" s="11">
        <v>3.25</v>
      </c>
      <c r="AD10" s="13">
        <v>183.56</v>
      </c>
    </row>
    <row r="11" spans="1:30">
      <c r="A11" s="9">
        <f t="shared" si="3"/>
        <v>4</v>
      </c>
      <c r="B11" s="10">
        <v>4</v>
      </c>
      <c r="C11" s="10">
        <v>2</v>
      </c>
      <c r="D11" s="6">
        <f t="shared" si="0"/>
        <v>57.999999999999993</v>
      </c>
      <c r="E11" s="5">
        <v>14</v>
      </c>
      <c r="F11" s="7">
        <v>1</v>
      </c>
      <c r="G11" s="6">
        <f t="shared" si="1"/>
        <v>196.04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45.820000000000022</v>
      </c>
      <c r="O11" s="10">
        <v>0</v>
      </c>
      <c r="P11" s="10">
        <v>1925</v>
      </c>
      <c r="Q11" s="10">
        <v>1250</v>
      </c>
      <c r="R11" s="10">
        <v>10</v>
      </c>
      <c r="S11" s="10">
        <v>72</v>
      </c>
      <c r="T11" s="10"/>
      <c r="U11" s="10"/>
      <c r="V11" s="10">
        <v>1160</v>
      </c>
      <c r="W11" s="12" t="s">
        <v>240</v>
      </c>
      <c r="X11" s="10">
        <v>41039</v>
      </c>
      <c r="Y11" s="10">
        <v>676706</v>
      </c>
      <c r="Z11" s="10">
        <v>14</v>
      </c>
      <c r="AA11" s="10">
        <v>4</v>
      </c>
      <c r="AB11" s="10">
        <v>1</v>
      </c>
      <c r="AC11" s="11">
        <v>4.25</v>
      </c>
      <c r="AD11" s="13">
        <v>180.67</v>
      </c>
    </row>
    <row r="12" spans="1:30">
      <c r="A12" s="9">
        <f t="shared" si="3"/>
        <v>5</v>
      </c>
      <c r="B12" s="10">
        <v>7</v>
      </c>
      <c r="C12" s="10">
        <v>9</v>
      </c>
      <c r="D12" s="6">
        <f t="shared" si="0"/>
        <v>107.88</v>
      </c>
      <c r="E12" s="5">
        <v>1</v>
      </c>
      <c r="F12" s="7">
        <v>3.75</v>
      </c>
      <c r="G12" s="6">
        <f t="shared" si="1"/>
        <v>18.27</v>
      </c>
      <c r="H12" s="5"/>
      <c r="I12" s="10"/>
      <c r="J12" s="6">
        <f t="shared" si="2"/>
        <v>0</v>
      </c>
      <c r="K12" s="5"/>
      <c r="L12" s="10"/>
      <c r="M12" s="8"/>
      <c r="N12" s="11">
        <v>49.89</v>
      </c>
      <c r="O12" s="10">
        <v>0</v>
      </c>
      <c r="P12" s="10">
        <v>1925</v>
      </c>
      <c r="Q12" s="10">
        <v>1250</v>
      </c>
      <c r="R12" s="10">
        <v>10</v>
      </c>
      <c r="S12" s="10">
        <v>78</v>
      </c>
      <c r="T12" s="10"/>
      <c r="U12" s="10"/>
      <c r="V12" s="10">
        <v>1163</v>
      </c>
      <c r="W12" s="12" t="s">
        <v>241</v>
      </c>
      <c r="X12" s="10">
        <v>41040</v>
      </c>
      <c r="Y12" s="10">
        <v>680015</v>
      </c>
      <c r="Z12" s="10">
        <v>14</v>
      </c>
      <c r="AA12" s="10">
        <v>2.5</v>
      </c>
      <c r="AB12" s="10">
        <v>1</v>
      </c>
      <c r="AC12" s="11">
        <v>3</v>
      </c>
      <c r="AD12" s="13">
        <v>180.39</v>
      </c>
    </row>
    <row r="13" spans="1:30">
      <c r="A13" s="9">
        <f t="shared" si="3"/>
        <v>6</v>
      </c>
      <c r="B13" s="10">
        <v>11</v>
      </c>
      <c r="C13" s="10">
        <v>6</v>
      </c>
      <c r="D13" s="6">
        <f t="shared" si="0"/>
        <v>160.07999999999998</v>
      </c>
      <c r="E13" s="5">
        <v>1</v>
      </c>
      <c r="F13" s="7">
        <v>3.75</v>
      </c>
      <c r="G13" s="6">
        <f t="shared" si="1"/>
        <v>18.27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52.2</v>
      </c>
      <c r="O13" s="10">
        <v>1</v>
      </c>
      <c r="P13" s="10">
        <v>1925</v>
      </c>
      <c r="Q13" s="10">
        <v>1250</v>
      </c>
      <c r="R13" s="10">
        <v>10</v>
      </c>
      <c r="S13" s="10">
        <v>75</v>
      </c>
      <c r="T13" s="10"/>
      <c r="U13" s="10"/>
      <c r="V13" s="10">
        <v>1160</v>
      </c>
      <c r="W13" s="12">
        <v>40866</v>
      </c>
      <c r="X13" s="10">
        <v>41040</v>
      </c>
      <c r="Y13" s="10">
        <v>683861</v>
      </c>
      <c r="Z13" s="10">
        <v>12</v>
      </c>
      <c r="AA13" s="10">
        <v>9.25</v>
      </c>
      <c r="AB13" s="10">
        <v>1</v>
      </c>
      <c r="AC13" s="11">
        <v>2.75</v>
      </c>
      <c r="AD13" s="13">
        <v>160.68</v>
      </c>
    </row>
    <row r="14" spans="1:30">
      <c r="A14" s="9">
        <f t="shared" si="3"/>
        <v>7</v>
      </c>
      <c r="B14" s="10">
        <v>14</v>
      </c>
      <c r="C14" s="10">
        <v>2</v>
      </c>
      <c r="D14" s="6">
        <f t="shared" si="0"/>
        <v>197.2</v>
      </c>
      <c r="E14" s="5">
        <v>2</v>
      </c>
      <c r="F14" s="7">
        <v>2</v>
      </c>
      <c r="G14" s="6">
        <f t="shared" si="1"/>
        <v>30.159999999999997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49.009999999999991</v>
      </c>
      <c r="O14" s="10">
        <v>1</v>
      </c>
      <c r="P14" s="10">
        <v>1900</v>
      </c>
      <c r="Q14" s="10">
        <v>1250</v>
      </c>
      <c r="R14" s="10">
        <v>10</v>
      </c>
      <c r="S14" s="10">
        <v>74</v>
      </c>
      <c r="T14" s="10"/>
      <c r="U14" s="10"/>
      <c r="V14" s="10">
        <v>1158</v>
      </c>
      <c r="W14" s="12">
        <v>40869</v>
      </c>
      <c r="X14" s="10">
        <v>41039</v>
      </c>
      <c r="Y14" s="10">
        <v>686307</v>
      </c>
      <c r="Z14" s="10">
        <v>13</v>
      </c>
      <c r="AA14" s="10">
        <v>7</v>
      </c>
      <c r="AB14" s="10">
        <v>1</v>
      </c>
      <c r="AC14" s="11">
        <v>3</v>
      </c>
      <c r="AD14" s="13">
        <v>171.7</v>
      </c>
    </row>
    <row r="15" spans="1:30">
      <c r="A15" s="9">
        <f t="shared" si="3"/>
        <v>8</v>
      </c>
      <c r="B15" s="10">
        <v>14</v>
      </c>
      <c r="C15" s="10">
        <v>2</v>
      </c>
      <c r="D15" s="6">
        <f t="shared" si="0"/>
        <v>197.2</v>
      </c>
      <c r="E15" s="5">
        <v>4</v>
      </c>
      <c r="F15" s="7">
        <v>0</v>
      </c>
      <c r="G15" s="6">
        <f t="shared" si="1"/>
        <v>55.679999999999993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25.52000000000001</v>
      </c>
      <c r="O15" s="10">
        <v>0</v>
      </c>
      <c r="P15" s="10">
        <v>2250</v>
      </c>
      <c r="Q15" s="10">
        <v>1250</v>
      </c>
      <c r="R15" s="10">
        <v>10</v>
      </c>
      <c r="S15" s="10">
        <v>41</v>
      </c>
      <c r="T15" s="10"/>
      <c r="U15" s="10"/>
      <c r="V15" s="10">
        <v>610</v>
      </c>
      <c r="W15" s="12">
        <v>40869</v>
      </c>
      <c r="X15" s="10">
        <v>41040</v>
      </c>
      <c r="Y15" s="10">
        <v>686308</v>
      </c>
      <c r="Z15" s="10">
        <v>11</v>
      </c>
      <c r="AA15" s="10">
        <v>11.25</v>
      </c>
      <c r="AB15" s="10">
        <v>11</v>
      </c>
      <c r="AC15" s="11">
        <v>0.25</v>
      </c>
      <c r="AD15" s="13">
        <v>12.75</v>
      </c>
    </row>
    <row r="16" spans="1:30">
      <c r="A16" s="9">
        <f t="shared" si="3"/>
        <v>9</v>
      </c>
      <c r="B16" s="10">
        <v>1</v>
      </c>
      <c r="C16" s="10">
        <v>3.25</v>
      </c>
      <c r="D16" s="6">
        <f t="shared" si="0"/>
        <v>17.689999999999998</v>
      </c>
      <c r="E16" s="5">
        <v>7</v>
      </c>
      <c r="F16" s="7">
        <v>6</v>
      </c>
      <c r="G16" s="6">
        <f t="shared" si="1"/>
        <v>104.39999999999999</v>
      </c>
      <c r="H16" s="5"/>
      <c r="I16" s="10"/>
      <c r="J16" s="6">
        <f t="shared" si="2"/>
        <v>0</v>
      </c>
      <c r="K16" s="5"/>
      <c r="L16" s="10"/>
      <c r="M16" s="8"/>
      <c r="N16" s="11">
        <v>52.77</v>
      </c>
      <c r="O16" s="10">
        <v>0</v>
      </c>
      <c r="P16" s="10">
        <v>1900</v>
      </c>
      <c r="Q16" s="10">
        <v>1250</v>
      </c>
      <c r="R16" s="10">
        <v>10</v>
      </c>
      <c r="S16" s="10">
        <v>76</v>
      </c>
      <c r="T16" s="10"/>
      <c r="U16" s="10"/>
      <c r="V16" s="10">
        <v>1095</v>
      </c>
      <c r="W16" s="12">
        <v>40872</v>
      </c>
      <c r="X16" s="10">
        <v>41040</v>
      </c>
      <c r="Y16" s="10">
        <v>687237</v>
      </c>
      <c r="Z16" s="10">
        <v>14</v>
      </c>
      <c r="AA16" s="10">
        <v>5.5</v>
      </c>
      <c r="AB16" s="10">
        <v>1</v>
      </c>
      <c r="AC16" s="11">
        <v>3.25</v>
      </c>
      <c r="AD16" s="13">
        <v>183.58</v>
      </c>
    </row>
    <row r="17" spans="1:30">
      <c r="A17" s="9">
        <f t="shared" si="3"/>
        <v>10</v>
      </c>
      <c r="B17" s="10">
        <v>1</v>
      </c>
      <c r="C17" s="10">
        <v>3.25</v>
      </c>
      <c r="D17" s="6">
        <f t="shared" si="0"/>
        <v>17.689999999999998</v>
      </c>
      <c r="E17" s="5">
        <v>11</v>
      </c>
      <c r="F17" s="7">
        <v>1</v>
      </c>
      <c r="G17" s="6">
        <f t="shared" si="1"/>
        <v>154.28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49.88000000000001</v>
      </c>
      <c r="O17" s="10">
        <v>0</v>
      </c>
      <c r="P17" s="10">
        <v>1900</v>
      </c>
      <c r="Q17" s="10">
        <v>1250</v>
      </c>
      <c r="R17" s="10">
        <v>10</v>
      </c>
      <c r="S17" s="10">
        <v>73</v>
      </c>
      <c r="T17" s="10"/>
      <c r="U17" s="10"/>
      <c r="V17" s="10">
        <v>1148</v>
      </c>
      <c r="W17" s="24" t="s">
        <v>192</v>
      </c>
      <c r="X17" s="10">
        <v>41039</v>
      </c>
      <c r="Y17" s="10">
        <v>693179</v>
      </c>
      <c r="Z17" s="10">
        <v>13</v>
      </c>
      <c r="AA17" s="10">
        <v>5</v>
      </c>
      <c r="AB17" s="10">
        <v>1</v>
      </c>
      <c r="AC17" s="11">
        <v>3.5</v>
      </c>
      <c r="AD17" s="13">
        <v>168.8</v>
      </c>
    </row>
    <row r="18" spans="1:30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49.589999999999975</v>
      </c>
      <c r="O18" s="10">
        <v>0</v>
      </c>
      <c r="P18" s="10">
        <v>1900</v>
      </c>
      <c r="Q18" s="10">
        <v>1250</v>
      </c>
      <c r="R18" s="10">
        <v>10</v>
      </c>
      <c r="S18" s="10">
        <v>79</v>
      </c>
      <c r="T18" s="10"/>
      <c r="U18" s="10"/>
      <c r="V18" s="10">
        <v>1146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3</v>
      </c>
      <c r="C19" s="10">
        <v>7</v>
      </c>
      <c r="D19" s="6">
        <f t="shared" si="0"/>
        <v>49.879999999999995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26.680000000000007</v>
      </c>
      <c r="O19" s="10">
        <v>0</v>
      </c>
      <c r="P19" s="10">
        <v>2200</v>
      </c>
      <c r="Q19" s="10">
        <v>1250</v>
      </c>
      <c r="R19" s="10">
        <v>10</v>
      </c>
      <c r="S19" s="10">
        <v>51</v>
      </c>
      <c r="T19" s="10"/>
      <c r="U19" s="10"/>
      <c r="V19" s="10">
        <v>706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7</v>
      </c>
      <c r="C20" s="10">
        <v>2</v>
      </c>
      <c r="D20" s="6">
        <f t="shared" si="0"/>
        <v>99.759999999999991</v>
      </c>
      <c r="E20" s="5">
        <v>1</v>
      </c>
      <c r="F20" s="7">
        <v>4.25</v>
      </c>
      <c r="G20" s="6">
        <f t="shared" si="1"/>
        <v>18.849999999999998</v>
      </c>
      <c r="H20" s="5"/>
      <c r="I20" s="10"/>
      <c r="J20" s="6">
        <f t="shared" si="2"/>
        <v>0</v>
      </c>
      <c r="K20" s="5"/>
      <c r="L20" s="10"/>
      <c r="M20" s="8"/>
      <c r="N20" s="11">
        <v>51.04</v>
      </c>
      <c r="O20" s="10">
        <v>0</v>
      </c>
      <c r="P20" s="10">
        <v>1900</v>
      </c>
      <c r="Q20" s="10">
        <v>1250</v>
      </c>
      <c r="R20" s="10">
        <v>10</v>
      </c>
      <c r="S20" s="10">
        <v>74</v>
      </c>
      <c r="T20" s="10"/>
      <c r="U20" s="10"/>
      <c r="V20" s="14">
        <v>1087</v>
      </c>
      <c r="W20" s="42" t="s">
        <v>34</v>
      </c>
      <c r="X20" s="42"/>
      <c r="Y20" s="42"/>
      <c r="Z20" s="42"/>
      <c r="AA20" s="42"/>
      <c r="AB20" s="42"/>
      <c r="AC20" s="42"/>
      <c r="AD20" s="15">
        <v>1419.91</v>
      </c>
    </row>
    <row r="21" spans="1:30">
      <c r="A21" s="9">
        <f t="shared" si="3"/>
        <v>14</v>
      </c>
      <c r="B21" s="10">
        <v>10</v>
      </c>
      <c r="C21" s="10">
        <v>10</v>
      </c>
      <c r="D21" s="6">
        <f t="shared" si="0"/>
        <v>150.79999999999998</v>
      </c>
      <c r="E21" s="5">
        <v>1</v>
      </c>
      <c r="F21" s="7">
        <v>4.25</v>
      </c>
      <c r="G21" s="6">
        <f t="shared" si="1"/>
        <v>18.849999999999998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51.039999999999992</v>
      </c>
      <c r="O21" s="10">
        <v>0</v>
      </c>
      <c r="P21" s="10">
        <v>1900</v>
      </c>
      <c r="Q21" s="10">
        <v>1250</v>
      </c>
      <c r="R21" s="16">
        <v>10</v>
      </c>
      <c r="S21" s="10">
        <v>72</v>
      </c>
      <c r="T21" s="10"/>
      <c r="U21" s="10"/>
      <c r="V21" s="10">
        <v>1151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2.5</v>
      </c>
      <c r="D22" s="6">
        <f t="shared" si="0"/>
        <v>197.77999999999997</v>
      </c>
      <c r="E22" s="5">
        <v>1</v>
      </c>
      <c r="F22" s="7">
        <v>5</v>
      </c>
      <c r="G22" s="6">
        <f t="shared" si="1"/>
        <v>19.72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47.849999999999994</v>
      </c>
      <c r="O22" s="10">
        <v>0</v>
      </c>
      <c r="P22" s="10">
        <v>1900</v>
      </c>
      <c r="Q22" s="10">
        <v>1250</v>
      </c>
      <c r="R22" s="10">
        <v>10</v>
      </c>
      <c r="S22" s="10">
        <v>70</v>
      </c>
      <c r="T22" s="10"/>
      <c r="U22" s="10"/>
      <c r="V22" s="10">
        <v>1154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5</v>
      </c>
      <c r="F23" s="7">
        <v>2</v>
      </c>
      <c r="G23" s="6">
        <f t="shared" si="1"/>
        <v>71.92</v>
      </c>
      <c r="H23" s="5"/>
      <c r="I23" s="10"/>
      <c r="J23" s="6">
        <f t="shared" si="2"/>
        <v>0</v>
      </c>
      <c r="K23" s="5"/>
      <c r="L23" s="10"/>
      <c r="M23" s="8"/>
      <c r="N23" s="11">
        <v>52.21</v>
      </c>
      <c r="O23" s="10">
        <v>0</v>
      </c>
      <c r="P23" s="10">
        <v>1900</v>
      </c>
      <c r="Q23" s="10">
        <v>1250</v>
      </c>
      <c r="R23" s="10">
        <v>10</v>
      </c>
      <c r="S23" s="10">
        <v>71</v>
      </c>
      <c r="T23" s="10"/>
      <c r="U23" s="10"/>
      <c r="V23" s="10">
        <v>1147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14</v>
      </c>
      <c r="F24" s="7">
        <v>2</v>
      </c>
      <c r="G24" s="6">
        <f t="shared" si="1"/>
        <v>197.2</v>
      </c>
      <c r="H24" s="5"/>
      <c r="I24" s="10" t="s">
        <v>242</v>
      </c>
      <c r="J24" s="6"/>
      <c r="K24" s="5"/>
      <c r="L24" s="10"/>
      <c r="M24" s="8"/>
      <c r="N24" s="11">
        <f>IF(B24=0,0,(D24+G24)-(D23+G23))</f>
        <v>138.04</v>
      </c>
      <c r="O24" s="10">
        <v>0</v>
      </c>
      <c r="P24" s="10">
        <v>1900</v>
      </c>
      <c r="Q24" s="10">
        <v>1250</v>
      </c>
      <c r="R24" s="10">
        <v>10</v>
      </c>
      <c r="S24" s="10">
        <v>69</v>
      </c>
      <c r="T24" s="10"/>
      <c r="U24" s="10"/>
      <c r="V24" s="10">
        <v>1141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6</v>
      </c>
      <c r="C25" s="10">
        <v>0</v>
      </c>
      <c r="D25" s="6">
        <f t="shared" si="0"/>
        <v>83.52</v>
      </c>
      <c r="E25" s="5">
        <v>14</v>
      </c>
      <c r="F25" s="7">
        <v>2</v>
      </c>
      <c r="G25" s="6">
        <f t="shared" si="1"/>
        <v>197.2</v>
      </c>
      <c r="H25" s="5"/>
      <c r="I25" s="10"/>
      <c r="J25" s="6">
        <f>((+H25*12)+I25)*1.16</f>
        <v>0</v>
      </c>
      <c r="K25" s="5"/>
      <c r="L25" s="10"/>
      <c r="M25" s="8"/>
      <c r="N25" s="11">
        <f>IF(B25=0,0,(D25+G25)-(D24+G24))</f>
        <v>53.359999999999985</v>
      </c>
      <c r="O25" s="10">
        <v>0</v>
      </c>
      <c r="P25" s="10">
        <v>1900</v>
      </c>
      <c r="Q25" s="10">
        <v>1250</v>
      </c>
      <c r="R25" s="10">
        <v>10</v>
      </c>
      <c r="S25" s="10">
        <v>73</v>
      </c>
      <c r="T25" s="10"/>
      <c r="U25" s="10"/>
      <c r="V25" s="17">
        <v>1192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10</v>
      </c>
      <c r="C26" s="10">
        <v>0</v>
      </c>
      <c r="D26" s="6">
        <f t="shared" si="0"/>
        <v>139.19999999999999</v>
      </c>
      <c r="E26" s="5">
        <v>14</v>
      </c>
      <c r="F26" s="7">
        <v>2</v>
      </c>
      <c r="G26" s="6">
        <f t="shared" si="1"/>
        <v>197.2</v>
      </c>
      <c r="H26" s="5"/>
      <c r="I26" s="10"/>
      <c r="J26" s="6">
        <f>((+H26*12)+I26)*1.16</f>
        <v>0</v>
      </c>
      <c r="K26" s="5"/>
      <c r="L26" s="10"/>
      <c r="M26" s="8"/>
      <c r="N26" s="11">
        <f>IF(B26=0,0,(D26+G26)-(D25+G25))</f>
        <v>55.680000000000007</v>
      </c>
      <c r="O26" s="10">
        <v>1</v>
      </c>
      <c r="P26" s="10">
        <v>1900</v>
      </c>
      <c r="Q26" s="10">
        <v>1250</v>
      </c>
      <c r="R26" s="10">
        <v>10</v>
      </c>
      <c r="S26" s="10">
        <v>72</v>
      </c>
      <c r="T26" s="10"/>
      <c r="U26" s="10"/>
      <c r="V26" s="10">
        <v>1143</v>
      </c>
      <c r="W26" s="44" t="s">
        <v>37</v>
      </c>
      <c r="X26" s="44"/>
      <c r="Y26" s="44"/>
      <c r="Z26" s="44"/>
      <c r="AA26" s="44"/>
      <c r="AB26" s="44"/>
      <c r="AC26" s="39">
        <v>244.76</v>
      </c>
      <c r="AD26" s="39"/>
    </row>
    <row r="27" spans="1:30">
      <c r="A27" s="9">
        <f t="shared" si="3"/>
        <v>20</v>
      </c>
      <c r="B27" s="10">
        <v>2</v>
      </c>
      <c r="C27" s="10">
        <v>9</v>
      </c>
      <c r="D27" s="6">
        <f t="shared" si="0"/>
        <v>38.279999999999994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>((+H27*12)+I27)*1.16</f>
        <v>0</v>
      </c>
      <c r="K27" s="5"/>
      <c r="L27" s="10"/>
      <c r="M27" s="8"/>
      <c r="N27" s="11">
        <v>55.12</v>
      </c>
      <c r="O27" s="10">
        <v>0</v>
      </c>
      <c r="P27" s="10">
        <v>1900</v>
      </c>
      <c r="Q27" s="10">
        <v>1250</v>
      </c>
      <c r="R27" s="10">
        <v>10</v>
      </c>
      <c r="S27" s="10">
        <v>71</v>
      </c>
      <c r="T27" s="10"/>
      <c r="U27" s="10"/>
      <c r="V27" s="10">
        <v>1143</v>
      </c>
      <c r="W27" s="38" t="s">
        <v>13</v>
      </c>
      <c r="X27" s="38"/>
      <c r="Y27" s="38"/>
      <c r="Z27" s="38"/>
      <c r="AA27" s="38"/>
      <c r="AB27" s="38"/>
      <c r="AC27" s="39">
        <v>1419.91</v>
      </c>
      <c r="AD27" s="39"/>
    </row>
    <row r="28" spans="1:30">
      <c r="A28" s="9">
        <f t="shared" si="3"/>
        <v>21</v>
      </c>
      <c r="B28" s="10">
        <v>6</v>
      </c>
      <c r="C28" s="10">
        <v>7</v>
      </c>
      <c r="D28" s="6">
        <f t="shared" si="0"/>
        <v>91.64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>((+H28*12)+I28)*1.16</f>
        <v>0</v>
      </c>
      <c r="K28" s="5"/>
      <c r="L28" s="10"/>
      <c r="M28" s="8"/>
      <c r="N28" s="11">
        <f>IF(B28=0,0,(D28+G28)-(D27+G27))</f>
        <v>53.360000000000014</v>
      </c>
      <c r="O28" s="10">
        <v>0</v>
      </c>
      <c r="P28" s="10">
        <v>1900</v>
      </c>
      <c r="Q28" s="10">
        <v>1250</v>
      </c>
      <c r="R28" s="10">
        <v>10</v>
      </c>
      <c r="S28" s="10">
        <v>69</v>
      </c>
      <c r="T28" s="10"/>
      <c r="U28" s="10"/>
      <c r="V28" s="10">
        <v>1141</v>
      </c>
      <c r="W28" s="38" t="s">
        <v>38</v>
      </c>
      <c r="X28" s="38"/>
      <c r="Y28" s="38"/>
      <c r="Z28" s="38"/>
      <c r="AA28" s="38"/>
      <c r="AB28" s="38"/>
      <c r="AC28" s="39">
        <v>111.94</v>
      </c>
      <c r="AD28" s="39"/>
    </row>
    <row r="29" spans="1:30">
      <c r="A29" s="9">
        <f t="shared" si="3"/>
        <v>22</v>
      </c>
      <c r="B29" s="10">
        <v>10</v>
      </c>
      <c r="C29" s="10">
        <v>4</v>
      </c>
      <c r="D29" s="6">
        <f t="shared" si="0"/>
        <v>143.84</v>
      </c>
      <c r="E29" s="5">
        <v>13</v>
      </c>
      <c r="F29" s="7">
        <v>10</v>
      </c>
      <c r="G29" s="6">
        <f t="shared" si="1"/>
        <v>192.55999999999997</v>
      </c>
      <c r="H29" s="5"/>
      <c r="I29" s="10"/>
      <c r="J29" s="6"/>
      <c r="K29" s="5"/>
      <c r="L29" s="10"/>
      <c r="M29" s="8"/>
      <c r="N29" s="11">
        <f>IF(B29=0,0,(D29+G29)-(D28+G28))</f>
        <v>52.199999999999989</v>
      </c>
      <c r="O29" s="10">
        <v>0</v>
      </c>
      <c r="P29" s="10">
        <v>1900</v>
      </c>
      <c r="Q29" s="10">
        <v>1250</v>
      </c>
      <c r="R29" s="10">
        <v>10</v>
      </c>
      <c r="S29" s="10">
        <v>73</v>
      </c>
      <c r="T29" s="10"/>
      <c r="U29" s="10"/>
      <c r="V29" s="10">
        <v>1139</v>
      </c>
      <c r="W29" s="38" t="s">
        <v>11</v>
      </c>
      <c r="X29" s="38"/>
      <c r="Y29" s="38"/>
      <c r="Z29" s="38"/>
      <c r="AA29" s="38"/>
      <c r="AB29" s="38"/>
      <c r="AC29" s="39">
        <v>1552.73</v>
      </c>
      <c r="AD29" s="39"/>
    </row>
    <row r="30" spans="1:30">
      <c r="A30" s="9">
        <f t="shared" si="3"/>
        <v>23</v>
      </c>
      <c r="B30" s="10">
        <v>13</v>
      </c>
      <c r="C30" s="10">
        <v>2</v>
      </c>
      <c r="D30" s="6">
        <f t="shared" si="0"/>
        <v>183.28</v>
      </c>
      <c r="E30" s="5">
        <v>1</v>
      </c>
      <c r="F30" s="7">
        <v>3</v>
      </c>
      <c r="G30" s="6">
        <f t="shared" si="1"/>
        <v>17.399999999999999</v>
      </c>
      <c r="H30" s="5"/>
      <c r="I30" s="10"/>
      <c r="J30" s="6" t="s">
        <v>243</v>
      </c>
      <c r="K30" s="5"/>
      <c r="L30" s="10"/>
      <c r="M30" s="8"/>
      <c r="N30" s="11">
        <v>48.73</v>
      </c>
      <c r="O30" s="10">
        <v>0</v>
      </c>
      <c r="P30" s="10">
        <v>1900</v>
      </c>
      <c r="Q30" s="10">
        <v>1250</v>
      </c>
      <c r="R30" s="10">
        <v>10</v>
      </c>
      <c r="S30" s="10">
        <v>70</v>
      </c>
      <c r="T30" s="10"/>
      <c r="U30" s="10"/>
      <c r="V30" s="10">
        <v>1129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3</v>
      </c>
      <c r="F31" s="7">
        <v>8</v>
      </c>
      <c r="G31" s="6">
        <f t="shared" si="1"/>
        <v>51.04</v>
      </c>
      <c r="H31" s="5"/>
      <c r="I31" s="10"/>
      <c r="J31" s="6">
        <f t="shared" ref="J31:J38" si="4">((+H31*12)+I31)*1.16</f>
        <v>0</v>
      </c>
      <c r="K31" s="5"/>
      <c r="L31" s="10"/>
      <c r="M31" s="8"/>
      <c r="N31" s="11">
        <f>IF(B31=0,0,(D31+G31)-(D30+G30))</f>
        <v>48.71999999999997</v>
      </c>
      <c r="O31" s="10">
        <v>0</v>
      </c>
      <c r="P31" s="10">
        <v>1900</v>
      </c>
      <c r="Q31" s="10">
        <v>1250</v>
      </c>
      <c r="R31" s="10">
        <v>10</v>
      </c>
      <c r="S31" s="10">
        <v>73</v>
      </c>
      <c r="T31" s="10"/>
      <c r="U31" s="10"/>
      <c r="V31" s="10">
        <v>1134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7</v>
      </c>
      <c r="F32" s="7">
        <v>6</v>
      </c>
      <c r="G32" s="6">
        <f t="shared" si="1"/>
        <v>104.39999999999999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53.360000000000014</v>
      </c>
      <c r="O32" s="10">
        <v>0</v>
      </c>
      <c r="P32" s="10">
        <v>1900</v>
      </c>
      <c r="Q32" s="10">
        <v>1250</v>
      </c>
      <c r="R32" s="10">
        <v>10</v>
      </c>
      <c r="S32" s="10">
        <v>70</v>
      </c>
      <c r="T32" s="10"/>
      <c r="U32" s="10"/>
      <c r="V32" s="10">
        <v>1129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3.25</v>
      </c>
      <c r="D33" s="6">
        <f t="shared" si="0"/>
        <v>17.689999999999998</v>
      </c>
      <c r="E33" s="5">
        <v>11</v>
      </c>
      <c r="F33" s="7">
        <v>3</v>
      </c>
      <c r="G33" s="6">
        <f t="shared" si="1"/>
        <v>156.6</v>
      </c>
      <c r="H33" s="5"/>
      <c r="I33" s="10"/>
      <c r="J33" s="6">
        <f t="shared" si="4"/>
        <v>0</v>
      </c>
      <c r="K33" s="5"/>
      <c r="L33" s="10"/>
      <c r="M33" s="8"/>
      <c r="N33" s="11">
        <v>55.11</v>
      </c>
      <c r="O33" s="10">
        <v>0</v>
      </c>
      <c r="P33" s="10">
        <v>1900</v>
      </c>
      <c r="Q33" s="10">
        <v>1250</v>
      </c>
      <c r="R33" s="10">
        <v>10</v>
      </c>
      <c r="S33" s="10">
        <v>69</v>
      </c>
      <c r="T33" s="10"/>
      <c r="U33" s="10"/>
      <c r="V33" s="10">
        <v>1128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14</v>
      </c>
      <c r="F34" s="7">
        <v>3</v>
      </c>
      <c r="G34" s="6">
        <f t="shared" si="1"/>
        <v>198.35999999999999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54.22999999999999</v>
      </c>
      <c r="O34" s="10">
        <v>0</v>
      </c>
      <c r="P34" s="10">
        <v>1900</v>
      </c>
      <c r="Q34" s="10">
        <v>1250</v>
      </c>
      <c r="R34" s="10">
        <v>10</v>
      </c>
      <c r="S34" s="10">
        <v>68</v>
      </c>
      <c r="T34" s="10"/>
      <c r="U34" s="10"/>
      <c r="V34" s="10">
        <v>1114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6</v>
      </c>
      <c r="C35" s="10">
        <v>2</v>
      </c>
      <c r="D35" s="6">
        <f t="shared" si="0"/>
        <v>85.839999999999989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55.680000000000007</v>
      </c>
      <c r="O35" s="10">
        <v>0</v>
      </c>
      <c r="P35" s="10">
        <v>1900</v>
      </c>
      <c r="Q35" s="10">
        <v>1250</v>
      </c>
      <c r="R35" s="10">
        <v>10</v>
      </c>
      <c r="S35" s="10">
        <v>67</v>
      </c>
      <c r="T35" s="10"/>
      <c r="U35" s="10"/>
      <c r="V35" s="10">
        <v>1102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10</v>
      </c>
      <c r="C36" s="10">
        <v>2</v>
      </c>
      <c r="D36" s="6">
        <f t="shared" si="0"/>
        <v>141.51999999999998</v>
      </c>
      <c r="E36" s="5">
        <v>14</v>
      </c>
      <c r="F36" s="7">
        <v>3</v>
      </c>
      <c r="G36" s="6">
        <f t="shared" si="1"/>
        <v>198.35999999999999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55.680000000000007</v>
      </c>
      <c r="O36" s="10">
        <v>0</v>
      </c>
      <c r="P36" s="10">
        <v>1900</v>
      </c>
      <c r="Q36" s="10">
        <v>1250</v>
      </c>
      <c r="R36" s="10">
        <v>10</v>
      </c>
      <c r="S36" s="10">
        <v>68</v>
      </c>
      <c r="T36" s="10"/>
      <c r="U36" s="10"/>
      <c r="V36" s="10">
        <v>1141</v>
      </c>
      <c r="W36" s="64" t="s">
        <v>244</v>
      </c>
      <c r="X36" s="64"/>
      <c r="Y36" s="64"/>
      <c r="Z36" s="64"/>
      <c r="AA36" s="64"/>
      <c r="AB36" s="64"/>
      <c r="AC36" s="64"/>
      <c r="AD36" s="64"/>
    </row>
    <row r="37" spans="1:30">
      <c r="A37" s="9">
        <v>30</v>
      </c>
      <c r="B37" s="10">
        <v>13</v>
      </c>
      <c r="C37" s="10">
        <v>4</v>
      </c>
      <c r="D37" s="6">
        <f t="shared" si="0"/>
        <v>185.6</v>
      </c>
      <c r="E37" s="5">
        <v>14</v>
      </c>
      <c r="F37" s="7">
        <v>5</v>
      </c>
      <c r="G37" s="6">
        <f t="shared" si="1"/>
        <v>200.67999999999998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46.399999999999977</v>
      </c>
      <c r="O37" s="10">
        <v>0</v>
      </c>
      <c r="P37" s="10">
        <v>1900</v>
      </c>
      <c r="Q37" s="10">
        <v>1250</v>
      </c>
      <c r="R37" s="10">
        <v>10</v>
      </c>
      <c r="S37" s="10">
        <v>69</v>
      </c>
      <c r="T37" s="10"/>
      <c r="U37" s="10"/>
      <c r="V37" s="10">
        <v>1142</v>
      </c>
      <c r="W37" s="64" t="s">
        <v>245</v>
      </c>
      <c r="X37" s="64"/>
      <c r="Y37" s="64"/>
      <c r="Z37" s="64"/>
      <c r="AA37" s="64"/>
      <c r="AB37" s="64"/>
      <c r="AC37" s="64"/>
      <c r="AD37" s="6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3</v>
      </c>
      <c r="C39" s="10">
        <v>6</v>
      </c>
      <c r="D39" s="6">
        <f t="shared" si="0"/>
        <v>48.72</v>
      </c>
      <c r="E39" s="5">
        <v>14</v>
      </c>
      <c r="F39" s="7">
        <v>1</v>
      </c>
      <c r="G39" s="6">
        <f t="shared" si="1"/>
        <v>196.04</v>
      </c>
      <c r="H39" s="5"/>
      <c r="I39" s="10"/>
      <c r="J39" s="6" t="s">
        <v>243</v>
      </c>
      <c r="K39" s="5"/>
      <c r="L39" s="10"/>
      <c r="M39" s="8"/>
      <c r="N39" s="11">
        <v>27.28</v>
      </c>
      <c r="O39" s="10">
        <v>0</v>
      </c>
      <c r="P39" s="10">
        <v>1900</v>
      </c>
      <c r="Q39" s="10">
        <v>1250</v>
      </c>
      <c r="R39" s="10">
        <v>10</v>
      </c>
      <c r="S39" s="10">
        <v>69</v>
      </c>
      <c r="T39" s="10"/>
      <c r="U39" s="10"/>
      <c r="V39" s="10">
        <v>1134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1552.7299999999998</v>
      </c>
      <c r="O40" s="20"/>
      <c r="T40" s="22" t="s">
        <v>34</v>
      </c>
      <c r="U40" s="20">
        <f>SUM(U9:U39)</f>
        <v>0</v>
      </c>
      <c r="V40" s="20">
        <f>SUM(V9:V39)</f>
        <v>33275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1552.7299999999998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33275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Z34" sqref="Z34:AD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4.6640625" customWidth="1"/>
    <col min="28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12</v>
      </c>
      <c r="C8" s="5">
        <v>1</v>
      </c>
      <c r="D8" s="6">
        <f t="shared" ref="D8:D39" si="0">((+B8*12)+C8)*1.16</f>
        <v>168.2</v>
      </c>
      <c r="E8" s="5">
        <v>1</v>
      </c>
      <c r="F8" s="7">
        <v>4</v>
      </c>
      <c r="G8" s="6">
        <f t="shared" ref="G8:G39" si="1">((+E8*12)+F8)*1.16</f>
        <v>18.559999999999999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4</v>
      </c>
      <c r="D9" s="6">
        <f t="shared" si="0"/>
        <v>199.51999999999998</v>
      </c>
      <c r="E9" s="5">
        <v>2</v>
      </c>
      <c r="F9" s="7">
        <v>6</v>
      </c>
      <c r="G9" s="6">
        <f t="shared" si="1"/>
        <v>34.799999999999997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47.56</v>
      </c>
      <c r="O9" s="10">
        <v>0</v>
      </c>
      <c r="P9" s="10">
        <v>2225</v>
      </c>
      <c r="Q9" s="10">
        <v>1250</v>
      </c>
      <c r="R9" s="10">
        <v>10</v>
      </c>
      <c r="S9" s="10">
        <v>82</v>
      </c>
      <c r="T9" s="10"/>
      <c r="U9" s="10"/>
      <c r="V9" s="10">
        <v>1368</v>
      </c>
      <c r="W9" s="12">
        <v>40697</v>
      </c>
      <c r="X9" s="10">
        <v>41040</v>
      </c>
      <c r="Y9" s="10">
        <v>530947</v>
      </c>
      <c r="Z9" s="10">
        <v>14</v>
      </c>
      <c r="AA9" s="10">
        <v>5.5</v>
      </c>
      <c r="AB9" s="10">
        <v>1</v>
      </c>
      <c r="AC9" s="11">
        <v>3.75</v>
      </c>
      <c r="AD9" s="13">
        <v>183</v>
      </c>
    </row>
    <row r="10" spans="1:30">
      <c r="A10" s="9">
        <f t="shared" ref="A10:A36" si="3">SUM(A9+1)</f>
        <v>3</v>
      </c>
      <c r="B10" s="10">
        <v>14</v>
      </c>
      <c r="C10" s="10">
        <v>4</v>
      </c>
      <c r="D10" s="6">
        <f t="shared" si="0"/>
        <v>199.51999999999998</v>
      </c>
      <c r="E10" s="5">
        <v>6</v>
      </c>
      <c r="F10" s="7">
        <v>2</v>
      </c>
      <c r="G10" s="6">
        <f t="shared" si="1"/>
        <v>85.839999999999989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51.039999999999964</v>
      </c>
      <c r="O10" s="10">
        <v>0</v>
      </c>
      <c r="P10" s="10">
        <v>2225</v>
      </c>
      <c r="Q10" s="10">
        <v>1250</v>
      </c>
      <c r="R10" s="10">
        <v>10</v>
      </c>
      <c r="S10" s="10">
        <v>80</v>
      </c>
      <c r="T10" s="10"/>
      <c r="U10" s="10"/>
      <c r="V10" s="10">
        <v>1370</v>
      </c>
      <c r="W10" s="12">
        <v>40700</v>
      </c>
      <c r="X10" s="10">
        <v>41039</v>
      </c>
      <c r="Y10" s="10">
        <v>534302</v>
      </c>
      <c r="Z10" s="10">
        <v>14</v>
      </c>
      <c r="AA10" s="10">
        <v>4.25</v>
      </c>
      <c r="AB10" s="10">
        <v>1</v>
      </c>
      <c r="AC10" s="11">
        <v>3.5</v>
      </c>
      <c r="AD10" s="13">
        <v>181.84</v>
      </c>
    </row>
    <row r="11" spans="1:30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10</v>
      </c>
      <c r="F11" s="7">
        <v>0</v>
      </c>
      <c r="G11" s="6">
        <f t="shared" si="1"/>
        <v>139.19999999999999</v>
      </c>
      <c r="H11" s="5"/>
      <c r="I11" s="10"/>
      <c r="J11" s="6">
        <f t="shared" si="2"/>
        <v>0</v>
      </c>
      <c r="K11" s="5"/>
      <c r="L11" s="10"/>
      <c r="M11" s="8"/>
      <c r="N11" s="11">
        <v>55.11</v>
      </c>
      <c r="O11" s="10">
        <v>0</v>
      </c>
      <c r="P11" s="10">
        <v>2225</v>
      </c>
      <c r="Q11" s="10">
        <v>1250</v>
      </c>
      <c r="R11" s="10">
        <v>10</v>
      </c>
      <c r="S11" s="10">
        <v>83</v>
      </c>
      <c r="T11" s="10"/>
      <c r="U11" s="10"/>
      <c r="V11" s="10">
        <v>1367</v>
      </c>
      <c r="W11" s="12">
        <v>40705</v>
      </c>
      <c r="X11" s="10">
        <v>41040</v>
      </c>
      <c r="Y11" s="10">
        <v>537574</v>
      </c>
      <c r="Z11" s="10">
        <v>14</v>
      </c>
      <c r="AA11" s="10">
        <v>5.25</v>
      </c>
      <c r="AB11" s="10">
        <v>1</v>
      </c>
      <c r="AC11" s="11">
        <v>3.25</v>
      </c>
      <c r="AD11" s="13">
        <v>183.29</v>
      </c>
    </row>
    <row r="12" spans="1:30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13</v>
      </c>
      <c r="F12" s="7">
        <v>8</v>
      </c>
      <c r="G12" s="6">
        <f t="shared" si="1"/>
        <v>190.23999999999998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51.039999999999992</v>
      </c>
      <c r="O12" s="10">
        <v>0</v>
      </c>
      <c r="P12" s="10">
        <v>2225</v>
      </c>
      <c r="Q12" s="10">
        <v>1250</v>
      </c>
      <c r="R12" s="10">
        <v>10</v>
      </c>
      <c r="S12" s="10">
        <v>82</v>
      </c>
      <c r="T12" s="10"/>
      <c r="U12" s="10"/>
      <c r="V12" s="10">
        <v>1368</v>
      </c>
      <c r="W12" s="12">
        <v>40709</v>
      </c>
      <c r="X12" s="10">
        <v>41039</v>
      </c>
      <c r="Y12" s="10">
        <v>540407</v>
      </c>
      <c r="Z12" s="10">
        <v>14</v>
      </c>
      <c r="AA12" s="10">
        <v>3.75</v>
      </c>
      <c r="AB12" s="10">
        <v>1</v>
      </c>
      <c r="AC12" s="11">
        <v>3.5</v>
      </c>
      <c r="AD12" s="13">
        <v>180.72</v>
      </c>
    </row>
    <row r="13" spans="1:30">
      <c r="A13" s="9">
        <f t="shared" si="3"/>
        <v>6</v>
      </c>
      <c r="B13" s="10">
        <v>4</v>
      </c>
      <c r="C13" s="10">
        <v>0</v>
      </c>
      <c r="D13" s="6">
        <f t="shared" si="0"/>
        <v>55.679999999999993</v>
      </c>
      <c r="E13" s="5">
        <v>14</v>
      </c>
      <c r="F13" s="7">
        <v>4</v>
      </c>
      <c r="G13" s="6">
        <f t="shared" si="1"/>
        <v>199.51999999999998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46.69</v>
      </c>
      <c r="O13" s="10">
        <v>0</v>
      </c>
      <c r="P13" s="10">
        <v>2225</v>
      </c>
      <c r="Q13" s="10">
        <v>1250</v>
      </c>
      <c r="R13" s="10">
        <v>10</v>
      </c>
      <c r="S13" s="10">
        <v>82</v>
      </c>
      <c r="T13" s="10"/>
      <c r="U13" s="10"/>
      <c r="V13" s="10">
        <v>1367</v>
      </c>
      <c r="W13" s="12">
        <v>40713</v>
      </c>
      <c r="X13" s="10">
        <v>41040</v>
      </c>
      <c r="Y13" s="10">
        <v>545023</v>
      </c>
      <c r="Z13" s="10">
        <v>14</v>
      </c>
      <c r="AA13" s="10">
        <v>5.25</v>
      </c>
      <c r="AB13" s="10">
        <v>1</v>
      </c>
      <c r="AC13" s="11">
        <v>2.25</v>
      </c>
      <c r="AD13" s="13">
        <v>184.46</v>
      </c>
    </row>
    <row r="14" spans="1:30">
      <c r="A14" s="9">
        <f t="shared" si="3"/>
        <v>7</v>
      </c>
      <c r="B14" s="10">
        <v>7</v>
      </c>
      <c r="C14" s="10">
        <v>6</v>
      </c>
      <c r="D14" s="6">
        <f t="shared" si="0"/>
        <v>104.39999999999999</v>
      </c>
      <c r="E14" s="5">
        <v>1</v>
      </c>
      <c r="F14" s="7">
        <v>3.5</v>
      </c>
      <c r="G14" s="6">
        <f t="shared" si="1"/>
        <v>17.98</v>
      </c>
      <c r="H14" s="5"/>
      <c r="I14" s="10"/>
      <c r="J14" s="6">
        <f t="shared" si="2"/>
        <v>0</v>
      </c>
      <c r="K14" s="5"/>
      <c r="L14" s="10"/>
      <c r="M14" s="8"/>
      <c r="N14" s="11">
        <v>49.02</v>
      </c>
      <c r="O14" s="10">
        <v>0</v>
      </c>
      <c r="P14" s="10">
        <v>2225</v>
      </c>
      <c r="Q14" s="10">
        <v>1250</v>
      </c>
      <c r="R14" s="10">
        <v>10</v>
      </c>
      <c r="S14" s="10">
        <v>81</v>
      </c>
      <c r="T14" s="10"/>
      <c r="U14" s="10"/>
      <c r="V14" s="10">
        <v>1364</v>
      </c>
      <c r="W14" s="12">
        <v>40716</v>
      </c>
      <c r="X14" s="10">
        <v>41039</v>
      </c>
      <c r="Y14" s="10">
        <v>547423</v>
      </c>
      <c r="Z14" s="10">
        <v>14</v>
      </c>
      <c r="AA14" s="10">
        <v>4</v>
      </c>
      <c r="AB14" s="10">
        <v>1</v>
      </c>
      <c r="AC14" s="11">
        <v>2.5</v>
      </c>
      <c r="AD14" s="13">
        <v>182.71</v>
      </c>
    </row>
    <row r="15" spans="1:30">
      <c r="A15" s="9">
        <f t="shared" si="3"/>
        <v>8</v>
      </c>
      <c r="B15" s="10">
        <v>11</v>
      </c>
      <c r="C15" s="10">
        <v>2</v>
      </c>
      <c r="D15" s="6">
        <f t="shared" si="0"/>
        <v>155.44</v>
      </c>
      <c r="E15" s="5">
        <v>1</v>
      </c>
      <c r="F15" s="7">
        <v>3.5</v>
      </c>
      <c r="G15" s="6">
        <f t="shared" si="1"/>
        <v>17.98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51.039999999999992</v>
      </c>
      <c r="O15" s="10">
        <v>0</v>
      </c>
      <c r="P15" s="10">
        <v>2200</v>
      </c>
      <c r="Q15" s="10">
        <v>1250</v>
      </c>
      <c r="R15" s="10">
        <v>10</v>
      </c>
      <c r="S15" s="10">
        <v>82</v>
      </c>
      <c r="T15" s="10"/>
      <c r="U15" s="10"/>
      <c r="V15" s="10">
        <v>1362</v>
      </c>
      <c r="W15" s="12">
        <v>40721</v>
      </c>
      <c r="X15" s="10">
        <v>41040</v>
      </c>
      <c r="Y15" s="10">
        <v>551219</v>
      </c>
      <c r="Z15" s="10">
        <v>14</v>
      </c>
      <c r="AA15" s="10">
        <v>5.25</v>
      </c>
      <c r="AB15" s="10">
        <v>1</v>
      </c>
      <c r="AC15" s="11">
        <v>3.5</v>
      </c>
      <c r="AD15" s="13">
        <v>183</v>
      </c>
    </row>
    <row r="16" spans="1:30">
      <c r="A16" s="9">
        <f t="shared" si="3"/>
        <v>9</v>
      </c>
      <c r="B16" s="10">
        <v>14</v>
      </c>
      <c r="C16" s="10">
        <v>5</v>
      </c>
      <c r="D16" s="6">
        <f t="shared" si="0"/>
        <v>200.67999999999998</v>
      </c>
      <c r="E16" s="5">
        <v>1</v>
      </c>
      <c r="F16" s="7">
        <v>6</v>
      </c>
      <c r="G16" s="6">
        <f t="shared" si="1"/>
        <v>20.88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48.139999999999986</v>
      </c>
      <c r="O16" s="10">
        <v>0</v>
      </c>
      <c r="P16" s="10">
        <v>2200</v>
      </c>
      <c r="Q16" s="10">
        <v>1250</v>
      </c>
      <c r="R16" s="10">
        <v>10</v>
      </c>
      <c r="S16" s="10">
        <v>80</v>
      </c>
      <c r="T16" s="10"/>
      <c r="U16" s="10"/>
      <c r="V16" s="10">
        <v>1362</v>
      </c>
      <c r="W16" s="12">
        <v>40722</v>
      </c>
      <c r="X16" s="10">
        <v>41039</v>
      </c>
      <c r="Y16" s="10">
        <v>553688</v>
      </c>
      <c r="Z16" s="10">
        <v>14</v>
      </c>
      <c r="AA16" s="10">
        <v>5</v>
      </c>
      <c r="AB16" s="10">
        <v>1</v>
      </c>
      <c r="AC16" s="11">
        <v>3.25</v>
      </c>
      <c r="AD16" s="13">
        <v>183</v>
      </c>
    </row>
    <row r="17" spans="1:30">
      <c r="A17" s="9">
        <f t="shared" si="3"/>
        <v>10</v>
      </c>
      <c r="B17" s="10">
        <v>14</v>
      </c>
      <c r="C17" s="10">
        <v>5</v>
      </c>
      <c r="D17" s="6">
        <f t="shared" si="0"/>
        <v>200.67999999999998</v>
      </c>
      <c r="E17" s="5">
        <v>5</v>
      </c>
      <c r="F17" s="7">
        <v>1</v>
      </c>
      <c r="G17" s="6">
        <f t="shared" si="1"/>
        <v>70.759999999999991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49.879999999999967</v>
      </c>
      <c r="O17" s="10">
        <v>1</v>
      </c>
      <c r="P17" s="10">
        <v>2200</v>
      </c>
      <c r="Q17" s="10">
        <v>1250</v>
      </c>
      <c r="R17" s="10">
        <v>10</v>
      </c>
      <c r="S17" s="10">
        <v>82</v>
      </c>
      <c r="T17" s="10"/>
      <c r="U17" s="10"/>
      <c r="V17" s="10">
        <v>1359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14</v>
      </c>
      <c r="C18" s="10">
        <v>5</v>
      </c>
      <c r="D18" s="6">
        <f t="shared" si="0"/>
        <v>200.67999999999998</v>
      </c>
      <c r="E18" s="5">
        <v>8</v>
      </c>
      <c r="F18" s="7">
        <v>7</v>
      </c>
      <c r="G18" s="6">
        <f t="shared" si="1"/>
        <v>119.47999999999999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48.720000000000027</v>
      </c>
      <c r="O18" s="10">
        <v>0</v>
      </c>
      <c r="P18" s="10">
        <v>2200</v>
      </c>
      <c r="Q18" s="10">
        <v>1250</v>
      </c>
      <c r="R18" s="10">
        <v>10</v>
      </c>
      <c r="S18" s="10">
        <v>82</v>
      </c>
      <c r="T18" s="10"/>
      <c r="U18" s="10"/>
      <c r="V18" s="10">
        <v>1359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3.25</v>
      </c>
      <c r="D19" s="6">
        <f t="shared" si="0"/>
        <v>17.689999999999998</v>
      </c>
      <c r="E19" s="5">
        <v>12</v>
      </c>
      <c r="F19" s="7">
        <v>5</v>
      </c>
      <c r="G19" s="6">
        <f t="shared" si="1"/>
        <v>172.83999999999997</v>
      </c>
      <c r="H19" s="5"/>
      <c r="I19" s="10"/>
      <c r="J19" s="6">
        <f t="shared" si="2"/>
        <v>0</v>
      </c>
      <c r="K19" s="5"/>
      <c r="L19" s="10"/>
      <c r="M19" s="8"/>
      <c r="N19" s="11">
        <v>53.66</v>
      </c>
      <c r="O19" s="10">
        <v>0</v>
      </c>
      <c r="P19" s="10">
        <v>2200</v>
      </c>
      <c r="Q19" s="10">
        <v>1250</v>
      </c>
      <c r="R19" s="10">
        <v>10</v>
      </c>
      <c r="S19" s="10">
        <v>82</v>
      </c>
      <c r="T19" s="10"/>
      <c r="U19" s="10"/>
      <c r="V19" s="10">
        <v>1359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2</v>
      </c>
      <c r="C20" s="10">
        <v>10</v>
      </c>
      <c r="D20" s="6">
        <f t="shared" si="0"/>
        <v>39.44</v>
      </c>
      <c r="E20" s="5">
        <v>14</v>
      </c>
      <c r="F20" s="7">
        <v>3.75</v>
      </c>
      <c r="G20" s="6">
        <f t="shared" si="1"/>
        <v>199.23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48.140000000000015</v>
      </c>
      <c r="O20" s="10">
        <v>1</v>
      </c>
      <c r="P20" s="10">
        <v>2200</v>
      </c>
      <c r="Q20" s="10">
        <v>1250</v>
      </c>
      <c r="R20" s="10">
        <v>10</v>
      </c>
      <c r="S20" s="10">
        <v>80</v>
      </c>
      <c r="T20" s="10"/>
      <c r="U20" s="10"/>
      <c r="V20" s="14">
        <v>1356</v>
      </c>
      <c r="W20" s="42" t="s">
        <v>34</v>
      </c>
      <c r="X20" s="42"/>
      <c r="Y20" s="42"/>
      <c r="Z20" s="42"/>
      <c r="AA20" s="42"/>
      <c r="AB20" s="42"/>
      <c r="AC20" s="42"/>
      <c r="AD20" s="15">
        <v>1462.02</v>
      </c>
    </row>
    <row r="21" spans="1:30">
      <c r="A21" s="9">
        <f t="shared" si="3"/>
        <v>14</v>
      </c>
      <c r="B21" s="10">
        <v>6</v>
      </c>
      <c r="C21" s="10">
        <v>5</v>
      </c>
      <c r="D21" s="6">
        <f t="shared" si="0"/>
        <v>89.32</v>
      </c>
      <c r="E21" s="5">
        <v>14</v>
      </c>
      <c r="F21" s="7">
        <v>3.75</v>
      </c>
      <c r="G21" s="6">
        <f t="shared" si="1"/>
        <v>199.23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49.879999999999967</v>
      </c>
      <c r="O21" s="10">
        <v>0</v>
      </c>
      <c r="P21" s="10">
        <v>2200</v>
      </c>
      <c r="Q21" s="10">
        <v>1250</v>
      </c>
      <c r="R21" s="16">
        <v>10</v>
      </c>
      <c r="S21" s="10">
        <v>80</v>
      </c>
      <c r="T21" s="10"/>
      <c r="U21" s="10"/>
      <c r="V21" s="10">
        <v>1353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8</v>
      </c>
      <c r="C22" s="10">
        <v>4</v>
      </c>
      <c r="D22" s="6">
        <f t="shared" si="0"/>
        <v>115.99999999999999</v>
      </c>
      <c r="E22" s="5">
        <v>14</v>
      </c>
      <c r="F22" s="7">
        <v>3.75</v>
      </c>
      <c r="G22" s="6">
        <f t="shared" si="1"/>
        <v>199.23</v>
      </c>
      <c r="H22" s="5"/>
      <c r="I22" s="10"/>
      <c r="J22" s="6">
        <f t="shared" si="2"/>
        <v>0</v>
      </c>
      <c r="K22" s="5" t="s">
        <v>246</v>
      </c>
      <c r="L22" s="10"/>
      <c r="M22" s="8"/>
      <c r="N22" s="11">
        <f>IF(B22=0,0,(D22+G22)-(D21+G21))</f>
        <v>26.680000000000007</v>
      </c>
      <c r="O22" s="10">
        <v>0</v>
      </c>
      <c r="P22" s="10">
        <v>2450</v>
      </c>
      <c r="Q22" s="10">
        <v>1250</v>
      </c>
      <c r="R22" s="10">
        <v>10</v>
      </c>
      <c r="S22" s="10">
        <v>59</v>
      </c>
      <c r="T22" s="10"/>
      <c r="U22" s="10"/>
      <c r="V22" s="10">
        <v>544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11</v>
      </c>
      <c r="C23" s="10">
        <v>10</v>
      </c>
      <c r="D23" s="6">
        <f t="shared" si="0"/>
        <v>164.72</v>
      </c>
      <c r="E23" s="5">
        <v>1</v>
      </c>
      <c r="F23" s="7">
        <v>3.5</v>
      </c>
      <c r="G23" s="6">
        <f t="shared" si="1"/>
        <v>17.98</v>
      </c>
      <c r="H23" s="5"/>
      <c r="I23" s="10"/>
      <c r="J23" s="6">
        <f t="shared" si="2"/>
        <v>0</v>
      </c>
      <c r="K23" s="5"/>
      <c r="L23" s="10"/>
      <c r="M23" s="8"/>
      <c r="N23" s="11">
        <v>48.19</v>
      </c>
      <c r="O23" s="10">
        <v>0</v>
      </c>
      <c r="P23" s="10">
        <v>2225</v>
      </c>
      <c r="Q23" s="10">
        <v>1250</v>
      </c>
      <c r="R23" s="10">
        <v>10</v>
      </c>
      <c r="S23" s="10">
        <v>83</v>
      </c>
      <c r="T23" s="10"/>
      <c r="U23" s="10"/>
      <c r="V23" s="10">
        <v>1332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14</v>
      </c>
      <c r="C24" s="10">
        <v>2</v>
      </c>
      <c r="D24" s="6">
        <f t="shared" si="0"/>
        <v>197.2</v>
      </c>
      <c r="E24" s="5">
        <v>2</v>
      </c>
      <c r="F24" s="7">
        <v>3</v>
      </c>
      <c r="G24" s="6">
        <f t="shared" si="1"/>
        <v>31.319999999999997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45.819999999999993</v>
      </c>
      <c r="O24" s="10">
        <v>0</v>
      </c>
      <c r="P24" s="10">
        <v>2200</v>
      </c>
      <c r="Q24" s="10">
        <v>1250</v>
      </c>
      <c r="R24" s="10">
        <v>10</v>
      </c>
      <c r="S24" s="10">
        <v>83</v>
      </c>
      <c r="T24" s="10"/>
      <c r="U24" s="10"/>
      <c r="V24" s="10">
        <v>1357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5</v>
      </c>
      <c r="D25" s="6">
        <f t="shared" si="0"/>
        <v>200.67999999999998</v>
      </c>
      <c r="E25" s="5">
        <v>5</v>
      </c>
      <c r="F25" s="7">
        <v>5</v>
      </c>
      <c r="G25" s="6">
        <f t="shared" si="1"/>
        <v>75.399999999999991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47.56</v>
      </c>
      <c r="O25" s="10">
        <v>0</v>
      </c>
      <c r="P25" s="10">
        <v>2200</v>
      </c>
      <c r="Q25" s="10">
        <v>1250</v>
      </c>
      <c r="R25" s="10">
        <v>10</v>
      </c>
      <c r="S25" s="10">
        <v>84</v>
      </c>
      <c r="T25" s="10"/>
      <c r="U25" s="10"/>
      <c r="V25" s="17">
        <v>1356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5</v>
      </c>
      <c r="D26" s="6">
        <f t="shared" si="0"/>
        <v>200.67999999999998</v>
      </c>
      <c r="E26" s="5">
        <v>8</v>
      </c>
      <c r="F26" s="7">
        <v>9</v>
      </c>
      <c r="G26" s="6">
        <f t="shared" si="1"/>
        <v>121.8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2200</v>
      </c>
      <c r="Q26" s="10">
        <v>1250</v>
      </c>
      <c r="R26" s="10">
        <v>10</v>
      </c>
      <c r="S26" s="10">
        <v>80</v>
      </c>
      <c r="T26" s="10"/>
      <c r="U26" s="10"/>
      <c r="V26" s="10">
        <v>1355</v>
      </c>
      <c r="W26" s="44" t="s">
        <v>37</v>
      </c>
      <c r="X26" s="44"/>
      <c r="Y26" s="44"/>
      <c r="Z26" s="44"/>
      <c r="AA26" s="44"/>
      <c r="AB26" s="44"/>
      <c r="AC26" s="39">
        <v>176.32</v>
      </c>
      <c r="AD26" s="39"/>
    </row>
    <row r="27" spans="1:30">
      <c r="A27" s="9">
        <f t="shared" si="3"/>
        <v>20</v>
      </c>
      <c r="B27" s="10">
        <v>1</v>
      </c>
      <c r="C27" s="10">
        <v>2.25</v>
      </c>
      <c r="D27" s="6">
        <f t="shared" si="0"/>
        <v>16.529999999999998</v>
      </c>
      <c r="E27" s="5">
        <v>12</v>
      </c>
      <c r="F27" s="7">
        <v>4</v>
      </c>
      <c r="G27" s="6">
        <f t="shared" si="1"/>
        <v>171.67999999999998</v>
      </c>
      <c r="H27" s="5"/>
      <c r="I27" s="10"/>
      <c r="J27" s="6">
        <f t="shared" si="2"/>
        <v>0</v>
      </c>
      <c r="K27" s="5"/>
      <c r="L27" s="10"/>
      <c r="M27" s="8"/>
      <c r="N27" s="11">
        <v>50.19</v>
      </c>
      <c r="O27" s="10">
        <v>1</v>
      </c>
      <c r="P27" s="10">
        <v>2200</v>
      </c>
      <c r="Q27" s="10">
        <v>1250</v>
      </c>
      <c r="R27" s="10">
        <v>10</v>
      </c>
      <c r="S27" s="10">
        <v>82</v>
      </c>
      <c r="T27" s="10"/>
      <c r="U27" s="10"/>
      <c r="V27" s="10">
        <v>1354</v>
      </c>
      <c r="W27" s="38" t="s">
        <v>13</v>
      </c>
      <c r="X27" s="38"/>
      <c r="Y27" s="38"/>
      <c r="Z27" s="38"/>
      <c r="AA27" s="38"/>
      <c r="AB27" s="38"/>
      <c r="AC27" s="39">
        <v>1462.02</v>
      </c>
      <c r="AD27" s="39"/>
    </row>
    <row r="28" spans="1:30">
      <c r="A28" s="9">
        <f t="shared" si="3"/>
        <v>21</v>
      </c>
      <c r="B28" s="10">
        <v>2</v>
      </c>
      <c r="C28" s="10">
        <v>10</v>
      </c>
      <c r="D28" s="6">
        <f t="shared" si="0"/>
        <v>39.44</v>
      </c>
      <c r="E28" s="5">
        <v>14</v>
      </c>
      <c r="F28" s="7">
        <v>1</v>
      </c>
      <c r="G28" s="6">
        <f t="shared" si="1"/>
        <v>196.04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47.27000000000001</v>
      </c>
      <c r="O28" s="10">
        <v>0</v>
      </c>
      <c r="P28" s="10">
        <v>2200</v>
      </c>
      <c r="Q28" s="10">
        <v>1250</v>
      </c>
      <c r="R28" s="10">
        <v>10</v>
      </c>
      <c r="S28" s="10">
        <v>82</v>
      </c>
      <c r="T28" s="10"/>
      <c r="U28" s="10"/>
      <c r="V28" s="10">
        <v>1351</v>
      </c>
      <c r="W28" s="38" t="s">
        <v>38</v>
      </c>
      <c r="X28" s="38"/>
      <c r="Y28" s="38"/>
      <c r="Z28" s="38"/>
      <c r="AA28" s="38"/>
      <c r="AB28" s="38"/>
      <c r="AC28" s="39">
        <v>186.76</v>
      </c>
      <c r="AD28" s="39"/>
    </row>
    <row r="29" spans="1:30">
      <c r="A29" s="9">
        <f t="shared" si="3"/>
        <v>22</v>
      </c>
      <c r="B29" s="10">
        <v>6</v>
      </c>
      <c r="C29" s="10">
        <v>3</v>
      </c>
      <c r="D29" s="6">
        <f t="shared" si="0"/>
        <v>87</v>
      </c>
      <c r="E29" s="5">
        <v>14</v>
      </c>
      <c r="F29" s="7">
        <v>3</v>
      </c>
      <c r="G29" s="6">
        <f t="shared" si="1"/>
        <v>198.35999999999999</v>
      </c>
      <c r="H29" s="5"/>
      <c r="I29" s="10"/>
      <c r="J29" s="6"/>
      <c r="K29" s="5"/>
      <c r="L29" s="10"/>
      <c r="M29" s="8"/>
      <c r="N29" s="11">
        <f>IF(B29=0,0,(D29+G29)-(D28+G28))</f>
        <v>49.880000000000024</v>
      </c>
      <c r="O29" s="10">
        <v>0</v>
      </c>
      <c r="P29" s="10">
        <v>2200</v>
      </c>
      <c r="Q29" s="10">
        <v>1250</v>
      </c>
      <c r="R29" s="10">
        <v>10</v>
      </c>
      <c r="S29" s="10">
        <v>80</v>
      </c>
      <c r="T29" s="10"/>
      <c r="U29" s="10"/>
      <c r="V29" s="10">
        <v>1353</v>
      </c>
      <c r="W29" s="38" t="s">
        <v>11</v>
      </c>
      <c r="X29" s="38"/>
      <c r="Y29" s="38"/>
      <c r="Z29" s="38"/>
      <c r="AA29" s="38"/>
      <c r="AB29" s="38"/>
      <c r="AC29" s="39">
        <v>1451.5</v>
      </c>
      <c r="AD29" s="39"/>
    </row>
    <row r="30" spans="1:30">
      <c r="A30" s="9">
        <f t="shared" si="3"/>
        <v>23</v>
      </c>
      <c r="B30" s="10">
        <v>10</v>
      </c>
      <c r="C30" s="10">
        <v>0</v>
      </c>
      <c r="D30" s="6">
        <f t="shared" si="0"/>
        <v>139.19999999999999</v>
      </c>
      <c r="E30" s="5">
        <v>1</v>
      </c>
      <c r="F30" s="7">
        <v>2.5</v>
      </c>
      <c r="G30" s="6">
        <f t="shared" si="1"/>
        <v>16.82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53.37</v>
      </c>
      <c r="O30" s="10">
        <v>0</v>
      </c>
      <c r="P30" s="10">
        <v>2200</v>
      </c>
      <c r="Q30" s="10">
        <v>1250</v>
      </c>
      <c r="R30" s="10">
        <v>10</v>
      </c>
      <c r="S30" s="10">
        <v>83</v>
      </c>
      <c r="T30" s="10"/>
      <c r="U30" s="10"/>
      <c r="V30" s="10">
        <v>1344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13</v>
      </c>
      <c r="C31" s="10">
        <v>7</v>
      </c>
      <c r="D31" s="6">
        <f t="shared" si="0"/>
        <v>189.07999999999998</v>
      </c>
      <c r="E31" s="5">
        <v>1</v>
      </c>
      <c r="F31" s="7">
        <v>2.5</v>
      </c>
      <c r="G31" s="6">
        <f t="shared" si="1"/>
        <v>16.82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49.879999999999995</v>
      </c>
      <c r="O31" s="10">
        <v>0</v>
      </c>
      <c r="P31" s="10">
        <v>2200</v>
      </c>
      <c r="Q31" s="10">
        <v>1250</v>
      </c>
      <c r="R31" s="10">
        <v>10</v>
      </c>
      <c r="S31" s="10">
        <v>83</v>
      </c>
      <c r="T31" s="10"/>
      <c r="U31" s="10"/>
      <c r="V31" s="10">
        <v>1350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5</v>
      </c>
      <c r="D32" s="6">
        <f t="shared" si="0"/>
        <v>200.67999999999998</v>
      </c>
      <c r="E32" s="5">
        <v>3</v>
      </c>
      <c r="F32" s="7">
        <v>10</v>
      </c>
      <c r="G32" s="6">
        <f t="shared" si="1"/>
        <v>53.36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48.139999999999986</v>
      </c>
      <c r="O32" s="10">
        <v>0</v>
      </c>
      <c r="P32" s="10">
        <v>2200</v>
      </c>
      <c r="Q32" s="10">
        <v>1250</v>
      </c>
      <c r="R32" s="10">
        <v>10</v>
      </c>
      <c r="S32" s="10">
        <v>81</v>
      </c>
      <c r="T32" s="10"/>
      <c r="U32" s="10"/>
      <c r="V32" s="10">
        <v>1352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7</v>
      </c>
      <c r="F33" s="7">
        <v>2</v>
      </c>
      <c r="G33" s="6">
        <f t="shared" si="1"/>
        <v>99.759999999999991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46.399999999999977</v>
      </c>
      <c r="O33" s="10">
        <v>1</v>
      </c>
      <c r="P33" s="10">
        <v>2200</v>
      </c>
      <c r="Q33" s="10">
        <v>1250</v>
      </c>
      <c r="R33" s="10">
        <v>10</v>
      </c>
      <c r="S33" s="10">
        <v>85</v>
      </c>
      <c r="T33" s="10"/>
      <c r="U33" s="10"/>
      <c r="V33" s="10">
        <v>1350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10</v>
      </c>
      <c r="F34" s="7">
        <v>8</v>
      </c>
      <c r="G34" s="6">
        <f t="shared" si="1"/>
        <v>148.47999999999999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48.720000000000027</v>
      </c>
      <c r="O34" s="10">
        <v>0</v>
      </c>
      <c r="P34" s="10">
        <v>2200</v>
      </c>
      <c r="Q34" s="10">
        <v>1250</v>
      </c>
      <c r="R34" s="10">
        <v>10</v>
      </c>
      <c r="S34" s="10">
        <v>83</v>
      </c>
      <c r="T34" s="10"/>
      <c r="U34" s="10"/>
      <c r="V34" s="10">
        <v>1349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3.5</v>
      </c>
      <c r="D35" s="6">
        <f t="shared" si="0"/>
        <v>17.98</v>
      </c>
      <c r="E35" s="5">
        <v>14</v>
      </c>
      <c r="F35" s="7">
        <v>1</v>
      </c>
      <c r="G35" s="6">
        <f t="shared" si="1"/>
        <v>196.04</v>
      </c>
      <c r="H35" s="5"/>
      <c r="I35" s="10"/>
      <c r="J35" s="6">
        <f t="shared" si="4"/>
        <v>0</v>
      </c>
      <c r="K35" s="5"/>
      <c r="L35" s="10"/>
      <c r="M35" s="8"/>
      <c r="N35" s="11">
        <v>47.86</v>
      </c>
      <c r="O35" s="10">
        <v>0</v>
      </c>
      <c r="P35" s="10">
        <v>2200</v>
      </c>
      <c r="Q35" s="10">
        <v>1250</v>
      </c>
      <c r="R35" s="10">
        <v>10</v>
      </c>
      <c r="S35" s="10">
        <v>84</v>
      </c>
      <c r="T35" s="10"/>
      <c r="U35" s="10"/>
      <c r="V35" s="10">
        <v>1348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3</v>
      </c>
      <c r="F36" s="7">
        <v>3</v>
      </c>
      <c r="G36" s="6">
        <f t="shared" si="1"/>
        <v>45.239999999999995</v>
      </c>
      <c r="H36" s="5"/>
      <c r="I36" s="10"/>
      <c r="J36" s="6">
        <f t="shared" si="4"/>
        <v>0</v>
      </c>
      <c r="K36" s="5"/>
      <c r="L36" s="10"/>
      <c r="M36" s="8"/>
      <c r="N36" s="11">
        <v>44.38</v>
      </c>
      <c r="O36" s="10">
        <v>0</v>
      </c>
      <c r="P36" s="10">
        <v>2200</v>
      </c>
      <c r="Q36" s="10">
        <v>1250</v>
      </c>
      <c r="R36" s="10">
        <v>10</v>
      </c>
      <c r="S36" s="10">
        <v>82</v>
      </c>
      <c r="T36" s="10"/>
      <c r="U36" s="10"/>
      <c r="V36" s="10">
        <v>1352</v>
      </c>
      <c r="W36" s="34" t="s">
        <v>247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6</v>
      </c>
      <c r="F37" s="7">
        <v>9</v>
      </c>
      <c r="G37" s="6">
        <f t="shared" si="1"/>
        <v>93.96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48.72</v>
      </c>
      <c r="O37" s="10">
        <v>0</v>
      </c>
      <c r="P37" s="10">
        <v>2200</v>
      </c>
      <c r="Q37" s="10">
        <v>1250</v>
      </c>
      <c r="R37" s="10">
        <v>10</v>
      </c>
      <c r="S37" s="10">
        <v>81</v>
      </c>
      <c r="T37" s="10"/>
      <c r="U37" s="10"/>
      <c r="V37" s="10">
        <v>1344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2</v>
      </c>
      <c r="D39" s="6">
        <f t="shared" si="0"/>
        <v>30.159999999999997</v>
      </c>
      <c r="E39" s="5">
        <v>10</v>
      </c>
      <c r="F39" s="7">
        <v>6</v>
      </c>
      <c r="G39" s="6">
        <f t="shared" si="1"/>
        <v>146.16</v>
      </c>
      <c r="H39" s="5"/>
      <c r="I39" s="10"/>
      <c r="J39" s="6">
        <f t="shared" si="4"/>
        <v>0</v>
      </c>
      <c r="K39" s="5"/>
      <c r="L39" s="10"/>
      <c r="M39" s="8"/>
      <c r="N39" s="11">
        <v>52.2</v>
      </c>
      <c r="O39" s="10">
        <v>0</v>
      </c>
      <c r="P39" s="10">
        <v>2200</v>
      </c>
      <c r="Q39" s="10">
        <v>1250</v>
      </c>
      <c r="R39" s="10">
        <v>10</v>
      </c>
      <c r="S39" s="10">
        <v>79</v>
      </c>
      <c r="T39" s="10"/>
      <c r="U39" s="10"/>
      <c r="V39" s="10">
        <v>1350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1451.58</v>
      </c>
      <c r="O40" s="20"/>
      <c r="T40" s="22" t="s">
        <v>34</v>
      </c>
      <c r="U40" s="20">
        <f>SUM(U9:U39)</f>
        <v>0</v>
      </c>
      <c r="V40" s="20">
        <f>SUM(V9:V39)</f>
        <v>39855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1451.58</v>
      </c>
      <c r="O42" s="9">
        <f>O40+O41</f>
        <v>0</v>
      </c>
      <c r="S42" t="s">
        <v>48</v>
      </c>
      <c r="U42" s="9">
        <f>U40+U41</f>
        <v>0</v>
      </c>
      <c r="V42" s="9">
        <f>V40+V41</f>
        <v>39855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H5" zoomScale="75" zoomScaleNormal="75" zoomScalePageLayoutView="75" workbookViewId="0">
      <selection activeCell="W36" sqref="W36:AD36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4.6640625" customWidth="1"/>
    <col min="28" max="28" width="4.1640625" customWidth="1"/>
    <col min="29" max="29" width="5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7</v>
      </c>
      <c r="C8" s="5">
        <v>1</v>
      </c>
      <c r="D8" s="6">
        <f t="shared" ref="D8:D39" si="0">((+B8*12)+C8)*1.16</f>
        <v>98.6</v>
      </c>
      <c r="E8" s="5">
        <v>14</v>
      </c>
      <c r="F8" s="7">
        <v>2</v>
      </c>
      <c r="G8" s="6">
        <f t="shared" ref="G8:G39" si="1">((+E8*12)+F8)*1.16</f>
        <v>197.2</v>
      </c>
      <c r="H8" s="5"/>
      <c r="I8" s="5"/>
      <c r="J8" s="6">
        <f t="shared" ref="J8:J13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10</v>
      </c>
      <c r="C9" s="10">
        <v>7</v>
      </c>
      <c r="D9" s="6">
        <f t="shared" si="0"/>
        <v>147.32</v>
      </c>
      <c r="E9" s="5">
        <v>14</v>
      </c>
      <c r="F9" s="7">
        <v>2</v>
      </c>
      <c r="G9" s="6">
        <f t="shared" si="1"/>
        <v>197.2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48.720000000000027</v>
      </c>
      <c r="O9" s="10">
        <v>0</v>
      </c>
      <c r="P9" s="10">
        <v>2000</v>
      </c>
      <c r="Q9" s="10">
        <v>1250</v>
      </c>
      <c r="R9" s="10">
        <v>10</v>
      </c>
      <c r="S9" s="10">
        <v>76</v>
      </c>
      <c r="T9" s="10"/>
      <c r="U9" s="10"/>
      <c r="V9" s="10">
        <v>1226</v>
      </c>
      <c r="W9" s="12">
        <v>40818</v>
      </c>
      <c r="X9" s="10">
        <v>41039</v>
      </c>
      <c r="Y9" s="10">
        <v>638248</v>
      </c>
      <c r="Z9" s="10">
        <v>14</v>
      </c>
      <c r="AA9" s="10">
        <v>3.25</v>
      </c>
      <c r="AB9" s="10">
        <v>1</v>
      </c>
      <c r="AC9" s="11">
        <v>3.5</v>
      </c>
      <c r="AD9" s="13">
        <v>180.68</v>
      </c>
    </row>
    <row r="10" spans="1:30">
      <c r="A10" s="9">
        <f t="shared" ref="A10:A21" si="3">SUM(A9+1)</f>
        <v>3</v>
      </c>
      <c r="B10" s="10">
        <v>14</v>
      </c>
      <c r="C10" s="10">
        <v>2</v>
      </c>
      <c r="D10" s="6">
        <f t="shared" si="0"/>
        <v>197.2</v>
      </c>
      <c r="E10" s="5">
        <v>1</v>
      </c>
      <c r="F10" s="7">
        <v>3.5</v>
      </c>
      <c r="G10" s="6">
        <f t="shared" si="1"/>
        <v>17.98</v>
      </c>
      <c r="H10" s="5"/>
      <c r="I10" s="10"/>
      <c r="J10" s="6">
        <f t="shared" si="2"/>
        <v>0</v>
      </c>
      <c r="K10" s="5"/>
      <c r="L10" s="10"/>
      <c r="M10" s="8"/>
      <c r="N10" s="11">
        <v>51.34</v>
      </c>
      <c r="O10" s="10">
        <v>0</v>
      </c>
      <c r="P10" s="10">
        <v>2000</v>
      </c>
      <c r="Q10" s="10">
        <v>1250</v>
      </c>
      <c r="R10" s="10">
        <v>10</v>
      </c>
      <c r="S10" s="10">
        <v>74</v>
      </c>
      <c r="T10" s="10"/>
      <c r="U10" s="10"/>
      <c r="V10" s="10">
        <v>1224</v>
      </c>
      <c r="W10" s="12">
        <v>40819</v>
      </c>
      <c r="X10" s="10">
        <v>41040</v>
      </c>
      <c r="Y10" s="10">
        <v>640820</v>
      </c>
      <c r="Z10" s="10">
        <v>14</v>
      </c>
      <c r="AA10" s="10">
        <v>4.25</v>
      </c>
      <c r="AB10" s="10">
        <v>1</v>
      </c>
      <c r="AC10" s="11">
        <v>4</v>
      </c>
      <c r="AD10" s="13">
        <v>181.26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4</v>
      </c>
      <c r="F11" s="7">
        <v>8</v>
      </c>
      <c r="G11" s="6">
        <f t="shared" si="1"/>
        <v>64.959999999999994</v>
      </c>
      <c r="H11" s="5"/>
      <c r="I11" s="10"/>
      <c r="J11" s="6">
        <f t="shared" si="2"/>
        <v>0</v>
      </c>
      <c r="K11" s="5"/>
      <c r="L11" s="10"/>
      <c r="M11" s="8"/>
      <c r="N11" s="11">
        <v>49.6</v>
      </c>
      <c r="O11" s="10">
        <v>0</v>
      </c>
      <c r="P11" s="10">
        <v>2000</v>
      </c>
      <c r="Q11" s="10">
        <v>1250</v>
      </c>
      <c r="R11" s="10">
        <v>10</v>
      </c>
      <c r="S11" s="10">
        <v>72</v>
      </c>
      <c r="T11" s="10"/>
      <c r="U11" s="10"/>
      <c r="V11" s="10">
        <v>1219</v>
      </c>
      <c r="W11" s="12">
        <v>40826</v>
      </c>
      <c r="X11" s="10">
        <v>41039</v>
      </c>
      <c r="Y11" s="10">
        <v>645621</v>
      </c>
      <c r="Z11" s="10">
        <v>14</v>
      </c>
      <c r="AA11" s="10">
        <v>3</v>
      </c>
      <c r="AB11" s="10">
        <v>1</v>
      </c>
      <c r="AC11" s="11">
        <v>2.5</v>
      </c>
      <c r="AD11" s="13">
        <v>181.55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8</v>
      </c>
      <c r="F12" s="7">
        <v>3</v>
      </c>
      <c r="G12" s="6">
        <f t="shared" si="1"/>
        <v>114.83999999999999</v>
      </c>
      <c r="H12" s="5"/>
      <c r="I12" s="10"/>
      <c r="J12" s="6">
        <f t="shared" si="2"/>
        <v>0</v>
      </c>
      <c r="K12" s="5"/>
      <c r="L12" s="10"/>
      <c r="M12" s="8"/>
      <c r="N12" s="11">
        <f t="shared" ref="N12:N17" si="4">IF(B12=0,0,(D12+G12)-(D11+G11))</f>
        <v>49.879999999999981</v>
      </c>
      <c r="O12" s="10">
        <v>1</v>
      </c>
      <c r="P12" s="10">
        <v>2000</v>
      </c>
      <c r="Q12" s="10">
        <v>1250</v>
      </c>
      <c r="R12" s="10">
        <v>10</v>
      </c>
      <c r="S12" s="10">
        <v>74</v>
      </c>
      <c r="T12" s="10"/>
      <c r="U12" s="10"/>
      <c r="V12" s="10">
        <v>1216</v>
      </c>
      <c r="W12" s="12">
        <v>40828</v>
      </c>
      <c r="X12" s="10">
        <v>41040</v>
      </c>
      <c r="Y12" s="10">
        <v>648086</v>
      </c>
      <c r="Z12" s="10">
        <v>14</v>
      </c>
      <c r="AA12" s="10">
        <v>6.25</v>
      </c>
      <c r="AB12" s="10">
        <v>1</v>
      </c>
      <c r="AC12" s="11">
        <v>4.25</v>
      </c>
      <c r="AD12" s="13">
        <v>183.28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11</v>
      </c>
      <c r="F13" s="7">
        <v>9</v>
      </c>
      <c r="G13" s="6">
        <f t="shared" si="1"/>
        <v>163.56</v>
      </c>
      <c r="H13" s="5"/>
      <c r="I13" s="10"/>
      <c r="J13" s="6">
        <f t="shared" si="2"/>
        <v>0</v>
      </c>
      <c r="K13" s="5"/>
      <c r="L13" s="10"/>
      <c r="M13" s="8"/>
      <c r="N13" s="11">
        <f t="shared" si="4"/>
        <v>48.720000000000027</v>
      </c>
      <c r="O13" s="10">
        <v>0</v>
      </c>
      <c r="P13" s="10">
        <v>2000</v>
      </c>
      <c r="Q13" s="10">
        <v>1250</v>
      </c>
      <c r="R13" s="10">
        <v>10</v>
      </c>
      <c r="S13" s="10">
        <v>75</v>
      </c>
      <c r="T13" s="10"/>
      <c r="U13" s="10"/>
      <c r="V13" s="10">
        <v>1218</v>
      </c>
      <c r="W13" s="12">
        <v>40832</v>
      </c>
      <c r="X13" s="10">
        <v>41039</v>
      </c>
      <c r="Y13" s="10">
        <v>652718</v>
      </c>
      <c r="Z13" s="10">
        <v>14</v>
      </c>
      <c r="AA13" s="10">
        <v>4.5</v>
      </c>
      <c r="AB13" s="10">
        <v>1</v>
      </c>
      <c r="AC13" s="11">
        <v>3</v>
      </c>
      <c r="AD13" s="13">
        <v>182.71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12</v>
      </c>
      <c r="F14" s="7">
        <v>10</v>
      </c>
      <c r="G14" s="6">
        <f t="shared" si="1"/>
        <v>178.64</v>
      </c>
      <c r="H14" s="5"/>
      <c r="I14" s="10"/>
      <c r="J14" s="6" t="s">
        <v>248</v>
      </c>
      <c r="K14" s="5"/>
      <c r="L14" s="10"/>
      <c r="M14" s="8"/>
      <c r="N14" s="11">
        <f t="shared" si="4"/>
        <v>15.079999999999984</v>
      </c>
      <c r="O14" s="10">
        <v>0</v>
      </c>
      <c r="P14" s="10">
        <v>2350</v>
      </c>
      <c r="Q14" s="10">
        <v>1250</v>
      </c>
      <c r="R14" s="10">
        <v>10</v>
      </c>
      <c r="S14" s="10">
        <v>45</v>
      </c>
      <c r="T14" s="10"/>
      <c r="U14" s="10"/>
      <c r="V14" s="10">
        <v>358</v>
      </c>
      <c r="W14" s="12">
        <v>40837</v>
      </c>
      <c r="X14" s="10">
        <v>41040</v>
      </c>
      <c r="Y14" s="10">
        <v>655365</v>
      </c>
      <c r="Z14" s="10">
        <v>14</v>
      </c>
      <c r="AA14" s="10">
        <v>5</v>
      </c>
      <c r="AB14" s="10">
        <v>1</v>
      </c>
      <c r="AC14" s="11">
        <v>4.5</v>
      </c>
      <c r="AD14" s="13">
        <v>182.41</v>
      </c>
    </row>
    <row r="15" spans="1:30">
      <c r="A15" s="9">
        <f t="shared" si="3"/>
        <v>8</v>
      </c>
      <c r="B15" s="10">
        <v>3</v>
      </c>
      <c r="C15" s="10">
        <v>1</v>
      </c>
      <c r="D15" s="6">
        <f t="shared" si="0"/>
        <v>42.919999999999995</v>
      </c>
      <c r="E15" s="5">
        <v>14</v>
      </c>
      <c r="F15" s="7">
        <v>4</v>
      </c>
      <c r="G15" s="6">
        <f t="shared" si="1"/>
        <v>199.51999999999998</v>
      </c>
      <c r="H15" s="5"/>
      <c r="I15" s="10"/>
      <c r="J15" s="6">
        <f t="shared" ref="J15:J28" si="5">((+H15*12)+I15)*1.16</f>
        <v>0</v>
      </c>
      <c r="K15" s="5"/>
      <c r="L15" s="10"/>
      <c r="M15" s="8"/>
      <c r="N15" s="11">
        <f t="shared" si="4"/>
        <v>45.239999999999981</v>
      </c>
      <c r="O15" s="10">
        <v>1</v>
      </c>
      <c r="P15" s="10">
        <v>2000</v>
      </c>
      <c r="Q15" s="10">
        <v>1250</v>
      </c>
      <c r="R15" s="10">
        <v>10</v>
      </c>
      <c r="S15" s="10">
        <v>75</v>
      </c>
      <c r="T15" s="10"/>
      <c r="U15" s="10"/>
      <c r="V15" s="10">
        <v>1221</v>
      </c>
      <c r="W15" s="12">
        <v>40839</v>
      </c>
      <c r="X15" s="10">
        <v>41039</v>
      </c>
      <c r="Y15" s="10">
        <v>659069</v>
      </c>
      <c r="Z15" s="10">
        <v>14</v>
      </c>
      <c r="AA15" s="10">
        <v>5</v>
      </c>
      <c r="AB15" s="10">
        <v>1</v>
      </c>
      <c r="AC15" s="11">
        <v>5</v>
      </c>
      <c r="AD15" s="13">
        <v>180</v>
      </c>
    </row>
    <row r="16" spans="1:30">
      <c r="A16" s="9">
        <f t="shared" si="3"/>
        <v>9</v>
      </c>
      <c r="B16" s="10">
        <v>6</v>
      </c>
      <c r="C16" s="10">
        <v>5</v>
      </c>
      <c r="D16" s="6">
        <f t="shared" si="0"/>
        <v>89.32</v>
      </c>
      <c r="E16" s="5">
        <v>14</v>
      </c>
      <c r="F16" s="7">
        <v>4</v>
      </c>
      <c r="G16" s="6">
        <f t="shared" si="1"/>
        <v>199.51999999999998</v>
      </c>
      <c r="H16" s="5"/>
      <c r="I16" s="10"/>
      <c r="J16" s="6">
        <f t="shared" si="5"/>
        <v>0</v>
      </c>
      <c r="K16" s="5"/>
      <c r="L16" s="10"/>
      <c r="M16" s="8"/>
      <c r="N16" s="11">
        <f t="shared" si="4"/>
        <v>46.400000000000006</v>
      </c>
      <c r="O16" s="10">
        <v>0</v>
      </c>
      <c r="P16" s="10">
        <v>2000</v>
      </c>
      <c r="Q16" s="10">
        <v>1250</v>
      </c>
      <c r="R16" s="10">
        <v>10</v>
      </c>
      <c r="S16" s="10">
        <v>74</v>
      </c>
      <c r="T16" s="10"/>
      <c r="U16" s="10"/>
      <c r="V16" s="10">
        <v>1218</v>
      </c>
      <c r="W16" s="12">
        <v>40845</v>
      </c>
      <c r="X16" s="10">
        <v>41039</v>
      </c>
      <c r="Y16" s="10">
        <v>662684</v>
      </c>
      <c r="Z16" s="10">
        <v>14</v>
      </c>
      <c r="AA16" s="10">
        <v>3.5</v>
      </c>
      <c r="AB16" s="10">
        <v>1</v>
      </c>
      <c r="AC16" s="11">
        <v>3.5</v>
      </c>
      <c r="AD16" s="13">
        <v>180.97</v>
      </c>
    </row>
    <row r="17" spans="1:30">
      <c r="A17" s="9">
        <f t="shared" si="3"/>
        <v>10</v>
      </c>
      <c r="B17" s="10">
        <v>10</v>
      </c>
      <c r="C17" s="10">
        <v>0</v>
      </c>
      <c r="D17" s="6">
        <f t="shared" si="0"/>
        <v>139.19999999999999</v>
      </c>
      <c r="E17" s="5">
        <v>14</v>
      </c>
      <c r="F17" s="7">
        <v>3</v>
      </c>
      <c r="G17" s="6">
        <f t="shared" si="1"/>
        <v>198.35999999999999</v>
      </c>
      <c r="H17" s="5"/>
      <c r="I17" s="10"/>
      <c r="J17" s="6">
        <f t="shared" si="5"/>
        <v>0</v>
      </c>
      <c r="K17" s="5"/>
      <c r="L17" s="10"/>
      <c r="M17" s="8"/>
      <c r="N17" s="11">
        <f t="shared" si="4"/>
        <v>48.71999999999997</v>
      </c>
      <c r="O17" s="10">
        <v>0</v>
      </c>
      <c r="P17" s="10">
        <v>2000</v>
      </c>
      <c r="Q17" s="10">
        <v>1250</v>
      </c>
      <c r="R17" s="10">
        <v>10</v>
      </c>
      <c r="S17" s="10">
        <v>75</v>
      </c>
      <c r="T17" s="10"/>
      <c r="U17" s="10"/>
      <c r="V17" s="10">
        <v>1217</v>
      </c>
      <c r="W17" s="24" t="s">
        <v>249</v>
      </c>
      <c r="X17" s="10">
        <v>41040</v>
      </c>
      <c r="Y17" s="10">
        <v>666270</v>
      </c>
      <c r="Z17" s="10">
        <v>14</v>
      </c>
      <c r="AA17" s="10">
        <v>5.5</v>
      </c>
      <c r="AB17" s="10">
        <v>1</v>
      </c>
      <c r="AC17" s="11">
        <v>4.5</v>
      </c>
      <c r="AD17" s="13">
        <v>182.12</v>
      </c>
    </row>
    <row r="18" spans="1:30">
      <c r="A18" s="9">
        <f t="shared" si="3"/>
        <v>11</v>
      </c>
      <c r="B18" s="10">
        <v>13</v>
      </c>
      <c r="C18" s="10">
        <v>4</v>
      </c>
      <c r="D18" s="6">
        <f t="shared" si="0"/>
        <v>185.6</v>
      </c>
      <c r="E18" s="5">
        <v>1</v>
      </c>
      <c r="F18" s="7">
        <v>2.5</v>
      </c>
      <c r="G18" s="6">
        <f t="shared" si="1"/>
        <v>16.82</v>
      </c>
      <c r="H18" s="5"/>
      <c r="I18" s="10"/>
      <c r="J18" s="6">
        <f t="shared" si="5"/>
        <v>0</v>
      </c>
      <c r="K18" s="5"/>
      <c r="L18" s="10"/>
      <c r="M18" s="8"/>
      <c r="N18" s="11">
        <v>46.41</v>
      </c>
      <c r="O18" s="10">
        <v>0</v>
      </c>
      <c r="P18" s="10">
        <v>2000</v>
      </c>
      <c r="Q18" s="10">
        <v>1250</v>
      </c>
      <c r="R18" s="10">
        <v>10</v>
      </c>
      <c r="S18" s="10">
        <v>74</v>
      </c>
      <c r="T18" s="10"/>
      <c r="U18" s="10"/>
      <c r="V18" s="10">
        <v>1220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3</v>
      </c>
      <c r="F19" s="7">
        <v>7</v>
      </c>
      <c r="G19" s="6">
        <f t="shared" si="1"/>
        <v>49.879999999999995</v>
      </c>
      <c r="H19" s="5"/>
      <c r="I19" s="10"/>
      <c r="J19" s="6">
        <f t="shared" si="5"/>
        <v>0</v>
      </c>
      <c r="K19" s="5"/>
      <c r="L19" s="10"/>
      <c r="M19" s="8"/>
      <c r="N19" s="11">
        <f>IF(B19=0,0,(D19+G19)-(D18+G18))</f>
        <v>45.819999999999993</v>
      </c>
      <c r="O19" s="10">
        <v>0</v>
      </c>
      <c r="P19" s="10">
        <v>2000</v>
      </c>
      <c r="Q19" s="10">
        <v>1250</v>
      </c>
      <c r="R19" s="10">
        <v>10</v>
      </c>
      <c r="S19" s="10">
        <v>77</v>
      </c>
      <c r="T19" s="10"/>
      <c r="U19" s="10"/>
      <c r="V19" s="10">
        <v>1216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3</v>
      </c>
      <c r="C20" s="10">
        <v>8</v>
      </c>
      <c r="D20" s="6">
        <f t="shared" si="0"/>
        <v>51.04</v>
      </c>
      <c r="E20" s="5">
        <v>4</v>
      </c>
      <c r="F20" s="7">
        <v>4</v>
      </c>
      <c r="G20" s="6">
        <f t="shared" si="1"/>
        <v>60.319999999999993</v>
      </c>
      <c r="H20" s="5"/>
      <c r="I20" s="10"/>
      <c r="J20" s="6">
        <f t="shared" si="5"/>
        <v>0</v>
      </c>
      <c r="K20" s="5"/>
      <c r="L20" s="10"/>
      <c r="M20" s="8"/>
      <c r="N20" s="11">
        <v>46.4</v>
      </c>
      <c r="O20" s="10">
        <v>0</v>
      </c>
      <c r="P20" s="10">
        <v>2000</v>
      </c>
      <c r="Q20" s="10">
        <v>1250</v>
      </c>
      <c r="R20" s="10">
        <v>10</v>
      </c>
      <c r="S20" s="10">
        <v>79</v>
      </c>
      <c r="T20" s="10"/>
      <c r="U20" s="10"/>
      <c r="V20" s="14">
        <v>1212</v>
      </c>
      <c r="W20" s="42" t="s">
        <v>34</v>
      </c>
      <c r="X20" s="42"/>
      <c r="Y20" s="42"/>
      <c r="Z20" s="42"/>
      <c r="AA20" s="42"/>
      <c r="AB20" s="42"/>
      <c r="AC20" s="42"/>
      <c r="AD20" s="15">
        <v>1634.98</v>
      </c>
    </row>
    <row r="21" spans="1:30">
      <c r="A21" s="9">
        <f t="shared" si="3"/>
        <v>14</v>
      </c>
      <c r="B21" s="10">
        <v>3</v>
      </c>
      <c r="C21" s="10">
        <v>8</v>
      </c>
      <c r="D21" s="6">
        <f t="shared" si="0"/>
        <v>51.04</v>
      </c>
      <c r="E21" s="5">
        <v>7</v>
      </c>
      <c r="F21" s="7">
        <v>10</v>
      </c>
      <c r="G21" s="6">
        <f t="shared" si="1"/>
        <v>109.03999999999999</v>
      </c>
      <c r="H21" s="5"/>
      <c r="I21" s="10"/>
      <c r="J21" s="6">
        <f t="shared" si="5"/>
        <v>0</v>
      </c>
      <c r="K21" s="5"/>
      <c r="L21" s="10"/>
      <c r="M21" s="8"/>
      <c r="N21" s="11">
        <f>IF(B21=0,0,(D21+G21)-(D20+G20))</f>
        <v>48.72</v>
      </c>
      <c r="O21" s="10">
        <v>1</v>
      </c>
      <c r="P21" s="10">
        <v>2000</v>
      </c>
      <c r="Q21" s="10">
        <v>1250</v>
      </c>
      <c r="R21" s="16">
        <v>10</v>
      </c>
      <c r="S21" s="10">
        <v>77</v>
      </c>
      <c r="T21" s="10"/>
      <c r="U21" s="10"/>
      <c r="V21" s="10">
        <v>1216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v>15</v>
      </c>
      <c r="B22" s="10">
        <v>3</v>
      </c>
      <c r="C22" s="10">
        <v>8</v>
      </c>
      <c r="D22" s="6">
        <f t="shared" si="0"/>
        <v>51.04</v>
      </c>
      <c r="E22" s="5">
        <v>11</v>
      </c>
      <c r="F22" s="7">
        <v>2</v>
      </c>
      <c r="G22" s="6">
        <f t="shared" si="1"/>
        <v>155.44</v>
      </c>
      <c r="H22" s="5"/>
      <c r="I22" s="10"/>
      <c r="J22" s="6">
        <f t="shared" si="5"/>
        <v>0</v>
      </c>
      <c r="K22" s="5"/>
      <c r="L22" s="10"/>
      <c r="M22" s="8"/>
      <c r="N22" s="11">
        <f>IF(B22=0,0,(D22+G22)-(D21+G21))</f>
        <v>46.400000000000006</v>
      </c>
      <c r="O22" s="10">
        <v>0</v>
      </c>
      <c r="P22" s="10">
        <v>2000</v>
      </c>
      <c r="Q22" s="10">
        <v>1250</v>
      </c>
      <c r="R22" s="10">
        <v>10</v>
      </c>
      <c r="S22" s="10">
        <v>75</v>
      </c>
      <c r="T22" s="10"/>
      <c r="U22" s="10"/>
      <c r="V22" s="10">
        <v>1216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ref="A23:A36" si="6">SUM(A22+1)</f>
        <v>16</v>
      </c>
      <c r="B23" s="10">
        <v>4</v>
      </c>
      <c r="C23" s="10">
        <v>2</v>
      </c>
      <c r="D23" s="6">
        <f t="shared" si="0"/>
        <v>57.999999999999993</v>
      </c>
      <c r="E23" s="5">
        <v>14</v>
      </c>
      <c r="F23" s="7">
        <v>0</v>
      </c>
      <c r="G23" s="6">
        <f t="shared" si="1"/>
        <v>194.88</v>
      </c>
      <c r="H23" s="5"/>
      <c r="I23" s="10"/>
      <c r="J23" s="6">
        <f t="shared" si="5"/>
        <v>0</v>
      </c>
      <c r="K23" s="5"/>
      <c r="L23" s="10"/>
      <c r="M23" s="8"/>
      <c r="N23" s="11">
        <f>IF(B23=0,0,(D23+G23)-(D22+G22))</f>
        <v>46.400000000000006</v>
      </c>
      <c r="O23" s="10">
        <v>0</v>
      </c>
      <c r="P23" s="10">
        <v>2000</v>
      </c>
      <c r="Q23" s="10">
        <v>1250</v>
      </c>
      <c r="R23" s="10">
        <v>10</v>
      </c>
      <c r="S23" s="10">
        <v>78</v>
      </c>
      <c r="T23" s="10"/>
      <c r="U23" s="10"/>
      <c r="V23" s="10">
        <v>1214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6"/>
        <v>17</v>
      </c>
      <c r="B24" s="10">
        <v>7</v>
      </c>
      <c r="C24" s="10">
        <v>2</v>
      </c>
      <c r="D24" s="6">
        <f t="shared" si="0"/>
        <v>99.759999999999991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5"/>
        <v>0</v>
      </c>
      <c r="K24" s="5"/>
      <c r="L24" s="10"/>
      <c r="M24" s="8"/>
      <c r="N24" s="11">
        <v>46.99</v>
      </c>
      <c r="O24" s="10">
        <v>0</v>
      </c>
      <c r="P24" s="10">
        <v>2000</v>
      </c>
      <c r="Q24" s="10">
        <v>1250</v>
      </c>
      <c r="R24" s="10">
        <v>10</v>
      </c>
      <c r="S24" s="10">
        <v>74</v>
      </c>
      <c r="T24" s="10"/>
      <c r="U24" s="10"/>
      <c r="V24" s="10">
        <v>1212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6"/>
        <v>18</v>
      </c>
      <c r="B25" s="10">
        <v>10</v>
      </c>
      <c r="C25" s="10">
        <v>5</v>
      </c>
      <c r="D25" s="6">
        <f t="shared" si="0"/>
        <v>145</v>
      </c>
      <c r="E25" s="5">
        <v>1</v>
      </c>
      <c r="F25" s="7">
        <v>3</v>
      </c>
      <c r="G25" s="6">
        <f t="shared" si="1"/>
        <v>17.399999999999999</v>
      </c>
      <c r="H25" s="5"/>
      <c r="I25" s="10"/>
      <c r="J25" s="6">
        <f t="shared" si="5"/>
        <v>0</v>
      </c>
      <c r="K25" s="5"/>
      <c r="L25" s="10"/>
      <c r="M25" s="8"/>
      <c r="N25" s="11">
        <f>IF(B25=0,0,(D25+G25)-(D24+G24))</f>
        <v>45.240000000000009</v>
      </c>
      <c r="O25" s="10">
        <v>0</v>
      </c>
      <c r="P25" s="10">
        <v>2000</v>
      </c>
      <c r="Q25" s="10">
        <v>1250</v>
      </c>
      <c r="R25" s="10">
        <v>10</v>
      </c>
      <c r="S25" s="10">
        <v>76</v>
      </c>
      <c r="T25" s="10"/>
      <c r="U25" s="10"/>
      <c r="V25" s="17">
        <v>1201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6"/>
        <v>19</v>
      </c>
      <c r="B26" s="10">
        <v>14</v>
      </c>
      <c r="C26" s="10">
        <v>0</v>
      </c>
      <c r="D26" s="6">
        <f t="shared" si="0"/>
        <v>194.88</v>
      </c>
      <c r="E26" s="5">
        <v>1</v>
      </c>
      <c r="F26" s="7">
        <v>3</v>
      </c>
      <c r="G26" s="6">
        <f t="shared" si="1"/>
        <v>17.399999999999999</v>
      </c>
      <c r="H26" s="5"/>
      <c r="I26" s="10"/>
      <c r="J26" s="6">
        <f t="shared" si="5"/>
        <v>0</v>
      </c>
      <c r="K26" s="5"/>
      <c r="L26" s="10"/>
      <c r="M26" s="8"/>
      <c r="N26" s="11">
        <f>IF(B26=0,0,(D26+G26)-(D25+G25))</f>
        <v>49.879999999999995</v>
      </c>
      <c r="O26" s="10">
        <v>0</v>
      </c>
      <c r="P26" s="10">
        <v>2000</v>
      </c>
      <c r="Q26" s="10">
        <v>1250</v>
      </c>
      <c r="R26" s="10">
        <v>10</v>
      </c>
      <c r="S26" s="10">
        <v>74</v>
      </c>
      <c r="T26" s="10"/>
      <c r="U26" s="10"/>
      <c r="V26" s="10">
        <v>1204</v>
      </c>
      <c r="W26" s="44" t="s">
        <v>37</v>
      </c>
      <c r="X26" s="44"/>
      <c r="Y26" s="44"/>
      <c r="Z26" s="44"/>
      <c r="AA26" s="44"/>
      <c r="AB26" s="44"/>
      <c r="AC26" s="39">
        <v>111.94</v>
      </c>
      <c r="AD26" s="39"/>
    </row>
    <row r="27" spans="1:30">
      <c r="A27" s="9">
        <f t="shared" si="6"/>
        <v>20</v>
      </c>
      <c r="B27" s="10">
        <v>14</v>
      </c>
      <c r="C27" s="10">
        <v>5</v>
      </c>
      <c r="D27" s="6">
        <f t="shared" si="0"/>
        <v>200.67999999999998</v>
      </c>
      <c r="E27" s="5">
        <v>4</v>
      </c>
      <c r="F27" s="7">
        <v>0</v>
      </c>
      <c r="G27" s="6">
        <f t="shared" si="1"/>
        <v>55.679999999999993</v>
      </c>
      <c r="H27" s="5"/>
      <c r="I27" s="10"/>
      <c r="J27" s="6">
        <f t="shared" si="5"/>
        <v>0</v>
      </c>
      <c r="K27" s="5"/>
      <c r="L27" s="10"/>
      <c r="M27" s="8"/>
      <c r="N27" s="11">
        <f>IF(B27=0,0,(D27+G27)-(D26+G26))</f>
        <v>44.079999999999956</v>
      </c>
      <c r="O27" s="10">
        <v>1</v>
      </c>
      <c r="P27" s="10">
        <v>2000</v>
      </c>
      <c r="Q27" s="10">
        <v>1250</v>
      </c>
      <c r="R27" s="10">
        <v>10</v>
      </c>
      <c r="S27" s="10">
        <v>72</v>
      </c>
      <c r="T27" s="10"/>
      <c r="U27" s="10"/>
      <c r="V27" s="10">
        <v>1225</v>
      </c>
      <c r="W27" s="38" t="s">
        <v>13</v>
      </c>
      <c r="X27" s="38"/>
      <c r="Y27" s="38"/>
      <c r="Z27" s="38"/>
      <c r="AA27" s="38"/>
      <c r="AB27" s="38"/>
      <c r="AC27" s="39">
        <v>1634.98</v>
      </c>
      <c r="AD27" s="39"/>
    </row>
    <row r="28" spans="1:30">
      <c r="A28" s="9">
        <f t="shared" si="6"/>
        <v>21</v>
      </c>
      <c r="B28" s="10">
        <v>14</v>
      </c>
      <c r="C28" s="10">
        <v>5</v>
      </c>
      <c r="D28" s="6">
        <f t="shared" si="0"/>
        <v>200.67999999999998</v>
      </c>
      <c r="E28" s="5">
        <v>7</v>
      </c>
      <c r="F28" s="7">
        <v>4</v>
      </c>
      <c r="G28" s="6">
        <f t="shared" si="1"/>
        <v>102.08</v>
      </c>
      <c r="H28" s="5"/>
      <c r="I28" s="10"/>
      <c r="J28" s="6">
        <f t="shared" si="5"/>
        <v>0</v>
      </c>
      <c r="K28" s="5"/>
      <c r="L28" s="10"/>
      <c r="M28" s="8"/>
      <c r="N28" s="11">
        <f>IF(B28=0,0,(D28+G28)-(D27+G27))</f>
        <v>46.400000000000034</v>
      </c>
      <c r="O28" s="10">
        <v>0</v>
      </c>
      <c r="P28" s="10">
        <v>2000</v>
      </c>
      <c r="Q28" s="10">
        <v>1250</v>
      </c>
      <c r="R28" s="10">
        <v>10</v>
      </c>
      <c r="S28" s="10">
        <v>77</v>
      </c>
      <c r="T28" s="10"/>
      <c r="U28" s="10"/>
      <c r="V28" s="10">
        <v>1204</v>
      </c>
      <c r="W28" s="38" t="s">
        <v>38</v>
      </c>
      <c r="X28" s="38"/>
      <c r="Y28" s="38"/>
      <c r="Z28" s="38"/>
      <c r="AA28" s="38"/>
      <c r="AB28" s="38"/>
      <c r="AC28" s="39">
        <v>295.8</v>
      </c>
      <c r="AD28" s="39"/>
    </row>
    <row r="29" spans="1:30">
      <c r="A29" s="9">
        <f t="shared" si="6"/>
        <v>22</v>
      </c>
      <c r="B29" s="10">
        <v>1</v>
      </c>
      <c r="C29" s="10">
        <v>4.5</v>
      </c>
      <c r="D29" s="6">
        <f t="shared" si="0"/>
        <v>19.139999999999997</v>
      </c>
      <c r="E29" s="5">
        <v>10</v>
      </c>
      <c r="F29" s="7">
        <v>8</v>
      </c>
      <c r="G29" s="6">
        <f t="shared" si="1"/>
        <v>148.47999999999999</v>
      </c>
      <c r="H29" s="5"/>
      <c r="I29" s="10"/>
      <c r="J29" s="6"/>
      <c r="K29" s="5"/>
      <c r="L29" s="10"/>
      <c r="M29" s="8"/>
      <c r="N29" s="11">
        <v>47.27</v>
      </c>
      <c r="O29" s="10">
        <v>0</v>
      </c>
      <c r="P29" s="10">
        <v>2000</v>
      </c>
      <c r="Q29" s="10">
        <v>1250</v>
      </c>
      <c r="R29" s="10">
        <v>10</v>
      </c>
      <c r="S29" s="10">
        <v>77</v>
      </c>
      <c r="T29" s="10"/>
      <c r="U29" s="10"/>
      <c r="V29" s="10">
        <v>1196</v>
      </c>
      <c r="W29" s="38" t="s">
        <v>11</v>
      </c>
      <c r="X29" s="38"/>
      <c r="Y29" s="38"/>
      <c r="Z29" s="38"/>
      <c r="AA29" s="38"/>
      <c r="AB29" s="38"/>
      <c r="AC29" s="39">
        <v>1451.12</v>
      </c>
      <c r="AD29" s="39"/>
    </row>
    <row r="30" spans="1:30">
      <c r="A30" s="9">
        <f t="shared" si="6"/>
        <v>23</v>
      </c>
      <c r="B30" s="10">
        <v>1</v>
      </c>
      <c r="C30" s="10">
        <v>7</v>
      </c>
      <c r="D30" s="6">
        <f t="shared" si="0"/>
        <v>22.04</v>
      </c>
      <c r="E30" s="5">
        <v>13</v>
      </c>
      <c r="F30" s="7">
        <v>10</v>
      </c>
      <c r="G30" s="6">
        <f t="shared" si="1"/>
        <v>192.55999999999997</v>
      </c>
      <c r="H30" s="5"/>
      <c r="I30" s="10"/>
      <c r="J30" s="6">
        <f t="shared" ref="J30:J39" si="7">((+H30*12)+I30)*1.16</f>
        <v>0</v>
      </c>
      <c r="K30" s="5"/>
      <c r="L30" s="10"/>
      <c r="M30" s="8"/>
      <c r="N30" s="11">
        <f>IF(B30=0,0,(D30+G30)-(D29+G29))</f>
        <v>46.97999999999999</v>
      </c>
      <c r="O30" s="10">
        <v>0</v>
      </c>
      <c r="P30" s="10">
        <v>2000</v>
      </c>
      <c r="Q30" s="10">
        <v>1250</v>
      </c>
      <c r="R30" s="10">
        <v>10</v>
      </c>
      <c r="S30" s="10">
        <v>79</v>
      </c>
      <c r="T30" s="10"/>
      <c r="U30" s="10"/>
      <c r="V30" s="10">
        <v>1190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6"/>
        <v>24</v>
      </c>
      <c r="B31" s="10">
        <v>2</v>
      </c>
      <c r="C31" s="10">
        <v>5</v>
      </c>
      <c r="D31" s="6">
        <f t="shared" si="0"/>
        <v>33.64</v>
      </c>
      <c r="E31" s="5">
        <v>3</v>
      </c>
      <c r="F31" s="7">
        <v>4</v>
      </c>
      <c r="G31" s="6">
        <f t="shared" si="1"/>
        <v>46.4</v>
      </c>
      <c r="H31" s="5"/>
      <c r="I31" s="10"/>
      <c r="J31" s="6">
        <f t="shared" si="7"/>
        <v>0</v>
      </c>
      <c r="K31" s="5"/>
      <c r="L31" s="10"/>
      <c r="M31" s="8"/>
      <c r="N31" s="11">
        <v>45.44</v>
      </c>
      <c r="O31" s="10">
        <v>0</v>
      </c>
      <c r="P31" s="10">
        <v>1950</v>
      </c>
      <c r="Q31" s="10">
        <v>1250</v>
      </c>
      <c r="R31" s="10">
        <v>10</v>
      </c>
      <c r="S31" s="10">
        <v>77</v>
      </c>
      <c r="T31" s="10"/>
      <c r="U31" s="10"/>
      <c r="V31" s="10">
        <v>1188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6"/>
        <v>25</v>
      </c>
      <c r="B32" s="10">
        <v>2</v>
      </c>
      <c r="C32" s="10">
        <v>5</v>
      </c>
      <c r="D32" s="6">
        <f t="shared" si="0"/>
        <v>33.64</v>
      </c>
      <c r="E32" s="5">
        <v>6</v>
      </c>
      <c r="F32" s="7">
        <v>9</v>
      </c>
      <c r="G32" s="6">
        <f t="shared" si="1"/>
        <v>93.96</v>
      </c>
      <c r="H32" s="5"/>
      <c r="I32" s="10"/>
      <c r="J32" s="6">
        <f t="shared" si="7"/>
        <v>0</v>
      </c>
      <c r="K32" s="5"/>
      <c r="L32" s="10"/>
      <c r="M32" s="8"/>
      <c r="N32" s="11">
        <f>IF(B32=0,0,(D32+G32)-(D31+G31))</f>
        <v>47.56</v>
      </c>
      <c r="O32" s="10">
        <v>0</v>
      </c>
      <c r="P32" s="10">
        <v>1950</v>
      </c>
      <c r="Q32" s="10">
        <v>1250</v>
      </c>
      <c r="R32" s="10">
        <v>10</v>
      </c>
      <c r="S32" s="10">
        <v>74</v>
      </c>
      <c r="T32" s="10"/>
      <c r="U32" s="10"/>
      <c r="V32" s="10">
        <v>1187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6"/>
        <v>26</v>
      </c>
      <c r="B33" s="10">
        <v>2</v>
      </c>
      <c r="C33" s="10">
        <v>5</v>
      </c>
      <c r="D33" s="6">
        <f t="shared" si="0"/>
        <v>33.64</v>
      </c>
      <c r="E33" s="5">
        <v>10</v>
      </c>
      <c r="F33" s="7">
        <v>3</v>
      </c>
      <c r="G33" s="6">
        <f t="shared" si="1"/>
        <v>142.67999999999998</v>
      </c>
      <c r="H33" s="5"/>
      <c r="I33" s="10"/>
      <c r="J33" s="6">
        <f t="shared" si="7"/>
        <v>0</v>
      </c>
      <c r="K33" s="5"/>
      <c r="L33" s="10"/>
      <c r="M33" s="8">
        <v>1</v>
      </c>
      <c r="N33" s="11">
        <f>IF(B33=0,0,(D33+G33)-(D32+G32))</f>
        <v>48.72</v>
      </c>
      <c r="O33" s="10">
        <v>0</v>
      </c>
      <c r="P33" s="10">
        <v>1950</v>
      </c>
      <c r="Q33" s="10">
        <v>1250</v>
      </c>
      <c r="R33" s="10">
        <v>10</v>
      </c>
      <c r="S33" s="10">
        <v>75</v>
      </c>
      <c r="T33" s="10"/>
      <c r="U33" s="10"/>
      <c r="V33" s="10">
        <v>1179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6"/>
        <v>27</v>
      </c>
      <c r="B34" s="10">
        <v>2</v>
      </c>
      <c r="C34" s="10">
        <v>5</v>
      </c>
      <c r="D34" s="6">
        <f t="shared" si="0"/>
        <v>33.64</v>
      </c>
      <c r="E34" s="5">
        <v>13</v>
      </c>
      <c r="F34" s="7">
        <v>8</v>
      </c>
      <c r="G34" s="6">
        <f t="shared" si="1"/>
        <v>190.23999999999998</v>
      </c>
      <c r="H34" s="5"/>
      <c r="I34" s="10"/>
      <c r="J34" s="6">
        <f t="shared" si="7"/>
        <v>0</v>
      </c>
      <c r="K34" s="5"/>
      <c r="L34" s="10"/>
      <c r="M34" s="8"/>
      <c r="N34" s="11">
        <f>IF(B34=0,0,(D34+G34)-(D33+G33))</f>
        <v>47.56</v>
      </c>
      <c r="O34" s="10">
        <v>1</v>
      </c>
      <c r="P34" s="10">
        <v>1950</v>
      </c>
      <c r="Q34" s="10">
        <v>1250</v>
      </c>
      <c r="R34" s="10">
        <v>10</v>
      </c>
      <c r="S34" s="10">
        <v>75</v>
      </c>
      <c r="T34" s="10"/>
      <c r="U34" s="10"/>
      <c r="V34" s="10">
        <v>1187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6"/>
        <v>28</v>
      </c>
      <c r="B35" s="10">
        <v>5</v>
      </c>
      <c r="C35" s="10">
        <v>4</v>
      </c>
      <c r="D35" s="6">
        <f t="shared" si="0"/>
        <v>74.239999999999995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7"/>
        <v>0</v>
      </c>
      <c r="K35" s="5"/>
      <c r="L35" s="10"/>
      <c r="M35" s="8"/>
      <c r="N35" s="11">
        <f>IF(B35=0,0,(D35+G35)-(D34+G34))</f>
        <v>48.71999999999997</v>
      </c>
      <c r="O35" s="10">
        <v>0</v>
      </c>
      <c r="P35" s="10">
        <v>1950</v>
      </c>
      <c r="Q35" s="10">
        <v>1250</v>
      </c>
      <c r="R35" s="10">
        <v>10</v>
      </c>
      <c r="S35" s="10">
        <v>76</v>
      </c>
      <c r="T35" s="10"/>
      <c r="U35" s="10"/>
      <c r="V35" s="10">
        <v>1182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6"/>
        <v>29</v>
      </c>
      <c r="B36" s="10">
        <v>9</v>
      </c>
      <c r="C36" s="10">
        <v>2</v>
      </c>
      <c r="D36" s="6">
        <f t="shared" si="0"/>
        <v>127.6</v>
      </c>
      <c r="E36" s="5">
        <v>14</v>
      </c>
      <c r="F36" s="7">
        <v>3</v>
      </c>
      <c r="G36" s="6">
        <f t="shared" si="1"/>
        <v>198.35999999999999</v>
      </c>
      <c r="H36" s="5"/>
      <c r="I36" s="10"/>
      <c r="J36" s="6">
        <f t="shared" si="7"/>
        <v>0</v>
      </c>
      <c r="K36" s="5"/>
      <c r="L36" s="10"/>
      <c r="M36" s="8"/>
      <c r="N36" s="11">
        <f>IF(B36=0,0,(D36+G36)-(D35+G35))</f>
        <v>53.360000000000014</v>
      </c>
      <c r="O36" s="10">
        <v>0</v>
      </c>
      <c r="P36" s="10">
        <v>1950</v>
      </c>
      <c r="Q36" s="10">
        <v>1250</v>
      </c>
      <c r="R36" s="10">
        <v>10</v>
      </c>
      <c r="S36" s="10">
        <v>76</v>
      </c>
      <c r="T36" s="10"/>
      <c r="U36" s="10"/>
      <c r="V36" s="10">
        <v>1174</v>
      </c>
      <c r="W36" s="67">
        <v>10</v>
      </c>
      <c r="X36" s="67"/>
      <c r="Y36" s="67"/>
      <c r="Z36" s="67"/>
      <c r="AA36" s="67"/>
      <c r="AB36" s="67"/>
      <c r="AC36" s="67"/>
      <c r="AD36" s="67"/>
    </row>
    <row r="37" spans="1:30">
      <c r="A37" s="9">
        <v>30</v>
      </c>
      <c r="B37" s="10">
        <v>12</v>
      </c>
      <c r="C37" s="10">
        <v>10</v>
      </c>
      <c r="D37" s="6">
        <f t="shared" si="0"/>
        <v>178.64</v>
      </c>
      <c r="E37" s="5">
        <v>1</v>
      </c>
      <c r="F37" s="7">
        <v>3.5</v>
      </c>
      <c r="G37" s="6">
        <f t="shared" si="1"/>
        <v>17.98</v>
      </c>
      <c r="H37" s="5"/>
      <c r="I37" s="10"/>
      <c r="J37" s="6">
        <f t="shared" si="7"/>
        <v>0</v>
      </c>
      <c r="K37" s="5"/>
      <c r="L37" s="10"/>
      <c r="M37" s="8"/>
      <c r="N37" s="11">
        <v>51.63</v>
      </c>
      <c r="O37" s="10">
        <v>0</v>
      </c>
      <c r="P37" s="10">
        <v>1950</v>
      </c>
      <c r="Q37" s="10">
        <v>1250</v>
      </c>
      <c r="R37" s="10">
        <v>10</v>
      </c>
      <c r="S37" s="10">
        <v>75</v>
      </c>
      <c r="T37" s="10"/>
      <c r="U37" s="10"/>
      <c r="V37" s="10">
        <v>1180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14</v>
      </c>
      <c r="C38" s="10">
        <v>4</v>
      </c>
      <c r="D38" s="6">
        <f t="shared" si="0"/>
        <v>199.51999999999998</v>
      </c>
      <c r="E38" s="5">
        <v>3</v>
      </c>
      <c r="F38" s="7">
        <v>1</v>
      </c>
      <c r="G38" s="6">
        <f t="shared" si="1"/>
        <v>42.919999999999995</v>
      </c>
      <c r="H38" s="5"/>
      <c r="I38" s="10"/>
      <c r="J38" s="6">
        <f t="shared" si="7"/>
        <v>0</v>
      </c>
      <c r="K38" s="5"/>
      <c r="L38" s="10"/>
      <c r="M38" s="8"/>
      <c r="N38" s="11">
        <f>IF(B38=0,0,(D38+G38)-(D37+G37))</f>
        <v>45.819999999999993</v>
      </c>
      <c r="O38" s="10"/>
      <c r="P38" s="10">
        <v>1950</v>
      </c>
      <c r="Q38" s="10">
        <v>1250</v>
      </c>
      <c r="R38" s="10">
        <v>10</v>
      </c>
      <c r="S38" s="10">
        <v>75</v>
      </c>
      <c r="T38" s="10"/>
      <c r="U38" s="10"/>
      <c r="V38" s="10">
        <v>1176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4.5</v>
      </c>
      <c r="D39" s="6">
        <f t="shared" si="0"/>
        <v>19.139999999999997</v>
      </c>
      <c r="E39" s="5">
        <v>6</v>
      </c>
      <c r="F39" s="7">
        <v>8</v>
      </c>
      <c r="G39" s="6">
        <f t="shared" si="1"/>
        <v>92.8</v>
      </c>
      <c r="H39" s="5"/>
      <c r="I39" s="10"/>
      <c r="J39" s="6">
        <f t="shared" si="7"/>
        <v>0</v>
      </c>
      <c r="K39" s="5"/>
      <c r="L39" s="10"/>
      <c r="M39" s="8"/>
      <c r="N39" s="11">
        <v>51.62</v>
      </c>
      <c r="O39" s="10">
        <v>0</v>
      </c>
      <c r="P39" s="10">
        <v>1950</v>
      </c>
      <c r="Q39" s="10">
        <v>1250</v>
      </c>
      <c r="R39" s="10">
        <v>10</v>
      </c>
      <c r="S39" s="10">
        <v>72</v>
      </c>
      <c r="T39" s="10"/>
      <c r="U39" s="10"/>
      <c r="V39" s="10">
        <v>1177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1451.1200000000001</v>
      </c>
      <c r="O40" s="20"/>
      <c r="T40" s="22" t="s">
        <v>34</v>
      </c>
      <c r="U40" s="20">
        <f>SUM(U9:U39)</f>
        <v>0</v>
      </c>
      <c r="V40" s="20">
        <f>SUM(V9:V39)</f>
        <v>36473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1451.1200000000001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36473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U30" sqref="U3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4.6640625" customWidth="1"/>
    <col min="28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10</v>
      </c>
      <c r="C8" s="5">
        <v>4</v>
      </c>
      <c r="D8" s="6">
        <f t="shared" ref="D8:D20" si="0">((+B8*12)+C8)*1.16</f>
        <v>143.84</v>
      </c>
      <c r="E8" s="5">
        <v>1</v>
      </c>
      <c r="F8" s="7">
        <v>3.5</v>
      </c>
      <c r="G8" s="6">
        <f t="shared" ref="G8:G39" si="1">((+E8*12)+F8)*1.16</f>
        <v>17.98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1</v>
      </c>
      <c r="F9" s="7">
        <v>3.5</v>
      </c>
      <c r="G9" s="6">
        <f t="shared" si="1"/>
        <v>17.98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51.039999999999992</v>
      </c>
      <c r="O9" s="10">
        <v>0</v>
      </c>
      <c r="P9" s="10">
        <v>2100</v>
      </c>
      <c r="Q9" s="10">
        <v>1250</v>
      </c>
      <c r="R9" s="10">
        <v>10</v>
      </c>
      <c r="S9" s="10">
        <v>82</v>
      </c>
      <c r="T9" s="10"/>
      <c r="U9" s="10"/>
      <c r="V9" s="10">
        <v>1257</v>
      </c>
      <c r="W9" s="12">
        <v>40789</v>
      </c>
      <c r="X9" s="10">
        <v>41040</v>
      </c>
      <c r="Y9" s="10">
        <v>613539</v>
      </c>
      <c r="Z9" s="10">
        <v>14</v>
      </c>
      <c r="AA9" s="10">
        <v>3.75</v>
      </c>
      <c r="AB9" s="10">
        <v>1</v>
      </c>
      <c r="AC9" s="11">
        <v>4.5</v>
      </c>
      <c r="AD9" s="13">
        <v>180.09</v>
      </c>
    </row>
    <row r="10" spans="1:30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4</v>
      </c>
      <c r="F10" s="7">
        <v>6</v>
      </c>
      <c r="G10" s="6">
        <f t="shared" si="1"/>
        <v>62.639999999999993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48.140000000000015</v>
      </c>
      <c r="O10" s="10">
        <v>0</v>
      </c>
      <c r="P10" s="10">
        <v>2100</v>
      </c>
      <c r="Q10" s="10">
        <v>1250</v>
      </c>
      <c r="R10" s="10">
        <v>10</v>
      </c>
      <c r="S10" s="10">
        <v>77</v>
      </c>
      <c r="T10" s="10"/>
      <c r="U10" s="10"/>
      <c r="V10" s="10">
        <v>1257</v>
      </c>
      <c r="W10" s="12">
        <v>40794</v>
      </c>
      <c r="X10" s="10">
        <v>41039</v>
      </c>
      <c r="Y10" s="10">
        <v>618412</v>
      </c>
      <c r="Z10" s="10">
        <v>14</v>
      </c>
      <c r="AA10" s="10">
        <v>2</v>
      </c>
      <c r="AB10" s="10">
        <v>1</v>
      </c>
      <c r="AC10" s="11">
        <v>2.75</v>
      </c>
      <c r="AD10" s="13">
        <v>180.1</v>
      </c>
    </row>
    <row r="11" spans="1:30">
      <c r="A11" s="9">
        <f t="shared" si="3"/>
        <v>4</v>
      </c>
      <c r="B11" s="10">
        <v>1</v>
      </c>
      <c r="C11" s="10">
        <v>4.5</v>
      </c>
      <c r="D11" s="6">
        <f t="shared" si="0"/>
        <v>19.139999999999997</v>
      </c>
      <c r="E11" s="5">
        <v>8</v>
      </c>
      <c r="F11" s="7">
        <v>0</v>
      </c>
      <c r="G11" s="6">
        <f t="shared" si="1"/>
        <v>111.35999999999999</v>
      </c>
      <c r="H11" s="5"/>
      <c r="I11" s="10"/>
      <c r="J11" s="6">
        <f t="shared" si="2"/>
        <v>0</v>
      </c>
      <c r="K11" s="5"/>
      <c r="L11" s="10"/>
      <c r="M11" s="8"/>
      <c r="N11" s="11">
        <v>49.59</v>
      </c>
      <c r="O11" s="10">
        <v>1</v>
      </c>
      <c r="P11" s="10">
        <v>2100</v>
      </c>
      <c r="Q11" s="10">
        <v>1250</v>
      </c>
      <c r="R11" s="10">
        <v>10</v>
      </c>
      <c r="S11" s="10">
        <v>78</v>
      </c>
      <c r="T11" s="10"/>
      <c r="U11" s="10"/>
      <c r="V11" s="10">
        <v>1253</v>
      </c>
      <c r="W11" s="12">
        <v>40797</v>
      </c>
      <c r="X11" s="10">
        <v>41040</v>
      </c>
      <c r="Y11" s="10">
        <v>620988</v>
      </c>
      <c r="Z11" s="10">
        <v>14</v>
      </c>
      <c r="AA11" s="10">
        <v>3.5</v>
      </c>
      <c r="AB11" s="10">
        <v>1</v>
      </c>
      <c r="AC11" s="11">
        <v>4</v>
      </c>
      <c r="AD11" s="13">
        <v>180.39</v>
      </c>
    </row>
    <row r="12" spans="1:30">
      <c r="A12" s="9">
        <f t="shared" si="3"/>
        <v>5</v>
      </c>
      <c r="B12" s="10">
        <v>1</v>
      </c>
      <c r="C12" s="10">
        <v>4.5</v>
      </c>
      <c r="D12" s="6">
        <f t="shared" si="0"/>
        <v>19.139999999999997</v>
      </c>
      <c r="E12" s="5">
        <v>11</v>
      </c>
      <c r="F12" s="7">
        <v>7</v>
      </c>
      <c r="G12" s="6">
        <f t="shared" si="1"/>
        <v>161.23999999999998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49.879999999999995</v>
      </c>
      <c r="O12" s="10">
        <v>0</v>
      </c>
      <c r="P12" s="10">
        <v>2100</v>
      </c>
      <c r="Q12" s="10">
        <v>1250</v>
      </c>
      <c r="R12" s="10">
        <v>10</v>
      </c>
      <c r="S12" s="10">
        <v>77</v>
      </c>
      <c r="T12" s="10"/>
      <c r="U12" s="10"/>
      <c r="V12" s="10">
        <v>1256</v>
      </c>
      <c r="W12" s="12">
        <v>40801</v>
      </c>
      <c r="X12" s="10">
        <v>41039</v>
      </c>
      <c r="Y12" s="10">
        <v>624067</v>
      </c>
      <c r="Z12" s="10">
        <v>14</v>
      </c>
      <c r="AA12" s="10">
        <v>4</v>
      </c>
      <c r="AB12" s="10">
        <v>1</v>
      </c>
      <c r="AC12" s="11">
        <v>3</v>
      </c>
      <c r="AD12" s="13">
        <v>182.13</v>
      </c>
    </row>
    <row r="13" spans="1:30">
      <c r="A13" s="9">
        <f t="shared" si="3"/>
        <v>6</v>
      </c>
      <c r="B13" s="10">
        <v>1</v>
      </c>
      <c r="C13" s="10">
        <v>4.5</v>
      </c>
      <c r="D13" s="6">
        <f t="shared" si="0"/>
        <v>19.139999999999997</v>
      </c>
      <c r="E13" s="5">
        <v>12</v>
      </c>
      <c r="F13" s="7">
        <v>4</v>
      </c>
      <c r="G13" s="6">
        <f t="shared" si="1"/>
        <v>171.67999999999998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10.439999999999998</v>
      </c>
      <c r="O13" s="10">
        <v>0</v>
      </c>
      <c r="P13" s="10">
        <v>2350</v>
      </c>
      <c r="Q13" s="10">
        <v>1250</v>
      </c>
      <c r="R13" s="10">
        <v>10</v>
      </c>
      <c r="S13" s="10">
        <v>77</v>
      </c>
      <c r="T13" s="10"/>
      <c r="U13" s="10"/>
      <c r="V13" s="10">
        <v>281</v>
      </c>
      <c r="W13" s="12">
        <v>40805</v>
      </c>
      <c r="X13" s="10">
        <v>41040</v>
      </c>
      <c r="Y13" s="10">
        <v>627064</v>
      </c>
      <c r="Z13" s="10">
        <v>14</v>
      </c>
      <c r="AA13" s="10">
        <v>5.5</v>
      </c>
      <c r="AB13" s="10">
        <v>1</v>
      </c>
      <c r="AC13" s="11">
        <v>3.5</v>
      </c>
      <c r="AD13" s="13">
        <v>183.27</v>
      </c>
    </row>
    <row r="14" spans="1:30">
      <c r="A14" s="9">
        <f t="shared" si="3"/>
        <v>7</v>
      </c>
      <c r="B14" s="10">
        <v>2</v>
      </c>
      <c r="C14" s="10">
        <v>4</v>
      </c>
      <c r="D14" s="6">
        <f t="shared" si="0"/>
        <v>32.479999999999997</v>
      </c>
      <c r="E14" s="5">
        <v>14</v>
      </c>
      <c r="F14" s="7">
        <v>2</v>
      </c>
      <c r="G14" s="6">
        <f t="shared" si="1"/>
        <v>197.2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38.860000000000014</v>
      </c>
      <c r="O14" s="10">
        <v>0</v>
      </c>
      <c r="P14" s="10">
        <v>2100</v>
      </c>
      <c r="Q14" s="10">
        <v>1250</v>
      </c>
      <c r="R14" s="10">
        <v>10</v>
      </c>
      <c r="S14" s="10">
        <v>78</v>
      </c>
      <c r="T14" s="10"/>
      <c r="U14" s="10"/>
      <c r="V14" s="10">
        <v>1085</v>
      </c>
      <c r="W14" s="12">
        <v>40811</v>
      </c>
      <c r="X14" s="10">
        <v>41039</v>
      </c>
      <c r="Y14" s="10">
        <v>632953</v>
      </c>
      <c r="Z14" s="10">
        <v>14</v>
      </c>
      <c r="AA14" s="10">
        <v>3.75</v>
      </c>
      <c r="AB14" s="10">
        <v>1</v>
      </c>
      <c r="AC14" s="11">
        <v>3</v>
      </c>
      <c r="AD14" s="13">
        <v>181.9</v>
      </c>
    </row>
    <row r="15" spans="1:30">
      <c r="A15" s="9">
        <f t="shared" si="3"/>
        <v>8</v>
      </c>
      <c r="B15" s="10">
        <v>5</v>
      </c>
      <c r="C15" s="10">
        <v>11</v>
      </c>
      <c r="D15" s="6">
        <f t="shared" si="0"/>
        <v>82.36</v>
      </c>
      <c r="E15" s="5">
        <v>14</v>
      </c>
      <c r="F15" s="7">
        <v>2</v>
      </c>
      <c r="G15" s="6">
        <f t="shared" si="1"/>
        <v>197.2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49.880000000000024</v>
      </c>
      <c r="O15" s="10">
        <v>1</v>
      </c>
      <c r="P15" s="10">
        <v>2100</v>
      </c>
      <c r="Q15" s="10">
        <v>1250</v>
      </c>
      <c r="R15" s="10">
        <v>10</v>
      </c>
      <c r="S15" s="10">
        <v>76</v>
      </c>
      <c r="T15" s="10"/>
      <c r="U15" s="10"/>
      <c r="V15" s="10">
        <v>1241</v>
      </c>
      <c r="W15" s="12">
        <v>40813</v>
      </c>
      <c r="X15" s="10">
        <v>41040</v>
      </c>
      <c r="Y15" s="10">
        <v>634087</v>
      </c>
      <c r="Z15" s="10">
        <v>14</v>
      </c>
      <c r="AA15" s="10">
        <v>5</v>
      </c>
      <c r="AB15" s="10">
        <v>1</v>
      </c>
      <c r="AC15" s="11">
        <v>3.5</v>
      </c>
      <c r="AD15" s="13">
        <v>182.71</v>
      </c>
    </row>
    <row r="16" spans="1:30">
      <c r="A16" s="9">
        <f t="shared" si="3"/>
        <v>9</v>
      </c>
      <c r="B16" s="10">
        <v>9</v>
      </c>
      <c r="C16" s="10">
        <v>5</v>
      </c>
      <c r="D16" s="6">
        <f t="shared" si="0"/>
        <v>131.07999999999998</v>
      </c>
      <c r="E16" s="5">
        <v>1</v>
      </c>
      <c r="F16" s="7">
        <v>2.75</v>
      </c>
      <c r="G16" s="6">
        <f t="shared" si="1"/>
        <v>17.11</v>
      </c>
      <c r="H16" s="5"/>
      <c r="I16" s="10"/>
      <c r="J16" s="6">
        <f t="shared" si="2"/>
        <v>0</v>
      </c>
      <c r="K16" s="5"/>
      <c r="L16" s="10"/>
      <c r="M16" s="8"/>
      <c r="N16" s="11">
        <v>48.73</v>
      </c>
      <c r="O16" s="10">
        <v>0</v>
      </c>
      <c r="P16" s="10">
        <v>2100</v>
      </c>
      <c r="Q16" s="10">
        <v>1250</v>
      </c>
      <c r="R16" s="10">
        <v>10</v>
      </c>
      <c r="S16" s="10">
        <v>77</v>
      </c>
      <c r="T16" s="10"/>
      <c r="U16" s="10"/>
      <c r="V16" s="10">
        <v>1239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1</v>
      </c>
      <c r="F17" s="7">
        <v>9</v>
      </c>
      <c r="G17" s="6">
        <f t="shared" si="1"/>
        <v>24.36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74.529999999999973</v>
      </c>
      <c r="O17" s="10">
        <v>0</v>
      </c>
      <c r="P17" s="10">
        <v>2100</v>
      </c>
      <c r="Q17" s="10">
        <v>1250</v>
      </c>
      <c r="R17" s="10">
        <v>10</v>
      </c>
      <c r="S17" s="10">
        <v>78</v>
      </c>
      <c r="T17" s="10"/>
      <c r="U17" s="10"/>
      <c r="V17" s="10">
        <v>1236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5</v>
      </c>
      <c r="F18" s="7">
        <v>2</v>
      </c>
      <c r="G18" s="6">
        <f t="shared" si="1"/>
        <v>71.92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47.56</v>
      </c>
      <c r="O18" s="10">
        <v>0</v>
      </c>
      <c r="P18" s="10">
        <v>2100</v>
      </c>
      <c r="Q18" s="10">
        <v>1250</v>
      </c>
      <c r="R18" s="10">
        <v>10</v>
      </c>
      <c r="S18" s="10">
        <v>78</v>
      </c>
      <c r="T18" s="10"/>
      <c r="U18" s="10"/>
      <c r="V18" s="10">
        <v>1238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5</v>
      </c>
      <c r="G19" s="6">
        <f t="shared" si="1"/>
        <v>117.16</v>
      </c>
      <c r="H19" s="5"/>
      <c r="I19" s="10"/>
      <c r="J19" s="6">
        <f t="shared" si="2"/>
        <v>0</v>
      </c>
      <c r="K19" s="5"/>
      <c r="L19" s="10"/>
      <c r="M19" s="8"/>
      <c r="N19" s="11">
        <v>45.83</v>
      </c>
      <c r="O19" s="10">
        <v>0</v>
      </c>
      <c r="P19" s="10">
        <v>2100</v>
      </c>
      <c r="Q19" s="10">
        <v>1250</v>
      </c>
      <c r="R19" s="10">
        <v>10</v>
      </c>
      <c r="S19" s="10">
        <v>76</v>
      </c>
      <c r="T19" s="10"/>
      <c r="U19" s="10"/>
      <c r="V19" s="10">
        <v>1238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11</v>
      </c>
      <c r="F20" s="7">
        <v>9</v>
      </c>
      <c r="G20" s="6">
        <f t="shared" si="1"/>
        <v>163.56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46.400000000000006</v>
      </c>
      <c r="O20" s="10">
        <v>1</v>
      </c>
      <c r="P20" s="10">
        <v>2100</v>
      </c>
      <c r="Q20" s="10">
        <v>1250</v>
      </c>
      <c r="R20" s="10">
        <v>10</v>
      </c>
      <c r="S20" s="10">
        <v>75</v>
      </c>
      <c r="T20" s="10"/>
      <c r="U20" s="10"/>
      <c r="V20" s="14">
        <v>1237</v>
      </c>
      <c r="W20" s="42" t="s">
        <v>34</v>
      </c>
      <c r="X20" s="42"/>
      <c r="Y20" s="42"/>
      <c r="Z20" s="42"/>
      <c r="AA20" s="42"/>
      <c r="AB20" s="42"/>
      <c r="AC20" s="42"/>
      <c r="AD20" s="15">
        <v>1270.5899999999999</v>
      </c>
    </row>
    <row r="21" spans="1:30">
      <c r="A21" s="9">
        <f t="shared" si="3"/>
        <v>14</v>
      </c>
      <c r="B21" s="27">
        <v>2</v>
      </c>
      <c r="C21" s="10">
        <v>2</v>
      </c>
      <c r="D21" s="6">
        <v>30.16</v>
      </c>
      <c r="E21" s="5">
        <v>14</v>
      </c>
      <c r="F21" s="7">
        <v>3</v>
      </c>
      <c r="G21" s="6">
        <f t="shared" si="1"/>
        <v>198.35999999999999</v>
      </c>
      <c r="H21" s="5"/>
      <c r="I21" s="10"/>
      <c r="J21" s="6">
        <f t="shared" si="2"/>
        <v>0</v>
      </c>
      <c r="K21" s="5"/>
      <c r="L21" s="10"/>
      <c r="M21" s="8"/>
      <c r="N21" s="11">
        <f>IF(C21=0,0,(D21+G21)-(D20+G20))</f>
        <v>46.399999999999977</v>
      </c>
      <c r="O21" s="10">
        <v>0</v>
      </c>
      <c r="P21" s="10">
        <v>2100</v>
      </c>
      <c r="Q21" s="10">
        <v>1250</v>
      </c>
      <c r="R21" s="16">
        <v>10</v>
      </c>
      <c r="S21" s="10">
        <v>78</v>
      </c>
      <c r="T21" s="10"/>
      <c r="U21" s="10"/>
      <c r="V21" s="10">
        <v>1234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5</v>
      </c>
      <c r="C22" s="10">
        <v>6</v>
      </c>
      <c r="D22" s="6">
        <f t="shared" ref="D22:D39" si="4">((+B22*12)+C22)*1.16</f>
        <v>76.559999999999988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46.399999999999977</v>
      </c>
      <c r="O22" s="10">
        <v>0</v>
      </c>
      <c r="P22" s="10">
        <v>2100</v>
      </c>
      <c r="Q22" s="10">
        <v>1250</v>
      </c>
      <c r="R22" s="10">
        <v>10</v>
      </c>
      <c r="S22" s="10">
        <v>77</v>
      </c>
      <c r="T22" s="10"/>
      <c r="U22" s="10"/>
      <c r="V22" s="10">
        <v>1224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8</v>
      </c>
      <c r="C23" s="10">
        <v>11</v>
      </c>
      <c r="D23" s="6">
        <f t="shared" si="4"/>
        <v>124.11999999999999</v>
      </c>
      <c r="E23" s="5">
        <v>1</v>
      </c>
      <c r="F23" s="7">
        <v>3</v>
      </c>
      <c r="G23" s="6">
        <f t="shared" si="1"/>
        <v>17.399999999999999</v>
      </c>
      <c r="H23" s="5"/>
      <c r="I23" s="10"/>
      <c r="J23" s="6">
        <f t="shared" si="2"/>
        <v>0</v>
      </c>
      <c r="K23" s="5"/>
      <c r="L23" s="10"/>
      <c r="M23" s="8"/>
      <c r="N23" s="11">
        <v>48.73</v>
      </c>
      <c r="O23" s="10">
        <v>0</v>
      </c>
      <c r="P23" s="10">
        <v>2100</v>
      </c>
      <c r="Q23" s="10">
        <v>1250</v>
      </c>
      <c r="R23" s="10">
        <v>10</v>
      </c>
      <c r="S23" s="10">
        <v>75</v>
      </c>
      <c r="T23" s="10"/>
      <c r="U23" s="10"/>
      <c r="V23" s="10">
        <v>1239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12</v>
      </c>
      <c r="C24" s="10">
        <v>3</v>
      </c>
      <c r="D24" s="6">
        <f t="shared" si="4"/>
        <v>170.51999999999998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46.400000000000006</v>
      </c>
      <c r="O24" s="10">
        <v>0</v>
      </c>
      <c r="P24" s="10">
        <v>2100</v>
      </c>
      <c r="Q24" s="10">
        <v>1250</v>
      </c>
      <c r="R24" s="10">
        <v>10</v>
      </c>
      <c r="S24" s="10">
        <v>80</v>
      </c>
      <c r="T24" s="10"/>
      <c r="U24" s="10"/>
      <c r="V24" s="10">
        <v>1245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4</v>
      </c>
      <c r="D25" s="6">
        <f t="shared" si="4"/>
        <v>199.51999999999998</v>
      </c>
      <c r="E25" s="5">
        <v>2</v>
      </c>
      <c r="F25" s="7">
        <v>6</v>
      </c>
      <c r="G25" s="6">
        <f t="shared" si="1"/>
        <v>34.799999999999997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46.400000000000006</v>
      </c>
      <c r="O25" s="10">
        <v>0</v>
      </c>
      <c r="P25" s="10">
        <v>2050</v>
      </c>
      <c r="Q25" s="10">
        <v>1250</v>
      </c>
      <c r="R25" s="10">
        <v>10</v>
      </c>
      <c r="S25" s="10">
        <v>78</v>
      </c>
      <c r="T25" s="10"/>
      <c r="U25" s="10"/>
      <c r="V25" s="17">
        <v>1250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4</v>
      </c>
      <c r="D26" s="6">
        <f t="shared" si="4"/>
        <v>199.51999999999998</v>
      </c>
      <c r="E26" s="5">
        <v>5</v>
      </c>
      <c r="F26" s="7">
        <v>10</v>
      </c>
      <c r="G26" s="6">
        <f t="shared" si="1"/>
        <v>81.199999999999989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2050</v>
      </c>
      <c r="Q26" s="10">
        <v>1250</v>
      </c>
      <c r="R26" s="10">
        <v>10</v>
      </c>
      <c r="S26" s="10">
        <v>80</v>
      </c>
      <c r="T26" s="10"/>
      <c r="U26" s="10"/>
      <c r="V26" s="10">
        <v>1248</v>
      </c>
      <c r="W26" s="44" t="s">
        <v>37</v>
      </c>
      <c r="X26" s="44"/>
      <c r="Y26" s="44"/>
      <c r="Z26" s="44"/>
      <c r="AA26" s="44"/>
      <c r="AB26" s="44"/>
      <c r="AC26" s="39">
        <v>295.8</v>
      </c>
      <c r="AD26" s="39"/>
    </row>
    <row r="27" spans="1:30">
      <c r="A27" s="9">
        <f t="shared" si="3"/>
        <v>20</v>
      </c>
      <c r="B27" s="10">
        <v>1</v>
      </c>
      <c r="C27" s="10">
        <v>3.5</v>
      </c>
      <c r="D27" s="6">
        <f t="shared" si="4"/>
        <v>17.98</v>
      </c>
      <c r="E27" s="5">
        <v>9</v>
      </c>
      <c r="F27" s="7">
        <v>2</v>
      </c>
      <c r="G27" s="6">
        <f t="shared" si="1"/>
        <v>127.6</v>
      </c>
      <c r="H27" s="5"/>
      <c r="I27" s="10"/>
      <c r="J27" s="6">
        <f t="shared" si="2"/>
        <v>0</v>
      </c>
      <c r="K27" s="5"/>
      <c r="L27" s="10"/>
      <c r="M27" s="8"/>
      <c r="N27" s="11">
        <v>48.13</v>
      </c>
      <c r="O27" s="10">
        <v>1</v>
      </c>
      <c r="P27" s="10">
        <v>2050</v>
      </c>
      <c r="Q27" s="10">
        <v>1250</v>
      </c>
      <c r="R27" s="10">
        <v>10</v>
      </c>
      <c r="S27" s="10">
        <v>78</v>
      </c>
      <c r="T27" s="10"/>
      <c r="U27" s="10"/>
      <c r="V27" s="10">
        <v>1248</v>
      </c>
      <c r="W27" s="38" t="s">
        <v>13</v>
      </c>
      <c r="X27" s="38"/>
      <c r="Y27" s="38"/>
      <c r="Z27" s="38"/>
      <c r="AA27" s="38"/>
      <c r="AB27" s="38"/>
      <c r="AC27" s="39">
        <v>1270.5899999999999</v>
      </c>
      <c r="AD27" s="39"/>
    </row>
    <row r="28" spans="1:30">
      <c r="A28" s="9">
        <f t="shared" si="3"/>
        <v>21</v>
      </c>
      <c r="B28" s="10">
        <v>1</v>
      </c>
      <c r="C28" s="10">
        <v>3.5</v>
      </c>
      <c r="D28" s="6">
        <f t="shared" si="4"/>
        <v>17.98</v>
      </c>
      <c r="E28" s="5">
        <v>12</v>
      </c>
      <c r="F28" s="7">
        <v>6</v>
      </c>
      <c r="G28" s="6">
        <f t="shared" si="1"/>
        <v>174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46.400000000000006</v>
      </c>
      <c r="O28" s="10">
        <v>1</v>
      </c>
      <c r="P28" s="10">
        <v>2050</v>
      </c>
      <c r="Q28" s="10">
        <v>1250</v>
      </c>
      <c r="R28" s="10">
        <v>10</v>
      </c>
      <c r="S28" s="10">
        <v>76</v>
      </c>
      <c r="T28" s="10"/>
      <c r="U28" s="10"/>
      <c r="V28" s="10">
        <v>1243</v>
      </c>
      <c r="W28" s="38" t="s">
        <v>38</v>
      </c>
      <c r="X28" s="38"/>
      <c r="Y28" s="38"/>
      <c r="Z28" s="38"/>
      <c r="AA28" s="38"/>
      <c r="AB28" s="38"/>
      <c r="AC28" s="39">
        <v>161.82</v>
      </c>
      <c r="AD28" s="39"/>
    </row>
    <row r="29" spans="1:30">
      <c r="A29" s="9">
        <f t="shared" si="3"/>
        <v>22</v>
      </c>
      <c r="B29" s="10">
        <v>2</v>
      </c>
      <c r="C29" s="10">
        <v>10</v>
      </c>
      <c r="D29" s="6">
        <f t="shared" si="4"/>
        <v>39.44</v>
      </c>
      <c r="E29" s="5">
        <v>14</v>
      </c>
      <c r="F29" s="7">
        <v>4</v>
      </c>
      <c r="G29" s="6">
        <f t="shared" si="1"/>
        <v>199.51999999999998</v>
      </c>
      <c r="H29" s="5"/>
      <c r="I29" s="10"/>
      <c r="J29" s="6"/>
      <c r="K29" s="5"/>
      <c r="L29" s="10"/>
      <c r="M29" s="8"/>
      <c r="N29" s="11">
        <f>IF(B29=0,0,(D29+G29)-(D28+G28))</f>
        <v>46.97999999999999</v>
      </c>
      <c r="O29" s="10">
        <v>0</v>
      </c>
      <c r="P29" s="10">
        <v>2050</v>
      </c>
      <c r="Q29" s="10">
        <v>1250</v>
      </c>
      <c r="R29" s="10">
        <v>10</v>
      </c>
      <c r="S29" s="10">
        <v>77</v>
      </c>
      <c r="T29" s="10"/>
      <c r="U29" s="10"/>
      <c r="V29" s="10">
        <v>1242</v>
      </c>
      <c r="W29" s="38" t="s">
        <v>11</v>
      </c>
      <c r="X29" s="38"/>
      <c r="Y29" s="38"/>
      <c r="Z29" s="38"/>
      <c r="AA29" s="38"/>
      <c r="AB29" s="38"/>
      <c r="AC29" s="39">
        <v>1404.54</v>
      </c>
      <c r="AD29" s="39"/>
    </row>
    <row r="30" spans="1:30">
      <c r="A30" s="9">
        <f t="shared" si="3"/>
        <v>23</v>
      </c>
      <c r="B30" s="10">
        <v>6</v>
      </c>
      <c r="C30" s="10">
        <v>4</v>
      </c>
      <c r="D30" s="6">
        <f t="shared" si="4"/>
        <v>88.16</v>
      </c>
      <c r="E30" s="5">
        <v>14</v>
      </c>
      <c r="F30" s="7">
        <v>4</v>
      </c>
      <c r="G30" s="6">
        <f t="shared" si="1"/>
        <v>199.51999999999998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48.71999999999997</v>
      </c>
      <c r="O30" s="10">
        <v>0</v>
      </c>
      <c r="P30" s="10">
        <v>2050</v>
      </c>
      <c r="Q30" s="10">
        <v>1250</v>
      </c>
      <c r="R30" s="10">
        <v>10</v>
      </c>
      <c r="S30" s="10">
        <v>79</v>
      </c>
      <c r="T30" s="10"/>
      <c r="U30" s="10"/>
      <c r="V30" s="10">
        <v>1240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9</v>
      </c>
      <c r="C31" s="10">
        <v>9</v>
      </c>
      <c r="D31" s="6">
        <f t="shared" si="4"/>
        <v>135.72</v>
      </c>
      <c r="E31" s="5">
        <v>14</v>
      </c>
      <c r="F31" s="7">
        <v>4</v>
      </c>
      <c r="G31" s="6">
        <f t="shared" si="1"/>
        <v>199.51999999999998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47.560000000000059</v>
      </c>
      <c r="O31" s="10">
        <v>0</v>
      </c>
      <c r="P31" s="10">
        <v>2050</v>
      </c>
      <c r="Q31" s="10">
        <v>1250</v>
      </c>
      <c r="R31" s="10">
        <v>10</v>
      </c>
      <c r="S31" s="10">
        <v>81</v>
      </c>
      <c r="T31" s="10"/>
      <c r="U31" s="10"/>
      <c r="V31" s="10">
        <v>1238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13</v>
      </c>
      <c r="C32" s="10">
        <v>2</v>
      </c>
      <c r="D32" s="6">
        <f t="shared" si="4"/>
        <v>183.28</v>
      </c>
      <c r="E32" s="5">
        <v>14</v>
      </c>
      <c r="F32" s="7">
        <v>4</v>
      </c>
      <c r="G32" s="6">
        <f t="shared" si="1"/>
        <v>199.51999999999998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47.559999999999945</v>
      </c>
      <c r="O32" s="10">
        <v>0</v>
      </c>
      <c r="P32" s="10">
        <v>2050</v>
      </c>
      <c r="Q32" s="10">
        <v>1250</v>
      </c>
      <c r="R32" s="10">
        <v>10</v>
      </c>
      <c r="S32" s="10">
        <v>77</v>
      </c>
      <c r="T32" s="10"/>
      <c r="U32" s="10"/>
      <c r="V32" s="10">
        <v>1236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5</v>
      </c>
      <c r="D33" s="6">
        <f t="shared" si="4"/>
        <v>200.67999999999998</v>
      </c>
      <c r="E33" s="5">
        <v>3</v>
      </c>
      <c r="F33" s="7">
        <v>0</v>
      </c>
      <c r="G33" s="6">
        <f t="shared" si="1"/>
        <v>41.76</v>
      </c>
      <c r="H33" s="5"/>
      <c r="I33" s="10"/>
      <c r="J33" s="6">
        <f t="shared" si="5"/>
        <v>0</v>
      </c>
      <c r="K33" s="5"/>
      <c r="L33" s="10"/>
      <c r="M33" s="8"/>
      <c r="N33" s="11">
        <v>41.54</v>
      </c>
      <c r="O33" s="10">
        <v>0</v>
      </c>
      <c r="P33" s="10">
        <v>2050</v>
      </c>
      <c r="Q33" s="10">
        <v>1250</v>
      </c>
      <c r="R33" s="10">
        <v>10</v>
      </c>
      <c r="S33" s="10">
        <v>75</v>
      </c>
      <c r="T33" s="10"/>
      <c r="U33" s="10"/>
      <c r="V33" s="10">
        <v>1230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5</v>
      </c>
      <c r="D34" s="6">
        <f t="shared" si="4"/>
        <v>200.67999999999998</v>
      </c>
      <c r="E34" s="5">
        <v>6</v>
      </c>
      <c r="F34" s="7">
        <v>4</v>
      </c>
      <c r="G34" s="6">
        <f t="shared" si="1"/>
        <v>88.16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46.400000000000006</v>
      </c>
      <c r="O34" s="10">
        <v>0</v>
      </c>
      <c r="P34" s="10">
        <v>2050</v>
      </c>
      <c r="Q34" s="10">
        <v>1250</v>
      </c>
      <c r="R34" s="10">
        <v>10</v>
      </c>
      <c r="S34" s="10">
        <v>75</v>
      </c>
      <c r="T34" s="10"/>
      <c r="U34" s="10"/>
      <c r="V34" s="10">
        <v>1229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3.5</v>
      </c>
      <c r="D35" s="6">
        <f t="shared" si="4"/>
        <v>17.98</v>
      </c>
      <c r="E35" s="5">
        <v>9</v>
      </c>
      <c r="F35" s="7">
        <v>10</v>
      </c>
      <c r="G35" s="6">
        <f t="shared" si="1"/>
        <v>136.88</v>
      </c>
      <c r="H35" s="5"/>
      <c r="I35" s="10"/>
      <c r="J35" s="6">
        <f t="shared" si="5"/>
        <v>0</v>
      </c>
      <c r="K35" s="5"/>
      <c r="L35" s="10"/>
      <c r="M35" s="8"/>
      <c r="N35" s="11">
        <v>48.73</v>
      </c>
      <c r="O35" s="10">
        <v>1</v>
      </c>
      <c r="P35" s="10">
        <v>2050</v>
      </c>
      <c r="Q35" s="10">
        <v>1250</v>
      </c>
      <c r="R35" s="10">
        <v>10</v>
      </c>
      <c r="S35" s="10">
        <v>78</v>
      </c>
      <c r="T35" s="10"/>
      <c r="U35" s="10"/>
      <c r="V35" s="10">
        <v>1229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3.5</v>
      </c>
      <c r="D36" s="6">
        <f t="shared" si="4"/>
        <v>17.98</v>
      </c>
      <c r="E36" s="5">
        <v>13</v>
      </c>
      <c r="F36" s="7">
        <v>2</v>
      </c>
      <c r="G36" s="6">
        <f t="shared" si="1"/>
        <v>183.28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46.400000000000006</v>
      </c>
      <c r="O36" s="10">
        <v>0</v>
      </c>
      <c r="P36" s="10">
        <v>2050</v>
      </c>
      <c r="Q36" s="10">
        <v>1250</v>
      </c>
      <c r="R36" s="10">
        <v>10</v>
      </c>
      <c r="S36" s="10">
        <v>77</v>
      </c>
      <c r="T36" s="10"/>
      <c r="U36" s="10"/>
      <c r="V36" s="10">
        <v>1224</v>
      </c>
      <c r="W36" s="34" t="s">
        <v>250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3</v>
      </c>
      <c r="C37" s="10">
        <v>8</v>
      </c>
      <c r="D37" s="6">
        <f t="shared" si="4"/>
        <v>51.04</v>
      </c>
      <c r="E37" s="5">
        <v>14</v>
      </c>
      <c r="F37" s="7">
        <v>2</v>
      </c>
      <c r="G37" s="6">
        <f t="shared" si="1"/>
        <v>197.2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46.97999999999999</v>
      </c>
      <c r="O37" s="10">
        <v>0</v>
      </c>
      <c r="P37" s="10">
        <v>2050</v>
      </c>
      <c r="Q37" s="10">
        <v>1250</v>
      </c>
      <c r="R37" s="10">
        <v>10</v>
      </c>
      <c r="S37" s="10">
        <v>74</v>
      </c>
      <c r="T37" s="10"/>
      <c r="U37" s="10"/>
      <c r="V37" s="10">
        <v>1224</v>
      </c>
      <c r="W37" s="34" t="s">
        <v>251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4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7</v>
      </c>
      <c r="C39" s="10">
        <v>1</v>
      </c>
      <c r="D39" s="6">
        <f t="shared" si="4"/>
        <v>98.6</v>
      </c>
      <c r="E39" s="5">
        <v>14</v>
      </c>
      <c r="F39" s="7">
        <v>2</v>
      </c>
      <c r="G39" s="6">
        <f t="shared" si="1"/>
        <v>197.2</v>
      </c>
      <c r="H39" s="5"/>
      <c r="I39" s="10"/>
      <c r="J39" s="6">
        <f t="shared" si="5"/>
        <v>0</v>
      </c>
      <c r="K39" s="5"/>
      <c r="L39" s="10"/>
      <c r="M39" s="8"/>
      <c r="N39" s="11">
        <v>47.56</v>
      </c>
      <c r="O39" s="10">
        <v>0</v>
      </c>
      <c r="P39" s="10">
        <v>2050</v>
      </c>
      <c r="Q39" s="10">
        <v>1250</v>
      </c>
      <c r="R39" s="10">
        <v>10</v>
      </c>
      <c r="S39" s="10">
        <v>74</v>
      </c>
      <c r="T39" s="10"/>
      <c r="U39" s="10"/>
      <c r="V39" s="10">
        <v>1224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1404.5700000000002</v>
      </c>
      <c r="O40" s="20"/>
      <c r="T40" s="22" t="s">
        <v>34</v>
      </c>
      <c r="U40" s="20">
        <f>SUM(U9:U39)</f>
        <v>0</v>
      </c>
      <c r="V40" s="20">
        <f>SUM(V9:V39)</f>
        <v>36065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1404.5700000000002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36065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Y35" sqref="Y35:AD35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4.6640625" customWidth="1"/>
    <col min="28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252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7</v>
      </c>
      <c r="C8" s="5">
        <v>7</v>
      </c>
      <c r="D8" s="6">
        <f t="shared" ref="D8:D39" si="0">((+B8*12)+C8)*1.16</f>
        <v>105.55999999999999</v>
      </c>
      <c r="E8" s="5">
        <v>14</v>
      </c>
      <c r="F8" s="7">
        <v>4.25</v>
      </c>
      <c r="G8" s="6">
        <f t="shared" ref="G8:G39" si="1">((+E8*12)+F8)*1.16</f>
        <v>199.80999999999997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11</v>
      </c>
      <c r="C9" s="10">
        <v>1</v>
      </c>
      <c r="D9" s="6">
        <f t="shared" si="0"/>
        <v>154.28</v>
      </c>
      <c r="E9" s="5">
        <v>1</v>
      </c>
      <c r="F9" s="7">
        <v>2</v>
      </c>
      <c r="G9" s="6">
        <f t="shared" si="1"/>
        <v>16.239999999999998</v>
      </c>
      <c r="H9" s="5"/>
      <c r="I9" s="10"/>
      <c r="J9" s="6">
        <f t="shared" si="2"/>
        <v>0</v>
      </c>
      <c r="K9" s="5"/>
      <c r="L9" s="10"/>
      <c r="M9" s="8"/>
      <c r="N9" s="11">
        <v>48.72</v>
      </c>
      <c r="O9" s="10">
        <v>0</v>
      </c>
      <c r="P9" s="10">
        <v>2300</v>
      </c>
      <c r="Q9" s="10">
        <v>1250</v>
      </c>
      <c r="R9" s="10">
        <v>10</v>
      </c>
      <c r="S9" s="10">
        <v>79</v>
      </c>
      <c r="T9" s="10"/>
      <c r="U9" s="10"/>
      <c r="V9" s="10">
        <v>1392</v>
      </c>
      <c r="W9" s="12">
        <v>40664</v>
      </c>
      <c r="X9" s="10">
        <v>41039</v>
      </c>
      <c r="Y9" s="10">
        <v>503324</v>
      </c>
      <c r="Z9" s="10">
        <v>14</v>
      </c>
      <c r="AA9" s="10">
        <v>4.25</v>
      </c>
      <c r="AB9" s="10">
        <v>1</v>
      </c>
      <c r="AC9" s="11">
        <v>2</v>
      </c>
      <c r="AD9" s="13">
        <v>183.57</v>
      </c>
    </row>
    <row r="10" spans="1:30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1</v>
      </c>
      <c r="F10" s="7">
        <v>2</v>
      </c>
      <c r="G10" s="6">
        <f t="shared" si="1"/>
        <v>16.239999999999998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44.079999999999984</v>
      </c>
      <c r="O10" s="10">
        <v>0</v>
      </c>
      <c r="P10" s="10">
        <v>2275</v>
      </c>
      <c r="Q10" s="10">
        <v>1250</v>
      </c>
      <c r="R10" s="10">
        <v>10</v>
      </c>
      <c r="S10" s="10">
        <v>81</v>
      </c>
      <c r="T10" s="10"/>
      <c r="U10" s="10"/>
      <c r="V10" s="10">
        <v>1391</v>
      </c>
      <c r="W10" s="12">
        <v>40667</v>
      </c>
      <c r="X10" s="10">
        <v>41040</v>
      </c>
      <c r="Y10" s="10">
        <v>506334</v>
      </c>
      <c r="Z10" s="10">
        <v>14</v>
      </c>
      <c r="AA10" s="10">
        <v>5.75</v>
      </c>
      <c r="AB10" s="10">
        <v>1</v>
      </c>
      <c r="AC10" s="11">
        <v>3.25</v>
      </c>
      <c r="AD10" s="13">
        <v>183.86</v>
      </c>
    </row>
    <row r="11" spans="1:30">
      <c r="A11" s="9">
        <f t="shared" si="3"/>
        <v>4</v>
      </c>
      <c r="B11" s="10">
        <v>14</v>
      </c>
      <c r="C11" s="10">
        <v>5.75</v>
      </c>
      <c r="D11" s="6">
        <f t="shared" si="0"/>
        <v>201.54999999999998</v>
      </c>
      <c r="E11" s="5">
        <v>4</v>
      </c>
      <c r="F11" s="7">
        <v>5</v>
      </c>
      <c r="G11" s="6">
        <f t="shared" si="1"/>
        <v>61.48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48.429999999999978</v>
      </c>
      <c r="O11" s="10">
        <v>1</v>
      </c>
      <c r="P11" s="10">
        <v>2275</v>
      </c>
      <c r="Q11" s="10">
        <v>1250</v>
      </c>
      <c r="R11" s="10">
        <v>10</v>
      </c>
      <c r="S11" s="10">
        <v>79</v>
      </c>
      <c r="T11" s="10"/>
      <c r="U11" s="10"/>
      <c r="V11" s="10">
        <v>1392</v>
      </c>
      <c r="W11" s="12">
        <v>40671</v>
      </c>
      <c r="X11" s="10">
        <v>41039</v>
      </c>
      <c r="Y11" s="10">
        <v>510092</v>
      </c>
      <c r="Z11" s="10">
        <v>14</v>
      </c>
      <c r="AA11" s="10">
        <v>4.25</v>
      </c>
      <c r="AB11" s="10">
        <v>1</v>
      </c>
      <c r="AC11" s="11">
        <v>3</v>
      </c>
      <c r="AD11" s="13">
        <v>182.42</v>
      </c>
    </row>
    <row r="12" spans="1:30">
      <c r="A12" s="9">
        <f t="shared" si="3"/>
        <v>5</v>
      </c>
      <c r="B12" s="10">
        <v>1</v>
      </c>
      <c r="C12" s="10">
        <v>3.25</v>
      </c>
      <c r="D12" s="6">
        <f t="shared" si="0"/>
        <v>17.689999999999998</v>
      </c>
      <c r="E12" s="5">
        <v>7</v>
      </c>
      <c r="F12" s="7">
        <v>11</v>
      </c>
      <c r="G12" s="6">
        <f t="shared" si="1"/>
        <v>110.19999999999999</v>
      </c>
      <c r="H12" s="5"/>
      <c r="I12" s="10"/>
      <c r="J12" s="6">
        <f t="shared" si="2"/>
        <v>0</v>
      </c>
      <c r="K12" s="5"/>
      <c r="L12" s="10"/>
      <c r="M12" s="8"/>
      <c r="N12" s="11">
        <v>48.72</v>
      </c>
      <c r="O12" s="10">
        <v>0</v>
      </c>
      <c r="P12" s="10">
        <v>2275</v>
      </c>
      <c r="Q12" s="10">
        <v>1250</v>
      </c>
      <c r="R12" s="10">
        <v>10</v>
      </c>
      <c r="S12" s="10">
        <v>79</v>
      </c>
      <c r="T12" s="10"/>
      <c r="U12" s="10"/>
      <c r="V12" s="10">
        <v>1389</v>
      </c>
      <c r="W12" s="12">
        <v>40676</v>
      </c>
      <c r="X12" s="10">
        <v>41040</v>
      </c>
      <c r="Y12" s="10">
        <v>512249</v>
      </c>
      <c r="Z12" s="10">
        <v>14</v>
      </c>
      <c r="AA12" s="10">
        <v>5.25</v>
      </c>
      <c r="AB12" s="10">
        <v>1</v>
      </c>
      <c r="AC12" s="11">
        <v>3.25</v>
      </c>
      <c r="AD12" s="13">
        <v>183.29</v>
      </c>
    </row>
    <row r="13" spans="1:30">
      <c r="A13" s="9">
        <f t="shared" si="3"/>
        <v>6</v>
      </c>
      <c r="B13" s="10">
        <v>1</v>
      </c>
      <c r="C13" s="10">
        <v>3.25</v>
      </c>
      <c r="D13" s="6">
        <f t="shared" si="0"/>
        <v>17.689999999999998</v>
      </c>
      <c r="E13" s="5">
        <v>11</v>
      </c>
      <c r="F13" s="7">
        <v>6</v>
      </c>
      <c r="G13" s="6">
        <f t="shared" si="1"/>
        <v>160.07999999999998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2275</v>
      </c>
      <c r="Q13" s="10">
        <v>1250</v>
      </c>
      <c r="R13" s="10">
        <v>10</v>
      </c>
      <c r="S13" s="10">
        <v>79</v>
      </c>
      <c r="T13" s="10"/>
      <c r="U13" s="10"/>
      <c r="V13" s="10">
        <v>1389</v>
      </c>
      <c r="W13" s="12">
        <v>40680</v>
      </c>
      <c r="X13" s="10">
        <v>41039</v>
      </c>
      <c r="Y13" s="10">
        <v>515798</v>
      </c>
      <c r="Z13" s="10">
        <v>14</v>
      </c>
      <c r="AA13" s="10">
        <v>4</v>
      </c>
      <c r="AB13" s="10">
        <v>1</v>
      </c>
      <c r="AC13" s="11">
        <v>2.75</v>
      </c>
      <c r="AD13" s="13">
        <v>182.42</v>
      </c>
    </row>
    <row r="14" spans="1:30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14</v>
      </c>
      <c r="F14" s="7">
        <v>4.25</v>
      </c>
      <c r="G14" s="6">
        <f t="shared" si="1"/>
        <v>199.80999999999997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51.039999999999992</v>
      </c>
      <c r="O14" s="10">
        <v>0</v>
      </c>
      <c r="P14" s="10">
        <v>2275</v>
      </c>
      <c r="Q14" s="10">
        <v>1250</v>
      </c>
      <c r="R14" s="10">
        <v>10</v>
      </c>
      <c r="S14" s="10">
        <v>80</v>
      </c>
      <c r="T14" s="10"/>
      <c r="U14" s="10"/>
      <c r="V14" s="10">
        <v>1390</v>
      </c>
      <c r="W14" s="12">
        <v>40682</v>
      </c>
      <c r="X14" s="10">
        <v>41040</v>
      </c>
      <c r="Y14" s="10">
        <v>518218</v>
      </c>
      <c r="Z14" s="10">
        <v>14</v>
      </c>
      <c r="AA14" s="10">
        <v>5.5</v>
      </c>
      <c r="AB14" s="10">
        <v>1</v>
      </c>
      <c r="AC14" s="11">
        <v>3</v>
      </c>
      <c r="AD14" s="13">
        <v>183.87</v>
      </c>
    </row>
    <row r="15" spans="1:30">
      <c r="A15" s="9">
        <f t="shared" si="3"/>
        <v>8</v>
      </c>
      <c r="B15" s="10">
        <v>5</v>
      </c>
      <c r="C15" s="10">
        <v>8</v>
      </c>
      <c r="D15" s="6">
        <f t="shared" si="0"/>
        <v>78.88</v>
      </c>
      <c r="E15" s="5">
        <v>14</v>
      </c>
      <c r="F15" s="7">
        <v>4.25</v>
      </c>
      <c r="G15" s="6">
        <f t="shared" si="1"/>
        <v>199.80999999999997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49.879999999999967</v>
      </c>
      <c r="O15" s="10">
        <v>0</v>
      </c>
      <c r="P15" s="10">
        <v>2275</v>
      </c>
      <c r="Q15" s="10">
        <v>1250</v>
      </c>
      <c r="R15" s="10">
        <v>10</v>
      </c>
      <c r="S15" s="10">
        <v>82</v>
      </c>
      <c r="T15" s="10"/>
      <c r="U15" s="10"/>
      <c r="V15" s="10">
        <v>1389</v>
      </c>
      <c r="W15" s="12">
        <v>40687</v>
      </c>
      <c r="X15" s="10">
        <v>41039</v>
      </c>
      <c r="Y15" s="10">
        <v>522518</v>
      </c>
      <c r="Z15" s="10">
        <v>14</v>
      </c>
      <c r="AA15" s="10">
        <v>4.5</v>
      </c>
      <c r="AB15" s="10">
        <v>1</v>
      </c>
      <c r="AC15" s="11">
        <v>3.25</v>
      </c>
      <c r="AD15" s="13">
        <v>182.41</v>
      </c>
    </row>
    <row r="16" spans="1:30">
      <c r="A16" s="9">
        <f t="shared" si="3"/>
        <v>9</v>
      </c>
      <c r="B16" s="10">
        <v>9</v>
      </c>
      <c r="C16" s="10">
        <v>3</v>
      </c>
      <c r="D16" s="6">
        <f t="shared" si="0"/>
        <v>128.76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v>49.89</v>
      </c>
      <c r="O16" s="10">
        <v>0</v>
      </c>
      <c r="P16" s="10">
        <v>2275</v>
      </c>
      <c r="Q16" s="10">
        <v>1250</v>
      </c>
      <c r="R16" s="10">
        <v>10</v>
      </c>
      <c r="S16" s="10">
        <v>82</v>
      </c>
      <c r="T16" s="10"/>
      <c r="U16" s="10"/>
      <c r="V16" s="10">
        <v>1383</v>
      </c>
      <c r="W16" s="12">
        <v>40691</v>
      </c>
      <c r="X16" s="10">
        <v>41040</v>
      </c>
      <c r="Y16" s="10">
        <v>525024</v>
      </c>
      <c r="Z16" s="10">
        <v>14</v>
      </c>
      <c r="AA16" s="10">
        <v>5.5</v>
      </c>
      <c r="AB16" s="10">
        <v>1</v>
      </c>
      <c r="AC16" s="11">
        <v>3.5</v>
      </c>
      <c r="AD16" s="13">
        <v>183.29</v>
      </c>
    </row>
    <row r="17" spans="1:30">
      <c r="A17" s="9">
        <f t="shared" si="3"/>
        <v>10</v>
      </c>
      <c r="B17" s="10">
        <v>12</v>
      </c>
      <c r="C17" s="10">
        <v>11</v>
      </c>
      <c r="D17" s="6">
        <f t="shared" si="0"/>
        <v>179.79999999999998</v>
      </c>
      <c r="E17" s="5">
        <v>1</v>
      </c>
      <c r="F17" s="7">
        <v>3</v>
      </c>
      <c r="G17" s="6">
        <f t="shared" si="1"/>
        <v>17.399999999999999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51.039999999999992</v>
      </c>
      <c r="O17" s="10">
        <v>1</v>
      </c>
      <c r="P17" s="10">
        <v>2275</v>
      </c>
      <c r="Q17" s="10">
        <v>1250</v>
      </c>
      <c r="R17" s="10">
        <v>10</v>
      </c>
      <c r="S17" s="10">
        <v>80</v>
      </c>
      <c r="T17" s="10"/>
      <c r="U17" s="10"/>
      <c r="V17" s="10">
        <v>1387</v>
      </c>
      <c r="W17" s="12">
        <v>40692</v>
      </c>
      <c r="X17" s="10">
        <v>41039</v>
      </c>
      <c r="Y17" s="10">
        <v>527779</v>
      </c>
      <c r="Z17" s="10">
        <v>14</v>
      </c>
      <c r="AA17" s="10">
        <v>4</v>
      </c>
      <c r="AB17" s="10">
        <v>1</v>
      </c>
      <c r="AC17" s="11">
        <v>4</v>
      </c>
      <c r="AD17" s="13">
        <v>180.94</v>
      </c>
    </row>
    <row r="18" spans="1:30">
      <c r="A18" s="9">
        <f t="shared" si="3"/>
        <v>11</v>
      </c>
      <c r="B18" s="10">
        <v>14</v>
      </c>
      <c r="C18" s="10">
        <v>5.25</v>
      </c>
      <c r="D18" s="6">
        <f t="shared" si="0"/>
        <v>200.97</v>
      </c>
      <c r="E18" s="5">
        <v>3</v>
      </c>
      <c r="F18" s="7">
        <v>0</v>
      </c>
      <c r="G18" s="6">
        <f t="shared" si="1"/>
        <v>41.76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45.53</v>
      </c>
      <c r="O18" s="10">
        <v>0</v>
      </c>
      <c r="P18" s="10">
        <v>2275</v>
      </c>
      <c r="Q18" s="10">
        <v>1250</v>
      </c>
      <c r="R18" s="10">
        <v>10</v>
      </c>
      <c r="S18" s="10">
        <v>82</v>
      </c>
      <c r="T18" s="10"/>
      <c r="U18" s="10"/>
      <c r="V18" s="10">
        <v>1386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14</v>
      </c>
      <c r="C19" s="10">
        <v>5.25</v>
      </c>
      <c r="D19" s="6">
        <f t="shared" si="0"/>
        <v>200.97</v>
      </c>
      <c r="E19" s="5">
        <v>6</v>
      </c>
      <c r="F19" s="7">
        <v>7</v>
      </c>
      <c r="G19" s="6">
        <f t="shared" si="1"/>
        <v>91.64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49.880000000000024</v>
      </c>
      <c r="O19" s="10">
        <v>0</v>
      </c>
      <c r="P19" s="10">
        <v>2275</v>
      </c>
      <c r="Q19" s="10">
        <v>1250</v>
      </c>
      <c r="R19" s="10">
        <v>10</v>
      </c>
      <c r="S19" s="10">
        <v>81</v>
      </c>
      <c r="T19" s="10"/>
      <c r="U19" s="10"/>
      <c r="V19" s="10">
        <v>1382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14</v>
      </c>
      <c r="C20" s="10">
        <v>5.25</v>
      </c>
      <c r="D20" s="6">
        <f t="shared" si="0"/>
        <v>200.97</v>
      </c>
      <c r="E20" s="5">
        <v>10</v>
      </c>
      <c r="F20" s="7">
        <v>2</v>
      </c>
      <c r="G20" s="6">
        <f t="shared" si="1"/>
        <v>141.51999999999998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49.879999999999995</v>
      </c>
      <c r="O20" s="10">
        <v>0</v>
      </c>
      <c r="P20" s="10">
        <v>2250</v>
      </c>
      <c r="Q20" s="10">
        <v>1250</v>
      </c>
      <c r="R20" s="10">
        <v>10</v>
      </c>
      <c r="S20" s="10">
        <v>82</v>
      </c>
      <c r="T20" s="10"/>
      <c r="U20" s="10"/>
      <c r="V20" s="14">
        <v>1383</v>
      </c>
      <c r="W20" s="42" t="s">
        <v>34</v>
      </c>
      <c r="X20" s="42"/>
      <c r="Y20" s="42"/>
      <c r="Z20" s="42"/>
      <c r="AA20" s="42"/>
      <c r="AB20" s="42"/>
      <c r="AC20" s="42"/>
      <c r="AD20" s="15">
        <v>1646.07</v>
      </c>
    </row>
    <row r="21" spans="1:30">
      <c r="A21" s="9">
        <f t="shared" si="3"/>
        <v>14</v>
      </c>
      <c r="B21" s="10">
        <v>1</v>
      </c>
      <c r="C21" s="10">
        <v>3.25</v>
      </c>
      <c r="D21" s="6">
        <f t="shared" si="0"/>
        <v>17.689999999999998</v>
      </c>
      <c r="E21" s="5">
        <v>13</v>
      </c>
      <c r="F21" s="7">
        <v>10</v>
      </c>
      <c r="G21" s="6">
        <f t="shared" si="1"/>
        <v>192.55999999999997</v>
      </c>
      <c r="H21" s="5"/>
      <c r="I21" s="10"/>
      <c r="J21" s="6">
        <f t="shared" si="2"/>
        <v>0</v>
      </c>
      <c r="K21" s="5"/>
      <c r="L21" s="10"/>
      <c r="M21" s="8"/>
      <c r="N21" s="11">
        <v>51.05</v>
      </c>
      <c r="O21" s="10">
        <v>0</v>
      </c>
      <c r="P21" s="10">
        <v>2250</v>
      </c>
      <c r="Q21" s="10">
        <v>1250</v>
      </c>
      <c r="R21" s="16">
        <v>10</v>
      </c>
      <c r="S21" s="10">
        <v>80</v>
      </c>
      <c r="T21" s="10"/>
      <c r="U21" s="10"/>
      <c r="V21" s="10">
        <v>1382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4</v>
      </c>
      <c r="C22" s="10">
        <v>1</v>
      </c>
      <c r="D22" s="6">
        <f t="shared" si="0"/>
        <v>56.839999999999996</v>
      </c>
      <c r="E22" s="5">
        <v>14</v>
      </c>
      <c r="F22" s="7">
        <v>4</v>
      </c>
      <c r="G22" s="6">
        <f t="shared" si="1"/>
        <v>199.51999999999998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46.109999999999985</v>
      </c>
      <c r="O22" s="10">
        <v>0</v>
      </c>
      <c r="P22" s="10">
        <v>2250</v>
      </c>
      <c r="Q22" s="10">
        <v>1250</v>
      </c>
      <c r="R22" s="10">
        <v>10</v>
      </c>
      <c r="S22" s="10">
        <v>81</v>
      </c>
      <c r="T22" s="10"/>
      <c r="U22" s="10"/>
      <c r="V22" s="10">
        <v>1382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7</v>
      </c>
      <c r="C23" s="10">
        <v>8</v>
      </c>
      <c r="D23" s="6">
        <f t="shared" si="0"/>
        <v>106.72</v>
      </c>
      <c r="E23" s="5">
        <v>14</v>
      </c>
      <c r="F23" s="7">
        <v>4</v>
      </c>
      <c r="G23" s="6">
        <f t="shared" si="1"/>
        <v>199.51999999999998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49.880000000000052</v>
      </c>
      <c r="O23" s="10">
        <v>1</v>
      </c>
      <c r="P23" s="10">
        <v>2250</v>
      </c>
      <c r="Q23" s="10">
        <v>1250</v>
      </c>
      <c r="R23" s="10">
        <v>10</v>
      </c>
      <c r="S23" s="10">
        <v>79</v>
      </c>
      <c r="T23" s="10"/>
      <c r="U23" s="10"/>
      <c r="V23" s="10">
        <v>1381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11</v>
      </c>
      <c r="C24" s="10">
        <v>3</v>
      </c>
      <c r="D24" s="6">
        <f t="shared" si="0"/>
        <v>156.6</v>
      </c>
      <c r="E24" s="5">
        <v>14</v>
      </c>
      <c r="F24" s="7">
        <v>4</v>
      </c>
      <c r="G24" s="6">
        <f t="shared" si="1"/>
        <v>199.51999999999998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49.879999999999995</v>
      </c>
      <c r="O24" s="10">
        <v>0</v>
      </c>
      <c r="P24" s="10">
        <v>2250</v>
      </c>
      <c r="Q24" s="10">
        <v>1250</v>
      </c>
      <c r="R24" s="10">
        <v>10</v>
      </c>
      <c r="S24" s="10">
        <v>80</v>
      </c>
      <c r="T24" s="10"/>
      <c r="U24" s="10"/>
      <c r="V24" s="10">
        <v>1382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4</v>
      </c>
      <c r="D25" s="6">
        <f t="shared" si="0"/>
        <v>199.51999999999998</v>
      </c>
      <c r="E25" s="5">
        <v>1</v>
      </c>
      <c r="F25" s="7">
        <v>8</v>
      </c>
      <c r="G25" s="6">
        <f t="shared" si="1"/>
        <v>23.2</v>
      </c>
      <c r="H25" s="5"/>
      <c r="I25" s="10"/>
      <c r="J25" s="6">
        <f t="shared" si="2"/>
        <v>0</v>
      </c>
      <c r="K25" s="5"/>
      <c r="L25" s="10"/>
      <c r="M25" s="8"/>
      <c r="N25" s="11">
        <v>49.02</v>
      </c>
      <c r="O25" s="10">
        <v>0</v>
      </c>
      <c r="P25" s="10">
        <v>2250</v>
      </c>
      <c r="Q25" s="10">
        <v>1250</v>
      </c>
      <c r="R25" s="10">
        <v>10</v>
      </c>
      <c r="S25" s="10">
        <v>80</v>
      </c>
      <c r="T25" s="10"/>
      <c r="U25" s="10"/>
      <c r="V25" s="17">
        <v>1379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4</v>
      </c>
      <c r="D26" s="6">
        <f t="shared" si="0"/>
        <v>199.51999999999998</v>
      </c>
      <c r="E26" s="5">
        <v>5</v>
      </c>
      <c r="F26" s="7">
        <v>1</v>
      </c>
      <c r="G26" s="6">
        <f t="shared" si="1"/>
        <v>70.759999999999991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47.56</v>
      </c>
      <c r="O26" s="10">
        <v>0</v>
      </c>
      <c r="P26" s="10">
        <v>2250</v>
      </c>
      <c r="Q26" s="10">
        <v>1250</v>
      </c>
      <c r="R26" s="10">
        <v>10</v>
      </c>
      <c r="S26" s="10">
        <v>80</v>
      </c>
      <c r="T26" s="10"/>
      <c r="U26" s="10"/>
      <c r="V26" s="10">
        <v>1380</v>
      </c>
      <c r="W26" s="44" t="s">
        <v>37</v>
      </c>
      <c r="X26" s="44"/>
      <c r="Y26" s="44"/>
      <c r="Z26" s="44"/>
      <c r="AA26" s="44"/>
      <c r="AB26" s="44"/>
      <c r="AC26" s="39">
        <v>186.76</v>
      </c>
      <c r="AD26" s="39"/>
    </row>
    <row r="27" spans="1:30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8</v>
      </c>
      <c r="F27" s="7">
        <v>7</v>
      </c>
      <c r="G27" s="6">
        <f t="shared" si="1"/>
        <v>119.47999999999999</v>
      </c>
      <c r="H27" s="5"/>
      <c r="I27" s="10"/>
      <c r="J27" s="6">
        <f t="shared" si="2"/>
        <v>0</v>
      </c>
      <c r="K27" s="5"/>
      <c r="L27" s="10"/>
      <c r="M27" s="8"/>
      <c r="N27" s="11">
        <v>50.47</v>
      </c>
      <c r="O27" s="10">
        <v>0</v>
      </c>
      <c r="P27" s="10">
        <v>2250</v>
      </c>
      <c r="Q27" s="10">
        <v>1250</v>
      </c>
      <c r="R27" s="10">
        <v>10</v>
      </c>
      <c r="S27" s="10">
        <v>82</v>
      </c>
      <c r="T27" s="10"/>
      <c r="U27" s="10"/>
      <c r="V27" s="10">
        <v>1375</v>
      </c>
      <c r="W27" s="38" t="s">
        <v>13</v>
      </c>
      <c r="X27" s="38"/>
      <c r="Y27" s="38"/>
      <c r="Z27" s="38"/>
      <c r="AA27" s="38"/>
      <c r="AB27" s="38"/>
      <c r="AC27" s="39">
        <v>1646.07</v>
      </c>
      <c r="AD27" s="39"/>
    </row>
    <row r="28" spans="1:30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12</v>
      </c>
      <c r="F28" s="7">
        <v>4</v>
      </c>
      <c r="G28" s="6">
        <f t="shared" si="1"/>
        <v>171.67999999999998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52.199999999999989</v>
      </c>
      <c r="O28" s="10">
        <v>0</v>
      </c>
      <c r="P28" s="10">
        <v>2250</v>
      </c>
      <c r="Q28" s="10">
        <v>1250</v>
      </c>
      <c r="R28" s="10">
        <v>10</v>
      </c>
      <c r="S28" s="10">
        <v>81</v>
      </c>
      <c r="T28" s="10"/>
      <c r="U28" s="10"/>
      <c r="V28" s="10">
        <v>1378</v>
      </c>
      <c r="W28" s="38" t="s">
        <v>38</v>
      </c>
      <c r="X28" s="38"/>
      <c r="Y28" s="38"/>
      <c r="Z28" s="38"/>
      <c r="AA28" s="38"/>
      <c r="AB28" s="38"/>
      <c r="AC28" s="39">
        <v>305.08</v>
      </c>
      <c r="AD28" s="39"/>
    </row>
    <row r="29" spans="1:30">
      <c r="A29" s="9">
        <f t="shared" si="3"/>
        <v>22</v>
      </c>
      <c r="B29" s="10">
        <v>2</v>
      </c>
      <c r="C29" s="10">
        <v>10</v>
      </c>
      <c r="D29" s="6">
        <f t="shared" si="0"/>
        <v>39.44</v>
      </c>
      <c r="E29" s="5">
        <v>14</v>
      </c>
      <c r="F29" s="7">
        <v>4</v>
      </c>
      <c r="G29" s="6">
        <f t="shared" si="1"/>
        <v>199.51999999999998</v>
      </c>
      <c r="H29" s="5"/>
      <c r="I29" s="10"/>
      <c r="J29" s="6"/>
      <c r="K29" s="5"/>
      <c r="L29" s="10"/>
      <c r="M29" s="8"/>
      <c r="N29" s="11">
        <f>IF(B29=0,0,(D29+G29)-(D28+G28))</f>
        <v>49.879999999999995</v>
      </c>
      <c r="O29" s="10">
        <v>1</v>
      </c>
      <c r="P29" s="10">
        <v>2250</v>
      </c>
      <c r="Q29" s="10">
        <v>1250</v>
      </c>
      <c r="R29" s="10">
        <v>10</v>
      </c>
      <c r="S29" s="10">
        <v>81</v>
      </c>
      <c r="T29" s="10"/>
      <c r="U29" s="10"/>
      <c r="V29" s="10">
        <v>1378</v>
      </c>
      <c r="W29" s="38" t="s">
        <v>11</v>
      </c>
      <c r="X29" s="38"/>
      <c r="Y29" s="38"/>
      <c r="Z29" s="38"/>
      <c r="AA29" s="38"/>
      <c r="AB29" s="38"/>
      <c r="AC29" s="39">
        <v>1527.75</v>
      </c>
      <c r="AD29" s="39"/>
    </row>
    <row r="30" spans="1:30">
      <c r="A30" s="9">
        <f t="shared" si="3"/>
        <v>23</v>
      </c>
      <c r="B30" s="10">
        <v>6</v>
      </c>
      <c r="C30" s="10">
        <v>4</v>
      </c>
      <c r="D30" s="6">
        <f t="shared" si="0"/>
        <v>88.16</v>
      </c>
      <c r="E30" s="5">
        <v>14</v>
      </c>
      <c r="F30" s="7">
        <v>4</v>
      </c>
      <c r="G30" s="6">
        <f t="shared" si="1"/>
        <v>199.51999999999998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48.71999999999997</v>
      </c>
      <c r="O30" s="10">
        <v>0</v>
      </c>
      <c r="P30" s="10">
        <v>2250</v>
      </c>
      <c r="Q30" s="10">
        <v>1250</v>
      </c>
      <c r="R30" s="10">
        <v>10</v>
      </c>
      <c r="S30" s="10">
        <v>82</v>
      </c>
      <c r="T30" s="10"/>
      <c r="U30" s="10"/>
      <c r="V30" s="10">
        <v>1371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9</v>
      </c>
      <c r="C31" s="10">
        <v>10</v>
      </c>
      <c r="D31" s="6">
        <f t="shared" si="0"/>
        <v>136.88</v>
      </c>
      <c r="E31" s="5">
        <v>14</v>
      </c>
      <c r="F31" s="7">
        <v>4</v>
      </c>
      <c r="G31" s="6">
        <f t="shared" si="1"/>
        <v>199.51999999999998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48.720000000000027</v>
      </c>
      <c r="O31" s="10">
        <v>0</v>
      </c>
      <c r="P31" s="10">
        <v>2250</v>
      </c>
      <c r="Q31" s="10">
        <v>1250</v>
      </c>
      <c r="R31" s="10">
        <v>10</v>
      </c>
      <c r="S31" s="10">
        <v>82</v>
      </c>
      <c r="T31" s="10"/>
      <c r="U31" s="10"/>
      <c r="V31" s="10">
        <v>1371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13</v>
      </c>
      <c r="C32" s="10">
        <v>5</v>
      </c>
      <c r="D32" s="6">
        <f t="shared" si="0"/>
        <v>186.76</v>
      </c>
      <c r="E32" s="5">
        <v>1</v>
      </c>
      <c r="F32" s="7">
        <v>3.25</v>
      </c>
      <c r="G32" s="6">
        <f t="shared" si="1"/>
        <v>17.689999999999998</v>
      </c>
      <c r="H32" s="5"/>
      <c r="I32" s="10"/>
      <c r="J32" s="6">
        <f t="shared" si="4"/>
        <v>0</v>
      </c>
      <c r="K32" s="5"/>
      <c r="L32" s="10"/>
      <c r="M32" s="8"/>
      <c r="N32" s="11">
        <v>50.46</v>
      </c>
      <c r="O32" s="10">
        <v>0</v>
      </c>
      <c r="P32" s="10">
        <v>2250</v>
      </c>
      <c r="Q32" s="10">
        <v>1250</v>
      </c>
      <c r="R32" s="10">
        <v>10</v>
      </c>
      <c r="S32" s="10">
        <v>80</v>
      </c>
      <c r="T32" s="10"/>
      <c r="U32" s="10"/>
      <c r="V32" s="10">
        <v>1370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3</v>
      </c>
      <c r="F33" s="7">
        <v>9</v>
      </c>
      <c r="G33" s="6">
        <f t="shared" si="1"/>
        <v>52.199999999999996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48.429999999999978</v>
      </c>
      <c r="O33" s="10">
        <v>0</v>
      </c>
      <c r="P33" s="10">
        <v>2250</v>
      </c>
      <c r="Q33" s="10">
        <v>1250</v>
      </c>
      <c r="R33" s="10">
        <v>10</v>
      </c>
      <c r="S33" s="10">
        <v>82</v>
      </c>
      <c r="T33" s="10"/>
      <c r="U33" s="10"/>
      <c r="V33" s="10">
        <v>1372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7</v>
      </c>
      <c r="F34" s="7">
        <v>3</v>
      </c>
      <c r="G34" s="6">
        <f t="shared" si="1"/>
        <v>100.91999999999999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</v>
      </c>
      <c r="O34" s="10">
        <v>1</v>
      </c>
      <c r="P34" s="10">
        <v>2250</v>
      </c>
      <c r="Q34" s="10">
        <v>1250</v>
      </c>
      <c r="R34" s="10">
        <v>10</v>
      </c>
      <c r="S34" s="10">
        <v>82</v>
      </c>
      <c r="T34" s="10"/>
      <c r="U34" s="10" t="s">
        <v>253</v>
      </c>
      <c r="V34" s="10">
        <v>1369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5</v>
      </c>
      <c r="D35" s="6">
        <f t="shared" si="0"/>
        <v>200.67999999999998</v>
      </c>
      <c r="E35" s="5">
        <v>10</v>
      </c>
      <c r="F35" s="7">
        <v>11</v>
      </c>
      <c r="G35" s="6">
        <f t="shared" si="1"/>
        <v>151.95999999999998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51.04000000000002</v>
      </c>
      <c r="O35" s="10">
        <v>0</v>
      </c>
      <c r="P35" s="10">
        <v>2250</v>
      </c>
      <c r="Q35" s="10">
        <v>1250</v>
      </c>
      <c r="R35" s="10">
        <v>10</v>
      </c>
      <c r="S35" s="10">
        <v>82</v>
      </c>
      <c r="T35" s="10"/>
      <c r="U35" s="10"/>
      <c r="V35" s="10">
        <v>1367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5</v>
      </c>
      <c r="D36" s="6">
        <f t="shared" si="0"/>
        <v>19.72</v>
      </c>
      <c r="E36" s="5">
        <v>14</v>
      </c>
      <c r="F36" s="7">
        <v>4</v>
      </c>
      <c r="G36" s="6">
        <f t="shared" si="1"/>
        <v>199.51999999999998</v>
      </c>
      <c r="H36" s="5"/>
      <c r="I36" s="10"/>
      <c r="J36" s="6">
        <f t="shared" si="4"/>
        <v>0</v>
      </c>
      <c r="K36" s="5"/>
      <c r="L36" s="10"/>
      <c r="M36" s="8"/>
      <c r="N36" s="11">
        <v>49.89</v>
      </c>
      <c r="O36" s="10">
        <v>0</v>
      </c>
      <c r="P36" s="10">
        <v>2250</v>
      </c>
      <c r="Q36" s="10">
        <v>1250</v>
      </c>
      <c r="R36" s="10">
        <v>10</v>
      </c>
      <c r="S36" s="10">
        <v>81</v>
      </c>
      <c r="T36" s="10"/>
      <c r="U36" s="10"/>
      <c r="V36" s="10">
        <v>1366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5</v>
      </c>
      <c r="C37" s="10">
        <v>0</v>
      </c>
      <c r="D37" s="6">
        <f t="shared" si="0"/>
        <v>69.599999999999994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49.880000000000024</v>
      </c>
      <c r="O37" s="10">
        <v>0</v>
      </c>
      <c r="P37" s="10">
        <v>2250</v>
      </c>
      <c r="Q37" s="10">
        <v>1250</v>
      </c>
      <c r="R37" s="10">
        <v>10</v>
      </c>
      <c r="S37" s="10">
        <v>81</v>
      </c>
      <c r="T37" s="10"/>
      <c r="U37" s="10"/>
      <c r="V37" s="10">
        <v>1362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8</v>
      </c>
      <c r="C38" s="10">
        <v>7</v>
      </c>
      <c r="D38" s="6">
        <f t="shared" si="0"/>
        <v>119.47999999999999</v>
      </c>
      <c r="E38" s="5">
        <v>1</v>
      </c>
      <c r="F38" s="7">
        <v>4</v>
      </c>
      <c r="G38" s="6">
        <f t="shared" si="1"/>
        <v>18.559999999999999</v>
      </c>
      <c r="H38" s="5"/>
      <c r="I38" s="10"/>
      <c r="J38" s="6">
        <f t="shared" si="4"/>
        <v>0</v>
      </c>
      <c r="K38" s="5"/>
      <c r="L38" s="10"/>
      <c r="M38" s="8"/>
      <c r="N38" s="11">
        <v>49.88</v>
      </c>
      <c r="O38" s="10">
        <v>0</v>
      </c>
      <c r="P38" s="10">
        <v>2225</v>
      </c>
      <c r="Q38" s="10">
        <v>1250</v>
      </c>
      <c r="R38" s="10">
        <v>10</v>
      </c>
      <c r="S38" s="10">
        <v>82</v>
      </c>
      <c r="T38" s="10"/>
      <c r="U38" s="10"/>
      <c r="V38" s="10">
        <v>1367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12</v>
      </c>
      <c r="C39" s="10">
        <v>1</v>
      </c>
      <c r="D39" s="6">
        <f t="shared" si="0"/>
        <v>168.2</v>
      </c>
      <c r="E39" s="5">
        <v>1</v>
      </c>
      <c r="F39" s="7">
        <v>4</v>
      </c>
      <c r="G39" s="6">
        <f t="shared" si="1"/>
        <v>18.559999999999999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48.72</v>
      </c>
      <c r="O39" s="10">
        <v>0</v>
      </c>
      <c r="P39" s="10">
        <v>2225</v>
      </c>
      <c r="Q39" s="10">
        <v>1250</v>
      </c>
      <c r="R39" s="10">
        <v>10</v>
      </c>
      <c r="S39" s="10">
        <v>82</v>
      </c>
      <c r="T39" s="10"/>
      <c r="U39" s="10"/>
      <c r="V39" s="10">
        <v>1367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1527.4800000000005</v>
      </c>
      <c r="O40" s="20"/>
      <c r="T40" s="22" t="s">
        <v>34</v>
      </c>
      <c r="U40" s="20">
        <f>SUM(U9:U39)</f>
        <v>0</v>
      </c>
      <c r="V40" s="20">
        <f>SUM(V9:V39)</f>
        <v>42752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1527.4800000000005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42752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U36" sqref="U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4.6640625" customWidth="1"/>
    <col min="28" max="28" width="4.1640625" customWidth="1"/>
    <col min="29" max="29" width="4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254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10</v>
      </c>
      <c r="F8" s="7">
        <v>6</v>
      </c>
      <c r="G8" s="6">
        <f t="shared" ref="G8:G39" si="1">((+E8*12)+F8)*1.16</f>
        <v>146.16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13</v>
      </c>
      <c r="F9" s="7">
        <v>11</v>
      </c>
      <c r="G9" s="6">
        <f t="shared" si="1"/>
        <v>193.72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47.56</v>
      </c>
      <c r="O9" s="10">
        <v>0</v>
      </c>
      <c r="P9" s="10">
        <v>2200</v>
      </c>
      <c r="Q9" s="10">
        <v>1250</v>
      </c>
      <c r="R9" s="10">
        <v>10</v>
      </c>
      <c r="S9" s="10">
        <v>81</v>
      </c>
      <c r="T9" s="10"/>
      <c r="U9" s="10"/>
      <c r="V9" s="10">
        <v>1338</v>
      </c>
      <c r="W9" s="12">
        <v>40727</v>
      </c>
      <c r="X9" s="10">
        <v>41039</v>
      </c>
      <c r="Y9" s="10">
        <v>558250</v>
      </c>
      <c r="Z9" s="10">
        <v>14</v>
      </c>
      <c r="AA9" s="10">
        <v>4.25</v>
      </c>
      <c r="AB9" s="10">
        <v>1</v>
      </c>
      <c r="AC9" s="11">
        <v>2.75</v>
      </c>
      <c r="AD9" s="13">
        <v>182.71</v>
      </c>
    </row>
    <row r="10" spans="1:30">
      <c r="A10" s="9">
        <f t="shared" ref="A10:A36" si="3">SUM(A9+1)</f>
        <v>3</v>
      </c>
      <c r="B10" s="10">
        <v>5</v>
      </c>
      <c r="C10" s="10">
        <v>0</v>
      </c>
      <c r="D10" s="6">
        <f t="shared" si="0"/>
        <v>69.599999999999994</v>
      </c>
      <c r="E10" s="5">
        <v>14</v>
      </c>
      <c r="F10" s="7">
        <v>4</v>
      </c>
      <c r="G10" s="6">
        <f t="shared" si="1"/>
        <v>199.51999999999998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45.240000000000009</v>
      </c>
      <c r="O10" s="10">
        <v>0</v>
      </c>
      <c r="P10" s="10">
        <v>2200</v>
      </c>
      <c r="Q10" s="10">
        <v>1250</v>
      </c>
      <c r="R10" s="10">
        <v>10</v>
      </c>
      <c r="S10" s="10">
        <v>78</v>
      </c>
      <c r="T10" s="10"/>
      <c r="U10" s="10"/>
      <c r="V10" s="10">
        <v>1332</v>
      </c>
      <c r="W10" s="12">
        <v>40730</v>
      </c>
      <c r="X10" s="10">
        <v>41040</v>
      </c>
      <c r="Y10" s="10">
        <v>560496</v>
      </c>
      <c r="Z10" s="10">
        <v>14</v>
      </c>
      <c r="AA10" s="10">
        <v>6.5</v>
      </c>
      <c r="AB10" s="10">
        <v>1</v>
      </c>
      <c r="AC10" s="11">
        <v>3.75</v>
      </c>
      <c r="AD10" s="13">
        <v>184.16</v>
      </c>
    </row>
    <row r="11" spans="1:30">
      <c r="A11" s="9">
        <f t="shared" si="3"/>
        <v>4</v>
      </c>
      <c r="B11" s="10">
        <v>8</v>
      </c>
      <c r="C11" s="10">
        <v>6</v>
      </c>
      <c r="D11" s="6">
        <f t="shared" si="0"/>
        <v>118.32</v>
      </c>
      <c r="E11" s="5">
        <v>1</v>
      </c>
      <c r="F11" s="7">
        <v>2.75</v>
      </c>
      <c r="G11" s="6">
        <f t="shared" si="1"/>
        <v>17.11</v>
      </c>
      <c r="H11" s="5"/>
      <c r="I11" s="10"/>
      <c r="J11" s="6">
        <f t="shared" si="2"/>
        <v>0</v>
      </c>
      <c r="K11" s="5"/>
      <c r="L11" s="10"/>
      <c r="M11" s="8"/>
      <c r="N11" s="11">
        <v>49.02</v>
      </c>
      <c r="O11" s="10">
        <v>0</v>
      </c>
      <c r="P11" s="10">
        <v>2200</v>
      </c>
      <c r="Q11" s="10">
        <v>1250</v>
      </c>
      <c r="R11" s="10">
        <v>10</v>
      </c>
      <c r="S11" s="10">
        <v>82</v>
      </c>
      <c r="T11" s="10"/>
      <c r="U11" s="10"/>
      <c r="V11" s="10">
        <v>1340</v>
      </c>
      <c r="W11" s="12">
        <v>40735</v>
      </c>
      <c r="X11" s="10">
        <v>41039</v>
      </c>
      <c r="Y11" s="10">
        <v>564351</v>
      </c>
      <c r="Z11" s="10">
        <v>14</v>
      </c>
      <c r="AA11" s="10">
        <v>4</v>
      </c>
      <c r="AB11" s="10">
        <v>1</v>
      </c>
      <c r="AC11" s="11">
        <v>2.25</v>
      </c>
      <c r="AD11" s="13">
        <v>183.01</v>
      </c>
    </row>
    <row r="12" spans="1:30">
      <c r="A12" s="9">
        <f t="shared" si="3"/>
        <v>5</v>
      </c>
      <c r="B12" s="10">
        <v>12</v>
      </c>
      <c r="C12" s="10">
        <v>1</v>
      </c>
      <c r="D12" s="6">
        <f t="shared" si="0"/>
        <v>168.2</v>
      </c>
      <c r="E12" s="5">
        <v>1</v>
      </c>
      <c r="F12" s="7">
        <v>2.75</v>
      </c>
      <c r="G12" s="6">
        <f t="shared" si="1"/>
        <v>17.11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49.879999999999995</v>
      </c>
      <c r="O12" s="10">
        <v>0</v>
      </c>
      <c r="P12" s="10">
        <v>2200</v>
      </c>
      <c r="Q12" s="10">
        <v>1250</v>
      </c>
      <c r="R12" s="10">
        <v>10</v>
      </c>
      <c r="S12" s="10">
        <v>81</v>
      </c>
      <c r="T12" s="10"/>
      <c r="U12" s="10"/>
      <c r="V12" s="10">
        <v>1337</v>
      </c>
      <c r="W12" s="12">
        <v>40738</v>
      </c>
      <c r="X12" s="10">
        <v>41040</v>
      </c>
      <c r="Y12" s="10">
        <v>567779</v>
      </c>
      <c r="Z12" s="10">
        <v>14</v>
      </c>
      <c r="AA12" s="10">
        <v>5.75</v>
      </c>
      <c r="AB12" s="10">
        <v>1</v>
      </c>
      <c r="AC12" s="11">
        <v>3.5</v>
      </c>
      <c r="AD12" s="13">
        <v>183.58</v>
      </c>
    </row>
    <row r="13" spans="1:30">
      <c r="A13" s="9">
        <f t="shared" si="3"/>
        <v>6</v>
      </c>
      <c r="B13" s="10">
        <v>14</v>
      </c>
      <c r="C13" s="10">
        <v>4</v>
      </c>
      <c r="D13" s="6">
        <f t="shared" si="0"/>
        <v>199.51999999999998</v>
      </c>
      <c r="E13" s="5">
        <v>2</v>
      </c>
      <c r="F13" s="7">
        <v>2</v>
      </c>
      <c r="G13" s="6">
        <f t="shared" si="1"/>
        <v>30.159999999999997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44.369999999999976</v>
      </c>
      <c r="O13" s="10">
        <v>0</v>
      </c>
      <c r="P13" s="10">
        <v>2200</v>
      </c>
      <c r="Q13" s="10">
        <v>1250</v>
      </c>
      <c r="R13" s="10">
        <v>10</v>
      </c>
      <c r="S13" s="10">
        <v>81</v>
      </c>
      <c r="T13" s="10"/>
      <c r="U13" s="10"/>
      <c r="V13" s="10">
        <v>1335</v>
      </c>
      <c r="W13" s="12">
        <v>40743</v>
      </c>
      <c r="X13" s="10">
        <v>41039</v>
      </c>
      <c r="Y13" s="10">
        <v>572150</v>
      </c>
      <c r="Z13" s="10">
        <v>14</v>
      </c>
      <c r="AA13" s="10">
        <v>4.25</v>
      </c>
      <c r="AB13" s="10">
        <v>1</v>
      </c>
      <c r="AC13" s="11">
        <v>3</v>
      </c>
      <c r="AD13" s="13">
        <v>182.42</v>
      </c>
    </row>
    <row r="14" spans="1:30">
      <c r="A14" s="9">
        <f t="shared" si="3"/>
        <v>7</v>
      </c>
      <c r="B14" s="10">
        <v>14</v>
      </c>
      <c r="C14" s="10">
        <v>4</v>
      </c>
      <c r="D14" s="6">
        <f t="shared" si="0"/>
        <v>199.51999999999998</v>
      </c>
      <c r="E14" s="5">
        <v>5</v>
      </c>
      <c r="F14" s="7">
        <v>9</v>
      </c>
      <c r="G14" s="6">
        <f t="shared" si="1"/>
        <v>80.039999999999992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49.879999999999967</v>
      </c>
      <c r="O14" s="10">
        <v>1</v>
      </c>
      <c r="P14" s="10">
        <v>2200</v>
      </c>
      <c r="Q14" s="10">
        <v>1250</v>
      </c>
      <c r="R14" s="10">
        <v>10</v>
      </c>
      <c r="S14" s="10">
        <v>84</v>
      </c>
      <c r="T14" s="10"/>
      <c r="U14" s="10"/>
      <c r="V14" s="10">
        <v>1329</v>
      </c>
      <c r="W14" s="12">
        <v>40745</v>
      </c>
      <c r="X14" s="10">
        <v>41040</v>
      </c>
      <c r="Y14" s="10">
        <v>574881</v>
      </c>
      <c r="Z14" s="10">
        <v>14</v>
      </c>
      <c r="AA14" s="10">
        <v>6</v>
      </c>
      <c r="AB14" s="10">
        <v>1</v>
      </c>
      <c r="AC14" s="11">
        <v>2.75</v>
      </c>
      <c r="AD14" s="13">
        <v>183.58</v>
      </c>
    </row>
    <row r="15" spans="1:30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9</v>
      </c>
      <c r="F15" s="7">
        <v>3</v>
      </c>
      <c r="G15" s="6">
        <f t="shared" si="1"/>
        <v>128.76</v>
      </c>
      <c r="H15" s="5"/>
      <c r="I15" s="10"/>
      <c r="J15" s="6">
        <f t="shared" si="2"/>
        <v>0</v>
      </c>
      <c r="K15" s="5"/>
      <c r="L15" s="10"/>
      <c r="M15" s="8"/>
      <c r="N15" s="11">
        <v>51.63</v>
      </c>
      <c r="O15" s="10">
        <v>0</v>
      </c>
      <c r="P15" s="10">
        <v>2200</v>
      </c>
      <c r="Q15" s="10">
        <v>1250</v>
      </c>
      <c r="R15" s="10">
        <v>10</v>
      </c>
      <c r="S15" s="10">
        <v>82</v>
      </c>
      <c r="T15" s="10"/>
      <c r="U15" s="10"/>
      <c r="V15" s="10">
        <v>1332</v>
      </c>
      <c r="W15" s="12">
        <v>40751</v>
      </c>
      <c r="X15" s="10">
        <v>41040</v>
      </c>
      <c r="Y15" s="10">
        <v>578993</v>
      </c>
      <c r="Z15" s="10">
        <v>14</v>
      </c>
      <c r="AA15" s="10">
        <v>5.25</v>
      </c>
      <c r="AB15" s="10">
        <v>1</v>
      </c>
      <c r="AC15" s="11">
        <v>2</v>
      </c>
      <c r="AD15" s="13">
        <v>184.75</v>
      </c>
    </row>
    <row r="16" spans="1:30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12</v>
      </c>
      <c r="F16" s="7">
        <v>9</v>
      </c>
      <c r="G16" s="6">
        <f t="shared" si="1"/>
        <v>177.48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48.72</v>
      </c>
      <c r="O16" s="10">
        <v>0</v>
      </c>
      <c r="P16" s="10">
        <v>2200</v>
      </c>
      <c r="Q16" s="10">
        <v>1250</v>
      </c>
      <c r="R16" s="10">
        <v>10</v>
      </c>
      <c r="S16" s="10">
        <v>82</v>
      </c>
      <c r="T16" s="10"/>
      <c r="U16" s="10"/>
      <c r="V16" s="10">
        <v>1332</v>
      </c>
      <c r="W16" s="12">
        <v>40753</v>
      </c>
      <c r="X16" s="10">
        <v>41039</v>
      </c>
      <c r="Y16" s="10">
        <v>582427</v>
      </c>
      <c r="Z16" s="10">
        <v>14</v>
      </c>
      <c r="AA16" s="10">
        <v>4.75</v>
      </c>
      <c r="AB16" s="10">
        <v>1</v>
      </c>
      <c r="AC16" s="11">
        <v>3.25</v>
      </c>
      <c r="AD16" s="13">
        <v>182.71</v>
      </c>
    </row>
    <row r="17" spans="1:30">
      <c r="A17" s="9">
        <f t="shared" si="3"/>
        <v>10</v>
      </c>
      <c r="B17" s="10">
        <v>3</v>
      </c>
      <c r="C17" s="10">
        <v>3</v>
      </c>
      <c r="D17" s="6">
        <f t="shared" si="0"/>
        <v>45.239999999999995</v>
      </c>
      <c r="E17" s="5">
        <v>14</v>
      </c>
      <c r="F17" s="7">
        <v>4</v>
      </c>
      <c r="G17" s="6">
        <f t="shared" si="1"/>
        <v>199.51999999999998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49.009999999999991</v>
      </c>
      <c r="O17" s="10">
        <v>0</v>
      </c>
      <c r="P17" s="10">
        <v>2200</v>
      </c>
      <c r="Q17" s="10">
        <v>1250</v>
      </c>
      <c r="R17" s="10">
        <v>10</v>
      </c>
      <c r="S17" s="10">
        <v>78</v>
      </c>
      <c r="T17" s="10"/>
      <c r="U17" s="10"/>
      <c r="V17" s="10">
        <v>1329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6</v>
      </c>
      <c r="C18" s="10">
        <v>10</v>
      </c>
      <c r="D18" s="6">
        <f t="shared" si="0"/>
        <v>95.11999999999999</v>
      </c>
      <c r="E18" s="5">
        <v>14</v>
      </c>
      <c r="F18" s="7">
        <v>4</v>
      </c>
      <c r="G18" s="6">
        <f t="shared" si="1"/>
        <v>199.51999999999998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49.879999999999995</v>
      </c>
      <c r="O18" s="10">
        <v>0</v>
      </c>
      <c r="P18" s="10">
        <v>2200</v>
      </c>
      <c r="Q18" s="10">
        <v>1250</v>
      </c>
      <c r="R18" s="10">
        <v>10</v>
      </c>
      <c r="S18" s="10">
        <v>80</v>
      </c>
      <c r="T18" s="10"/>
      <c r="U18" s="10"/>
      <c r="V18" s="10">
        <v>1326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10</v>
      </c>
      <c r="C19" s="10">
        <v>3</v>
      </c>
      <c r="D19" s="6">
        <f t="shared" si="0"/>
        <v>142.67999999999998</v>
      </c>
      <c r="E19" s="5">
        <v>1</v>
      </c>
      <c r="F19" s="7">
        <v>2.25</v>
      </c>
      <c r="G19" s="6">
        <f t="shared" si="1"/>
        <v>16.529999999999998</v>
      </c>
      <c r="H19" s="5"/>
      <c r="I19" s="10"/>
      <c r="J19" s="6">
        <f t="shared" si="2"/>
        <v>0</v>
      </c>
      <c r="K19" s="5"/>
      <c r="L19" s="10"/>
      <c r="M19" s="8"/>
      <c r="N19" s="11">
        <v>47.58</v>
      </c>
      <c r="O19" s="10">
        <v>1</v>
      </c>
      <c r="P19" s="10">
        <v>2200</v>
      </c>
      <c r="Q19" s="10">
        <v>1250</v>
      </c>
      <c r="R19" s="10">
        <v>10</v>
      </c>
      <c r="S19" s="10">
        <v>84</v>
      </c>
      <c r="T19" s="10"/>
      <c r="U19" s="10"/>
      <c r="V19" s="10">
        <v>1337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13</v>
      </c>
      <c r="C20" s="10">
        <v>6</v>
      </c>
      <c r="D20" s="6">
        <f t="shared" si="0"/>
        <v>187.92</v>
      </c>
      <c r="E20" s="5">
        <v>1</v>
      </c>
      <c r="F20" s="7">
        <v>2.25</v>
      </c>
      <c r="G20" s="6">
        <f t="shared" si="1"/>
        <v>16.529999999999998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45.240000000000009</v>
      </c>
      <c r="O20" s="10">
        <v>0</v>
      </c>
      <c r="P20" s="10">
        <v>2200</v>
      </c>
      <c r="Q20" s="10">
        <v>1250</v>
      </c>
      <c r="R20" s="10">
        <v>10</v>
      </c>
      <c r="S20" s="10">
        <v>81</v>
      </c>
      <c r="T20" s="10"/>
      <c r="U20" s="10"/>
      <c r="V20" s="14">
        <v>1338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14</v>
      </c>
      <c r="C21" s="10">
        <v>5</v>
      </c>
      <c r="D21" s="6">
        <f t="shared" si="0"/>
        <v>200.67999999999998</v>
      </c>
      <c r="E21" s="5">
        <v>3</v>
      </c>
      <c r="F21" s="7">
        <v>5</v>
      </c>
      <c r="G21" s="6">
        <f t="shared" si="1"/>
        <v>47.559999999999995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43.789999999999992</v>
      </c>
      <c r="O21" s="10">
        <v>0</v>
      </c>
      <c r="P21" s="10">
        <v>2200</v>
      </c>
      <c r="Q21" s="10">
        <v>1250</v>
      </c>
      <c r="R21" s="16">
        <v>10</v>
      </c>
      <c r="S21" s="10">
        <v>80</v>
      </c>
      <c r="T21" s="10"/>
      <c r="U21" s="10"/>
      <c r="V21" s="10">
        <v>1256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3</v>
      </c>
      <c r="C22" s="10">
        <v>2</v>
      </c>
      <c r="D22" s="6">
        <f t="shared" si="0"/>
        <v>44.08</v>
      </c>
      <c r="E22" s="5">
        <v>3</v>
      </c>
      <c r="F22" s="7">
        <v>5</v>
      </c>
      <c r="G22" s="6">
        <f t="shared" si="1"/>
        <v>47.559999999999995</v>
      </c>
      <c r="H22" s="5"/>
      <c r="I22" s="10"/>
      <c r="J22" s="6">
        <f t="shared" si="2"/>
        <v>0</v>
      </c>
      <c r="K22" s="5"/>
      <c r="L22" s="10"/>
      <c r="M22" s="8"/>
      <c r="N22" s="11">
        <v>26.98</v>
      </c>
      <c r="O22" s="10">
        <v>0</v>
      </c>
      <c r="P22" s="10">
        <v>2200</v>
      </c>
      <c r="Q22" s="10">
        <v>1250</v>
      </c>
      <c r="R22" s="10">
        <v>10</v>
      </c>
      <c r="S22" s="10">
        <v>80</v>
      </c>
      <c r="T22" s="10" t="s">
        <v>255</v>
      </c>
      <c r="U22" s="10"/>
      <c r="V22" s="10">
        <v>791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3</v>
      </c>
      <c r="C23" s="10">
        <v>2</v>
      </c>
      <c r="D23" s="6">
        <f t="shared" si="0"/>
        <v>44.08</v>
      </c>
      <c r="E23" s="5">
        <v>6</v>
      </c>
      <c r="F23" s="7">
        <v>9</v>
      </c>
      <c r="G23" s="6">
        <f t="shared" si="1"/>
        <v>93.96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46.400000000000006</v>
      </c>
      <c r="O23" s="10">
        <v>0</v>
      </c>
      <c r="P23" s="10">
        <v>2200</v>
      </c>
      <c r="Q23" s="10">
        <v>1250</v>
      </c>
      <c r="R23" s="10">
        <v>10</v>
      </c>
      <c r="S23" s="10">
        <v>79</v>
      </c>
      <c r="T23" s="10"/>
      <c r="U23" s="10"/>
      <c r="V23" s="10">
        <v>1330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3</v>
      </c>
      <c r="C24" s="10">
        <v>2</v>
      </c>
      <c r="D24" s="6">
        <f t="shared" si="0"/>
        <v>44.08</v>
      </c>
      <c r="E24" s="5">
        <v>10</v>
      </c>
      <c r="F24" s="7">
        <v>2</v>
      </c>
      <c r="G24" s="6">
        <f t="shared" si="1"/>
        <v>141.51999999999998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47.559999999999974</v>
      </c>
      <c r="O24" s="10">
        <v>0</v>
      </c>
      <c r="P24" s="10">
        <v>2200</v>
      </c>
      <c r="Q24" s="10">
        <v>1250</v>
      </c>
      <c r="R24" s="10">
        <v>10</v>
      </c>
      <c r="S24" s="10">
        <v>78</v>
      </c>
      <c r="T24" s="10"/>
      <c r="U24" s="10"/>
      <c r="V24" s="10">
        <v>1322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3</v>
      </c>
      <c r="C25" s="10">
        <v>2</v>
      </c>
      <c r="D25" s="6">
        <f t="shared" si="0"/>
        <v>44.08</v>
      </c>
      <c r="E25" s="5">
        <v>13</v>
      </c>
      <c r="F25" s="7">
        <v>6</v>
      </c>
      <c r="G25" s="6">
        <f t="shared" si="1"/>
        <v>187.92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46.400000000000034</v>
      </c>
      <c r="O25" s="10">
        <v>0</v>
      </c>
      <c r="P25" s="10">
        <v>2175</v>
      </c>
      <c r="Q25" s="10">
        <v>1250</v>
      </c>
      <c r="R25" s="10">
        <v>10</v>
      </c>
      <c r="S25" s="10">
        <v>79</v>
      </c>
      <c r="T25" s="10"/>
      <c r="U25" s="10"/>
      <c r="V25" s="17">
        <v>1319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5</v>
      </c>
      <c r="C26" s="10">
        <v>6</v>
      </c>
      <c r="D26" s="6">
        <f t="shared" si="0"/>
        <v>76.559999999999988</v>
      </c>
      <c r="E26" s="5">
        <v>14</v>
      </c>
      <c r="F26" s="7">
        <v>4</v>
      </c>
      <c r="G26" s="6">
        <f t="shared" si="1"/>
        <v>199.51999999999998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44.079999999999984</v>
      </c>
      <c r="O26" s="10">
        <v>0</v>
      </c>
      <c r="P26" s="10">
        <v>2175</v>
      </c>
      <c r="Q26" s="10">
        <v>1250</v>
      </c>
      <c r="R26" s="10">
        <v>10</v>
      </c>
      <c r="S26" s="10">
        <v>82</v>
      </c>
      <c r="T26" s="10"/>
      <c r="U26" s="10"/>
      <c r="V26" s="10">
        <v>1314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8</v>
      </c>
      <c r="C27" s="10">
        <v>10</v>
      </c>
      <c r="D27" s="6">
        <f t="shared" si="0"/>
        <v>122.96</v>
      </c>
      <c r="E27" s="5">
        <v>1</v>
      </c>
      <c r="F27" s="7">
        <v>3</v>
      </c>
      <c r="G27" s="6">
        <f t="shared" si="1"/>
        <v>17.399999999999999</v>
      </c>
      <c r="H27" s="5"/>
      <c r="I27" s="10"/>
      <c r="J27" s="6">
        <f t="shared" si="2"/>
        <v>0</v>
      </c>
      <c r="K27" s="5"/>
      <c r="L27" s="10"/>
      <c r="M27" s="8"/>
      <c r="N27" s="11">
        <v>46.7</v>
      </c>
      <c r="O27" s="10">
        <v>1</v>
      </c>
      <c r="P27" s="10">
        <v>2175</v>
      </c>
      <c r="Q27" s="10">
        <v>1250</v>
      </c>
      <c r="R27" s="10">
        <v>10</v>
      </c>
      <c r="S27" s="10">
        <v>79</v>
      </c>
      <c r="T27" s="10"/>
      <c r="U27" s="10"/>
      <c r="V27" s="10">
        <v>1315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12</v>
      </c>
      <c r="C28" s="10">
        <v>4</v>
      </c>
      <c r="D28" s="6">
        <f t="shared" si="0"/>
        <v>171.67999999999998</v>
      </c>
      <c r="E28" s="5">
        <v>1</v>
      </c>
      <c r="F28" s="7">
        <v>3</v>
      </c>
      <c r="G28" s="6">
        <f t="shared" si="1"/>
        <v>17.399999999999999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48.72</v>
      </c>
      <c r="O28" s="10">
        <v>1</v>
      </c>
      <c r="P28" s="10">
        <v>2175</v>
      </c>
      <c r="Q28" s="10">
        <v>1250</v>
      </c>
      <c r="R28" s="10">
        <v>10</v>
      </c>
      <c r="S28" s="10">
        <v>79</v>
      </c>
      <c r="T28" s="10"/>
      <c r="U28" s="10"/>
      <c r="V28" s="10">
        <v>1319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4</v>
      </c>
      <c r="D29" s="6">
        <f t="shared" si="0"/>
        <v>32.479999999999997</v>
      </c>
      <c r="E29" s="5">
        <v>1</v>
      </c>
      <c r="F29" s="7">
        <v>3</v>
      </c>
      <c r="G29" s="6">
        <f t="shared" si="1"/>
        <v>17.399999999999999</v>
      </c>
      <c r="H29" s="5"/>
      <c r="I29" s="10"/>
      <c r="J29" s="6"/>
      <c r="K29" s="5"/>
      <c r="L29" s="10"/>
      <c r="M29" s="8"/>
      <c r="N29" s="11">
        <v>44.7</v>
      </c>
      <c r="O29" s="10">
        <v>0</v>
      </c>
      <c r="P29" s="10">
        <v>2175</v>
      </c>
      <c r="Q29" s="10">
        <v>1250</v>
      </c>
      <c r="R29" s="10">
        <v>10</v>
      </c>
      <c r="S29" s="10">
        <v>78</v>
      </c>
      <c r="T29" s="10"/>
      <c r="U29" s="10"/>
      <c r="V29" s="10">
        <v>1325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5</v>
      </c>
      <c r="C30" s="10">
        <v>7</v>
      </c>
      <c r="D30" s="6">
        <f t="shared" si="0"/>
        <v>77.72</v>
      </c>
      <c r="E30" s="5">
        <v>1</v>
      </c>
      <c r="F30" s="7">
        <v>3</v>
      </c>
      <c r="G30" s="6">
        <f t="shared" si="1"/>
        <v>17.399999999999999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45.240000000000009</v>
      </c>
      <c r="O30" s="10">
        <v>0</v>
      </c>
      <c r="P30" s="10">
        <v>2175</v>
      </c>
      <c r="Q30" s="10">
        <v>1250</v>
      </c>
      <c r="R30" s="10">
        <v>10</v>
      </c>
      <c r="S30" s="10">
        <v>78</v>
      </c>
      <c r="T30" s="10"/>
      <c r="U30" s="10"/>
      <c r="V30" s="10">
        <v>1317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8</v>
      </c>
      <c r="C31" s="10">
        <v>10</v>
      </c>
      <c r="D31" s="6">
        <f t="shared" si="0"/>
        <v>122.96</v>
      </c>
      <c r="E31" s="5">
        <v>1</v>
      </c>
      <c r="F31" s="7">
        <v>3</v>
      </c>
      <c r="G31" s="6">
        <f t="shared" si="1"/>
        <v>17.399999999999999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45.239999999999981</v>
      </c>
      <c r="O31" s="10">
        <v>0</v>
      </c>
      <c r="P31" s="10">
        <v>2175</v>
      </c>
      <c r="Q31" s="10">
        <v>1250</v>
      </c>
      <c r="R31" s="10">
        <v>10</v>
      </c>
      <c r="S31" s="10">
        <v>79</v>
      </c>
      <c r="T31" s="10"/>
      <c r="U31" s="10"/>
      <c r="V31" s="10">
        <v>1316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12</v>
      </c>
      <c r="C32" s="10">
        <v>3</v>
      </c>
      <c r="D32" s="6">
        <f t="shared" si="0"/>
        <v>170.51999999999998</v>
      </c>
      <c r="E32" s="5">
        <v>1</v>
      </c>
      <c r="F32" s="7">
        <v>3</v>
      </c>
      <c r="G32" s="6">
        <f t="shared" si="1"/>
        <v>17.399999999999999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47.56</v>
      </c>
      <c r="O32" s="10">
        <v>0</v>
      </c>
      <c r="P32" s="10">
        <v>2175</v>
      </c>
      <c r="Q32" s="10">
        <v>1250</v>
      </c>
      <c r="R32" s="10">
        <v>10</v>
      </c>
      <c r="S32" s="10">
        <v>80</v>
      </c>
      <c r="T32" s="10"/>
      <c r="U32" s="10"/>
      <c r="V32" s="10">
        <v>1312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2</v>
      </c>
      <c r="F33" s="7">
        <v>6</v>
      </c>
      <c r="G33" s="6">
        <f t="shared" si="1"/>
        <v>34.799999999999997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47.559999999999974</v>
      </c>
      <c r="O33" s="10">
        <v>0</v>
      </c>
      <c r="P33" s="10">
        <v>2175</v>
      </c>
      <c r="Q33" s="10">
        <v>1250</v>
      </c>
      <c r="R33" s="10">
        <v>10</v>
      </c>
      <c r="S33" s="10">
        <v>76</v>
      </c>
      <c r="T33" s="10"/>
      <c r="U33" s="10"/>
      <c r="V33" s="10">
        <v>1294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6</v>
      </c>
      <c r="F34" s="7">
        <v>0</v>
      </c>
      <c r="G34" s="6">
        <f t="shared" si="1"/>
        <v>83.52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48.720000000000027</v>
      </c>
      <c r="O34" s="10">
        <v>0</v>
      </c>
      <c r="P34" s="10">
        <v>2150</v>
      </c>
      <c r="Q34" s="10">
        <v>1250</v>
      </c>
      <c r="R34" s="10">
        <v>10</v>
      </c>
      <c r="S34" s="10">
        <v>79</v>
      </c>
      <c r="T34" s="10"/>
      <c r="U34" s="10"/>
      <c r="V34" s="10">
        <v>1300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2</v>
      </c>
      <c r="D35" s="6">
        <f t="shared" si="0"/>
        <v>16.239999999999998</v>
      </c>
      <c r="E35" s="5">
        <v>9</v>
      </c>
      <c r="F35" s="7">
        <v>5</v>
      </c>
      <c r="G35" s="6">
        <f t="shared" si="1"/>
        <v>131.07999999999998</v>
      </c>
      <c r="H35" s="5"/>
      <c r="I35" s="10"/>
      <c r="J35" s="6">
        <f t="shared" si="4"/>
        <v>0</v>
      </c>
      <c r="K35" s="5"/>
      <c r="L35" s="10"/>
      <c r="M35" s="8"/>
      <c r="N35" s="11">
        <v>47.87</v>
      </c>
      <c r="O35" s="10">
        <v>0</v>
      </c>
      <c r="P35" s="10">
        <v>2150</v>
      </c>
      <c r="Q35" s="10">
        <v>1250</v>
      </c>
      <c r="R35" s="10">
        <v>10</v>
      </c>
      <c r="S35" s="10">
        <v>79</v>
      </c>
      <c r="T35" s="10"/>
      <c r="U35" s="10"/>
      <c r="V35" s="10">
        <v>1300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2</v>
      </c>
      <c r="D36" s="6">
        <f t="shared" si="0"/>
        <v>16.239999999999998</v>
      </c>
      <c r="E36" s="5">
        <v>12</v>
      </c>
      <c r="F36" s="7">
        <v>9</v>
      </c>
      <c r="G36" s="6">
        <f t="shared" si="1"/>
        <v>177.48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46.400000000000006</v>
      </c>
      <c r="O36" s="10">
        <v>0</v>
      </c>
      <c r="P36" s="10">
        <v>2150</v>
      </c>
      <c r="Q36" s="10">
        <v>1250</v>
      </c>
      <c r="R36" s="10">
        <v>10</v>
      </c>
      <c r="S36" s="10">
        <v>78</v>
      </c>
      <c r="T36" s="10"/>
      <c r="U36" s="10"/>
      <c r="V36" s="10">
        <v>1300</v>
      </c>
      <c r="W36" s="34" t="s">
        <v>256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2</v>
      </c>
      <c r="D37" s="6">
        <f t="shared" si="0"/>
        <v>16.239999999999998</v>
      </c>
      <c r="E37" s="5">
        <v>3</v>
      </c>
      <c r="F37" s="7">
        <v>1</v>
      </c>
      <c r="G37" s="6">
        <f t="shared" si="1"/>
        <v>42.919999999999995</v>
      </c>
      <c r="H37" s="5"/>
      <c r="I37" s="10"/>
      <c r="J37" s="6">
        <f t="shared" si="4"/>
        <v>0</v>
      </c>
      <c r="K37" s="5"/>
      <c r="L37" s="10"/>
      <c r="M37" s="8"/>
      <c r="N37" s="11">
        <v>48.15</v>
      </c>
      <c r="O37" s="10">
        <v>0</v>
      </c>
      <c r="P37" s="10">
        <v>2150</v>
      </c>
      <c r="Q37" s="10">
        <v>1250</v>
      </c>
      <c r="R37" s="10">
        <v>10</v>
      </c>
      <c r="S37" s="10">
        <v>77</v>
      </c>
      <c r="T37" s="10"/>
      <c r="U37" s="10"/>
      <c r="V37" s="10">
        <v>1299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2</v>
      </c>
      <c r="D38" s="6">
        <f t="shared" si="0"/>
        <v>16.239999999999998</v>
      </c>
      <c r="E38" s="5">
        <v>6</v>
      </c>
      <c r="F38" s="7">
        <v>5</v>
      </c>
      <c r="G38" s="6">
        <f t="shared" si="1"/>
        <v>89.32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46.399999999999991</v>
      </c>
      <c r="O38" s="10">
        <v>1</v>
      </c>
      <c r="P38" s="10">
        <v>2150</v>
      </c>
      <c r="Q38" s="10">
        <v>1250</v>
      </c>
      <c r="R38" s="10">
        <v>10</v>
      </c>
      <c r="S38" s="10">
        <v>78</v>
      </c>
      <c r="T38" s="10"/>
      <c r="U38" s="10"/>
      <c r="V38" s="10">
        <v>1294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2</v>
      </c>
      <c r="D39" s="6">
        <f t="shared" si="0"/>
        <v>16.239999999999998</v>
      </c>
      <c r="E39" s="5">
        <v>9</v>
      </c>
      <c r="F39" s="7">
        <v>9</v>
      </c>
      <c r="G39" s="6">
        <f t="shared" si="1"/>
        <v>135.72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46.40000000000002</v>
      </c>
      <c r="O39" s="10">
        <v>0</v>
      </c>
      <c r="P39" s="10">
        <v>2150</v>
      </c>
      <c r="Q39" s="10">
        <v>1250</v>
      </c>
      <c r="R39" s="10">
        <v>10</v>
      </c>
      <c r="S39" s="10">
        <v>79</v>
      </c>
      <c r="T39" s="10"/>
      <c r="U39" s="10"/>
      <c r="V39" s="10">
        <v>1293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1442.88</v>
      </c>
      <c r="O40" s="20"/>
      <c r="T40" s="22" t="s">
        <v>34</v>
      </c>
      <c r="U40" s="20">
        <f>SUM(U9:U39)</f>
        <v>0</v>
      </c>
      <c r="V40" s="20">
        <f>SUM(V9:V39)</f>
        <v>40321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1442.88</v>
      </c>
      <c r="O42" s="9">
        <f>O40+O41</f>
        <v>0</v>
      </c>
      <c r="S42" t="s">
        <v>48</v>
      </c>
      <c r="U42" s="9">
        <f>U40+U41</f>
        <v>0</v>
      </c>
      <c r="V42" s="9">
        <f>V40+V41</f>
        <v>40321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Y35" sqref="Y35:AD35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3.6640625" customWidth="1"/>
    <col min="27" max="27" width="4.6640625" customWidth="1"/>
    <col min="28" max="28" width="4.1640625" customWidth="1"/>
    <col min="29" max="29" width="4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257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2</v>
      </c>
      <c r="D8" s="6">
        <f t="shared" ref="D8:D39" si="0">((+B8*12)+C8)*1.16</f>
        <v>16.239999999999998</v>
      </c>
      <c r="E8" s="5">
        <v>9</v>
      </c>
      <c r="F8" s="7">
        <v>9</v>
      </c>
      <c r="G8" s="6">
        <f t="shared" ref="G8:G39" si="1">((+E8*12)+F8)*1.16</f>
        <v>135.72</v>
      </c>
      <c r="H8" s="5"/>
      <c r="I8" s="5"/>
      <c r="J8" s="6">
        <f t="shared" ref="J8:J14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2</v>
      </c>
      <c r="D9" s="6">
        <f t="shared" si="0"/>
        <v>16.239999999999998</v>
      </c>
      <c r="E9" s="5">
        <v>13</v>
      </c>
      <c r="F9" s="7">
        <v>1</v>
      </c>
      <c r="G9" s="6">
        <f t="shared" si="1"/>
        <v>182.11999999999998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46.399999999999977</v>
      </c>
      <c r="O9" s="10">
        <v>1</v>
      </c>
      <c r="P9" s="10">
        <v>2150</v>
      </c>
      <c r="Q9" s="10">
        <v>1250</v>
      </c>
      <c r="R9" s="10">
        <v>10</v>
      </c>
      <c r="S9" s="10">
        <v>85</v>
      </c>
      <c r="T9" s="10"/>
      <c r="U9" s="10"/>
      <c r="V9" s="10">
        <v>1293</v>
      </c>
      <c r="W9" s="12">
        <v>40758</v>
      </c>
      <c r="X9" s="10">
        <v>41040</v>
      </c>
      <c r="Y9" s="10">
        <v>585954</v>
      </c>
      <c r="Z9" s="10">
        <v>14</v>
      </c>
      <c r="AA9" s="10">
        <v>5.75</v>
      </c>
      <c r="AB9" s="10">
        <v>1</v>
      </c>
      <c r="AC9" s="11">
        <v>3.25</v>
      </c>
      <c r="AD9" s="13">
        <v>183.87</v>
      </c>
    </row>
    <row r="10" spans="1:30">
      <c r="A10" s="9">
        <f t="shared" ref="A10:A36" si="3">SUM(A9+1)</f>
        <v>3</v>
      </c>
      <c r="B10" s="10">
        <v>3</v>
      </c>
      <c r="C10" s="10">
        <v>4</v>
      </c>
      <c r="D10" s="6">
        <f t="shared" si="0"/>
        <v>46.4</v>
      </c>
      <c r="E10" s="5">
        <v>14</v>
      </c>
      <c r="F10" s="7">
        <v>4</v>
      </c>
      <c r="G10" s="6">
        <f t="shared" si="1"/>
        <v>199.51999999999998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47.56</v>
      </c>
      <c r="O10" s="10">
        <v>0</v>
      </c>
      <c r="P10" s="10">
        <v>2150</v>
      </c>
      <c r="Q10" s="10">
        <v>1250</v>
      </c>
      <c r="R10" s="10">
        <v>10</v>
      </c>
      <c r="S10" s="10">
        <v>81</v>
      </c>
      <c r="T10" s="10"/>
      <c r="U10" s="10"/>
      <c r="V10" s="10">
        <v>1293</v>
      </c>
      <c r="W10" s="12">
        <v>40763</v>
      </c>
      <c r="X10" s="10">
        <v>41039</v>
      </c>
      <c r="Y10" s="10">
        <v>589415</v>
      </c>
      <c r="Z10" s="10">
        <v>14</v>
      </c>
      <c r="AA10" s="10">
        <v>3.5</v>
      </c>
      <c r="AB10" s="10">
        <v>1</v>
      </c>
      <c r="AC10" s="11">
        <v>2</v>
      </c>
      <c r="AD10" s="13">
        <v>182.72</v>
      </c>
    </row>
    <row r="11" spans="1:30">
      <c r="A11" s="9">
        <f t="shared" si="3"/>
        <v>4</v>
      </c>
      <c r="B11" s="10">
        <v>6</v>
      </c>
      <c r="C11" s="10">
        <v>11</v>
      </c>
      <c r="D11" s="6">
        <f t="shared" si="0"/>
        <v>96.279999999999987</v>
      </c>
      <c r="E11" s="5">
        <v>1</v>
      </c>
      <c r="F11" s="7">
        <v>3.25</v>
      </c>
      <c r="G11" s="6">
        <f t="shared" si="1"/>
        <v>17.689999999999998</v>
      </c>
      <c r="H11" s="5"/>
      <c r="I11" s="10"/>
      <c r="J11" s="6">
        <f t="shared" si="2"/>
        <v>0</v>
      </c>
      <c r="K11" s="5"/>
      <c r="L11" s="10"/>
      <c r="M11" s="8"/>
      <c r="N11" s="11">
        <v>51.92</v>
      </c>
      <c r="O11" s="10">
        <v>0</v>
      </c>
      <c r="P11" s="10">
        <v>2150</v>
      </c>
      <c r="Q11" s="10">
        <v>1250</v>
      </c>
      <c r="R11" s="10">
        <v>10</v>
      </c>
      <c r="S11" s="10">
        <v>82</v>
      </c>
      <c r="T11" s="10"/>
      <c r="U11" s="10"/>
      <c r="V11" s="10">
        <v>1291</v>
      </c>
      <c r="W11" s="12">
        <v>40765</v>
      </c>
      <c r="X11" s="10">
        <v>41040</v>
      </c>
      <c r="Y11" s="10">
        <v>592766</v>
      </c>
      <c r="Z11" s="10">
        <v>14</v>
      </c>
      <c r="AA11" s="10">
        <v>6</v>
      </c>
      <c r="AB11" s="10">
        <v>1</v>
      </c>
      <c r="AC11" s="11">
        <v>3</v>
      </c>
      <c r="AD11" s="13">
        <v>184.45</v>
      </c>
    </row>
    <row r="12" spans="1:30">
      <c r="A12" s="9">
        <f t="shared" si="3"/>
        <v>5</v>
      </c>
      <c r="B12" s="10">
        <v>10</v>
      </c>
      <c r="C12" s="10">
        <v>4</v>
      </c>
      <c r="D12" s="6">
        <f t="shared" si="0"/>
        <v>143.84</v>
      </c>
      <c r="E12" s="5">
        <v>1</v>
      </c>
      <c r="F12" s="7">
        <v>3.25</v>
      </c>
      <c r="G12" s="6">
        <f t="shared" si="1"/>
        <v>17.689999999999998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47.560000000000016</v>
      </c>
      <c r="O12" s="10">
        <v>0</v>
      </c>
      <c r="P12" s="10">
        <v>2150</v>
      </c>
      <c r="Q12" s="10">
        <v>1250</v>
      </c>
      <c r="R12" s="10">
        <v>10</v>
      </c>
      <c r="S12" s="10">
        <v>87</v>
      </c>
      <c r="T12" s="10"/>
      <c r="U12" s="10"/>
      <c r="V12" s="10">
        <v>1290</v>
      </c>
      <c r="W12" s="12">
        <v>40770</v>
      </c>
      <c r="X12" s="10">
        <v>41039</v>
      </c>
      <c r="Y12" s="10">
        <v>596265</v>
      </c>
      <c r="Z12" s="10">
        <v>14</v>
      </c>
      <c r="AA12" s="10">
        <v>4</v>
      </c>
      <c r="AB12" s="10">
        <v>1</v>
      </c>
      <c r="AC12" s="11">
        <v>3.5</v>
      </c>
      <c r="AD12" s="13">
        <v>181.55</v>
      </c>
    </row>
    <row r="13" spans="1:30">
      <c r="A13" s="9">
        <f t="shared" si="3"/>
        <v>6</v>
      </c>
      <c r="B13" s="10">
        <v>13</v>
      </c>
      <c r="C13" s="10">
        <v>11</v>
      </c>
      <c r="D13" s="6">
        <f t="shared" si="0"/>
        <v>193.72</v>
      </c>
      <c r="E13" s="5">
        <v>1</v>
      </c>
      <c r="F13" s="7">
        <v>3.25</v>
      </c>
      <c r="G13" s="6">
        <f t="shared" si="1"/>
        <v>17.689999999999998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2150</v>
      </c>
      <c r="Q13" s="10">
        <v>1250</v>
      </c>
      <c r="R13" s="10">
        <v>10</v>
      </c>
      <c r="S13" s="10">
        <v>84</v>
      </c>
      <c r="T13" s="10"/>
      <c r="U13" s="10"/>
      <c r="V13" s="10">
        <v>1286</v>
      </c>
      <c r="W13" s="12">
        <v>40773</v>
      </c>
      <c r="X13" s="10">
        <v>41040</v>
      </c>
      <c r="Y13" s="10">
        <v>599796</v>
      </c>
      <c r="Z13" s="10">
        <v>14</v>
      </c>
      <c r="AA13" s="10">
        <v>3.5</v>
      </c>
      <c r="AB13" s="10">
        <v>1</v>
      </c>
      <c r="AC13" s="11">
        <v>3.75</v>
      </c>
      <c r="AD13" s="13">
        <v>180.68</v>
      </c>
    </row>
    <row r="14" spans="1:30">
      <c r="A14" s="9">
        <f t="shared" si="3"/>
        <v>7</v>
      </c>
      <c r="B14" s="10">
        <v>14</v>
      </c>
      <c r="C14" s="10">
        <v>3.5</v>
      </c>
      <c r="D14" s="6">
        <f t="shared" si="0"/>
        <v>198.94</v>
      </c>
      <c r="E14" s="5">
        <v>4</v>
      </c>
      <c r="F14" s="7">
        <v>3</v>
      </c>
      <c r="G14" s="6">
        <f t="shared" si="1"/>
        <v>59.16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46.690000000000026</v>
      </c>
      <c r="O14" s="10">
        <v>0</v>
      </c>
      <c r="P14" s="10">
        <v>2150</v>
      </c>
      <c r="Q14" s="10">
        <v>1250</v>
      </c>
      <c r="R14" s="10">
        <v>10</v>
      </c>
      <c r="S14" s="10">
        <v>81</v>
      </c>
      <c r="T14" s="10"/>
      <c r="U14" s="10"/>
      <c r="V14" s="10">
        <v>1284</v>
      </c>
      <c r="W14" s="12">
        <v>40778</v>
      </c>
      <c r="X14" s="10">
        <v>41039</v>
      </c>
      <c r="Y14" s="10">
        <v>603617</v>
      </c>
      <c r="Z14" s="10">
        <v>14</v>
      </c>
      <c r="AA14" s="10">
        <v>2.5</v>
      </c>
      <c r="AB14" s="10">
        <v>1</v>
      </c>
      <c r="AC14" s="11">
        <v>2.75</v>
      </c>
      <c r="AD14" s="13">
        <v>180.7</v>
      </c>
    </row>
    <row r="15" spans="1:30">
      <c r="A15" s="9">
        <f t="shared" si="3"/>
        <v>8</v>
      </c>
      <c r="B15" s="10">
        <v>14</v>
      </c>
      <c r="C15" s="10">
        <v>3.5</v>
      </c>
      <c r="D15" s="6">
        <f t="shared" si="0"/>
        <v>198.94</v>
      </c>
      <c r="E15" s="5">
        <v>5</v>
      </c>
      <c r="F15" s="7">
        <v>11</v>
      </c>
      <c r="G15" s="6">
        <f t="shared" si="1"/>
        <v>82.36</v>
      </c>
      <c r="H15" s="5"/>
      <c r="I15" s="10"/>
      <c r="J15" s="6" t="s">
        <v>258</v>
      </c>
      <c r="K15" s="5"/>
      <c r="L15" s="10"/>
      <c r="M15" s="8"/>
      <c r="N15" s="11">
        <f>IF(B15=0,0,(D15+G15)-(D14+G14))</f>
        <v>23.199999999999989</v>
      </c>
      <c r="O15" s="10">
        <v>0</v>
      </c>
      <c r="P15" s="10">
        <v>2400</v>
      </c>
      <c r="Q15" s="10">
        <v>1250</v>
      </c>
      <c r="R15" s="10">
        <v>10</v>
      </c>
      <c r="S15" s="10">
        <v>55</v>
      </c>
      <c r="T15" s="10"/>
      <c r="U15" s="10"/>
      <c r="V15" s="10">
        <v>560</v>
      </c>
      <c r="W15" s="12">
        <v>40782</v>
      </c>
      <c r="X15" s="10">
        <v>41040</v>
      </c>
      <c r="Y15" s="10">
        <v>606909</v>
      </c>
      <c r="Z15" s="10">
        <v>14</v>
      </c>
      <c r="AA15" s="10">
        <v>5.75</v>
      </c>
      <c r="AB15" s="10">
        <v>1</v>
      </c>
      <c r="AC15" s="11">
        <v>4.25</v>
      </c>
      <c r="AD15" s="13">
        <v>182.7</v>
      </c>
    </row>
    <row r="16" spans="1:30">
      <c r="A16" s="9">
        <f t="shared" si="3"/>
        <v>9</v>
      </c>
      <c r="B16" s="10">
        <v>1</v>
      </c>
      <c r="C16" s="10">
        <v>2</v>
      </c>
      <c r="D16" s="6">
        <f t="shared" si="0"/>
        <v>16.239999999999998</v>
      </c>
      <c r="E16" s="5">
        <v>9</v>
      </c>
      <c r="F16" s="7">
        <v>3</v>
      </c>
      <c r="G16" s="6">
        <f t="shared" si="1"/>
        <v>128.76</v>
      </c>
      <c r="H16" s="5"/>
      <c r="I16" s="10"/>
      <c r="J16" s="6">
        <f t="shared" ref="J16:J28" si="4">((+H16*12)+I16)*1.16</f>
        <v>0</v>
      </c>
      <c r="K16" s="5"/>
      <c r="L16" s="10"/>
      <c r="M16" s="8"/>
      <c r="N16" s="11">
        <v>46.42</v>
      </c>
      <c r="O16" s="10">
        <v>1</v>
      </c>
      <c r="P16" s="10">
        <v>2150</v>
      </c>
      <c r="Q16" s="10">
        <v>1250</v>
      </c>
      <c r="R16" s="10">
        <v>10</v>
      </c>
      <c r="S16" s="10">
        <v>83</v>
      </c>
      <c r="T16" s="10"/>
      <c r="U16" s="10"/>
      <c r="V16" s="10">
        <v>1271</v>
      </c>
      <c r="W16" s="12">
        <v>40786</v>
      </c>
      <c r="X16" s="10">
        <v>41039</v>
      </c>
      <c r="Y16" s="10">
        <v>610633</v>
      </c>
      <c r="Z16" s="10">
        <v>14</v>
      </c>
      <c r="AA16" s="10">
        <v>4</v>
      </c>
      <c r="AB16" s="10">
        <v>1</v>
      </c>
      <c r="AC16" s="11">
        <v>3.5</v>
      </c>
      <c r="AD16" s="13">
        <v>181.55</v>
      </c>
    </row>
    <row r="17" spans="1:30">
      <c r="A17" s="9">
        <f t="shared" si="3"/>
        <v>10</v>
      </c>
      <c r="B17" s="10">
        <v>1</v>
      </c>
      <c r="C17" s="10">
        <v>2</v>
      </c>
      <c r="D17" s="6">
        <f t="shared" si="0"/>
        <v>16.239999999999998</v>
      </c>
      <c r="E17" s="5">
        <v>12</v>
      </c>
      <c r="F17" s="7">
        <v>9</v>
      </c>
      <c r="G17" s="6">
        <f t="shared" si="1"/>
        <v>177.48</v>
      </c>
      <c r="H17" s="5"/>
      <c r="I17" s="10"/>
      <c r="J17" s="6">
        <f t="shared" si="4"/>
        <v>0</v>
      </c>
      <c r="K17" s="5"/>
      <c r="L17" s="10"/>
      <c r="M17" s="8"/>
      <c r="N17" s="11">
        <f>IF(B17=0,0,(D17+G17)-(D16+G16))</f>
        <v>48.72</v>
      </c>
      <c r="O17" s="10">
        <v>0</v>
      </c>
      <c r="P17" s="10">
        <v>2150</v>
      </c>
      <c r="Q17" s="10">
        <v>1250</v>
      </c>
      <c r="R17" s="10">
        <v>10</v>
      </c>
      <c r="S17" s="10">
        <v>84</v>
      </c>
      <c r="T17" s="10"/>
      <c r="U17" s="10"/>
      <c r="V17" s="10">
        <v>1270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2</v>
      </c>
      <c r="F18" s="7">
        <v>9</v>
      </c>
      <c r="G18" s="6">
        <f t="shared" si="1"/>
        <v>38.279999999999994</v>
      </c>
      <c r="H18" s="5"/>
      <c r="I18" s="10"/>
      <c r="J18" s="6">
        <f t="shared" si="4"/>
        <v>0</v>
      </c>
      <c r="K18" s="5"/>
      <c r="L18" s="10"/>
      <c r="M18" s="8"/>
      <c r="N18" s="11">
        <v>46.41</v>
      </c>
      <c r="O18" s="10">
        <v>0</v>
      </c>
      <c r="P18" s="10">
        <v>2125</v>
      </c>
      <c r="Q18" s="10">
        <v>1250</v>
      </c>
      <c r="R18" s="10">
        <v>10</v>
      </c>
      <c r="S18" s="10">
        <v>82</v>
      </c>
      <c r="T18" s="10"/>
      <c r="U18" s="10"/>
      <c r="V18" s="10">
        <v>1271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6</v>
      </c>
      <c r="F19" s="7">
        <v>3</v>
      </c>
      <c r="G19" s="6">
        <f t="shared" si="1"/>
        <v>87</v>
      </c>
      <c r="H19" s="5"/>
      <c r="I19" s="10"/>
      <c r="J19" s="6">
        <f t="shared" si="4"/>
        <v>0</v>
      </c>
      <c r="K19" s="5"/>
      <c r="L19" s="10"/>
      <c r="M19" s="8"/>
      <c r="N19" s="11">
        <f>IF(B19=0,0,(D19+G19)-(D18+G18))</f>
        <v>48.720000000000013</v>
      </c>
      <c r="O19" s="10">
        <v>0</v>
      </c>
      <c r="P19" s="10">
        <v>2125</v>
      </c>
      <c r="Q19" s="10">
        <v>1250</v>
      </c>
      <c r="R19" s="10">
        <v>10</v>
      </c>
      <c r="S19" s="10">
        <v>80</v>
      </c>
      <c r="T19" s="10"/>
      <c r="U19" s="10"/>
      <c r="V19" s="10">
        <v>1270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9</v>
      </c>
      <c r="F20" s="7">
        <v>8</v>
      </c>
      <c r="G20" s="6">
        <f t="shared" si="1"/>
        <v>134.56</v>
      </c>
      <c r="H20" s="5"/>
      <c r="I20" s="10"/>
      <c r="J20" s="6">
        <f t="shared" si="4"/>
        <v>0</v>
      </c>
      <c r="K20" s="5"/>
      <c r="L20" s="10"/>
      <c r="M20" s="8"/>
      <c r="N20" s="11">
        <f>IF(B20=0,0,(D20+G20)-(D19+G19))</f>
        <v>47.56</v>
      </c>
      <c r="O20" s="10">
        <v>0</v>
      </c>
      <c r="P20" s="10">
        <v>2125</v>
      </c>
      <c r="Q20" s="10">
        <v>1250</v>
      </c>
      <c r="R20" s="10">
        <v>10</v>
      </c>
      <c r="S20" s="10">
        <v>83</v>
      </c>
      <c r="T20" s="10"/>
      <c r="U20" s="10"/>
      <c r="V20" s="14">
        <v>1267</v>
      </c>
      <c r="W20" s="42" t="s">
        <v>34</v>
      </c>
      <c r="X20" s="42"/>
      <c r="Y20" s="42"/>
      <c r="Z20" s="42"/>
      <c r="AA20" s="42"/>
      <c r="AB20" s="42"/>
      <c r="AC20" s="42"/>
      <c r="AD20" s="15">
        <v>1458.22</v>
      </c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13</v>
      </c>
      <c r="F21" s="7">
        <v>1</v>
      </c>
      <c r="G21" s="6">
        <f t="shared" si="1"/>
        <v>182.11999999999998</v>
      </c>
      <c r="H21" s="5"/>
      <c r="I21" s="10"/>
      <c r="J21" s="6">
        <f t="shared" si="4"/>
        <v>0</v>
      </c>
      <c r="K21" s="5"/>
      <c r="L21" s="10"/>
      <c r="M21" s="8"/>
      <c r="N21" s="11">
        <f>IF(B21=0,0,(D21+G21)-(D20+G20))</f>
        <v>47.559999999999974</v>
      </c>
      <c r="O21" s="10">
        <v>0</v>
      </c>
      <c r="P21" s="10">
        <v>2125</v>
      </c>
      <c r="Q21" s="10">
        <v>1250</v>
      </c>
      <c r="R21" s="16">
        <v>10</v>
      </c>
      <c r="S21" s="10">
        <v>79</v>
      </c>
      <c r="T21" s="10"/>
      <c r="U21" s="10"/>
      <c r="V21" s="10">
        <v>1267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3</v>
      </c>
      <c r="C22" s="10">
        <v>7</v>
      </c>
      <c r="D22" s="6">
        <f t="shared" si="0"/>
        <v>49.879999999999995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4"/>
        <v>0</v>
      </c>
      <c r="K22" s="5"/>
      <c r="L22" s="10"/>
      <c r="M22" s="8"/>
      <c r="N22" s="11">
        <f>IF(B22=0,0,(D22+G22)-(D21+G21))</f>
        <v>48.72</v>
      </c>
      <c r="O22" s="10">
        <v>1</v>
      </c>
      <c r="P22" s="10">
        <v>2125</v>
      </c>
      <c r="Q22" s="10">
        <v>1250</v>
      </c>
      <c r="R22" s="10">
        <v>10</v>
      </c>
      <c r="S22" s="10">
        <v>78</v>
      </c>
      <c r="T22" s="10"/>
      <c r="U22" s="10"/>
      <c r="V22" s="10">
        <v>1265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7</v>
      </c>
      <c r="C23" s="10">
        <v>1</v>
      </c>
      <c r="D23" s="6">
        <f t="shared" si="0"/>
        <v>98.6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4"/>
        <v>0</v>
      </c>
      <c r="K23" s="5"/>
      <c r="L23" s="10"/>
      <c r="M23" s="8"/>
      <c r="N23" s="11">
        <f>IF(B23=0,0,(D23+G23)-(D22+G22))</f>
        <v>48.72</v>
      </c>
      <c r="O23" s="10">
        <v>0</v>
      </c>
      <c r="P23" s="10">
        <v>2125</v>
      </c>
      <c r="Q23" s="10">
        <v>1250</v>
      </c>
      <c r="R23" s="10">
        <v>10</v>
      </c>
      <c r="S23" s="10">
        <v>80</v>
      </c>
      <c r="T23" s="10"/>
      <c r="U23" s="10"/>
      <c r="V23" s="10">
        <v>1266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10</v>
      </c>
      <c r="C24" s="10">
        <v>6</v>
      </c>
      <c r="D24" s="6">
        <f t="shared" si="0"/>
        <v>146.16</v>
      </c>
      <c r="E24" s="5">
        <v>1</v>
      </c>
      <c r="F24" s="7">
        <v>3.5</v>
      </c>
      <c r="G24" s="6">
        <f t="shared" si="1"/>
        <v>17.98</v>
      </c>
      <c r="H24" s="5"/>
      <c r="I24" s="10"/>
      <c r="J24" s="6">
        <f t="shared" si="4"/>
        <v>0</v>
      </c>
      <c r="K24" s="5"/>
      <c r="L24" s="10"/>
      <c r="M24" s="8"/>
      <c r="N24" s="11">
        <v>48.73</v>
      </c>
      <c r="O24" s="10">
        <v>0</v>
      </c>
      <c r="P24" s="10">
        <v>2125</v>
      </c>
      <c r="Q24" s="10">
        <v>1250</v>
      </c>
      <c r="R24" s="10">
        <v>10</v>
      </c>
      <c r="S24" s="10">
        <v>79</v>
      </c>
      <c r="T24" s="10"/>
      <c r="U24" s="10"/>
      <c r="V24" s="10">
        <v>1263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4"/>
        <v>0</v>
      </c>
      <c r="K25" s="5"/>
      <c r="L25" s="10"/>
      <c r="M25" s="8"/>
      <c r="N25" s="11">
        <f>IF(B25=0,0,(D25+G25)-(D24+G24))</f>
        <v>48.72</v>
      </c>
      <c r="O25" s="10">
        <v>0</v>
      </c>
      <c r="P25" s="10">
        <v>2125</v>
      </c>
      <c r="Q25" s="10">
        <v>1250</v>
      </c>
      <c r="R25" s="10">
        <v>10</v>
      </c>
      <c r="S25" s="10">
        <v>77</v>
      </c>
      <c r="T25" s="10"/>
      <c r="U25" s="10"/>
      <c r="V25" s="17">
        <v>1269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4</v>
      </c>
      <c r="F26" s="7">
        <v>4</v>
      </c>
      <c r="G26" s="6">
        <f t="shared" si="1"/>
        <v>60.319999999999993</v>
      </c>
      <c r="H26" s="5"/>
      <c r="I26" s="10"/>
      <c r="J26" s="6">
        <f t="shared" si="4"/>
        <v>0</v>
      </c>
      <c r="K26" s="5"/>
      <c r="L26" s="10"/>
      <c r="M26" s="8"/>
      <c r="N26" s="11">
        <v>46.41</v>
      </c>
      <c r="O26" s="10">
        <v>0</v>
      </c>
      <c r="P26" s="10">
        <v>2125</v>
      </c>
      <c r="Q26" s="10">
        <v>1250</v>
      </c>
      <c r="R26" s="10">
        <v>10</v>
      </c>
      <c r="S26" s="10">
        <v>78</v>
      </c>
      <c r="T26" s="10"/>
      <c r="U26" s="10"/>
      <c r="V26" s="10">
        <v>1268</v>
      </c>
      <c r="W26" s="44" t="s">
        <v>37</v>
      </c>
      <c r="X26" s="44"/>
      <c r="Y26" s="44"/>
      <c r="Z26" s="44"/>
      <c r="AA26" s="44"/>
      <c r="AB26" s="44"/>
      <c r="AC26" s="39">
        <v>161.82</v>
      </c>
      <c r="AD26" s="39"/>
    </row>
    <row r="27" spans="1:30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7</v>
      </c>
      <c r="F27" s="7">
        <v>8</v>
      </c>
      <c r="G27" s="6">
        <f t="shared" si="1"/>
        <v>106.72</v>
      </c>
      <c r="H27" s="5"/>
      <c r="I27" s="10"/>
      <c r="J27" s="6">
        <f t="shared" si="4"/>
        <v>0</v>
      </c>
      <c r="K27" s="5"/>
      <c r="L27" s="10"/>
      <c r="M27" s="8"/>
      <c r="N27" s="11">
        <f>IF(B27=0,0,(D27+G27)-(D26+G26))</f>
        <v>46.400000000000006</v>
      </c>
      <c r="O27" s="10">
        <v>1</v>
      </c>
      <c r="P27" s="10">
        <v>2100</v>
      </c>
      <c r="Q27" s="10">
        <v>1250</v>
      </c>
      <c r="R27" s="10">
        <v>10</v>
      </c>
      <c r="S27" s="10">
        <v>76</v>
      </c>
      <c r="T27" s="10"/>
      <c r="U27" s="10"/>
      <c r="V27" s="10">
        <v>1265</v>
      </c>
      <c r="W27" s="38" t="s">
        <v>13</v>
      </c>
      <c r="X27" s="38"/>
      <c r="Y27" s="38"/>
      <c r="Z27" s="38"/>
      <c r="AA27" s="38"/>
      <c r="AB27" s="38"/>
      <c r="AC27" s="39">
        <v>1458.22</v>
      </c>
      <c r="AD27" s="39"/>
    </row>
    <row r="28" spans="1:30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11</v>
      </c>
      <c r="F28" s="7">
        <v>0</v>
      </c>
      <c r="G28" s="6">
        <f t="shared" si="1"/>
        <v>153.11999999999998</v>
      </c>
      <c r="H28" s="5"/>
      <c r="I28" s="10"/>
      <c r="J28" s="6">
        <f t="shared" si="4"/>
        <v>0</v>
      </c>
      <c r="K28" s="5"/>
      <c r="L28" s="10"/>
      <c r="M28" s="8"/>
      <c r="N28" s="11">
        <f>IF(B28=0,0,(D28+G28)-(D27+G27))</f>
        <v>46.399999999999991</v>
      </c>
      <c r="O28" s="10">
        <v>0</v>
      </c>
      <c r="P28" s="10">
        <v>2100</v>
      </c>
      <c r="Q28" s="10">
        <v>1250</v>
      </c>
      <c r="R28" s="10">
        <v>10</v>
      </c>
      <c r="S28" s="10">
        <v>78</v>
      </c>
      <c r="T28" s="10"/>
      <c r="U28" s="10"/>
      <c r="V28" s="10">
        <v>1265</v>
      </c>
      <c r="W28" s="38" t="s">
        <v>38</v>
      </c>
      <c r="X28" s="38"/>
      <c r="Y28" s="38"/>
      <c r="Z28" s="38"/>
      <c r="AA28" s="38"/>
      <c r="AB28" s="38"/>
      <c r="AC28" s="39">
        <v>151.96</v>
      </c>
      <c r="AD28" s="39"/>
    </row>
    <row r="29" spans="1:30">
      <c r="A29" s="9">
        <f t="shared" si="3"/>
        <v>22</v>
      </c>
      <c r="B29" s="10">
        <v>1</v>
      </c>
      <c r="C29" s="10">
        <v>6</v>
      </c>
      <c r="D29" s="6">
        <f t="shared" si="0"/>
        <v>20.88</v>
      </c>
      <c r="E29" s="5">
        <v>14</v>
      </c>
      <c r="F29" s="7">
        <v>2</v>
      </c>
      <c r="G29" s="6">
        <f t="shared" si="1"/>
        <v>197.2</v>
      </c>
      <c r="H29" s="5"/>
      <c r="I29" s="10"/>
      <c r="J29" s="6"/>
      <c r="K29" s="5"/>
      <c r="L29" s="10"/>
      <c r="M29" s="8"/>
      <c r="N29" s="11">
        <f>IF(B29=0,0,(D29+G29)-(D28+G28))</f>
        <v>46.69</v>
      </c>
      <c r="O29" s="10">
        <v>0</v>
      </c>
      <c r="P29" s="10">
        <v>2100</v>
      </c>
      <c r="Q29" s="10">
        <v>1250</v>
      </c>
      <c r="R29" s="10">
        <v>10</v>
      </c>
      <c r="S29" s="10">
        <v>77</v>
      </c>
      <c r="T29" s="10"/>
      <c r="U29" s="10"/>
      <c r="V29" s="10">
        <v>1264</v>
      </c>
      <c r="W29" s="38" t="s">
        <v>11</v>
      </c>
      <c r="X29" s="38"/>
      <c r="Y29" s="38"/>
      <c r="Z29" s="38"/>
      <c r="AA29" s="38"/>
      <c r="AB29" s="38"/>
      <c r="AC29" s="39">
        <v>1468.08</v>
      </c>
      <c r="AD29" s="39"/>
    </row>
    <row r="30" spans="1:30">
      <c r="A30" s="9">
        <f t="shared" si="3"/>
        <v>23</v>
      </c>
      <c r="B30" s="10">
        <v>4</v>
      </c>
      <c r="C30" s="10">
        <v>10</v>
      </c>
      <c r="D30" s="6">
        <f t="shared" si="0"/>
        <v>67.28</v>
      </c>
      <c r="E30" s="5">
        <v>14</v>
      </c>
      <c r="F30" s="7">
        <v>2</v>
      </c>
      <c r="G30" s="6">
        <f t="shared" si="1"/>
        <v>197.2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46.400000000000034</v>
      </c>
      <c r="O30" s="10">
        <v>0</v>
      </c>
      <c r="P30" s="10">
        <v>2100</v>
      </c>
      <c r="Q30" s="10">
        <v>1250</v>
      </c>
      <c r="R30" s="10">
        <v>10</v>
      </c>
      <c r="S30" s="10">
        <v>78</v>
      </c>
      <c r="T30" s="10"/>
      <c r="U30" s="10"/>
      <c r="V30" s="10">
        <v>1263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8</v>
      </c>
      <c r="C31" s="10">
        <v>3</v>
      </c>
      <c r="D31" s="6">
        <f t="shared" si="0"/>
        <v>114.83999999999999</v>
      </c>
      <c r="E31" s="5">
        <v>1</v>
      </c>
      <c r="F31" s="7">
        <v>2.75</v>
      </c>
      <c r="G31" s="6">
        <f t="shared" si="1"/>
        <v>17.11</v>
      </c>
      <c r="H31" s="5"/>
      <c r="I31" s="10"/>
      <c r="J31" s="6">
        <f t="shared" si="5"/>
        <v>0</v>
      </c>
      <c r="K31" s="5"/>
      <c r="L31" s="10"/>
      <c r="M31" s="8"/>
      <c r="N31" s="11">
        <v>48.17</v>
      </c>
      <c r="O31" s="10">
        <v>0</v>
      </c>
      <c r="P31" s="10">
        <v>2100</v>
      </c>
      <c r="Q31" s="10">
        <v>1250</v>
      </c>
      <c r="R31" s="10">
        <v>10</v>
      </c>
      <c r="S31" s="10">
        <v>81</v>
      </c>
      <c r="T31" s="10"/>
      <c r="U31" s="10"/>
      <c r="V31" s="10">
        <v>1256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11</v>
      </c>
      <c r="C32" s="10">
        <v>10</v>
      </c>
      <c r="D32" s="6">
        <f t="shared" si="0"/>
        <v>164.72</v>
      </c>
      <c r="E32" s="5">
        <v>1</v>
      </c>
      <c r="F32" s="7">
        <v>2.75</v>
      </c>
      <c r="G32" s="6">
        <f t="shared" si="1"/>
        <v>17.11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49.879999999999995</v>
      </c>
      <c r="O32" s="10">
        <v>0</v>
      </c>
      <c r="P32" s="10">
        <v>2100</v>
      </c>
      <c r="Q32" s="10">
        <v>1250</v>
      </c>
      <c r="R32" s="10">
        <v>10</v>
      </c>
      <c r="S32" s="10">
        <v>77</v>
      </c>
      <c r="T32" s="10"/>
      <c r="U32" s="10"/>
      <c r="V32" s="10">
        <v>1253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4</v>
      </c>
      <c r="D33" s="6">
        <f t="shared" si="0"/>
        <v>199.51999999999998</v>
      </c>
      <c r="E33" s="5">
        <v>2</v>
      </c>
      <c r="F33" s="7">
        <v>0</v>
      </c>
      <c r="G33" s="6">
        <f t="shared" si="1"/>
        <v>27.839999999999996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45.53</v>
      </c>
      <c r="O33" s="10">
        <v>1</v>
      </c>
      <c r="P33" s="10">
        <v>2100</v>
      </c>
      <c r="Q33" s="10">
        <v>1250</v>
      </c>
      <c r="R33" s="10">
        <v>10</v>
      </c>
      <c r="S33" s="10">
        <v>77</v>
      </c>
      <c r="T33" s="10"/>
      <c r="U33" s="10"/>
      <c r="V33" s="10">
        <v>1256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4</v>
      </c>
      <c r="D34" s="6">
        <f t="shared" si="0"/>
        <v>199.51999999999998</v>
      </c>
      <c r="E34" s="5">
        <v>5</v>
      </c>
      <c r="F34" s="7">
        <v>6</v>
      </c>
      <c r="G34" s="6">
        <f t="shared" si="1"/>
        <v>76.559999999999988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48.72</v>
      </c>
      <c r="O34" s="10">
        <v>0</v>
      </c>
      <c r="P34" s="10">
        <v>2100</v>
      </c>
      <c r="Q34" s="10">
        <v>1250</v>
      </c>
      <c r="R34" s="10">
        <v>10</v>
      </c>
      <c r="S34" s="10">
        <v>77</v>
      </c>
      <c r="T34" s="10"/>
      <c r="U34" s="10"/>
      <c r="V34" s="10">
        <v>1259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4.25</v>
      </c>
      <c r="D35" s="6">
        <f t="shared" si="0"/>
        <v>18.849999999999998</v>
      </c>
      <c r="E35" s="5">
        <v>9</v>
      </c>
      <c r="F35" s="7">
        <v>3</v>
      </c>
      <c r="G35" s="6">
        <f t="shared" si="1"/>
        <v>128.76</v>
      </c>
      <c r="H35" s="5"/>
      <c r="I35" s="10"/>
      <c r="J35" s="6">
        <f t="shared" si="5"/>
        <v>0</v>
      </c>
      <c r="K35" s="5"/>
      <c r="L35" s="10"/>
      <c r="M35" s="8"/>
      <c r="N35" s="11">
        <v>54.23</v>
      </c>
      <c r="O35" s="10">
        <v>1</v>
      </c>
      <c r="P35" s="10">
        <v>2100</v>
      </c>
      <c r="Q35" s="10">
        <v>1250</v>
      </c>
      <c r="R35" s="10">
        <v>10</v>
      </c>
      <c r="S35" s="10">
        <v>77</v>
      </c>
      <c r="T35" s="10"/>
      <c r="U35" s="10"/>
      <c r="V35" s="10">
        <v>1260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4.25</v>
      </c>
      <c r="D36" s="6">
        <f t="shared" si="0"/>
        <v>18.849999999999998</v>
      </c>
      <c r="E36" s="5">
        <v>12</v>
      </c>
      <c r="F36" s="7">
        <v>10</v>
      </c>
      <c r="G36" s="6">
        <f t="shared" si="1"/>
        <v>178.64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49.879999999999995</v>
      </c>
      <c r="O36" s="10">
        <v>0</v>
      </c>
      <c r="P36" s="10">
        <v>2100</v>
      </c>
      <c r="Q36" s="10">
        <v>1250</v>
      </c>
      <c r="R36" s="10">
        <v>10</v>
      </c>
      <c r="S36" s="10">
        <v>80</v>
      </c>
      <c r="T36" s="10"/>
      <c r="U36" s="10"/>
      <c r="V36" s="10">
        <v>1263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3</v>
      </c>
      <c r="C37" s="10">
        <v>3</v>
      </c>
      <c r="D37" s="6">
        <f t="shared" si="0"/>
        <v>45.239999999999995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47.27000000000001</v>
      </c>
      <c r="O37" s="10">
        <v>0</v>
      </c>
      <c r="P37" s="10">
        <v>2100</v>
      </c>
      <c r="Q37" s="10">
        <v>1250</v>
      </c>
      <c r="R37" s="10">
        <v>10</v>
      </c>
      <c r="S37" s="10">
        <v>80</v>
      </c>
      <c r="T37" s="10"/>
      <c r="U37" s="10"/>
      <c r="V37" s="10">
        <v>1260</v>
      </c>
      <c r="W37" s="34">
        <v>1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6</v>
      </c>
      <c r="C38" s="10">
        <v>9</v>
      </c>
      <c r="D38" s="6">
        <f t="shared" si="0"/>
        <v>93.96</v>
      </c>
      <c r="E38" s="5">
        <v>14</v>
      </c>
      <c r="F38" s="7">
        <v>4</v>
      </c>
      <c r="G38" s="6">
        <f t="shared" si="1"/>
        <v>199.51999999999998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48.71999999999997</v>
      </c>
      <c r="O38" s="10">
        <v>0</v>
      </c>
      <c r="P38" s="10">
        <v>2100</v>
      </c>
      <c r="Q38" s="10">
        <v>1250</v>
      </c>
      <c r="R38" s="10">
        <v>10</v>
      </c>
      <c r="S38" s="10">
        <v>80</v>
      </c>
      <c r="T38" s="10"/>
      <c r="U38" s="10"/>
      <c r="V38" s="10">
        <v>1257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10</v>
      </c>
      <c r="C39" s="10">
        <v>4</v>
      </c>
      <c r="D39" s="6">
        <f t="shared" si="0"/>
        <v>143.84</v>
      </c>
      <c r="E39" s="5">
        <v>1</v>
      </c>
      <c r="F39" s="7">
        <v>3.5</v>
      </c>
      <c r="G39" s="6">
        <f t="shared" si="1"/>
        <v>17.98</v>
      </c>
      <c r="H39" s="5"/>
      <c r="I39" s="10"/>
      <c r="J39" s="6">
        <f t="shared" si="5"/>
        <v>0</v>
      </c>
      <c r="K39" s="5"/>
      <c r="L39" s="10"/>
      <c r="M39" s="8"/>
      <c r="N39" s="11">
        <v>49.89</v>
      </c>
      <c r="O39" s="10">
        <v>0</v>
      </c>
      <c r="P39" s="10">
        <v>2100</v>
      </c>
      <c r="Q39" s="10">
        <v>1250</v>
      </c>
      <c r="R39" s="10">
        <v>10</v>
      </c>
      <c r="S39" s="10">
        <v>77</v>
      </c>
      <c r="T39" s="10"/>
      <c r="U39" s="10"/>
      <c r="V39" s="10">
        <v>1255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1468.0800000000004</v>
      </c>
      <c r="O40" s="20"/>
      <c r="T40" s="22" t="s">
        <v>34</v>
      </c>
      <c r="U40" s="20">
        <f>SUM(U9:U39)</f>
        <v>0</v>
      </c>
      <c r="V40" s="20">
        <f>SUM(V9:V39)</f>
        <v>38620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1468.0800000000004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38620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39" sqref="A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 t="s">
        <v>313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1</v>
      </c>
      <c r="F8" s="7">
        <v>2</v>
      </c>
      <c r="G8" s="6">
        <f t="shared" ref="G8:G39" si="1">((+E8*12)+F8)*1.16</f>
        <v>16.239999999999998</v>
      </c>
      <c r="H8" s="5">
        <v>7</v>
      </c>
      <c r="I8" s="5">
        <v>2</v>
      </c>
      <c r="J8" s="6">
        <f t="shared" ref="J8:J29" si="2">((+H8*12)+I8)*1.16</f>
        <v>99.759999999999991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1</v>
      </c>
      <c r="F9" s="7">
        <v>2</v>
      </c>
      <c r="G9" s="6">
        <f t="shared" si="1"/>
        <v>16.239999999999998</v>
      </c>
      <c r="H9" s="5">
        <v>7</v>
      </c>
      <c r="I9" s="10">
        <v>8</v>
      </c>
      <c r="J9" s="6">
        <f t="shared" si="2"/>
        <v>106.72</v>
      </c>
      <c r="K9" s="5"/>
      <c r="L9" s="10"/>
      <c r="M9" s="8"/>
      <c r="N9" s="11">
        <v>6.96</v>
      </c>
      <c r="O9" s="10">
        <v>0</v>
      </c>
      <c r="P9" s="10">
        <v>725</v>
      </c>
      <c r="Q9" s="10"/>
      <c r="R9" s="10">
        <v>9</v>
      </c>
      <c r="S9" s="10">
        <v>88</v>
      </c>
      <c r="T9" s="10">
        <v>121</v>
      </c>
      <c r="U9" s="10"/>
      <c r="V9" s="10">
        <v>721</v>
      </c>
      <c r="W9" s="12">
        <v>43636</v>
      </c>
      <c r="X9" s="10">
        <v>3</v>
      </c>
      <c r="Y9" s="10">
        <v>691263</v>
      </c>
      <c r="Z9" s="10">
        <v>14</v>
      </c>
      <c r="AA9" s="10">
        <v>7</v>
      </c>
      <c r="AB9" s="10">
        <v>1</v>
      </c>
      <c r="AC9" s="11">
        <v>0</v>
      </c>
      <c r="AD9" s="13">
        <v>190.16</v>
      </c>
    </row>
    <row r="10" spans="1:30">
      <c r="A10" s="9">
        <f t="shared" ref="A10:A36" si="3">SUM(A9+1)</f>
        <v>3</v>
      </c>
      <c r="B10" s="10">
        <v>2</v>
      </c>
      <c r="C10" s="10">
        <v>2</v>
      </c>
      <c r="D10" s="6">
        <f t="shared" si="0"/>
        <v>30.159999999999997</v>
      </c>
      <c r="E10" s="5">
        <v>1</v>
      </c>
      <c r="F10" s="7">
        <v>2</v>
      </c>
      <c r="G10" s="6">
        <f t="shared" si="1"/>
        <v>16.239999999999998</v>
      </c>
      <c r="H10" s="5">
        <v>8</v>
      </c>
      <c r="I10" s="10">
        <v>2</v>
      </c>
      <c r="J10" s="6">
        <f t="shared" si="2"/>
        <v>113.67999999999999</v>
      </c>
      <c r="K10" s="5"/>
      <c r="L10" s="10"/>
      <c r="M10" s="8"/>
      <c r="N10" s="11">
        <v>6.96</v>
      </c>
      <c r="O10" s="10">
        <v>0</v>
      </c>
      <c r="P10" s="10">
        <v>725</v>
      </c>
      <c r="Q10" s="10"/>
      <c r="R10" s="10">
        <v>9</v>
      </c>
      <c r="S10" s="10">
        <v>89</v>
      </c>
      <c r="T10" s="10">
        <v>170</v>
      </c>
      <c r="U10" s="10"/>
      <c r="V10" s="10">
        <v>727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2</v>
      </c>
      <c r="D11" s="6">
        <f t="shared" si="0"/>
        <v>30.159999999999997</v>
      </c>
      <c r="E11" s="5">
        <v>1</v>
      </c>
      <c r="F11" s="7">
        <v>2</v>
      </c>
      <c r="G11" s="6">
        <f t="shared" si="1"/>
        <v>16.239999999999998</v>
      </c>
      <c r="H11" s="5">
        <v>8</v>
      </c>
      <c r="I11" s="10">
        <v>8</v>
      </c>
      <c r="J11" s="6">
        <f t="shared" si="2"/>
        <v>120.63999999999999</v>
      </c>
      <c r="K11" s="5"/>
      <c r="L11" s="10"/>
      <c r="M11" s="8"/>
      <c r="N11" s="11">
        <v>6.96</v>
      </c>
      <c r="O11" s="10">
        <v>0</v>
      </c>
      <c r="P11" s="10">
        <v>725</v>
      </c>
      <c r="Q11" s="10"/>
      <c r="R11" s="10">
        <v>9</v>
      </c>
      <c r="S11" s="10">
        <v>85</v>
      </c>
      <c r="T11" s="10">
        <v>165</v>
      </c>
      <c r="U11" s="10"/>
      <c r="V11" s="10">
        <v>725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2</v>
      </c>
      <c r="D12" s="6">
        <f t="shared" si="0"/>
        <v>30.159999999999997</v>
      </c>
      <c r="E12" s="5">
        <v>1</v>
      </c>
      <c r="F12" s="7">
        <v>2</v>
      </c>
      <c r="G12" s="6">
        <f t="shared" si="1"/>
        <v>16.239999999999998</v>
      </c>
      <c r="H12" s="5">
        <v>9</v>
      </c>
      <c r="I12" s="10">
        <v>2</v>
      </c>
      <c r="J12" s="6">
        <f t="shared" si="2"/>
        <v>127.6</v>
      </c>
      <c r="K12" s="5"/>
      <c r="L12" s="10"/>
      <c r="M12" s="8"/>
      <c r="N12" s="11">
        <v>6.96</v>
      </c>
      <c r="O12" s="10">
        <v>0</v>
      </c>
      <c r="P12" s="10">
        <v>725</v>
      </c>
      <c r="Q12" s="10"/>
      <c r="R12" s="10">
        <v>9</v>
      </c>
      <c r="S12" s="10">
        <v>90</v>
      </c>
      <c r="T12" s="10">
        <v>160</v>
      </c>
      <c r="U12" s="10"/>
      <c r="V12" s="10">
        <v>717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2</v>
      </c>
      <c r="D13" s="6">
        <f t="shared" si="0"/>
        <v>30.159999999999997</v>
      </c>
      <c r="E13" s="5">
        <v>1</v>
      </c>
      <c r="F13" s="7">
        <v>2</v>
      </c>
      <c r="G13" s="6">
        <f t="shared" si="1"/>
        <v>16.239999999999998</v>
      </c>
      <c r="H13" s="5">
        <v>9</v>
      </c>
      <c r="I13" s="10">
        <v>8</v>
      </c>
      <c r="J13" s="6">
        <f t="shared" si="2"/>
        <v>134.56</v>
      </c>
      <c r="K13" s="5"/>
      <c r="L13" s="10"/>
      <c r="M13" s="8"/>
      <c r="N13" s="11">
        <v>6.96</v>
      </c>
      <c r="O13" s="10">
        <v>0</v>
      </c>
      <c r="P13" s="10">
        <v>725</v>
      </c>
      <c r="Q13" s="10"/>
      <c r="R13" s="10">
        <v>9</v>
      </c>
      <c r="S13" s="10">
        <v>90</v>
      </c>
      <c r="T13" s="10">
        <v>168</v>
      </c>
      <c r="U13" s="10"/>
      <c r="V13" s="10">
        <v>725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2</v>
      </c>
      <c r="D14" s="6">
        <f t="shared" si="0"/>
        <v>30.159999999999997</v>
      </c>
      <c r="E14" s="5">
        <v>1</v>
      </c>
      <c r="F14" s="7">
        <v>2</v>
      </c>
      <c r="G14" s="6">
        <f t="shared" si="1"/>
        <v>16.239999999999998</v>
      </c>
      <c r="H14" s="5">
        <v>10</v>
      </c>
      <c r="I14" s="10">
        <v>2</v>
      </c>
      <c r="J14" s="6">
        <f t="shared" si="2"/>
        <v>141.51999999999998</v>
      </c>
      <c r="K14" s="5"/>
      <c r="L14" s="10"/>
      <c r="M14" s="8"/>
      <c r="N14" s="11">
        <v>6.96</v>
      </c>
      <c r="O14" s="10">
        <v>0</v>
      </c>
      <c r="P14" s="10">
        <v>725</v>
      </c>
      <c r="Q14" s="10"/>
      <c r="R14" s="10">
        <v>9</v>
      </c>
      <c r="S14" s="10">
        <v>92</v>
      </c>
      <c r="T14" s="10">
        <v>175</v>
      </c>
      <c r="U14" s="10"/>
      <c r="V14" s="10">
        <v>730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29">
        <v>2</v>
      </c>
      <c r="D15" s="6">
        <f t="shared" si="0"/>
        <v>30.159999999999997</v>
      </c>
      <c r="E15" s="5">
        <v>1</v>
      </c>
      <c r="F15" s="7">
        <v>2</v>
      </c>
      <c r="G15" s="6">
        <f t="shared" si="1"/>
        <v>16.239999999999998</v>
      </c>
      <c r="H15" s="5">
        <v>10</v>
      </c>
      <c r="I15" s="10">
        <v>8</v>
      </c>
      <c r="J15" s="6">
        <f t="shared" si="2"/>
        <v>148.47999999999999</v>
      </c>
      <c r="K15" s="5"/>
      <c r="L15" s="10"/>
      <c r="M15" s="8"/>
      <c r="N15" s="11">
        <v>6.96</v>
      </c>
      <c r="O15" s="10">
        <v>0</v>
      </c>
      <c r="P15" s="10">
        <v>725</v>
      </c>
      <c r="Q15" s="10"/>
      <c r="R15" s="10">
        <v>9</v>
      </c>
      <c r="S15" s="10">
        <v>93</v>
      </c>
      <c r="T15" s="10">
        <v>171</v>
      </c>
      <c r="U15" s="10"/>
      <c r="V15" s="10">
        <v>722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2</v>
      </c>
      <c r="D16" s="6">
        <f t="shared" si="0"/>
        <v>30.159999999999997</v>
      </c>
      <c r="E16" s="5">
        <v>1</v>
      </c>
      <c r="F16" s="7">
        <v>2</v>
      </c>
      <c r="G16" s="6">
        <f t="shared" si="1"/>
        <v>16.239999999999998</v>
      </c>
      <c r="H16" s="5">
        <v>11</v>
      </c>
      <c r="I16" s="10">
        <v>2</v>
      </c>
      <c r="J16" s="6">
        <f t="shared" si="2"/>
        <v>155.44</v>
      </c>
      <c r="K16" s="5"/>
      <c r="L16" s="10"/>
      <c r="M16" s="8"/>
      <c r="N16" s="11">
        <v>6.96</v>
      </c>
      <c r="O16" s="10">
        <v>0</v>
      </c>
      <c r="P16" s="10">
        <v>725</v>
      </c>
      <c r="Q16" s="10"/>
      <c r="R16" s="10">
        <v>9</v>
      </c>
      <c r="S16" s="10">
        <v>86</v>
      </c>
      <c r="T16" s="10">
        <v>180</v>
      </c>
      <c r="U16" s="10"/>
      <c r="V16" s="10">
        <v>717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2</v>
      </c>
      <c r="D17" s="6">
        <f t="shared" si="0"/>
        <v>30.159999999999997</v>
      </c>
      <c r="E17" s="5">
        <v>1</v>
      </c>
      <c r="F17" s="7">
        <v>2</v>
      </c>
      <c r="G17" s="6">
        <f t="shared" si="1"/>
        <v>16.239999999999998</v>
      </c>
      <c r="H17" s="5">
        <v>11</v>
      </c>
      <c r="I17" s="10">
        <v>8</v>
      </c>
      <c r="J17" s="6">
        <f t="shared" si="2"/>
        <v>162.39999999999998</v>
      </c>
      <c r="K17" s="5"/>
      <c r="L17" s="10"/>
      <c r="M17" s="8"/>
      <c r="N17" s="11">
        <v>6.96</v>
      </c>
      <c r="O17" s="10">
        <v>0</v>
      </c>
      <c r="P17" s="10">
        <v>725</v>
      </c>
      <c r="Q17" s="10"/>
      <c r="R17" s="10">
        <v>9</v>
      </c>
      <c r="S17" s="10">
        <v>83</v>
      </c>
      <c r="T17" s="10">
        <v>204</v>
      </c>
      <c r="U17" s="10"/>
      <c r="V17" s="10">
        <v>726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2</v>
      </c>
      <c r="D18" s="6">
        <f t="shared" si="0"/>
        <v>30.159999999999997</v>
      </c>
      <c r="E18" s="5">
        <v>1</v>
      </c>
      <c r="F18" s="7">
        <v>2</v>
      </c>
      <c r="G18" s="6">
        <f t="shared" si="1"/>
        <v>16.239999999999998</v>
      </c>
      <c r="H18" s="5">
        <v>12</v>
      </c>
      <c r="I18" s="10">
        <v>1</v>
      </c>
      <c r="J18" s="6">
        <f t="shared" si="2"/>
        <v>168.2</v>
      </c>
      <c r="K18" s="5"/>
      <c r="L18" s="10"/>
      <c r="M18" s="8"/>
      <c r="N18" s="11">
        <v>5.8</v>
      </c>
      <c r="O18" s="10">
        <v>0</v>
      </c>
      <c r="P18" s="10">
        <v>725</v>
      </c>
      <c r="Q18" s="10"/>
      <c r="R18" s="10">
        <v>9</v>
      </c>
      <c r="S18" s="10">
        <v>95</v>
      </c>
      <c r="T18" s="10">
        <v>175</v>
      </c>
      <c r="U18" s="10"/>
      <c r="V18" s="10">
        <v>700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1</v>
      </c>
      <c r="F19" s="7">
        <v>2</v>
      </c>
      <c r="G19" s="6">
        <f t="shared" si="1"/>
        <v>16.239999999999998</v>
      </c>
      <c r="H19" s="5">
        <v>12</v>
      </c>
      <c r="I19" s="10">
        <v>7</v>
      </c>
      <c r="J19" s="6">
        <f t="shared" si="2"/>
        <v>175.16</v>
      </c>
      <c r="K19" s="5"/>
      <c r="L19" s="10"/>
      <c r="M19" s="8"/>
      <c r="N19" s="11">
        <v>6.96</v>
      </c>
      <c r="O19" s="10">
        <v>0</v>
      </c>
      <c r="P19" s="10">
        <v>700</v>
      </c>
      <c r="Q19" s="10"/>
      <c r="R19" s="10">
        <v>9</v>
      </c>
      <c r="S19" s="10">
        <v>105</v>
      </c>
      <c r="T19" s="10">
        <v>164</v>
      </c>
      <c r="U19" s="10"/>
      <c r="V19" s="10">
        <v>725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1</v>
      </c>
      <c r="F20" s="7">
        <v>2</v>
      </c>
      <c r="G20" s="6">
        <f t="shared" si="1"/>
        <v>16.239999999999998</v>
      </c>
      <c r="H20" s="5">
        <v>13</v>
      </c>
      <c r="I20" s="10">
        <v>1</v>
      </c>
      <c r="J20" s="6">
        <f t="shared" si="2"/>
        <v>182.11999999999998</v>
      </c>
      <c r="K20" s="5"/>
      <c r="L20" s="10"/>
      <c r="M20" s="8"/>
      <c r="N20" s="11">
        <v>6.96</v>
      </c>
      <c r="O20" s="10">
        <v>0</v>
      </c>
      <c r="P20" s="10">
        <v>700</v>
      </c>
      <c r="Q20" s="10"/>
      <c r="R20" s="10">
        <v>9</v>
      </c>
      <c r="S20" s="10">
        <v>107</v>
      </c>
      <c r="T20" s="10">
        <v>167</v>
      </c>
      <c r="U20" s="10"/>
      <c r="V20" s="14">
        <v>767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1</v>
      </c>
      <c r="F21" s="7">
        <v>2</v>
      </c>
      <c r="G21" s="6">
        <f t="shared" si="1"/>
        <v>16.239999999999998</v>
      </c>
      <c r="H21" s="5">
        <v>13</v>
      </c>
      <c r="I21" s="10">
        <v>7</v>
      </c>
      <c r="J21" s="6">
        <f t="shared" si="2"/>
        <v>189.07999999999998</v>
      </c>
      <c r="K21" s="5"/>
      <c r="L21" s="10"/>
      <c r="M21" s="8"/>
      <c r="N21" s="11">
        <v>6.96</v>
      </c>
      <c r="O21" s="10">
        <v>0</v>
      </c>
      <c r="P21" s="10">
        <v>700</v>
      </c>
      <c r="Q21" s="10"/>
      <c r="R21" s="16">
        <v>9</v>
      </c>
      <c r="S21" s="10">
        <v>92</v>
      </c>
      <c r="T21" s="10">
        <v>194</v>
      </c>
      <c r="U21" s="10"/>
      <c r="V21" s="10">
        <v>771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</v>
      </c>
      <c r="F22" s="7">
        <v>2</v>
      </c>
      <c r="G22" s="6">
        <f t="shared" si="1"/>
        <v>16.239999999999998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8.1199999999999992</v>
      </c>
      <c r="O22" s="10">
        <v>0</v>
      </c>
      <c r="P22" s="10">
        <v>700</v>
      </c>
      <c r="Q22" s="10"/>
      <c r="R22" s="10">
        <v>9</v>
      </c>
      <c r="S22" s="10">
        <v>89</v>
      </c>
      <c r="T22" s="10">
        <v>207</v>
      </c>
      <c r="U22" s="10"/>
      <c r="V22" s="10">
        <v>775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1</v>
      </c>
      <c r="F23" s="7">
        <v>8</v>
      </c>
      <c r="G23" s="6">
        <f t="shared" si="1"/>
        <v>23.2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>IF(B23=0,0,(D23+G23)-(D22+G22))</f>
        <v>6.960000000000008</v>
      </c>
      <c r="O23" s="10">
        <v>0</v>
      </c>
      <c r="P23" s="10">
        <v>700</v>
      </c>
      <c r="Q23" s="10"/>
      <c r="R23" s="10">
        <v>9</v>
      </c>
      <c r="S23" s="10">
        <v>80</v>
      </c>
      <c r="T23" s="10">
        <v>210</v>
      </c>
      <c r="U23" s="10"/>
      <c r="V23" s="10">
        <v>776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2</v>
      </c>
      <c r="F24" s="7">
        <v>2</v>
      </c>
      <c r="G24" s="6">
        <f t="shared" si="1"/>
        <v>30.159999999999997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f>IF(B24=0,0,(D24+G24)-(D23+G23))</f>
        <v>6.9599999999999937</v>
      </c>
      <c r="O24" s="10">
        <v>0</v>
      </c>
      <c r="P24" s="10">
        <v>700</v>
      </c>
      <c r="Q24" s="10"/>
      <c r="R24" s="10">
        <v>9</v>
      </c>
      <c r="S24" s="10">
        <v>87</v>
      </c>
      <c r="T24" s="10">
        <v>206</v>
      </c>
      <c r="U24" s="10"/>
      <c r="V24" s="10">
        <v>774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2</v>
      </c>
      <c r="F25" s="7">
        <v>8</v>
      </c>
      <c r="G25" s="6">
        <f t="shared" si="1"/>
        <v>37.119999999999997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>IF(B25=0,0,(D25+G25)-(D24+G24))</f>
        <v>6.960000000000008</v>
      </c>
      <c r="O25" s="10">
        <v>0</v>
      </c>
      <c r="P25" s="10">
        <v>700</v>
      </c>
      <c r="Q25" s="10"/>
      <c r="R25" s="10">
        <v>9</v>
      </c>
      <c r="S25" s="10">
        <v>101</v>
      </c>
      <c r="T25" s="10">
        <v>200</v>
      </c>
      <c r="U25" s="10"/>
      <c r="V25" s="17">
        <v>775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3</v>
      </c>
      <c r="F26" s="7">
        <v>2</v>
      </c>
      <c r="G26" s="6">
        <f t="shared" si="1"/>
        <v>44.08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>IF(B26=0,0,(D26+G26)-(D25+G25))</f>
        <v>6.9599999999999937</v>
      </c>
      <c r="O26" s="10">
        <v>0</v>
      </c>
      <c r="P26" s="10">
        <v>700</v>
      </c>
      <c r="Q26" s="10"/>
      <c r="R26" s="10">
        <v>9</v>
      </c>
      <c r="S26" s="10">
        <v>91</v>
      </c>
      <c r="T26" s="10">
        <v>180</v>
      </c>
      <c r="U26" s="10"/>
      <c r="V26" s="10">
        <v>773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3</v>
      </c>
      <c r="F27" s="7">
        <v>8</v>
      </c>
      <c r="G27" s="6">
        <f t="shared" si="1"/>
        <v>51.04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f>IF(B27=0,0,(D27+G27)-(D26+G26))</f>
        <v>6.9599999999999937</v>
      </c>
      <c r="O27" s="10">
        <v>1.1499999999999999</v>
      </c>
      <c r="P27" s="10">
        <v>700</v>
      </c>
      <c r="Q27" s="10"/>
      <c r="R27" s="10">
        <v>9</v>
      </c>
      <c r="S27" s="10">
        <v>97</v>
      </c>
      <c r="T27" s="10">
        <v>189</v>
      </c>
      <c r="U27" s="10"/>
      <c r="V27" s="10">
        <v>772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3</v>
      </c>
      <c r="F28" s="7">
        <v>7</v>
      </c>
      <c r="G28" s="6">
        <f t="shared" si="1"/>
        <v>49.879999999999995</v>
      </c>
      <c r="H28" s="5">
        <v>1</v>
      </c>
      <c r="I28" s="10">
        <v>2</v>
      </c>
      <c r="J28" s="6">
        <f t="shared" si="2"/>
        <v>16.239999999999998</v>
      </c>
      <c r="K28" s="5"/>
      <c r="L28" s="10"/>
      <c r="M28" s="8"/>
      <c r="N28" s="11">
        <v>6.96</v>
      </c>
      <c r="O28" s="10">
        <v>0</v>
      </c>
      <c r="P28" s="10">
        <v>700</v>
      </c>
      <c r="Q28" s="10"/>
      <c r="R28" s="10">
        <v>9</v>
      </c>
      <c r="S28" s="10">
        <v>86</v>
      </c>
      <c r="T28" s="10">
        <v>200</v>
      </c>
      <c r="U28" s="10"/>
      <c r="V28" s="10">
        <v>771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3</v>
      </c>
      <c r="F29" s="7">
        <v>7</v>
      </c>
      <c r="G29" s="6">
        <f t="shared" si="1"/>
        <v>49.879999999999995</v>
      </c>
      <c r="H29" s="5">
        <v>1</v>
      </c>
      <c r="I29" s="10">
        <v>8</v>
      </c>
      <c r="J29" s="6">
        <f t="shared" si="2"/>
        <v>23.2</v>
      </c>
      <c r="K29" s="5"/>
      <c r="L29" s="10"/>
      <c r="M29" s="8"/>
      <c r="N29" s="11">
        <v>6.96</v>
      </c>
      <c r="O29" s="10">
        <v>0</v>
      </c>
      <c r="P29" s="10">
        <v>700</v>
      </c>
      <c r="Q29" s="10"/>
      <c r="R29" s="10">
        <v>9</v>
      </c>
      <c r="S29" s="10">
        <v>87</v>
      </c>
      <c r="T29" s="10">
        <v>201</v>
      </c>
      <c r="U29" s="10"/>
      <c r="V29" s="10">
        <v>772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2</v>
      </c>
      <c r="D30" s="6">
        <f t="shared" si="0"/>
        <v>30.159999999999997</v>
      </c>
      <c r="E30" s="5">
        <v>3</v>
      </c>
      <c r="F30" s="7">
        <v>7</v>
      </c>
      <c r="G30" s="6">
        <f t="shared" si="1"/>
        <v>49.879999999999995</v>
      </c>
      <c r="H30" s="5">
        <v>2</v>
      </c>
      <c r="I30" s="10">
        <v>4</v>
      </c>
      <c r="J30" s="6">
        <f t="shared" ref="J30:J39" si="4">((+H30*12)+I30)*1.16</f>
        <v>32.479999999999997</v>
      </c>
      <c r="K30" s="5"/>
      <c r="L30" s="10"/>
      <c r="M30" s="8"/>
      <c r="N30" s="11">
        <v>6.96</v>
      </c>
      <c r="O30" s="10">
        <v>0</v>
      </c>
      <c r="P30" s="10">
        <v>700</v>
      </c>
      <c r="Q30" s="10"/>
      <c r="R30" s="10">
        <v>9</v>
      </c>
      <c r="S30" s="10">
        <v>89</v>
      </c>
      <c r="T30" s="10">
        <v>180</v>
      </c>
      <c r="U30" s="10"/>
      <c r="V30" s="10">
        <v>771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3</v>
      </c>
      <c r="F31" s="7">
        <v>7</v>
      </c>
      <c r="G31" s="6">
        <f t="shared" si="1"/>
        <v>49.879999999999995</v>
      </c>
      <c r="H31" s="5">
        <v>2</v>
      </c>
      <c r="I31" s="10">
        <v>10</v>
      </c>
      <c r="J31" s="6">
        <f t="shared" si="4"/>
        <v>39.44</v>
      </c>
      <c r="K31" s="5"/>
      <c r="L31" s="10"/>
      <c r="M31" s="8"/>
      <c r="N31" s="11">
        <v>6.96</v>
      </c>
      <c r="O31" s="10">
        <v>0</v>
      </c>
      <c r="P31" s="10">
        <v>700</v>
      </c>
      <c r="Q31" s="10"/>
      <c r="R31" s="10">
        <v>9</v>
      </c>
      <c r="S31" s="10">
        <v>82</v>
      </c>
      <c r="T31" s="10">
        <v>186</v>
      </c>
      <c r="U31" s="10"/>
      <c r="V31" s="10">
        <v>757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3</v>
      </c>
      <c r="F32" s="7">
        <v>7</v>
      </c>
      <c r="G32" s="6">
        <f t="shared" si="1"/>
        <v>49.879999999999995</v>
      </c>
      <c r="H32" s="5">
        <v>3</v>
      </c>
      <c r="I32" s="10">
        <v>4</v>
      </c>
      <c r="J32" s="6">
        <f t="shared" si="4"/>
        <v>46.4</v>
      </c>
      <c r="K32" s="5"/>
      <c r="L32" s="10"/>
      <c r="M32" s="8"/>
      <c r="N32" s="11">
        <v>6.96</v>
      </c>
      <c r="O32" s="10">
        <v>0</v>
      </c>
      <c r="P32" s="10">
        <v>700</v>
      </c>
      <c r="Q32" s="10"/>
      <c r="R32" s="10">
        <v>9</v>
      </c>
      <c r="S32" s="10">
        <v>91</v>
      </c>
      <c r="T32" s="10">
        <v>189</v>
      </c>
      <c r="U32" s="10"/>
      <c r="V32" s="10">
        <v>748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3</v>
      </c>
      <c r="F33" s="7">
        <v>7</v>
      </c>
      <c r="G33" s="6">
        <f t="shared" si="1"/>
        <v>49.879999999999995</v>
      </c>
      <c r="H33" s="5">
        <v>3</v>
      </c>
      <c r="I33" s="10">
        <v>11</v>
      </c>
      <c r="J33" s="6">
        <f t="shared" si="4"/>
        <v>54.519999999999996</v>
      </c>
      <c r="K33" s="5"/>
      <c r="L33" s="10"/>
      <c r="M33" s="8"/>
      <c r="N33" s="11">
        <v>8.1199999999999992</v>
      </c>
      <c r="O33" s="10">
        <v>1.1499999999999999</v>
      </c>
      <c r="P33" s="10">
        <v>700</v>
      </c>
      <c r="Q33" s="10"/>
      <c r="R33" s="10">
        <v>9</v>
      </c>
      <c r="S33" s="10">
        <v>86</v>
      </c>
      <c r="T33" s="10">
        <v>185</v>
      </c>
      <c r="U33" s="10"/>
      <c r="V33" s="10">
        <v>752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3</v>
      </c>
      <c r="F34" s="7">
        <v>7</v>
      </c>
      <c r="G34" s="6">
        <f t="shared" si="1"/>
        <v>49.879999999999995</v>
      </c>
      <c r="H34" s="5">
        <v>4</v>
      </c>
      <c r="I34" s="10">
        <v>6</v>
      </c>
      <c r="J34" s="6">
        <f t="shared" si="4"/>
        <v>62.639999999999993</v>
      </c>
      <c r="K34" s="5"/>
      <c r="L34" s="10"/>
      <c r="M34" s="8"/>
      <c r="N34" s="11">
        <v>8.1199999999999992</v>
      </c>
      <c r="O34" s="10">
        <v>0</v>
      </c>
      <c r="P34" s="10">
        <v>700</v>
      </c>
      <c r="Q34" s="10"/>
      <c r="R34" s="10">
        <v>9</v>
      </c>
      <c r="S34" s="10">
        <v>82</v>
      </c>
      <c r="T34" s="10">
        <v>200</v>
      </c>
      <c r="U34" s="10"/>
      <c r="V34" s="10">
        <v>753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3</v>
      </c>
      <c r="F35" s="7">
        <v>7</v>
      </c>
      <c r="G35" s="6">
        <f t="shared" si="1"/>
        <v>49.879999999999995</v>
      </c>
      <c r="H35" s="5">
        <v>5</v>
      </c>
      <c r="I35" s="10">
        <v>1</v>
      </c>
      <c r="J35" s="6">
        <f t="shared" si="4"/>
        <v>70.759999999999991</v>
      </c>
      <c r="K35" s="5"/>
      <c r="L35" s="10"/>
      <c r="M35" s="8"/>
      <c r="N35" s="11">
        <v>8.1199999999999992</v>
      </c>
      <c r="O35" s="10">
        <v>1.1499999999999999</v>
      </c>
      <c r="P35" s="10">
        <v>700</v>
      </c>
      <c r="Q35" s="10"/>
      <c r="R35" s="10">
        <v>9</v>
      </c>
      <c r="S35" s="10">
        <v>80</v>
      </c>
      <c r="T35" s="10">
        <v>180</v>
      </c>
      <c r="U35" s="10"/>
      <c r="V35" s="10">
        <v>751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3</v>
      </c>
      <c r="F36" s="7">
        <v>7</v>
      </c>
      <c r="G36" s="6">
        <f t="shared" si="1"/>
        <v>49.879999999999995</v>
      </c>
      <c r="H36" s="5">
        <v>5</v>
      </c>
      <c r="I36" s="10">
        <v>9</v>
      </c>
      <c r="J36" s="6">
        <f t="shared" si="4"/>
        <v>80.039999999999992</v>
      </c>
      <c r="K36" s="5"/>
      <c r="L36" s="10"/>
      <c r="M36" s="8"/>
      <c r="N36" s="11">
        <v>9.2799999999999994</v>
      </c>
      <c r="O36" s="10">
        <v>1.1499999999999999</v>
      </c>
      <c r="P36" s="10">
        <v>700</v>
      </c>
      <c r="Q36" s="10"/>
      <c r="R36" s="10">
        <v>9</v>
      </c>
      <c r="S36" s="10">
        <v>83</v>
      </c>
      <c r="T36" s="10">
        <v>195</v>
      </c>
      <c r="U36" s="10"/>
      <c r="V36" s="10">
        <v>755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3</v>
      </c>
      <c r="F37" s="7">
        <v>7</v>
      </c>
      <c r="G37" s="6">
        <f t="shared" si="1"/>
        <v>49.879999999999995</v>
      </c>
      <c r="H37" s="5">
        <v>6</v>
      </c>
      <c r="I37" s="10">
        <v>5</v>
      </c>
      <c r="J37" s="6">
        <f t="shared" si="4"/>
        <v>89.32</v>
      </c>
      <c r="K37" s="5"/>
      <c r="L37" s="10"/>
      <c r="M37" s="8"/>
      <c r="N37" s="11">
        <v>9.2799999999999994</v>
      </c>
      <c r="O37" s="10">
        <v>0</v>
      </c>
      <c r="P37" s="10">
        <v>700</v>
      </c>
      <c r="Q37" s="10"/>
      <c r="R37" s="10">
        <v>9</v>
      </c>
      <c r="S37" s="10">
        <v>83</v>
      </c>
      <c r="T37" s="10">
        <v>187</v>
      </c>
      <c r="U37" s="10"/>
      <c r="V37" s="10">
        <v>744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2</v>
      </c>
      <c r="D38" s="6">
        <f t="shared" si="0"/>
        <v>30.159999999999997</v>
      </c>
      <c r="E38" s="5">
        <v>3</v>
      </c>
      <c r="F38" s="7">
        <v>7</v>
      </c>
      <c r="G38" s="6">
        <f t="shared" si="1"/>
        <v>49.879999999999995</v>
      </c>
      <c r="H38" s="5">
        <v>7</v>
      </c>
      <c r="I38" s="10">
        <v>1</v>
      </c>
      <c r="J38" s="6">
        <f t="shared" si="4"/>
        <v>98.6</v>
      </c>
      <c r="K38" s="5"/>
      <c r="L38" s="10"/>
      <c r="M38" s="8"/>
      <c r="N38" s="11">
        <v>9.2799999999999994</v>
      </c>
      <c r="O38" s="10">
        <v>1.1499999999999999</v>
      </c>
      <c r="P38" s="10">
        <v>700</v>
      </c>
      <c r="Q38" s="10"/>
      <c r="R38" s="10">
        <v>9</v>
      </c>
      <c r="S38" s="10">
        <v>80</v>
      </c>
      <c r="T38" s="10">
        <v>183</v>
      </c>
      <c r="U38" s="10"/>
      <c r="V38" s="10">
        <v>752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/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219.24000000000004</v>
      </c>
      <c r="O40" s="20"/>
      <c r="T40" s="22" t="s">
        <v>34</v>
      </c>
      <c r="U40" s="20">
        <f>SUM(U9:U39)</f>
        <v>0</v>
      </c>
      <c r="V40" s="20">
        <f>SUM(V9:V39)</f>
        <v>22444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219.24000000000004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22444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T30" sqref="T3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259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/>
      <c r="C8" s="5"/>
      <c r="D8" s="6">
        <f t="shared" ref="D8:D22" si="0">((+B8*12)+C8)*1.16</f>
        <v>0</v>
      </c>
      <c r="E8" s="5"/>
      <c r="F8" s="5"/>
      <c r="G8" s="6">
        <f t="shared" ref="G8:G22" si="1">((+E8*12)+F8)*1.16</f>
        <v>0</v>
      </c>
      <c r="H8" s="5"/>
      <c r="I8" s="5"/>
      <c r="J8" s="6">
        <f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1</v>
      </c>
      <c r="D9" s="6">
        <f t="shared" si="0"/>
        <v>15.079999999999998</v>
      </c>
      <c r="E9" s="5">
        <v>13</v>
      </c>
      <c r="F9" s="5">
        <v>1</v>
      </c>
      <c r="G9" s="6">
        <f t="shared" si="1"/>
        <v>182.11999999999998</v>
      </c>
      <c r="H9" s="5"/>
      <c r="I9" s="10"/>
      <c r="J9" s="6"/>
      <c r="K9" s="5"/>
      <c r="L9" s="10"/>
      <c r="M9" s="8"/>
      <c r="N9" s="11">
        <v>49.88</v>
      </c>
      <c r="O9" s="10">
        <v>0</v>
      </c>
      <c r="P9" s="10">
        <v>2375</v>
      </c>
      <c r="Q9" s="10">
        <v>1250</v>
      </c>
      <c r="R9" s="10">
        <v>10</v>
      </c>
      <c r="S9" s="10"/>
      <c r="T9" s="10"/>
      <c r="U9" s="10"/>
      <c r="V9" s="10">
        <v>1425</v>
      </c>
      <c r="W9" s="12">
        <v>40606</v>
      </c>
      <c r="X9" s="10">
        <v>41039</v>
      </c>
      <c r="Y9" s="10">
        <v>453960</v>
      </c>
      <c r="Z9" s="10">
        <v>14</v>
      </c>
      <c r="AA9" s="10">
        <v>4.8</v>
      </c>
      <c r="AB9" s="10">
        <v>1</v>
      </c>
      <c r="AC9" s="10">
        <v>2</v>
      </c>
      <c r="AD9" s="13">
        <v>184.17</v>
      </c>
    </row>
    <row r="10" spans="1:30">
      <c r="A10" s="9">
        <f t="shared" ref="A10:A36" si="2">SUM(A9+1)</f>
        <v>3</v>
      </c>
      <c r="B10" s="10">
        <v>3</v>
      </c>
      <c r="C10" s="10">
        <v>8</v>
      </c>
      <c r="D10" s="6">
        <f t="shared" si="0"/>
        <v>51.04</v>
      </c>
      <c r="E10" s="5">
        <v>14</v>
      </c>
      <c r="F10" s="5">
        <v>4</v>
      </c>
      <c r="G10" s="6">
        <f t="shared" si="1"/>
        <v>199.51999999999998</v>
      </c>
      <c r="H10" s="5"/>
      <c r="I10" s="10"/>
      <c r="J10" s="6">
        <f t="shared" ref="J10:J28" si="3">((+H10*12)+I10)*1.16</f>
        <v>0</v>
      </c>
      <c r="K10" s="5"/>
      <c r="L10" s="10"/>
      <c r="M10" s="8"/>
      <c r="N10" s="11">
        <v>53.36</v>
      </c>
      <c r="O10" s="10">
        <v>0</v>
      </c>
      <c r="P10" s="10">
        <v>2375</v>
      </c>
      <c r="Q10" s="10">
        <v>1250</v>
      </c>
      <c r="R10" s="10">
        <v>10</v>
      </c>
      <c r="S10" s="10"/>
      <c r="T10" s="10"/>
      <c r="U10" s="10"/>
      <c r="V10" s="10">
        <v>1428</v>
      </c>
      <c r="W10" s="12">
        <v>40610</v>
      </c>
      <c r="X10" s="10">
        <v>41040</v>
      </c>
      <c r="Y10" s="10">
        <v>457723</v>
      </c>
      <c r="Z10" s="10">
        <v>14</v>
      </c>
      <c r="AA10" s="10">
        <v>6.2</v>
      </c>
      <c r="AB10" s="10">
        <v>1</v>
      </c>
      <c r="AC10" s="10">
        <v>3.7</v>
      </c>
      <c r="AD10" s="13">
        <v>183.87</v>
      </c>
    </row>
    <row r="11" spans="1:30">
      <c r="A11" s="9">
        <f t="shared" si="2"/>
        <v>4</v>
      </c>
      <c r="B11" s="10">
        <v>7</v>
      </c>
      <c r="C11" s="10">
        <v>5</v>
      </c>
      <c r="D11" s="6">
        <f t="shared" si="0"/>
        <v>103.24</v>
      </c>
      <c r="E11" s="5">
        <v>14</v>
      </c>
      <c r="F11" s="5">
        <v>4</v>
      </c>
      <c r="G11" s="6">
        <f t="shared" si="1"/>
        <v>199.51999999999998</v>
      </c>
      <c r="H11" s="5"/>
      <c r="I11" s="10"/>
      <c r="J11" s="6">
        <f t="shared" si="3"/>
        <v>0</v>
      </c>
      <c r="K11" s="5"/>
      <c r="L11" s="10"/>
      <c r="M11" s="8"/>
      <c r="N11" s="11">
        <v>52.2</v>
      </c>
      <c r="O11" s="10">
        <v>1</v>
      </c>
      <c r="P11" s="10">
        <v>2375</v>
      </c>
      <c r="Q11" s="10">
        <v>1250</v>
      </c>
      <c r="R11" s="10">
        <v>10</v>
      </c>
      <c r="S11" s="10"/>
      <c r="T11" s="10"/>
      <c r="U11" s="10"/>
      <c r="V11" s="10">
        <v>1428</v>
      </c>
      <c r="W11" s="12">
        <v>40612</v>
      </c>
      <c r="X11" s="10">
        <v>41039</v>
      </c>
      <c r="Y11" s="10">
        <v>460953</v>
      </c>
      <c r="Z11" s="10">
        <v>14</v>
      </c>
      <c r="AA11" s="10">
        <v>4.2</v>
      </c>
      <c r="AB11" s="10">
        <v>1</v>
      </c>
      <c r="AC11" s="10">
        <v>2</v>
      </c>
      <c r="AD11" s="13">
        <v>183.59</v>
      </c>
    </row>
    <row r="12" spans="1:30">
      <c r="A12" s="9">
        <f t="shared" si="2"/>
        <v>5</v>
      </c>
      <c r="B12" s="10">
        <v>11</v>
      </c>
      <c r="C12" s="10">
        <v>2</v>
      </c>
      <c r="D12" s="6">
        <f t="shared" si="0"/>
        <v>155.44</v>
      </c>
      <c r="E12" s="5">
        <v>1</v>
      </c>
      <c r="F12" s="5">
        <v>2</v>
      </c>
      <c r="G12" s="6">
        <f t="shared" si="1"/>
        <v>16.239999999999998</v>
      </c>
      <c r="H12" s="5"/>
      <c r="I12" s="10"/>
      <c r="J12" s="6">
        <f t="shared" si="3"/>
        <v>0</v>
      </c>
      <c r="K12" s="5"/>
      <c r="L12" s="10"/>
      <c r="M12" s="8"/>
      <c r="N12" s="11">
        <v>53.09</v>
      </c>
      <c r="O12" s="10">
        <v>0</v>
      </c>
      <c r="P12" s="10">
        <v>2375</v>
      </c>
      <c r="Q12" s="10">
        <v>1250</v>
      </c>
      <c r="R12" s="10">
        <v>10</v>
      </c>
      <c r="S12" s="10"/>
      <c r="T12" s="10"/>
      <c r="U12" s="10"/>
      <c r="V12" s="10">
        <v>1423</v>
      </c>
      <c r="W12" s="12">
        <v>40617</v>
      </c>
      <c r="X12" s="10">
        <v>41040</v>
      </c>
      <c r="Y12" s="10">
        <v>463073</v>
      </c>
      <c r="Z12" s="10">
        <v>14</v>
      </c>
      <c r="AA12" s="10">
        <v>5.2</v>
      </c>
      <c r="AB12" s="10">
        <v>1</v>
      </c>
      <c r="AC12" s="10">
        <v>4</v>
      </c>
      <c r="AD12" s="13">
        <v>182.42</v>
      </c>
    </row>
    <row r="13" spans="1:30">
      <c r="A13" s="9">
        <f t="shared" si="2"/>
        <v>6</v>
      </c>
      <c r="B13" s="10">
        <v>14</v>
      </c>
      <c r="C13" s="10">
        <v>4</v>
      </c>
      <c r="D13" s="6">
        <f t="shared" si="0"/>
        <v>199.51999999999998</v>
      </c>
      <c r="E13" s="5">
        <v>1</v>
      </c>
      <c r="F13" s="5">
        <v>10</v>
      </c>
      <c r="G13" s="6">
        <f t="shared" si="1"/>
        <v>25.52</v>
      </c>
      <c r="H13" s="5"/>
      <c r="I13" s="10"/>
      <c r="J13" s="6">
        <f t="shared" si="3"/>
        <v>0</v>
      </c>
      <c r="K13" s="5"/>
      <c r="L13" s="10"/>
      <c r="M13" s="8"/>
      <c r="N13" s="11">
        <v>53.36</v>
      </c>
      <c r="O13" s="10">
        <v>1</v>
      </c>
      <c r="P13" s="10">
        <v>2375</v>
      </c>
      <c r="Q13" s="10">
        <v>1300</v>
      </c>
      <c r="R13" s="10">
        <v>10</v>
      </c>
      <c r="S13" s="10"/>
      <c r="T13" s="10"/>
      <c r="U13" s="10"/>
      <c r="V13" s="10">
        <v>1424</v>
      </c>
      <c r="W13" s="12">
        <v>40620</v>
      </c>
      <c r="X13" s="10">
        <v>41039</v>
      </c>
      <c r="Y13" s="10">
        <v>467064</v>
      </c>
      <c r="Z13" s="10">
        <v>14</v>
      </c>
      <c r="AA13" s="10">
        <v>4.2</v>
      </c>
      <c r="AB13" s="10">
        <v>1</v>
      </c>
      <c r="AC13" s="10">
        <v>3.5</v>
      </c>
      <c r="AD13" s="13">
        <v>181.84</v>
      </c>
    </row>
    <row r="14" spans="1:30">
      <c r="A14" s="9">
        <f t="shared" si="2"/>
        <v>7</v>
      </c>
      <c r="B14" s="10">
        <v>14</v>
      </c>
      <c r="C14" s="10">
        <v>4</v>
      </c>
      <c r="D14" s="6">
        <f t="shared" si="0"/>
        <v>199.51999999999998</v>
      </c>
      <c r="E14" s="5">
        <v>5</v>
      </c>
      <c r="F14" s="5">
        <v>5</v>
      </c>
      <c r="G14" s="6">
        <f t="shared" si="1"/>
        <v>75.399999999999991</v>
      </c>
      <c r="H14" s="5"/>
      <c r="I14" s="10"/>
      <c r="J14" s="6">
        <f t="shared" si="3"/>
        <v>0</v>
      </c>
      <c r="K14" s="5"/>
      <c r="L14" s="10"/>
      <c r="M14" s="8"/>
      <c r="N14" s="11">
        <v>49.88</v>
      </c>
      <c r="O14" s="10">
        <v>0</v>
      </c>
      <c r="P14" s="10">
        <v>2375</v>
      </c>
      <c r="Q14" s="10">
        <v>1300</v>
      </c>
      <c r="R14" s="10">
        <v>10</v>
      </c>
      <c r="S14" s="10"/>
      <c r="T14" s="10"/>
      <c r="U14" s="10"/>
      <c r="V14" s="10">
        <v>1422</v>
      </c>
      <c r="W14" s="12">
        <v>40626</v>
      </c>
      <c r="X14" s="10">
        <v>41040</v>
      </c>
      <c r="Y14" s="10">
        <v>469694</v>
      </c>
      <c r="Z14" s="10">
        <v>14</v>
      </c>
      <c r="AA14" s="10">
        <v>5.5</v>
      </c>
      <c r="AB14" s="10">
        <v>1</v>
      </c>
      <c r="AC14" s="10">
        <v>3.5</v>
      </c>
      <c r="AD14" s="13">
        <v>182.5</v>
      </c>
    </row>
    <row r="15" spans="1:30">
      <c r="A15" s="9">
        <f t="shared" si="2"/>
        <v>8</v>
      </c>
      <c r="B15" s="10">
        <v>14</v>
      </c>
      <c r="C15" s="10">
        <v>4</v>
      </c>
      <c r="D15" s="6">
        <f t="shared" si="0"/>
        <v>199.51999999999998</v>
      </c>
      <c r="E15" s="5">
        <v>9</v>
      </c>
      <c r="F15" s="5">
        <v>1</v>
      </c>
      <c r="G15" s="6">
        <f t="shared" si="1"/>
        <v>126.44</v>
      </c>
      <c r="H15" s="5"/>
      <c r="I15" s="10"/>
      <c r="J15" s="6">
        <f t="shared" si="3"/>
        <v>0</v>
      </c>
      <c r="K15" s="5"/>
      <c r="L15" s="10"/>
      <c r="M15" s="8"/>
      <c r="N15" s="11">
        <v>51.04</v>
      </c>
      <c r="O15" s="10">
        <v>0</v>
      </c>
      <c r="P15" s="10">
        <v>2375</v>
      </c>
      <c r="Q15" s="10">
        <v>1300</v>
      </c>
      <c r="R15" s="10">
        <v>10</v>
      </c>
      <c r="S15" s="10"/>
      <c r="T15" s="10"/>
      <c r="U15" s="10"/>
      <c r="V15" s="10">
        <v>1423</v>
      </c>
      <c r="W15" s="12">
        <v>40627</v>
      </c>
      <c r="X15" s="10">
        <v>41039</v>
      </c>
      <c r="Y15" s="10">
        <v>472574</v>
      </c>
      <c r="Z15" s="10">
        <v>14</v>
      </c>
      <c r="AA15" s="10">
        <v>3.75</v>
      </c>
      <c r="AB15" s="10">
        <v>1</v>
      </c>
      <c r="AC15" s="10">
        <v>2.5</v>
      </c>
      <c r="AD15" s="13">
        <v>182.42</v>
      </c>
    </row>
    <row r="16" spans="1:30">
      <c r="A16" s="9">
        <f t="shared" si="2"/>
        <v>9</v>
      </c>
      <c r="B16" s="10">
        <v>1</v>
      </c>
      <c r="C16" s="10">
        <v>3.7</v>
      </c>
      <c r="D16" s="6">
        <f t="shared" si="0"/>
        <v>18.211999999999996</v>
      </c>
      <c r="E16" s="5">
        <v>12</v>
      </c>
      <c r="F16" s="5">
        <v>7</v>
      </c>
      <c r="G16" s="6">
        <f t="shared" si="1"/>
        <v>175.16</v>
      </c>
      <c r="H16" s="5"/>
      <c r="I16" s="10"/>
      <c r="J16" s="6">
        <f t="shared" si="3"/>
        <v>0</v>
      </c>
      <c r="K16" s="5"/>
      <c r="L16" s="10"/>
      <c r="M16" s="8"/>
      <c r="N16" s="11">
        <v>51.28</v>
      </c>
      <c r="O16" s="10">
        <v>1</v>
      </c>
      <c r="P16" s="10">
        <v>2375</v>
      </c>
      <c r="Q16" s="10">
        <v>1300</v>
      </c>
      <c r="R16" s="10">
        <v>10</v>
      </c>
      <c r="S16" s="10"/>
      <c r="T16" s="10"/>
      <c r="U16" s="10"/>
      <c r="V16" s="10">
        <v>1422</v>
      </c>
      <c r="W16" s="12">
        <v>40631</v>
      </c>
      <c r="X16" s="10">
        <v>41040</v>
      </c>
      <c r="Y16" s="10">
        <v>475714</v>
      </c>
      <c r="Z16" s="10">
        <v>14</v>
      </c>
      <c r="AA16" s="10">
        <v>5.75</v>
      </c>
      <c r="AB16" s="10">
        <v>1</v>
      </c>
      <c r="AC16" s="10">
        <v>3.25</v>
      </c>
      <c r="AD16" s="13">
        <v>183.87</v>
      </c>
    </row>
    <row r="17" spans="1:30">
      <c r="A17" s="9">
        <f t="shared" si="2"/>
        <v>10</v>
      </c>
      <c r="B17" s="10">
        <v>3</v>
      </c>
      <c r="C17" s="10">
        <v>1</v>
      </c>
      <c r="D17" s="6">
        <f t="shared" si="0"/>
        <v>42.919999999999995</v>
      </c>
      <c r="E17" s="5">
        <v>14</v>
      </c>
      <c r="F17" s="5">
        <v>5</v>
      </c>
      <c r="G17" s="6">
        <f t="shared" si="1"/>
        <v>200.67999999999998</v>
      </c>
      <c r="H17" s="5"/>
      <c r="I17" s="10"/>
      <c r="J17" s="6">
        <f t="shared" si="3"/>
        <v>0</v>
      </c>
      <c r="K17" s="5"/>
      <c r="L17" s="10"/>
      <c r="M17" s="8"/>
      <c r="N17" s="11">
        <v>50.23</v>
      </c>
      <c r="O17" s="10">
        <v>0</v>
      </c>
      <c r="P17" s="10">
        <v>2375</v>
      </c>
      <c r="Q17" s="10">
        <v>1250</v>
      </c>
      <c r="R17" s="10">
        <v>10</v>
      </c>
      <c r="S17" s="10"/>
      <c r="T17" s="10"/>
      <c r="U17" s="10"/>
      <c r="V17" s="10">
        <v>1422</v>
      </c>
      <c r="W17" s="10"/>
      <c r="X17" s="10"/>
      <c r="Y17" s="10"/>
      <c r="Z17" s="10"/>
      <c r="AA17" s="10"/>
      <c r="AB17" s="10"/>
      <c r="AC17" s="10"/>
      <c r="AD17" s="13"/>
    </row>
    <row r="18" spans="1:30">
      <c r="A18" s="9">
        <f t="shared" si="2"/>
        <v>11</v>
      </c>
      <c r="B18" s="10">
        <v>7</v>
      </c>
      <c r="C18" s="10">
        <v>1</v>
      </c>
      <c r="D18" s="6">
        <f t="shared" si="0"/>
        <v>98.6</v>
      </c>
      <c r="E18" s="5">
        <v>1</v>
      </c>
      <c r="F18" s="5">
        <v>2</v>
      </c>
      <c r="G18" s="6">
        <f t="shared" si="1"/>
        <v>16.239999999999998</v>
      </c>
      <c r="H18" s="5"/>
      <c r="I18" s="10"/>
      <c r="J18" s="6">
        <f t="shared" si="3"/>
        <v>0</v>
      </c>
      <c r="K18" s="5"/>
      <c r="L18" s="10"/>
      <c r="M18" s="8"/>
      <c r="N18" s="11">
        <v>54.83</v>
      </c>
      <c r="O18" s="10">
        <v>0</v>
      </c>
      <c r="P18" s="10">
        <v>2350</v>
      </c>
      <c r="Q18" s="10">
        <v>1200</v>
      </c>
      <c r="R18" s="10">
        <v>10</v>
      </c>
      <c r="S18" s="10"/>
      <c r="T18" s="10"/>
      <c r="U18" s="10"/>
      <c r="V18" s="10">
        <v>1423</v>
      </c>
      <c r="W18" s="10"/>
      <c r="X18" s="10"/>
      <c r="Y18" s="10"/>
      <c r="Z18" s="10"/>
      <c r="AA18" s="10"/>
      <c r="AB18" s="10"/>
      <c r="AC18" s="10"/>
      <c r="AD18" s="13"/>
    </row>
    <row r="19" spans="1:30">
      <c r="A19" s="9">
        <f t="shared" si="2"/>
        <v>12</v>
      </c>
      <c r="B19" s="10">
        <v>11</v>
      </c>
      <c r="C19" s="10">
        <v>0</v>
      </c>
      <c r="D19" s="6">
        <f t="shared" si="0"/>
        <v>153.11999999999998</v>
      </c>
      <c r="E19" s="5">
        <v>1</v>
      </c>
      <c r="F19" s="5">
        <v>2</v>
      </c>
      <c r="G19" s="6">
        <f t="shared" si="1"/>
        <v>16.239999999999998</v>
      </c>
      <c r="H19" s="5"/>
      <c r="I19" s="10"/>
      <c r="J19" s="6">
        <f t="shared" si="3"/>
        <v>0</v>
      </c>
      <c r="K19" s="5"/>
      <c r="L19" s="10"/>
      <c r="M19" s="8"/>
      <c r="N19" s="11">
        <v>54.52</v>
      </c>
      <c r="O19" s="10">
        <v>1</v>
      </c>
      <c r="P19" s="10">
        <v>2350</v>
      </c>
      <c r="Q19" s="10">
        <v>1200</v>
      </c>
      <c r="R19" s="10">
        <v>10</v>
      </c>
      <c r="S19" s="10"/>
      <c r="T19" s="10"/>
      <c r="U19" s="10"/>
      <c r="V19" s="10">
        <v>1421</v>
      </c>
      <c r="W19" s="10"/>
      <c r="X19" s="10"/>
      <c r="Y19" s="10"/>
      <c r="Z19" s="10"/>
      <c r="AA19" s="10"/>
      <c r="AB19" s="10"/>
      <c r="AC19" s="10"/>
      <c r="AD19" s="13"/>
    </row>
    <row r="20" spans="1:30">
      <c r="A20" s="9">
        <f t="shared" si="2"/>
        <v>13</v>
      </c>
      <c r="B20" s="10">
        <v>14</v>
      </c>
      <c r="C20" s="10">
        <v>4</v>
      </c>
      <c r="D20" s="6">
        <f t="shared" si="0"/>
        <v>199.51999999999998</v>
      </c>
      <c r="E20" s="5">
        <v>1</v>
      </c>
      <c r="F20" s="5">
        <v>6</v>
      </c>
      <c r="G20" s="6">
        <f t="shared" si="1"/>
        <v>20.88</v>
      </c>
      <c r="H20" s="5"/>
      <c r="I20" s="10"/>
      <c r="J20" s="6">
        <f t="shared" si="3"/>
        <v>0</v>
      </c>
      <c r="K20" s="5"/>
      <c r="L20" s="10"/>
      <c r="M20" s="8"/>
      <c r="N20" s="11">
        <v>51.04</v>
      </c>
      <c r="O20" s="10">
        <v>0</v>
      </c>
      <c r="P20" s="10">
        <v>2350</v>
      </c>
      <c r="Q20" s="10">
        <v>1250</v>
      </c>
      <c r="R20" s="10">
        <v>10</v>
      </c>
      <c r="S20" s="10"/>
      <c r="T20" s="10"/>
      <c r="U20" s="10"/>
      <c r="V20" s="14">
        <v>1421</v>
      </c>
      <c r="W20" s="42" t="s">
        <v>34</v>
      </c>
      <c r="X20" s="42"/>
      <c r="Y20" s="42"/>
      <c r="Z20" s="42"/>
      <c r="AA20" s="42"/>
      <c r="AB20" s="42"/>
      <c r="AC20" s="42"/>
      <c r="AD20" s="15">
        <v>1464.68</v>
      </c>
    </row>
    <row r="21" spans="1:30">
      <c r="A21" s="9">
        <f t="shared" si="2"/>
        <v>14</v>
      </c>
      <c r="B21" s="10">
        <v>14</v>
      </c>
      <c r="C21" s="10">
        <v>5</v>
      </c>
      <c r="D21" s="6">
        <f t="shared" si="0"/>
        <v>200.67999999999998</v>
      </c>
      <c r="E21" s="5">
        <v>4</v>
      </c>
      <c r="F21" s="5">
        <v>11</v>
      </c>
      <c r="G21" s="6">
        <f t="shared" si="1"/>
        <v>68.44</v>
      </c>
      <c r="H21" s="5"/>
      <c r="I21" s="10"/>
      <c r="J21" s="6">
        <f t="shared" si="3"/>
        <v>0</v>
      </c>
      <c r="K21" s="5"/>
      <c r="L21" s="10"/>
      <c r="M21" s="8"/>
      <c r="N21" s="11">
        <v>48.72</v>
      </c>
      <c r="O21" s="10">
        <v>0</v>
      </c>
      <c r="P21" s="10">
        <v>2350</v>
      </c>
      <c r="Q21" s="10">
        <v>1250</v>
      </c>
      <c r="R21" s="16">
        <v>10</v>
      </c>
      <c r="S21" s="10"/>
      <c r="T21" s="10"/>
      <c r="U21" s="10"/>
      <c r="V21" s="10">
        <v>1420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2"/>
        <v>15</v>
      </c>
      <c r="B22" s="10">
        <v>14</v>
      </c>
      <c r="C22" s="10">
        <v>5</v>
      </c>
      <c r="D22" s="6">
        <f t="shared" si="0"/>
        <v>200.67999999999998</v>
      </c>
      <c r="E22" s="5">
        <v>8</v>
      </c>
      <c r="F22" s="5">
        <v>5</v>
      </c>
      <c r="G22" s="6">
        <f t="shared" si="1"/>
        <v>117.16</v>
      </c>
      <c r="H22" s="5"/>
      <c r="I22" s="10"/>
      <c r="J22" s="6">
        <f t="shared" si="3"/>
        <v>0</v>
      </c>
      <c r="K22" s="5"/>
      <c r="L22" s="10"/>
      <c r="M22" s="8"/>
      <c r="N22" s="11">
        <v>48.72</v>
      </c>
      <c r="O22" s="10">
        <v>0</v>
      </c>
      <c r="P22" s="10">
        <v>2350</v>
      </c>
      <c r="Q22" s="10">
        <v>1250</v>
      </c>
      <c r="R22" s="10">
        <v>10</v>
      </c>
      <c r="S22" s="10"/>
      <c r="T22" s="10"/>
      <c r="U22" s="10"/>
      <c r="V22" s="10">
        <v>1417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2"/>
        <v>16</v>
      </c>
      <c r="B23" s="10">
        <v>1</v>
      </c>
      <c r="C23" s="10">
        <v>4</v>
      </c>
      <c r="D23" s="6">
        <v>18.559999999999999</v>
      </c>
      <c r="E23" s="5">
        <v>12</v>
      </c>
      <c r="F23" s="5">
        <v>0</v>
      </c>
      <c r="G23" s="6">
        <v>167.04</v>
      </c>
      <c r="H23" s="5"/>
      <c r="I23" s="10"/>
      <c r="J23" s="6">
        <f t="shared" si="3"/>
        <v>0</v>
      </c>
      <c r="K23" s="5"/>
      <c r="L23" s="10"/>
      <c r="M23" s="8"/>
      <c r="N23" s="11">
        <v>50.18</v>
      </c>
      <c r="O23" s="10">
        <v>1</v>
      </c>
      <c r="P23" s="10">
        <v>2350</v>
      </c>
      <c r="Q23" s="10">
        <v>1250</v>
      </c>
      <c r="R23" s="10">
        <v>10</v>
      </c>
      <c r="S23" s="10"/>
      <c r="T23" s="10"/>
      <c r="U23" s="10"/>
      <c r="V23" s="10">
        <v>1419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2"/>
        <v>17</v>
      </c>
      <c r="B24" s="10">
        <v>2</v>
      </c>
      <c r="C24" s="10">
        <v>4</v>
      </c>
      <c r="D24" s="6">
        <f t="shared" ref="D24:D39" si="4">((+B24*12)+C24)*1.16</f>
        <v>32.479999999999997</v>
      </c>
      <c r="E24" s="5">
        <v>14</v>
      </c>
      <c r="F24" s="5">
        <v>4</v>
      </c>
      <c r="G24" s="6">
        <f t="shared" ref="G24:G39" si="5">((+E24*12)+F24)*1.16</f>
        <v>199.51999999999998</v>
      </c>
      <c r="H24" s="5"/>
      <c r="I24" s="10"/>
      <c r="J24" s="6">
        <f t="shared" si="3"/>
        <v>0</v>
      </c>
      <c r="K24" s="5"/>
      <c r="L24" s="10"/>
      <c r="M24" s="8"/>
      <c r="N24" s="11">
        <v>46.4</v>
      </c>
      <c r="O24" s="10">
        <v>0</v>
      </c>
      <c r="P24" s="10">
        <v>2350</v>
      </c>
      <c r="Q24" s="10">
        <v>1300</v>
      </c>
      <c r="R24" s="10">
        <v>10</v>
      </c>
      <c r="S24" s="10"/>
      <c r="T24" s="10"/>
      <c r="U24" s="10"/>
      <c r="V24" s="10">
        <v>1352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2"/>
        <v>18</v>
      </c>
      <c r="B25" s="10">
        <v>5</v>
      </c>
      <c r="C25" s="10">
        <v>8</v>
      </c>
      <c r="D25" s="6">
        <f t="shared" si="4"/>
        <v>78.88</v>
      </c>
      <c r="E25" s="5">
        <v>14</v>
      </c>
      <c r="F25" s="5">
        <v>4</v>
      </c>
      <c r="G25" s="6">
        <f t="shared" si="5"/>
        <v>199.51999999999998</v>
      </c>
      <c r="H25" s="5"/>
      <c r="I25" s="10"/>
      <c r="J25" s="6">
        <f t="shared" si="3"/>
        <v>0</v>
      </c>
      <c r="K25" s="5"/>
      <c r="L25" s="10"/>
      <c r="M25" s="8"/>
      <c r="N25" s="11">
        <v>46.4</v>
      </c>
      <c r="O25" s="10">
        <v>0</v>
      </c>
      <c r="P25" s="10">
        <v>2350</v>
      </c>
      <c r="Q25" s="10">
        <v>1300</v>
      </c>
      <c r="R25" s="10">
        <v>10</v>
      </c>
      <c r="S25" s="10"/>
      <c r="T25" s="10"/>
      <c r="U25" s="10"/>
      <c r="V25" s="17">
        <v>1407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2"/>
        <v>19</v>
      </c>
      <c r="B26" s="10">
        <v>9</v>
      </c>
      <c r="C26" s="10">
        <v>3</v>
      </c>
      <c r="D26" s="6">
        <f t="shared" si="4"/>
        <v>128.76</v>
      </c>
      <c r="E26" s="5">
        <v>1</v>
      </c>
      <c r="F26" s="5">
        <v>3.5</v>
      </c>
      <c r="G26" s="6">
        <f t="shared" si="5"/>
        <v>17.98</v>
      </c>
      <c r="H26" s="5"/>
      <c r="I26" s="10"/>
      <c r="J26" s="6">
        <f t="shared" si="3"/>
        <v>0</v>
      </c>
      <c r="K26" s="5"/>
      <c r="L26" s="10"/>
      <c r="M26" s="8"/>
      <c r="N26" s="11">
        <v>50.18</v>
      </c>
      <c r="O26" s="10">
        <v>0</v>
      </c>
      <c r="P26" s="10">
        <v>2350</v>
      </c>
      <c r="Q26" s="10">
        <v>1300</v>
      </c>
      <c r="R26" s="10">
        <v>10</v>
      </c>
      <c r="S26" s="10"/>
      <c r="T26" s="10"/>
      <c r="U26" s="10"/>
      <c r="V26" s="10">
        <v>1408</v>
      </c>
      <c r="W26" s="44" t="s">
        <v>37</v>
      </c>
      <c r="X26" s="44"/>
      <c r="Y26" s="44"/>
      <c r="Z26" s="44"/>
      <c r="AA26" s="44"/>
      <c r="AB26" s="44"/>
      <c r="AC26" s="39">
        <v>270.27999999999997</v>
      </c>
      <c r="AD26" s="39"/>
    </row>
    <row r="27" spans="1:30">
      <c r="A27" s="9">
        <f t="shared" si="2"/>
        <v>20</v>
      </c>
      <c r="B27" s="10">
        <v>12</v>
      </c>
      <c r="C27" s="10">
        <v>11</v>
      </c>
      <c r="D27" s="6">
        <f t="shared" si="4"/>
        <v>179.79999999999998</v>
      </c>
      <c r="E27" s="5">
        <v>1</v>
      </c>
      <c r="F27" s="5">
        <v>3.5</v>
      </c>
      <c r="G27" s="6">
        <f t="shared" si="5"/>
        <v>17.98</v>
      </c>
      <c r="H27" s="5"/>
      <c r="I27" s="10"/>
      <c r="J27" s="6">
        <f t="shared" si="3"/>
        <v>0</v>
      </c>
      <c r="K27" s="5"/>
      <c r="L27" s="10"/>
      <c r="M27" s="8"/>
      <c r="N27" s="11">
        <v>51.04</v>
      </c>
      <c r="O27" s="10">
        <v>0</v>
      </c>
      <c r="P27" s="10">
        <v>2350</v>
      </c>
      <c r="Q27" s="10">
        <v>1300</v>
      </c>
      <c r="R27" s="10">
        <v>10</v>
      </c>
      <c r="S27" s="10"/>
      <c r="T27" s="10"/>
      <c r="U27" s="10"/>
      <c r="V27" s="10">
        <v>1409</v>
      </c>
      <c r="W27" s="38" t="s">
        <v>13</v>
      </c>
      <c r="X27" s="38"/>
      <c r="Y27" s="38"/>
      <c r="Z27" s="38"/>
      <c r="AA27" s="38"/>
      <c r="AB27" s="38"/>
      <c r="AC27" s="39">
        <v>1464.68</v>
      </c>
      <c r="AD27" s="39"/>
    </row>
    <row r="28" spans="1:30">
      <c r="A28" s="9">
        <f t="shared" si="2"/>
        <v>21</v>
      </c>
      <c r="B28" s="10">
        <v>14</v>
      </c>
      <c r="C28" s="10">
        <v>4</v>
      </c>
      <c r="D28" s="6">
        <f t="shared" si="4"/>
        <v>199.51999999999998</v>
      </c>
      <c r="E28" s="5">
        <v>3</v>
      </c>
      <c r="F28" s="5">
        <v>4</v>
      </c>
      <c r="G28" s="6">
        <f t="shared" si="5"/>
        <v>46.4</v>
      </c>
      <c r="H28" s="5"/>
      <c r="I28" s="10"/>
      <c r="J28" s="6">
        <f t="shared" si="3"/>
        <v>0</v>
      </c>
      <c r="K28" s="5"/>
      <c r="L28" s="10"/>
      <c r="M28" s="8"/>
      <c r="N28" s="11">
        <v>48.14</v>
      </c>
      <c r="O28" s="10">
        <v>1</v>
      </c>
      <c r="P28" s="10">
        <v>2350</v>
      </c>
      <c r="Q28" s="10">
        <v>1300</v>
      </c>
      <c r="R28" s="10">
        <v>10</v>
      </c>
      <c r="S28" s="10"/>
      <c r="T28" s="10"/>
      <c r="U28" s="10"/>
      <c r="V28" s="10">
        <v>1410</v>
      </c>
      <c r="W28" s="38" t="s">
        <v>38</v>
      </c>
      <c r="X28" s="38"/>
      <c r="Y28" s="38"/>
      <c r="Z28" s="38"/>
      <c r="AA28" s="38"/>
      <c r="AB28" s="38"/>
      <c r="AC28" s="39">
        <v>147.32</v>
      </c>
      <c r="AD28" s="39"/>
    </row>
    <row r="29" spans="1:30">
      <c r="A29" s="9">
        <f t="shared" si="2"/>
        <v>22</v>
      </c>
      <c r="B29" s="10">
        <v>14</v>
      </c>
      <c r="C29" s="10">
        <v>4</v>
      </c>
      <c r="D29" s="6">
        <f t="shared" si="4"/>
        <v>199.51999999999998</v>
      </c>
      <c r="E29" s="5">
        <v>7</v>
      </c>
      <c r="F29" s="5">
        <v>1</v>
      </c>
      <c r="G29" s="6">
        <f t="shared" si="5"/>
        <v>98.6</v>
      </c>
      <c r="H29" s="5"/>
      <c r="I29" s="10"/>
      <c r="J29" s="6"/>
      <c r="K29" s="5"/>
      <c r="L29" s="10"/>
      <c r="M29" s="8"/>
      <c r="N29" s="11">
        <v>52.2</v>
      </c>
      <c r="O29" s="10">
        <v>0</v>
      </c>
      <c r="P29" s="10">
        <v>2350</v>
      </c>
      <c r="Q29" s="10">
        <v>1300</v>
      </c>
      <c r="R29" s="10">
        <v>10</v>
      </c>
      <c r="S29" s="10"/>
      <c r="T29" s="10"/>
      <c r="U29" s="10"/>
      <c r="V29" s="10">
        <v>1410</v>
      </c>
      <c r="W29" s="38" t="s">
        <v>11</v>
      </c>
      <c r="X29" s="38"/>
      <c r="Y29" s="38"/>
      <c r="Z29" s="38"/>
      <c r="AA29" s="38"/>
      <c r="AB29" s="38"/>
      <c r="AC29" s="39">
        <v>1587.64</v>
      </c>
      <c r="AD29" s="39"/>
    </row>
    <row r="30" spans="1:30">
      <c r="A30" s="9">
        <f t="shared" si="2"/>
        <v>23</v>
      </c>
      <c r="B30" s="10">
        <v>14</v>
      </c>
      <c r="C30" s="10">
        <v>4</v>
      </c>
      <c r="D30" s="6">
        <f t="shared" si="4"/>
        <v>199.51999999999998</v>
      </c>
      <c r="E30" s="5">
        <v>10</v>
      </c>
      <c r="F30" s="5">
        <v>10</v>
      </c>
      <c r="G30" s="6">
        <f t="shared" si="5"/>
        <v>150.79999999999998</v>
      </c>
      <c r="H30" s="5"/>
      <c r="I30" s="10"/>
      <c r="J30" s="6">
        <f t="shared" ref="J30:J39" si="6">((+H30*12)+I30)*1.16</f>
        <v>0</v>
      </c>
      <c r="K30" s="5"/>
      <c r="L30" s="10"/>
      <c r="M30" s="8"/>
      <c r="N30" s="11">
        <v>52.2</v>
      </c>
      <c r="O30" s="10">
        <v>0</v>
      </c>
      <c r="P30" s="10">
        <v>2350</v>
      </c>
      <c r="Q30" s="10">
        <v>1300</v>
      </c>
      <c r="R30" s="10">
        <v>10</v>
      </c>
      <c r="S30" s="10"/>
      <c r="T30" s="10"/>
      <c r="U30" s="10"/>
      <c r="V30" s="10">
        <v>1405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2"/>
        <v>24</v>
      </c>
      <c r="B31" s="10">
        <v>1</v>
      </c>
      <c r="C31" s="10">
        <v>6</v>
      </c>
      <c r="D31" s="6">
        <f t="shared" si="4"/>
        <v>20.88</v>
      </c>
      <c r="E31" s="5">
        <v>14</v>
      </c>
      <c r="F31" s="5">
        <v>4</v>
      </c>
      <c r="G31" s="6">
        <f t="shared" si="5"/>
        <v>199.51999999999998</v>
      </c>
      <c r="H31" s="5"/>
      <c r="I31" s="10"/>
      <c r="J31" s="6">
        <f t="shared" si="6"/>
        <v>0</v>
      </c>
      <c r="K31" s="5"/>
      <c r="L31" s="10"/>
      <c r="M31" s="8"/>
      <c r="N31" s="11">
        <v>52.58</v>
      </c>
      <c r="O31" s="10">
        <v>0</v>
      </c>
      <c r="P31" s="10">
        <v>2350</v>
      </c>
      <c r="Q31" s="10">
        <v>1300</v>
      </c>
      <c r="R31" s="10">
        <v>10</v>
      </c>
      <c r="S31" s="10"/>
      <c r="T31" s="10"/>
      <c r="U31" s="10"/>
      <c r="V31" s="10">
        <v>1409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2"/>
        <v>25</v>
      </c>
      <c r="B32" s="10">
        <v>5</v>
      </c>
      <c r="C32" s="10">
        <v>2</v>
      </c>
      <c r="D32" s="6">
        <f t="shared" si="4"/>
        <v>71.92</v>
      </c>
      <c r="E32" s="5">
        <v>14</v>
      </c>
      <c r="F32" s="5">
        <v>4</v>
      </c>
      <c r="G32" s="6">
        <f t="shared" si="5"/>
        <v>199.51999999999998</v>
      </c>
      <c r="H32" s="5"/>
      <c r="I32" s="10"/>
      <c r="J32" s="6">
        <f t="shared" si="6"/>
        <v>0</v>
      </c>
      <c r="K32" s="5"/>
      <c r="L32" s="10"/>
      <c r="M32" s="8"/>
      <c r="N32" s="11">
        <v>51.04</v>
      </c>
      <c r="O32" s="10">
        <v>0</v>
      </c>
      <c r="P32" s="10">
        <v>2350</v>
      </c>
      <c r="Q32" s="10">
        <v>1300</v>
      </c>
      <c r="R32" s="10">
        <v>10</v>
      </c>
      <c r="S32" s="10"/>
      <c r="T32" s="10"/>
      <c r="U32" s="10"/>
      <c r="V32" s="10">
        <v>1409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2"/>
        <v>26</v>
      </c>
      <c r="B33" s="10">
        <v>9</v>
      </c>
      <c r="C33" s="10">
        <v>0</v>
      </c>
      <c r="D33" s="6">
        <f t="shared" si="4"/>
        <v>125.27999999999999</v>
      </c>
      <c r="E33" s="5">
        <v>1</v>
      </c>
      <c r="F33" s="5">
        <v>2.5</v>
      </c>
      <c r="G33" s="6">
        <f t="shared" si="5"/>
        <v>16.82</v>
      </c>
      <c r="H33" s="5"/>
      <c r="I33" s="10"/>
      <c r="J33" s="6">
        <f t="shared" si="6"/>
        <v>0</v>
      </c>
      <c r="K33" s="5"/>
      <c r="L33" s="10"/>
      <c r="M33" s="8"/>
      <c r="N33" s="11">
        <v>53.08</v>
      </c>
      <c r="O33" s="10">
        <v>0</v>
      </c>
      <c r="P33" s="10">
        <v>2350</v>
      </c>
      <c r="Q33" s="10">
        <v>1300</v>
      </c>
      <c r="R33" s="10">
        <v>10</v>
      </c>
      <c r="S33" s="10"/>
      <c r="T33" s="10"/>
      <c r="U33" s="10"/>
      <c r="V33" s="10">
        <v>1410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2"/>
        <v>27</v>
      </c>
      <c r="B34" s="10">
        <v>12</v>
      </c>
      <c r="C34" s="10">
        <v>10</v>
      </c>
      <c r="D34" s="6">
        <f t="shared" si="4"/>
        <v>178.64</v>
      </c>
      <c r="E34" s="5">
        <v>1</v>
      </c>
      <c r="F34" s="5">
        <v>2.5</v>
      </c>
      <c r="G34" s="6">
        <f t="shared" si="5"/>
        <v>16.82</v>
      </c>
      <c r="H34" s="5"/>
      <c r="I34" s="10"/>
      <c r="J34" s="6">
        <f t="shared" si="6"/>
        <v>0</v>
      </c>
      <c r="K34" s="5"/>
      <c r="L34" s="10"/>
      <c r="M34" s="8"/>
      <c r="N34" s="11">
        <v>53.36</v>
      </c>
      <c r="O34" s="10">
        <v>1</v>
      </c>
      <c r="P34" s="10">
        <v>2350</v>
      </c>
      <c r="Q34" s="10">
        <v>1300</v>
      </c>
      <c r="R34" s="10">
        <v>10</v>
      </c>
      <c r="S34" s="10"/>
      <c r="T34" s="10"/>
      <c r="U34" s="10"/>
      <c r="V34" s="10">
        <v>1409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2"/>
        <v>28</v>
      </c>
      <c r="B35" s="10">
        <v>14</v>
      </c>
      <c r="C35" s="10">
        <v>4</v>
      </c>
      <c r="D35" s="6">
        <f t="shared" si="4"/>
        <v>199.51999999999998</v>
      </c>
      <c r="E35" s="5">
        <v>3</v>
      </c>
      <c r="F35" s="5">
        <v>3</v>
      </c>
      <c r="G35" s="6">
        <f t="shared" si="5"/>
        <v>45.239999999999995</v>
      </c>
      <c r="H35" s="5"/>
      <c r="I35" s="10"/>
      <c r="J35" s="6">
        <f t="shared" si="6"/>
        <v>0</v>
      </c>
      <c r="K35" s="5"/>
      <c r="L35" s="10"/>
      <c r="M35" s="8"/>
      <c r="N35" s="11">
        <v>49.3</v>
      </c>
      <c r="O35" s="10">
        <v>0</v>
      </c>
      <c r="P35" s="10">
        <v>2350</v>
      </c>
      <c r="Q35" s="10">
        <v>1300</v>
      </c>
      <c r="R35" s="10">
        <v>10</v>
      </c>
      <c r="S35" s="10"/>
      <c r="T35" s="10"/>
      <c r="U35" s="10"/>
      <c r="V35" s="10">
        <v>1408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2"/>
        <v>29</v>
      </c>
      <c r="B36" s="10">
        <v>14</v>
      </c>
      <c r="C36" s="10">
        <v>4</v>
      </c>
      <c r="D36" s="6">
        <f t="shared" si="4"/>
        <v>199.51999999999998</v>
      </c>
      <c r="E36" s="5">
        <v>7</v>
      </c>
      <c r="F36" s="5">
        <v>1</v>
      </c>
      <c r="G36" s="6">
        <f t="shared" si="5"/>
        <v>98.6</v>
      </c>
      <c r="H36" s="5"/>
      <c r="I36" s="10"/>
      <c r="J36" s="6">
        <f t="shared" si="6"/>
        <v>0</v>
      </c>
      <c r="K36" s="5"/>
      <c r="L36" s="10"/>
      <c r="M36" s="8"/>
      <c r="N36" s="11">
        <v>53.36</v>
      </c>
      <c r="O36" s="10">
        <v>0</v>
      </c>
      <c r="P36" s="10">
        <v>2350</v>
      </c>
      <c r="Q36" s="10">
        <v>1300</v>
      </c>
      <c r="R36" s="10">
        <v>10</v>
      </c>
      <c r="S36" s="10"/>
      <c r="T36" s="10"/>
      <c r="U36" s="10"/>
      <c r="V36" s="10">
        <v>1411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3.25</v>
      </c>
      <c r="D37" s="6">
        <f t="shared" si="4"/>
        <v>17.689999999999998</v>
      </c>
      <c r="E37" s="5">
        <v>10</v>
      </c>
      <c r="F37" s="5">
        <v>9</v>
      </c>
      <c r="G37" s="6">
        <f t="shared" si="5"/>
        <v>149.63999999999999</v>
      </c>
      <c r="H37" s="5"/>
      <c r="I37" s="10"/>
      <c r="J37" s="6">
        <f t="shared" si="6"/>
        <v>0</v>
      </c>
      <c r="K37" s="5"/>
      <c r="L37" s="10"/>
      <c r="M37" s="8"/>
      <c r="N37" s="11">
        <v>53.08</v>
      </c>
      <c r="O37" s="10">
        <v>0</v>
      </c>
      <c r="P37" s="10">
        <v>2350</v>
      </c>
      <c r="Q37" s="10">
        <v>1300</v>
      </c>
      <c r="R37" s="10">
        <v>10</v>
      </c>
      <c r="S37" s="10"/>
      <c r="T37" s="10"/>
      <c r="U37" s="10"/>
      <c r="V37" s="10">
        <v>1411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5</v>
      </c>
      <c r="D38" s="6">
        <f t="shared" si="4"/>
        <v>19.72</v>
      </c>
      <c r="E38" s="5">
        <v>14</v>
      </c>
      <c r="F38" s="5">
        <v>4</v>
      </c>
      <c r="G38" s="6">
        <f t="shared" si="5"/>
        <v>199.51999999999998</v>
      </c>
      <c r="H38" s="5"/>
      <c r="I38" s="10"/>
      <c r="J38" s="6">
        <f t="shared" si="6"/>
        <v>0</v>
      </c>
      <c r="K38" s="5"/>
      <c r="L38" s="10"/>
      <c r="M38" s="8"/>
      <c r="N38" s="11">
        <v>51.91</v>
      </c>
      <c r="O38" s="10">
        <v>0</v>
      </c>
      <c r="P38" s="10">
        <v>2350</v>
      </c>
      <c r="Q38" s="10">
        <v>1300</v>
      </c>
      <c r="R38" s="10">
        <v>10</v>
      </c>
      <c r="S38" s="10"/>
      <c r="T38" s="10"/>
      <c r="U38" s="10"/>
      <c r="V38" s="10">
        <v>1409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5</v>
      </c>
      <c r="C39" s="10">
        <v>1</v>
      </c>
      <c r="D39" s="6">
        <f t="shared" si="4"/>
        <v>70.759999999999991</v>
      </c>
      <c r="E39" s="5">
        <v>14</v>
      </c>
      <c r="F39" s="5">
        <v>4</v>
      </c>
      <c r="G39" s="6">
        <f t="shared" si="5"/>
        <v>199.51999999999998</v>
      </c>
      <c r="H39" s="5"/>
      <c r="I39" s="10"/>
      <c r="J39" s="6">
        <f t="shared" si="6"/>
        <v>0</v>
      </c>
      <c r="K39" s="5"/>
      <c r="L39" s="10"/>
      <c r="M39" s="8"/>
      <c r="N39" s="11">
        <v>51.04</v>
      </c>
      <c r="O39" s="10">
        <v>0</v>
      </c>
      <c r="P39" s="10">
        <v>2350</v>
      </c>
      <c r="Q39" s="10">
        <v>1300</v>
      </c>
      <c r="R39" s="10">
        <v>10</v>
      </c>
      <c r="S39" s="10"/>
      <c r="T39" s="10"/>
      <c r="U39" s="10"/>
      <c r="V39" s="10">
        <v>1406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1587.6399999999994</v>
      </c>
      <c r="O40" s="20">
        <v>7</v>
      </c>
      <c r="T40" s="22" t="s">
        <v>34</v>
      </c>
      <c r="U40" s="20">
        <f>SUM(U9:U39)</f>
        <v>0</v>
      </c>
      <c r="V40" s="20">
        <f>SUM(V9:V39)</f>
        <v>43821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1587.6399999999994</v>
      </c>
      <c r="O42" s="9">
        <v>7</v>
      </c>
      <c r="S42" t="s">
        <v>48</v>
      </c>
      <c r="U42" s="9">
        <f>U40+U41</f>
        <v>0</v>
      </c>
      <c r="V42" s="9">
        <f>V40+V41</f>
        <v>43821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T36" sqref="T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83203125" customWidth="1"/>
    <col min="4" max="4" width="7.6640625" customWidth="1"/>
    <col min="5" max="5" width="4.1640625" customWidth="1"/>
    <col min="6" max="6" width="4.832031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5.1640625" customWidth="1"/>
    <col min="28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5</v>
      </c>
      <c r="C8" s="5">
        <v>1</v>
      </c>
      <c r="D8" s="6">
        <f t="shared" ref="D8:D39" si="0">((+B8*12)+C8)*1.16</f>
        <v>70.759999999999991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8</v>
      </c>
      <c r="C9" s="10">
        <v>11</v>
      </c>
      <c r="D9" s="6">
        <f t="shared" si="0"/>
        <v>124.11999999999999</v>
      </c>
      <c r="E9" s="5">
        <v>1</v>
      </c>
      <c r="F9" s="7">
        <v>2.25</v>
      </c>
      <c r="G9" s="6">
        <f t="shared" si="1"/>
        <v>16.529999999999998</v>
      </c>
      <c r="H9" s="5"/>
      <c r="I9" s="10"/>
      <c r="J9" s="6">
        <f t="shared" si="2"/>
        <v>0</v>
      </c>
      <c r="K9" s="5"/>
      <c r="L9" s="10"/>
      <c r="M9" s="8"/>
      <c r="N9" s="11">
        <f>D9+G9+183.59-G8-D8</f>
        <v>53.960000000000036</v>
      </c>
      <c r="O9" s="10">
        <v>0</v>
      </c>
      <c r="P9" s="10">
        <v>2350</v>
      </c>
      <c r="Q9" s="10">
        <v>1300</v>
      </c>
      <c r="R9" s="10">
        <v>10</v>
      </c>
      <c r="S9" s="10">
        <v>81</v>
      </c>
      <c r="T9" s="10"/>
      <c r="U9" s="10"/>
      <c r="V9" s="10">
        <v>1407</v>
      </c>
      <c r="W9" s="12">
        <v>40634</v>
      </c>
      <c r="X9" s="10">
        <v>41039</v>
      </c>
      <c r="Y9" s="10">
        <v>478767</v>
      </c>
      <c r="Z9" s="10">
        <v>14</v>
      </c>
      <c r="AA9" s="10">
        <v>4.5</v>
      </c>
      <c r="AB9" s="10">
        <v>1</v>
      </c>
      <c r="AC9" s="11">
        <v>2.25</v>
      </c>
      <c r="AD9" s="13">
        <v>183.59</v>
      </c>
    </row>
    <row r="10" spans="1:30">
      <c r="A10" s="9">
        <f>SUM(A9+1)</f>
        <v>3</v>
      </c>
      <c r="B10" s="10">
        <v>12</v>
      </c>
      <c r="C10" s="10">
        <v>5</v>
      </c>
      <c r="D10" s="6">
        <f t="shared" si="0"/>
        <v>172.83999999999997</v>
      </c>
      <c r="E10" s="5">
        <v>1</v>
      </c>
      <c r="F10" s="7">
        <v>2.25</v>
      </c>
      <c r="G10" s="6">
        <f t="shared" si="1"/>
        <v>16.529999999999998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48.72</v>
      </c>
      <c r="O10" s="10">
        <v>0</v>
      </c>
      <c r="P10" s="10">
        <v>2350</v>
      </c>
      <c r="Q10" s="10">
        <v>1300</v>
      </c>
      <c r="R10" s="10">
        <v>10</v>
      </c>
      <c r="S10" s="10">
        <v>86</v>
      </c>
      <c r="T10" s="10"/>
      <c r="U10" s="10"/>
      <c r="V10" s="10">
        <v>1407</v>
      </c>
      <c r="W10" s="12">
        <v>40637</v>
      </c>
      <c r="X10" s="10">
        <v>41040</v>
      </c>
      <c r="Y10" s="10">
        <v>481627</v>
      </c>
      <c r="Z10" s="10">
        <v>14</v>
      </c>
      <c r="AA10" s="10">
        <v>5.75</v>
      </c>
      <c r="AB10" s="10">
        <v>1</v>
      </c>
      <c r="AC10" s="11">
        <v>1.25</v>
      </c>
      <c r="AD10" s="13">
        <v>186.2</v>
      </c>
    </row>
    <row r="11" spans="1:30">
      <c r="A11" s="9">
        <f>SUM(A10+1)</f>
        <v>4</v>
      </c>
      <c r="B11" s="10">
        <v>14</v>
      </c>
      <c r="C11" s="10">
        <v>4</v>
      </c>
      <c r="D11" s="6">
        <f t="shared" si="0"/>
        <v>199.51999999999998</v>
      </c>
      <c r="E11" s="5">
        <v>2</v>
      </c>
      <c r="F11" s="7">
        <v>8</v>
      </c>
      <c r="G11" s="6">
        <f t="shared" si="1"/>
        <v>37.119999999999997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47.27000000000001</v>
      </c>
      <c r="O11" s="10">
        <v>0</v>
      </c>
      <c r="P11" s="10">
        <v>2350</v>
      </c>
      <c r="Q11" s="10">
        <v>1300</v>
      </c>
      <c r="R11" s="10">
        <v>10</v>
      </c>
      <c r="S11" s="10">
        <v>81</v>
      </c>
      <c r="T11" s="10"/>
      <c r="U11" s="10"/>
      <c r="V11" s="10">
        <v>1406</v>
      </c>
      <c r="W11" s="12">
        <v>40641</v>
      </c>
      <c r="X11" s="10">
        <v>41039</v>
      </c>
      <c r="Y11" s="10">
        <v>484743</v>
      </c>
      <c r="Z11" s="10">
        <v>14</v>
      </c>
      <c r="AA11" s="10">
        <v>4.25</v>
      </c>
      <c r="AB11" s="10">
        <v>1</v>
      </c>
      <c r="AC11" s="11">
        <v>1.75</v>
      </c>
      <c r="AD11" s="13">
        <v>183.88</v>
      </c>
    </row>
    <row r="12" spans="1:30">
      <c r="A12" s="9">
        <f>SUM(A11+1)</f>
        <v>5</v>
      </c>
      <c r="B12" s="10">
        <v>1</v>
      </c>
      <c r="C12" s="10">
        <v>1.25</v>
      </c>
      <c r="D12" s="6">
        <f t="shared" si="0"/>
        <v>15.37</v>
      </c>
      <c r="E12" s="5">
        <v>6</v>
      </c>
      <c r="F12" s="7">
        <v>3</v>
      </c>
      <c r="G12" s="6">
        <f t="shared" si="1"/>
        <v>87</v>
      </c>
      <c r="H12" s="5"/>
      <c r="I12" s="10"/>
      <c r="J12" s="6">
        <f t="shared" si="2"/>
        <v>0</v>
      </c>
      <c r="K12" s="5"/>
      <c r="L12" s="10"/>
      <c r="M12" s="8"/>
      <c r="N12" s="11">
        <v>49.88</v>
      </c>
      <c r="O12" s="10">
        <v>1</v>
      </c>
      <c r="P12" s="10">
        <v>2350</v>
      </c>
      <c r="Q12" s="10">
        <v>1250</v>
      </c>
      <c r="R12" s="10">
        <v>10</v>
      </c>
      <c r="S12" s="10">
        <v>83</v>
      </c>
      <c r="T12" s="10"/>
      <c r="U12" s="10"/>
      <c r="V12" s="10">
        <v>1402</v>
      </c>
      <c r="W12" s="12">
        <v>40645</v>
      </c>
      <c r="X12" s="10">
        <v>41040</v>
      </c>
      <c r="Y12" s="10">
        <v>487486</v>
      </c>
      <c r="Z12" s="10">
        <v>14</v>
      </c>
      <c r="AA12" s="10">
        <v>5.75</v>
      </c>
      <c r="AB12" s="10">
        <v>1</v>
      </c>
      <c r="AC12" s="11">
        <v>3</v>
      </c>
      <c r="AD12" s="13">
        <v>184.16</v>
      </c>
    </row>
    <row r="13" spans="1:30">
      <c r="A13" s="9">
        <v>6</v>
      </c>
      <c r="B13" s="10">
        <v>1</v>
      </c>
      <c r="C13" s="10">
        <v>1.25</v>
      </c>
      <c r="D13" s="6">
        <f t="shared" si="0"/>
        <v>15.37</v>
      </c>
      <c r="E13" s="5">
        <v>9</v>
      </c>
      <c r="F13" s="7">
        <v>10</v>
      </c>
      <c r="G13" s="6">
        <f t="shared" si="1"/>
        <v>136.88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2350</v>
      </c>
      <c r="Q13" s="10">
        <v>1250</v>
      </c>
      <c r="R13" s="10">
        <v>10</v>
      </c>
      <c r="S13" s="10">
        <v>84</v>
      </c>
      <c r="T13" s="10"/>
      <c r="U13" s="10"/>
      <c r="V13" s="10">
        <v>1372</v>
      </c>
      <c r="W13" s="12">
        <v>40651</v>
      </c>
      <c r="X13" s="10">
        <v>41039</v>
      </c>
      <c r="Y13" s="10">
        <v>491649</v>
      </c>
      <c r="Z13" s="10">
        <v>14</v>
      </c>
      <c r="AA13" s="10">
        <v>3.75</v>
      </c>
      <c r="AB13" s="10">
        <v>1</v>
      </c>
      <c r="AC13" s="11">
        <v>3.75</v>
      </c>
      <c r="AD13" s="13">
        <v>180.97</v>
      </c>
    </row>
    <row r="14" spans="1:30">
      <c r="A14" s="9">
        <f t="shared" ref="A14:A36" si="3">SUM(A13+1)</f>
        <v>7</v>
      </c>
      <c r="B14" s="10">
        <v>1</v>
      </c>
      <c r="C14" s="10">
        <v>1.25</v>
      </c>
      <c r="D14" s="6">
        <f t="shared" si="0"/>
        <v>15.37</v>
      </c>
      <c r="E14" s="5">
        <v>13</v>
      </c>
      <c r="F14" s="7">
        <v>5</v>
      </c>
      <c r="G14" s="6">
        <f t="shared" si="1"/>
        <v>186.76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49.879999999999995</v>
      </c>
      <c r="O14" s="10">
        <v>0</v>
      </c>
      <c r="P14" s="10">
        <v>2350</v>
      </c>
      <c r="Q14" s="10">
        <v>1250</v>
      </c>
      <c r="R14" s="10">
        <v>10</v>
      </c>
      <c r="S14" s="10">
        <v>82</v>
      </c>
      <c r="T14" s="10"/>
      <c r="U14" s="10"/>
      <c r="V14" s="10">
        <v>1392</v>
      </c>
      <c r="W14" s="12">
        <v>40654</v>
      </c>
      <c r="X14" s="10">
        <v>41040</v>
      </c>
      <c r="Y14" s="10">
        <v>493433</v>
      </c>
      <c r="Z14" s="10">
        <v>14</v>
      </c>
      <c r="AA14" s="10">
        <v>5.25</v>
      </c>
      <c r="AB14" s="10">
        <v>1</v>
      </c>
      <c r="AC14" s="11">
        <v>3.75</v>
      </c>
      <c r="AD14" s="13">
        <v>182.71</v>
      </c>
    </row>
    <row r="15" spans="1:30">
      <c r="A15" s="9">
        <f t="shared" si="3"/>
        <v>8</v>
      </c>
      <c r="B15" s="10">
        <v>3</v>
      </c>
      <c r="C15" s="10">
        <v>11</v>
      </c>
      <c r="D15" s="6">
        <f t="shared" si="0"/>
        <v>54.519999999999996</v>
      </c>
      <c r="E15" s="5">
        <v>14</v>
      </c>
      <c r="F15" s="7">
        <v>4.25</v>
      </c>
      <c r="G15" s="6">
        <f t="shared" si="1"/>
        <v>199.80999999999997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52.199999999999989</v>
      </c>
      <c r="O15" s="10">
        <v>1</v>
      </c>
      <c r="P15" s="10">
        <v>2350</v>
      </c>
      <c r="Q15" s="10">
        <v>1250</v>
      </c>
      <c r="R15" s="10">
        <v>10</v>
      </c>
      <c r="S15" s="10">
        <v>83</v>
      </c>
      <c r="T15" s="10"/>
      <c r="U15" s="10"/>
      <c r="V15" s="10">
        <v>1397</v>
      </c>
      <c r="W15" s="12">
        <v>40657</v>
      </c>
      <c r="X15" s="10">
        <v>41039</v>
      </c>
      <c r="Y15" s="10">
        <v>496229</v>
      </c>
      <c r="Z15" s="10">
        <v>14</v>
      </c>
      <c r="AA15" s="10">
        <v>3.75</v>
      </c>
      <c r="AB15" s="10">
        <v>1</v>
      </c>
      <c r="AC15" s="11">
        <v>3.25</v>
      </c>
      <c r="AD15" s="13">
        <v>181.84</v>
      </c>
    </row>
    <row r="16" spans="1:30">
      <c r="A16" s="9">
        <f t="shared" si="3"/>
        <v>9</v>
      </c>
      <c r="B16" s="10">
        <v>7</v>
      </c>
      <c r="C16" s="10">
        <v>5</v>
      </c>
      <c r="D16" s="6">
        <f t="shared" si="0"/>
        <v>103.24</v>
      </c>
      <c r="E16" s="5">
        <v>1</v>
      </c>
      <c r="F16" s="7">
        <v>1.75</v>
      </c>
      <c r="G16" s="6">
        <f t="shared" si="1"/>
        <v>15.95</v>
      </c>
      <c r="H16" s="5"/>
      <c r="I16" s="10"/>
      <c r="J16" s="6">
        <f t="shared" si="2"/>
        <v>0</v>
      </c>
      <c r="K16" s="5"/>
      <c r="L16" s="10"/>
      <c r="M16" s="8"/>
      <c r="N16" s="11">
        <v>48.74</v>
      </c>
      <c r="O16" s="10">
        <v>0</v>
      </c>
      <c r="P16" s="10">
        <v>2325</v>
      </c>
      <c r="Q16" s="10">
        <v>1250</v>
      </c>
      <c r="R16" s="10">
        <v>10</v>
      </c>
      <c r="S16" s="10">
        <v>81</v>
      </c>
      <c r="T16" s="10"/>
      <c r="U16" s="10"/>
      <c r="V16" s="10">
        <v>1394</v>
      </c>
      <c r="W16" s="12">
        <v>40659</v>
      </c>
      <c r="X16" s="10">
        <v>41040</v>
      </c>
      <c r="Y16" s="10">
        <v>499363</v>
      </c>
      <c r="Z16" s="10">
        <v>14</v>
      </c>
      <c r="AA16" s="10">
        <v>5.5</v>
      </c>
      <c r="AB16" s="10">
        <v>1</v>
      </c>
      <c r="AC16" s="11">
        <v>1.5</v>
      </c>
      <c r="AD16" s="13">
        <v>185.62</v>
      </c>
    </row>
    <row r="17" spans="1:30">
      <c r="A17" s="9">
        <f t="shared" si="3"/>
        <v>10</v>
      </c>
      <c r="B17" s="10">
        <v>11</v>
      </c>
      <c r="C17" s="10">
        <v>1</v>
      </c>
      <c r="D17" s="6">
        <f t="shared" si="0"/>
        <v>154.28</v>
      </c>
      <c r="E17" s="5">
        <v>1</v>
      </c>
      <c r="F17" s="7">
        <v>1.75</v>
      </c>
      <c r="G17" s="6">
        <f t="shared" si="1"/>
        <v>15.95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51.039999999999992</v>
      </c>
      <c r="O17" s="10">
        <v>0</v>
      </c>
      <c r="P17" s="10">
        <v>2325</v>
      </c>
      <c r="Q17" s="10">
        <v>1250</v>
      </c>
      <c r="R17" s="10">
        <v>10</v>
      </c>
      <c r="S17" s="10">
        <v>83</v>
      </c>
      <c r="T17" s="10"/>
      <c r="U17" s="10"/>
      <c r="V17" s="10">
        <v>1400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14</v>
      </c>
      <c r="C18" s="10">
        <v>5.75</v>
      </c>
      <c r="D18" s="6">
        <f t="shared" si="0"/>
        <v>201.54999999999998</v>
      </c>
      <c r="E18" s="5">
        <v>1</v>
      </c>
      <c r="F18" s="7">
        <v>5</v>
      </c>
      <c r="G18" s="6">
        <f t="shared" si="1"/>
        <v>19.72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51.039999999999992</v>
      </c>
      <c r="O18" s="10">
        <v>1</v>
      </c>
      <c r="P18" s="10">
        <v>2325</v>
      </c>
      <c r="Q18" s="10">
        <v>1250</v>
      </c>
      <c r="R18" s="10">
        <v>10</v>
      </c>
      <c r="S18" s="10">
        <v>81</v>
      </c>
      <c r="T18" s="10"/>
      <c r="U18" s="10"/>
      <c r="V18" s="10">
        <v>1400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14</v>
      </c>
      <c r="C19" s="10">
        <v>5.75</v>
      </c>
      <c r="D19" s="6">
        <f t="shared" si="0"/>
        <v>201.54999999999998</v>
      </c>
      <c r="E19" s="5">
        <v>4</v>
      </c>
      <c r="F19" s="7">
        <v>8</v>
      </c>
      <c r="G19" s="6">
        <f t="shared" si="1"/>
        <v>64.959999999999994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45.240000000000009</v>
      </c>
      <c r="O19" s="10">
        <v>1</v>
      </c>
      <c r="P19" s="10">
        <v>2325</v>
      </c>
      <c r="Q19" s="10">
        <v>1250</v>
      </c>
      <c r="R19" s="10">
        <v>10</v>
      </c>
      <c r="S19" s="10">
        <v>80</v>
      </c>
      <c r="T19" s="10"/>
      <c r="U19" s="10"/>
      <c r="V19" s="10">
        <v>1399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8</v>
      </c>
      <c r="F20" s="7">
        <v>1</v>
      </c>
      <c r="G20" s="6">
        <f t="shared" si="1"/>
        <v>112.52</v>
      </c>
      <c r="H20" s="5"/>
      <c r="I20" s="10"/>
      <c r="J20" s="6">
        <f t="shared" si="2"/>
        <v>0</v>
      </c>
      <c r="K20" s="5"/>
      <c r="L20" s="10"/>
      <c r="M20" s="8"/>
      <c r="N20" s="11">
        <v>47.57</v>
      </c>
      <c r="O20" s="10">
        <v>0</v>
      </c>
      <c r="P20" s="10">
        <v>2325</v>
      </c>
      <c r="Q20" s="10">
        <v>1250</v>
      </c>
      <c r="R20" s="10">
        <v>10</v>
      </c>
      <c r="S20" s="10">
        <v>79</v>
      </c>
      <c r="T20" s="10"/>
      <c r="U20" s="10"/>
      <c r="V20" s="14">
        <v>1402</v>
      </c>
      <c r="W20" s="42" t="s">
        <v>34</v>
      </c>
      <c r="X20" s="42"/>
      <c r="Y20" s="42"/>
      <c r="Z20" s="42"/>
      <c r="AA20" s="42"/>
      <c r="AB20" s="42"/>
      <c r="AC20" s="42"/>
      <c r="AD20" s="15">
        <v>1468.97</v>
      </c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11</v>
      </c>
      <c r="F21" s="7">
        <v>7</v>
      </c>
      <c r="G21" s="6">
        <f t="shared" si="1"/>
        <v>161.23999999999998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48.72</v>
      </c>
      <c r="O21" s="10">
        <v>0</v>
      </c>
      <c r="P21" s="10">
        <v>2325</v>
      </c>
      <c r="Q21" s="10">
        <v>1250</v>
      </c>
      <c r="R21" s="16">
        <v>10</v>
      </c>
      <c r="S21" s="10">
        <v>79</v>
      </c>
      <c r="T21" s="10"/>
      <c r="U21" s="10"/>
      <c r="V21" s="10">
        <v>1398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49.879999999999995</v>
      </c>
      <c r="O22" s="10">
        <v>0</v>
      </c>
      <c r="P22" s="10">
        <v>2325</v>
      </c>
      <c r="Q22" s="10">
        <v>1250</v>
      </c>
      <c r="R22" s="10">
        <v>10</v>
      </c>
      <c r="S22" s="10">
        <v>81</v>
      </c>
      <c r="T22" s="10"/>
      <c r="U22" s="10"/>
      <c r="V22" s="10">
        <v>1401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6</v>
      </c>
      <c r="C23" s="10">
        <v>0</v>
      </c>
      <c r="D23" s="6">
        <f t="shared" si="0"/>
        <v>83.52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53.360000000000014</v>
      </c>
      <c r="O23" s="10">
        <v>0</v>
      </c>
      <c r="P23" s="10">
        <v>2325</v>
      </c>
      <c r="Q23" s="10">
        <v>1250</v>
      </c>
      <c r="R23" s="10">
        <v>10</v>
      </c>
      <c r="S23" s="10">
        <v>81</v>
      </c>
      <c r="T23" s="10"/>
      <c r="U23" s="10"/>
      <c r="V23" s="10">
        <v>1400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9</v>
      </c>
      <c r="C24" s="10">
        <v>7</v>
      </c>
      <c r="D24" s="6">
        <f t="shared" si="0"/>
        <v>133.39999999999998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49.879999999999995</v>
      </c>
      <c r="O24" s="10">
        <v>1</v>
      </c>
      <c r="P24" s="10">
        <v>2325</v>
      </c>
      <c r="Q24" s="10">
        <v>1250</v>
      </c>
      <c r="R24" s="10">
        <v>10</v>
      </c>
      <c r="S24" s="10">
        <v>80</v>
      </c>
      <c r="T24" s="10"/>
      <c r="U24" s="10"/>
      <c r="V24" s="10">
        <v>1400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13</v>
      </c>
      <c r="C25" s="10">
        <v>5</v>
      </c>
      <c r="D25" s="6">
        <f t="shared" si="0"/>
        <v>186.76</v>
      </c>
      <c r="E25" s="5">
        <v>14</v>
      </c>
      <c r="F25" s="7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53.360000000000014</v>
      </c>
      <c r="O25" s="10">
        <v>0</v>
      </c>
      <c r="P25" s="10">
        <v>2325</v>
      </c>
      <c r="Q25" s="10">
        <v>1250</v>
      </c>
      <c r="R25" s="10">
        <v>10</v>
      </c>
      <c r="S25" s="10">
        <v>78</v>
      </c>
      <c r="T25" s="10"/>
      <c r="U25" s="10"/>
      <c r="V25" s="17">
        <v>1385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5.25</v>
      </c>
      <c r="D26" s="6">
        <f t="shared" si="0"/>
        <v>200.97</v>
      </c>
      <c r="E26" s="5">
        <v>4</v>
      </c>
      <c r="F26" s="7">
        <v>2</v>
      </c>
      <c r="G26" s="6">
        <f t="shared" si="1"/>
        <v>57.999999999999993</v>
      </c>
      <c r="H26" s="5"/>
      <c r="I26" s="10"/>
      <c r="J26" s="6">
        <f t="shared" si="2"/>
        <v>0</v>
      </c>
      <c r="K26" s="5"/>
      <c r="L26" s="10"/>
      <c r="M26" s="8"/>
      <c r="N26" s="11">
        <v>53.37</v>
      </c>
      <c r="O26" s="10">
        <v>0</v>
      </c>
      <c r="P26" s="10">
        <v>2325</v>
      </c>
      <c r="Q26" s="10">
        <v>1250</v>
      </c>
      <c r="R26" s="10">
        <v>10</v>
      </c>
      <c r="S26" s="10">
        <v>79</v>
      </c>
      <c r="T26" s="10"/>
      <c r="U26" s="10"/>
      <c r="V26" s="10">
        <v>1377</v>
      </c>
      <c r="W26" s="44" t="s">
        <v>37</v>
      </c>
      <c r="X26" s="44"/>
      <c r="Y26" s="44"/>
      <c r="Z26" s="44"/>
      <c r="AA26" s="44"/>
      <c r="AB26" s="44"/>
      <c r="AC26" s="39">
        <v>305.08</v>
      </c>
      <c r="AD26" s="39"/>
    </row>
    <row r="27" spans="1:30">
      <c r="A27" s="9">
        <f t="shared" si="3"/>
        <v>20</v>
      </c>
      <c r="B27" s="10">
        <v>14</v>
      </c>
      <c r="C27" s="10">
        <v>5.25</v>
      </c>
      <c r="D27" s="6">
        <f t="shared" si="0"/>
        <v>200.97</v>
      </c>
      <c r="E27" s="5">
        <v>8</v>
      </c>
      <c r="F27" s="7">
        <v>0</v>
      </c>
      <c r="G27" s="6">
        <f t="shared" si="1"/>
        <v>111.35999999999999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53.360000000000014</v>
      </c>
      <c r="O27" s="10">
        <v>0</v>
      </c>
      <c r="P27" s="10">
        <v>2325</v>
      </c>
      <c r="Q27" s="10">
        <v>1250</v>
      </c>
      <c r="R27" s="10">
        <v>10</v>
      </c>
      <c r="S27" s="10">
        <v>81</v>
      </c>
      <c r="T27" s="10"/>
      <c r="U27" s="10"/>
      <c r="V27" s="10">
        <v>1375</v>
      </c>
      <c r="W27" s="38" t="s">
        <v>13</v>
      </c>
      <c r="X27" s="38"/>
      <c r="Y27" s="38"/>
      <c r="Z27" s="38"/>
      <c r="AA27" s="38"/>
      <c r="AB27" s="38"/>
      <c r="AC27" s="39">
        <v>1468.97</v>
      </c>
      <c r="AD27" s="39"/>
    </row>
    <row r="28" spans="1:30">
      <c r="A28" s="9">
        <f t="shared" si="3"/>
        <v>21</v>
      </c>
      <c r="B28" s="10">
        <v>14</v>
      </c>
      <c r="C28" s="10">
        <v>5.25</v>
      </c>
      <c r="D28" s="6">
        <f t="shared" si="0"/>
        <v>200.97</v>
      </c>
      <c r="E28" s="5">
        <v>11</v>
      </c>
      <c r="F28" s="7">
        <v>10</v>
      </c>
      <c r="G28" s="6">
        <f t="shared" si="1"/>
        <v>164.72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53.360000000000014</v>
      </c>
      <c r="O28" s="10">
        <v>1</v>
      </c>
      <c r="P28" s="10">
        <v>2300</v>
      </c>
      <c r="Q28" s="10">
        <v>1250</v>
      </c>
      <c r="R28" s="10">
        <v>10</v>
      </c>
      <c r="S28" s="10">
        <v>79</v>
      </c>
      <c r="T28" s="10"/>
      <c r="U28" s="10"/>
      <c r="V28" s="10">
        <v>1363</v>
      </c>
      <c r="W28" s="38" t="s">
        <v>38</v>
      </c>
      <c r="X28" s="38"/>
      <c r="Y28" s="38"/>
      <c r="Z28" s="38"/>
      <c r="AA28" s="38"/>
      <c r="AB28" s="38"/>
      <c r="AC28" s="39">
        <v>270.08</v>
      </c>
      <c r="AD28" s="39"/>
    </row>
    <row r="29" spans="1:30">
      <c r="A29" s="9">
        <f t="shared" si="3"/>
        <v>22</v>
      </c>
      <c r="B29" s="10">
        <v>2</v>
      </c>
      <c r="C29" s="10">
        <v>9</v>
      </c>
      <c r="D29" s="6">
        <f t="shared" si="0"/>
        <v>38.279999999999994</v>
      </c>
      <c r="E29" s="5">
        <v>14</v>
      </c>
      <c r="F29" s="7">
        <v>3.75</v>
      </c>
      <c r="G29" s="6">
        <f t="shared" si="1"/>
        <v>199.23</v>
      </c>
      <c r="H29" s="5"/>
      <c r="I29" s="10"/>
      <c r="J29" s="6"/>
      <c r="K29" s="5"/>
      <c r="L29" s="10"/>
      <c r="M29" s="8"/>
      <c r="N29" s="11">
        <v>54.82</v>
      </c>
      <c r="O29" s="10">
        <v>0</v>
      </c>
      <c r="P29" s="10">
        <v>2300</v>
      </c>
      <c r="Q29" s="10">
        <v>1250</v>
      </c>
      <c r="R29" s="10">
        <v>10</v>
      </c>
      <c r="S29" s="10">
        <v>79</v>
      </c>
      <c r="T29" s="10"/>
      <c r="U29" s="10"/>
      <c r="V29" s="10">
        <v>1368</v>
      </c>
      <c r="W29" s="38" t="s">
        <v>11</v>
      </c>
      <c r="X29" s="38"/>
      <c r="Y29" s="38"/>
      <c r="Z29" s="38"/>
      <c r="AA29" s="38"/>
      <c r="AB29" s="38"/>
      <c r="AC29" s="39">
        <v>1503.97</v>
      </c>
      <c r="AD29" s="39"/>
    </row>
    <row r="30" spans="1:30">
      <c r="A30" s="9">
        <f t="shared" si="3"/>
        <v>23</v>
      </c>
      <c r="B30" s="10">
        <v>6</v>
      </c>
      <c r="C30" s="10">
        <v>9</v>
      </c>
      <c r="D30" s="6">
        <f t="shared" si="0"/>
        <v>93.96</v>
      </c>
      <c r="E30" s="5">
        <v>14</v>
      </c>
      <c r="F30" s="7">
        <v>3.75</v>
      </c>
      <c r="G30" s="6">
        <f t="shared" si="1"/>
        <v>199.23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55.680000000000007</v>
      </c>
      <c r="O30" s="10">
        <v>0</v>
      </c>
      <c r="P30" s="10">
        <v>2300</v>
      </c>
      <c r="Q30" s="10">
        <v>1250</v>
      </c>
      <c r="R30" s="10">
        <v>10</v>
      </c>
      <c r="S30" s="10">
        <v>88</v>
      </c>
      <c r="T30" s="10"/>
      <c r="U30" s="10"/>
      <c r="V30" s="10">
        <v>1366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10</v>
      </c>
      <c r="C31" s="10">
        <v>8</v>
      </c>
      <c r="D31" s="6">
        <f t="shared" si="0"/>
        <v>148.47999999999999</v>
      </c>
      <c r="E31" s="5">
        <v>14</v>
      </c>
      <c r="F31" s="7">
        <v>3.75</v>
      </c>
      <c r="G31" s="6">
        <f t="shared" si="1"/>
        <v>199.23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54.519999999999982</v>
      </c>
      <c r="O31" s="10">
        <v>1</v>
      </c>
      <c r="P31" s="10">
        <v>2300</v>
      </c>
      <c r="Q31" s="10">
        <v>1250</v>
      </c>
      <c r="R31" s="10">
        <v>10</v>
      </c>
      <c r="S31" s="10">
        <v>83</v>
      </c>
      <c r="T31" s="10"/>
      <c r="U31" s="10"/>
      <c r="V31" s="10">
        <v>1357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5.5</v>
      </c>
      <c r="D32" s="6">
        <f t="shared" si="0"/>
        <v>201.26</v>
      </c>
      <c r="E32" s="5">
        <v>1</v>
      </c>
      <c r="F32" s="7">
        <v>4</v>
      </c>
      <c r="G32" s="6">
        <f t="shared" si="1"/>
        <v>18.559999999999999</v>
      </c>
      <c r="H32" s="5"/>
      <c r="I32" s="10"/>
      <c r="J32" s="6">
        <f t="shared" si="4"/>
        <v>0</v>
      </c>
      <c r="K32" s="5"/>
      <c r="L32" s="10"/>
      <c r="M32" s="8"/>
      <c r="N32" s="11">
        <v>52.21</v>
      </c>
      <c r="O32" s="10">
        <v>0</v>
      </c>
      <c r="P32" s="10">
        <v>2300</v>
      </c>
      <c r="Q32" s="10">
        <v>1250</v>
      </c>
      <c r="R32" s="10">
        <v>10</v>
      </c>
      <c r="S32" s="10">
        <v>80</v>
      </c>
      <c r="T32" s="10"/>
      <c r="U32" s="10"/>
      <c r="V32" s="10">
        <v>1356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5.5</v>
      </c>
      <c r="D33" s="6">
        <f t="shared" si="0"/>
        <v>201.26</v>
      </c>
      <c r="E33" s="5">
        <v>5</v>
      </c>
      <c r="F33" s="7">
        <v>3</v>
      </c>
      <c r="G33" s="6">
        <f t="shared" si="1"/>
        <v>73.08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54.519999999999982</v>
      </c>
      <c r="O33" s="10">
        <v>0</v>
      </c>
      <c r="P33" s="10">
        <v>2300</v>
      </c>
      <c r="Q33" s="10">
        <v>1250</v>
      </c>
      <c r="R33" s="10">
        <v>10</v>
      </c>
      <c r="S33" s="10">
        <v>81</v>
      </c>
      <c r="T33" s="10"/>
      <c r="U33" s="10"/>
      <c r="V33" s="10">
        <v>1353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1.5</v>
      </c>
      <c r="D34" s="6">
        <f t="shared" si="0"/>
        <v>15.659999999999998</v>
      </c>
      <c r="E34" s="5">
        <v>7</v>
      </c>
      <c r="F34" s="7">
        <v>11</v>
      </c>
      <c r="G34" s="6">
        <f t="shared" si="1"/>
        <v>110.19999999999999</v>
      </c>
      <c r="H34" s="5"/>
      <c r="I34" s="10"/>
      <c r="J34" s="6">
        <f t="shared" si="4"/>
        <v>0</v>
      </c>
      <c r="K34" s="5"/>
      <c r="L34" s="10"/>
      <c r="M34" s="8"/>
      <c r="N34" s="11">
        <v>37.14</v>
      </c>
      <c r="O34" s="10">
        <v>0</v>
      </c>
      <c r="P34" s="10">
        <v>2500</v>
      </c>
      <c r="Q34" s="10">
        <v>1300</v>
      </c>
      <c r="R34" s="10">
        <v>10</v>
      </c>
      <c r="S34" s="10">
        <v>38</v>
      </c>
      <c r="T34" s="10"/>
      <c r="U34" s="10"/>
      <c r="V34" s="10">
        <v>824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1.5</v>
      </c>
      <c r="D35" s="6">
        <f t="shared" si="0"/>
        <v>15.659999999999998</v>
      </c>
      <c r="E35" s="5">
        <v>11</v>
      </c>
      <c r="F35" s="7">
        <v>2</v>
      </c>
      <c r="G35" s="6">
        <f t="shared" si="1"/>
        <v>155.44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45.240000000000009</v>
      </c>
      <c r="O35" s="10">
        <v>0</v>
      </c>
      <c r="P35" s="10">
        <v>2300</v>
      </c>
      <c r="Q35" s="10">
        <v>1250</v>
      </c>
      <c r="R35" s="10">
        <v>10</v>
      </c>
      <c r="S35" s="10">
        <v>80</v>
      </c>
      <c r="T35" s="10"/>
      <c r="U35" s="10"/>
      <c r="V35" s="10">
        <v>1341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1.5</v>
      </c>
      <c r="D36" s="6">
        <f t="shared" si="0"/>
        <v>15.659999999999998</v>
      </c>
      <c r="E36" s="5">
        <v>14</v>
      </c>
      <c r="F36" s="7">
        <v>2</v>
      </c>
      <c r="G36" s="6">
        <f t="shared" si="1"/>
        <v>197.2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41.759999999999991</v>
      </c>
      <c r="O36" s="10">
        <v>0</v>
      </c>
      <c r="P36" s="10">
        <v>2300</v>
      </c>
      <c r="Q36" s="10">
        <v>1250</v>
      </c>
      <c r="R36" s="10">
        <v>10</v>
      </c>
      <c r="S36" s="10">
        <v>81</v>
      </c>
      <c r="T36" s="10"/>
      <c r="U36" s="10"/>
      <c r="V36" s="10">
        <v>1393</v>
      </c>
      <c r="W36" s="34" t="s">
        <v>260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4</v>
      </c>
      <c r="C37" s="10">
        <v>2</v>
      </c>
      <c r="D37" s="6">
        <f t="shared" si="0"/>
        <v>57.999999999999993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44.66</v>
      </c>
      <c r="O37" s="10">
        <v>1</v>
      </c>
      <c r="P37" s="10">
        <v>2300</v>
      </c>
      <c r="Q37" s="10">
        <v>1250</v>
      </c>
      <c r="R37" s="10">
        <v>10</v>
      </c>
      <c r="S37" s="10">
        <v>80</v>
      </c>
      <c r="T37" s="10"/>
      <c r="U37" s="10"/>
      <c r="V37" s="10">
        <v>1392</v>
      </c>
      <c r="W37" s="34" t="s">
        <v>261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7</v>
      </c>
      <c r="C39" s="10">
        <v>7</v>
      </c>
      <c r="D39" s="6">
        <f t="shared" si="0"/>
        <v>105.55999999999999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v>47.56</v>
      </c>
      <c r="O39" s="10">
        <v>0</v>
      </c>
      <c r="P39" s="10">
        <v>2300</v>
      </c>
      <c r="Q39" s="10">
        <v>1250</v>
      </c>
      <c r="R39" s="10">
        <v>10</v>
      </c>
      <c r="S39" s="10">
        <v>79</v>
      </c>
      <c r="T39" s="10"/>
      <c r="U39" s="10"/>
      <c r="V39" s="10">
        <v>1401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1498.8200000000004</v>
      </c>
      <c r="O40" s="20">
        <v>8</v>
      </c>
      <c r="T40" s="22" t="s">
        <v>34</v>
      </c>
      <c r="U40" s="20">
        <f>SUM(U9:U39)</f>
        <v>0</v>
      </c>
      <c r="V40" s="20">
        <f>SUM(V9:V39)</f>
        <v>41028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1498.8200000000004</v>
      </c>
      <c r="O42" s="9">
        <f>O40+O41</f>
        <v>8</v>
      </c>
      <c r="S42" t="s">
        <v>48</v>
      </c>
      <c r="U42" s="9">
        <f>U40+U41</f>
        <v>0</v>
      </c>
      <c r="V42" s="9">
        <f>V40+V41</f>
        <v>41028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N11" sqref="N11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9" width="4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262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2</v>
      </c>
      <c r="F8" s="5">
        <v>7</v>
      </c>
      <c r="G8" s="6">
        <f t="shared" ref="G8:G39" si="1">((+E8*12)+F8)*1.16</f>
        <v>35.96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2</v>
      </c>
      <c r="D9" s="6">
        <f t="shared" si="0"/>
        <v>197.2</v>
      </c>
      <c r="E9" s="5">
        <v>6</v>
      </c>
      <c r="F9" s="5">
        <v>2</v>
      </c>
      <c r="G9" s="6">
        <f t="shared" si="1"/>
        <v>85.839999999999989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49.879999999999967</v>
      </c>
      <c r="O9" s="10">
        <v>1</v>
      </c>
      <c r="P9" s="10">
        <v>2400</v>
      </c>
      <c r="Q9" s="10">
        <v>550</v>
      </c>
      <c r="R9" s="10">
        <v>10</v>
      </c>
      <c r="S9" s="10"/>
      <c r="T9" s="10"/>
      <c r="U9" s="10"/>
      <c r="V9" s="10">
        <v>1356</v>
      </c>
      <c r="W9" s="12">
        <v>40576</v>
      </c>
      <c r="X9" s="10">
        <v>41040</v>
      </c>
      <c r="Y9" s="10">
        <v>430717</v>
      </c>
      <c r="Z9" s="10">
        <v>14</v>
      </c>
      <c r="AA9" s="10">
        <v>2</v>
      </c>
      <c r="AB9" s="10">
        <v>1</v>
      </c>
      <c r="AC9" s="10">
        <v>2</v>
      </c>
      <c r="AD9" s="13">
        <v>180.96</v>
      </c>
    </row>
    <row r="10" spans="1:30">
      <c r="A10" s="9">
        <f t="shared" ref="A10:A36" si="3">SUM(A9+1)</f>
        <v>3</v>
      </c>
      <c r="B10" s="10">
        <v>1</v>
      </c>
      <c r="C10" s="10">
        <v>2</v>
      </c>
      <c r="D10" s="6">
        <f t="shared" si="0"/>
        <v>16.239999999999998</v>
      </c>
      <c r="E10" s="5">
        <v>9</v>
      </c>
      <c r="F10" s="5">
        <v>10</v>
      </c>
      <c r="G10" s="6">
        <f t="shared" si="1"/>
        <v>136.88</v>
      </c>
      <c r="H10" s="5"/>
      <c r="I10" s="10"/>
      <c r="J10" s="6">
        <f t="shared" si="2"/>
        <v>0</v>
      </c>
      <c r="K10" s="5"/>
      <c r="L10" s="10"/>
      <c r="M10" s="8"/>
      <c r="N10" s="11">
        <v>51.04</v>
      </c>
      <c r="O10" s="10">
        <v>1</v>
      </c>
      <c r="P10" s="10">
        <v>2400</v>
      </c>
      <c r="Q10" s="10">
        <v>570</v>
      </c>
      <c r="R10" s="10">
        <v>10</v>
      </c>
      <c r="S10" s="10"/>
      <c r="T10" s="10"/>
      <c r="U10" s="10"/>
      <c r="V10" s="10">
        <v>1368</v>
      </c>
      <c r="W10" s="12">
        <v>40583</v>
      </c>
      <c r="X10" s="10">
        <v>41040</v>
      </c>
      <c r="Y10" s="10">
        <v>436353</v>
      </c>
      <c r="Z10" s="10">
        <v>14</v>
      </c>
      <c r="AA10" s="10">
        <v>2.75</v>
      </c>
      <c r="AB10" s="10">
        <v>1</v>
      </c>
      <c r="AC10" s="10">
        <v>2.5</v>
      </c>
      <c r="AD10" s="13">
        <v>181.31</v>
      </c>
    </row>
    <row r="11" spans="1:30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13</v>
      </c>
      <c r="F11" s="5">
        <v>3</v>
      </c>
      <c r="G11" s="6">
        <f t="shared" si="1"/>
        <v>184.44</v>
      </c>
      <c r="H11" s="5"/>
      <c r="I11" s="10"/>
      <c r="J11" s="6">
        <f t="shared" si="2"/>
        <v>0</v>
      </c>
      <c r="K11" s="5"/>
      <c r="L11" s="10"/>
      <c r="M11" s="8"/>
      <c r="N11" s="11">
        <f t="shared" ref="N11:N16" si="4">IF(B11=0,0,(D11+G11)-(D10+G10))</f>
        <v>47.56</v>
      </c>
      <c r="O11" s="10">
        <v>1</v>
      </c>
      <c r="P11" s="10">
        <v>2400</v>
      </c>
      <c r="Q11" s="10">
        <v>550</v>
      </c>
      <c r="R11" s="10">
        <v>10</v>
      </c>
      <c r="S11" s="10"/>
      <c r="T11" s="10"/>
      <c r="U11" s="10"/>
      <c r="V11" s="10">
        <v>1258</v>
      </c>
      <c r="W11" s="12">
        <v>40584</v>
      </c>
      <c r="X11" s="10">
        <v>41039</v>
      </c>
      <c r="Y11" s="10">
        <v>437187</v>
      </c>
      <c r="Z11" s="10">
        <v>14</v>
      </c>
      <c r="AA11" s="10">
        <v>4.3</v>
      </c>
      <c r="AB11" s="10">
        <v>1</v>
      </c>
      <c r="AC11" s="10">
        <v>3</v>
      </c>
      <c r="AD11" s="13">
        <v>182.54</v>
      </c>
    </row>
    <row r="12" spans="1:30">
      <c r="A12" s="9">
        <f t="shared" si="3"/>
        <v>5</v>
      </c>
      <c r="B12" s="10">
        <v>3</v>
      </c>
      <c r="C12" s="10">
        <v>6</v>
      </c>
      <c r="D12" s="6">
        <f t="shared" si="0"/>
        <v>48.72</v>
      </c>
      <c r="E12" s="5">
        <v>14</v>
      </c>
      <c r="F12" s="5">
        <v>4</v>
      </c>
      <c r="G12" s="6">
        <f t="shared" si="1"/>
        <v>199.51999999999998</v>
      </c>
      <c r="H12" s="5"/>
      <c r="I12" s="10"/>
      <c r="J12" s="6">
        <f t="shared" si="2"/>
        <v>0</v>
      </c>
      <c r="K12" s="5"/>
      <c r="L12" s="10"/>
      <c r="M12" s="8"/>
      <c r="N12" s="11">
        <f t="shared" si="4"/>
        <v>47.559999999999974</v>
      </c>
      <c r="O12" s="10">
        <v>1</v>
      </c>
      <c r="P12" s="10">
        <v>2400</v>
      </c>
      <c r="Q12" s="10">
        <v>590</v>
      </c>
      <c r="R12" s="10">
        <v>10</v>
      </c>
      <c r="S12" s="10"/>
      <c r="T12" s="10"/>
      <c r="U12" s="10"/>
      <c r="V12" s="10">
        <v>1356</v>
      </c>
      <c r="W12" s="12">
        <v>40588</v>
      </c>
      <c r="X12" s="10">
        <v>41040</v>
      </c>
      <c r="Y12" s="10">
        <v>439460</v>
      </c>
      <c r="Z12" s="10">
        <v>13</v>
      </c>
      <c r="AA12" s="10">
        <v>11.4</v>
      </c>
      <c r="AB12" s="10">
        <v>1</v>
      </c>
      <c r="AC12" s="10">
        <v>2.5</v>
      </c>
      <c r="AD12" s="13">
        <v>180.68</v>
      </c>
    </row>
    <row r="13" spans="1:30">
      <c r="A13" s="9">
        <f t="shared" si="3"/>
        <v>6</v>
      </c>
      <c r="B13" s="10">
        <v>4</v>
      </c>
      <c r="C13" s="10">
        <v>10</v>
      </c>
      <c r="D13" s="6">
        <f t="shared" si="0"/>
        <v>67.28</v>
      </c>
      <c r="E13" s="5">
        <v>14</v>
      </c>
      <c r="F13" s="5">
        <v>4</v>
      </c>
      <c r="G13" s="6">
        <f t="shared" si="1"/>
        <v>199.51999999999998</v>
      </c>
      <c r="H13" s="5"/>
      <c r="I13" s="10"/>
      <c r="J13" s="6">
        <f t="shared" si="2"/>
        <v>0</v>
      </c>
      <c r="K13" s="5" t="s">
        <v>263</v>
      </c>
      <c r="L13" s="10"/>
      <c r="M13" s="8"/>
      <c r="N13" s="11">
        <f t="shared" si="4"/>
        <v>18.559999999999974</v>
      </c>
      <c r="O13" s="10">
        <v>0</v>
      </c>
      <c r="P13" s="10">
        <v>2550</v>
      </c>
      <c r="Q13" s="10">
        <v>600</v>
      </c>
      <c r="R13" s="10">
        <v>10</v>
      </c>
      <c r="S13" s="10"/>
      <c r="T13" s="10"/>
      <c r="U13" s="10"/>
      <c r="V13" s="10">
        <v>481</v>
      </c>
      <c r="W13" s="12">
        <v>40594</v>
      </c>
      <c r="X13" s="10">
        <v>41039</v>
      </c>
      <c r="Y13" s="10">
        <v>442854</v>
      </c>
      <c r="Z13" s="10">
        <v>14</v>
      </c>
      <c r="AA13" s="10">
        <v>3</v>
      </c>
      <c r="AB13" s="10">
        <v>1</v>
      </c>
      <c r="AC13" s="10">
        <v>3</v>
      </c>
      <c r="AD13" s="13">
        <v>180.97</v>
      </c>
    </row>
    <row r="14" spans="1:30">
      <c r="A14" s="9">
        <f t="shared" si="3"/>
        <v>7</v>
      </c>
      <c r="B14" s="10">
        <v>6</v>
      </c>
      <c r="C14" s="10">
        <v>5</v>
      </c>
      <c r="D14" s="6">
        <f t="shared" si="0"/>
        <v>89.32</v>
      </c>
      <c r="E14" s="5">
        <v>14</v>
      </c>
      <c r="F14" s="5">
        <v>4</v>
      </c>
      <c r="G14" s="6">
        <f t="shared" si="1"/>
        <v>199.51999999999998</v>
      </c>
      <c r="H14" s="5"/>
      <c r="I14" s="10"/>
      <c r="J14" s="6">
        <f t="shared" si="2"/>
        <v>0</v>
      </c>
      <c r="K14" s="5" t="s">
        <v>264</v>
      </c>
      <c r="L14" s="10"/>
      <c r="M14" s="8"/>
      <c r="N14" s="11">
        <f t="shared" si="4"/>
        <v>22.04000000000002</v>
      </c>
      <c r="O14" s="10">
        <v>1</v>
      </c>
      <c r="P14" s="10">
        <v>2400</v>
      </c>
      <c r="Q14" s="10">
        <v>950</v>
      </c>
      <c r="R14" s="10">
        <v>10</v>
      </c>
      <c r="S14" s="10"/>
      <c r="T14" s="10"/>
      <c r="U14" s="10"/>
      <c r="V14" s="10">
        <v>1107</v>
      </c>
      <c r="W14" s="12">
        <v>40596</v>
      </c>
      <c r="X14" s="10">
        <v>41040</v>
      </c>
      <c r="Y14" s="10">
        <v>445404</v>
      </c>
      <c r="Z14" s="10">
        <v>14</v>
      </c>
      <c r="AA14" s="10">
        <v>1.8</v>
      </c>
      <c r="AB14" s="10">
        <v>1</v>
      </c>
      <c r="AC14" s="10">
        <v>4</v>
      </c>
      <c r="AD14" s="13">
        <v>178.36</v>
      </c>
    </row>
    <row r="15" spans="1:30">
      <c r="A15" s="9">
        <f t="shared" si="3"/>
        <v>8</v>
      </c>
      <c r="B15" s="10">
        <v>9</v>
      </c>
      <c r="C15" s="10">
        <v>11</v>
      </c>
      <c r="D15" s="6">
        <f t="shared" si="0"/>
        <v>138.04</v>
      </c>
      <c r="E15" s="5">
        <v>14</v>
      </c>
      <c r="F15" s="5">
        <v>4</v>
      </c>
      <c r="G15" s="6">
        <f t="shared" si="1"/>
        <v>199.51999999999998</v>
      </c>
      <c r="H15" s="5"/>
      <c r="I15" s="10"/>
      <c r="J15" s="6">
        <f t="shared" si="2"/>
        <v>0</v>
      </c>
      <c r="K15" s="5"/>
      <c r="L15" s="10"/>
      <c r="M15" s="8"/>
      <c r="N15" s="11">
        <f t="shared" si="4"/>
        <v>48.71999999999997</v>
      </c>
      <c r="O15" s="10">
        <v>1</v>
      </c>
      <c r="P15" s="10">
        <v>2400</v>
      </c>
      <c r="Q15" s="10">
        <v>1050</v>
      </c>
      <c r="R15" s="10">
        <v>10</v>
      </c>
      <c r="S15" s="10"/>
      <c r="T15" s="10"/>
      <c r="U15" s="10"/>
      <c r="V15" s="10">
        <v>1403</v>
      </c>
      <c r="W15" s="12">
        <v>40598</v>
      </c>
      <c r="X15" s="10">
        <v>41039</v>
      </c>
      <c r="Y15" s="10">
        <v>447867</v>
      </c>
      <c r="Z15" s="10">
        <v>14</v>
      </c>
      <c r="AA15" s="10">
        <v>4.5</v>
      </c>
      <c r="AB15" s="10">
        <v>1</v>
      </c>
      <c r="AC15" s="10">
        <v>3</v>
      </c>
      <c r="AD15" s="13">
        <v>182.71</v>
      </c>
    </row>
    <row r="16" spans="1:30">
      <c r="A16" s="9">
        <f t="shared" si="3"/>
        <v>9</v>
      </c>
      <c r="B16" s="10">
        <v>13</v>
      </c>
      <c r="C16" s="10">
        <v>5</v>
      </c>
      <c r="D16" s="6">
        <f t="shared" si="0"/>
        <v>186.76</v>
      </c>
      <c r="E16" s="5">
        <v>14</v>
      </c>
      <c r="F16" s="5">
        <v>4</v>
      </c>
      <c r="G16" s="6">
        <f t="shared" si="1"/>
        <v>199.51999999999998</v>
      </c>
      <c r="H16" s="5"/>
      <c r="I16" s="10"/>
      <c r="J16" s="6">
        <f t="shared" si="2"/>
        <v>0</v>
      </c>
      <c r="K16" s="5"/>
      <c r="L16" s="10"/>
      <c r="M16" s="8"/>
      <c r="N16" s="11">
        <f t="shared" si="4"/>
        <v>48.720000000000027</v>
      </c>
      <c r="O16" s="10">
        <v>1</v>
      </c>
      <c r="P16" s="10">
        <v>2400</v>
      </c>
      <c r="Q16" s="10">
        <v>1100</v>
      </c>
      <c r="R16" s="10">
        <v>10</v>
      </c>
      <c r="S16" s="10"/>
      <c r="T16" s="10"/>
      <c r="U16" s="10"/>
      <c r="V16" s="10">
        <v>1368</v>
      </c>
      <c r="W16" s="12">
        <v>40602</v>
      </c>
      <c r="X16" s="10">
        <v>41040</v>
      </c>
      <c r="Y16" s="10">
        <v>451324</v>
      </c>
      <c r="Z16" s="10">
        <v>14</v>
      </c>
      <c r="AA16" s="10">
        <v>5.8</v>
      </c>
      <c r="AB16" s="10">
        <v>1</v>
      </c>
      <c r="AC16" s="10">
        <v>1</v>
      </c>
      <c r="AD16" s="13">
        <v>183</v>
      </c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14</v>
      </c>
      <c r="F17" s="5">
        <v>4</v>
      </c>
      <c r="G17" s="6">
        <f t="shared" si="1"/>
        <v>199.51999999999998</v>
      </c>
      <c r="H17" s="5"/>
      <c r="I17" s="10"/>
      <c r="J17" s="6">
        <f t="shared" si="2"/>
        <v>0</v>
      </c>
      <c r="K17" s="5" t="s">
        <v>265</v>
      </c>
      <c r="L17" s="10"/>
      <c r="M17" s="8"/>
      <c r="N17" s="11">
        <v>25.87</v>
      </c>
      <c r="O17" s="10">
        <v>1</v>
      </c>
      <c r="P17" s="10">
        <v>2400</v>
      </c>
      <c r="Q17" s="10">
        <v>1150</v>
      </c>
      <c r="R17" s="10">
        <v>10</v>
      </c>
      <c r="S17" s="10"/>
      <c r="T17" s="10"/>
      <c r="U17" s="10"/>
      <c r="V17" s="10">
        <v>1338</v>
      </c>
      <c r="W17" s="10"/>
      <c r="X17" s="10"/>
      <c r="Y17" s="10"/>
      <c r="Z17" s="10"/>
      <c r="AA17" s="10"/>
      <c r="AB17" s="10"/>
      <c r="AC17" s="10"/>
      <c r="AD17" s="13">
        <f>(((+Z17*12)+AA17)*1.67)-(((AB17*12)+AC17)*1.67)</f>
        <v>0</v>
      </c>
    </row>
    <row r="18" spans="1:30">
      <c r="A18" s="9">
        <f t="shared" si="3"/>
        <v>11</v>
      </c>
      <c r="B18" s="10">
        <v>5</v>
      </c>
      <c r="C18" s="10">
        <v>9</v>
      </c>
      <c r="D18" s="6">
        <f t="shared" si="0"/>
        <v>80.039999999999992</v>
      </c>
      <c r="E18" s="5">
        <v>1</v>
      </c>
      <c r="F18" s="5">
        <v>2.5</v>
      </c>
      <c r="G18" s="6">
        <f t="shared" si="1"/>
        <v>16.82</v>
      </c>
      <c r="H18" s="5"/>
      <c r="I18" s="10"/>
      <c r="J18" s="6">
        <f t="shared" si="2"/>
        <v>0</v>
      </c>
      <c r="K18" s="5"/>
      <c r="L18" s="10"/>
      <c r="M18" s="8"/>
      <c r="N18" s="11">
        <v>48.72</v>
      </c>
      <c r="O18" s="10">
        <v>1</v>
      </c>
      <c r="P18" s="10">
        <v>2400</v>
      </c>
      <c r="Q18" s="10">
        <v>1100</v>
      </c>
      <c r="R18" s="10">
        <v>10</v>
      </c>
      <c r="S18" s="10"/>
      <c r="T18" s="10"/>
      <c r="U18" s="10"/>
      <c r="V18" s="10">
        <v>1389</v>
      </c>
      <c r="W18" s="10"/>
      <c r="X18" s="10"/>
      <c r="Y18" s="10"/>
      <c r="Z18" s="10"/>
      <c r="AA18" s="10"/>
      <c r="AB18" s="10"/>
      <c r="AC18" s="10"/>
      <c r="AD18" s="13">
        <f>(((+Z18*12)+AA18)*1.67)-(((AB18*12)+AC18)*1.67)</f>
        <v>0</v>
      </c>
    </row>
    <row r="19" spans="1:30">
      <c r="A19" s="9">
        <f t="shared" si="3"/>
        <v>12</v>
      </c>
      <c r="B19" s="10">
        <v>9</v>
      </c>
      <c r="C19" s="10">
        <v>6</v>
      </c>
      <c r="D19" s="6">
        <f t="shared" si="0"/>
        <v>132.23999999999998</v>
      </c>
      <c r="E19" s="5">
        <v>1</v>
      </c>
      <c r="F19" s="5">
        <v>2.5</v>
      </c>
      <c r="G19" s="6">
        <f t="shared" si="1"/>
        <v>16.82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52.199999999999989</v>
      </c>
      <c r="O19" s="10">
        <v>1</v>
      </c>
      <c r="P19" s="10">
        <v>2400</v>
      </c>
      <c r="Q19" s="10">
        <v>1000</v>
      </c>
      <c r="R19" s="10">
        <v>10</v>
      </c>
      <c r="S19" s="10"/>
      <c r="T19" s="10"/>
      <c r="U19" s="10"/>
      <c r="V19" s="10">
        <v>1414</v>
      </c>
      <c r="W19" s="10"/>
      <c r="X19" s="10"/>
      <c r="Y19" s="10"/>
      <c r="Z19" s="10"/>
      <c r="AA19" s="10"/>
      <c r="AB19" s="10"/>
      <c r="AC19" s="10"/>
      <c r="AD19" s="13">
        <f>(((+Z19*12)+AA19)*1.67)-(((AB19*12)+AC19)*1.67)</f>
        <v>0</v>
      </c>
    </row>
    <row r="20" spans="1:30">
      <c r="A20" s="9">
        <f t="shared" si="3"/>
        <v>13</v>
      </c>
      <c r="B20" s="10">
        <v>13</v>
      </c>
      <c r="C20" s="10">
        <v>3</v>
      </c>
      <c r="D20" s="6">
        <f t="shared" si="0"/>
        <v>184.44</v>
      </c>
      <c r="E20" s="5">
        <v>1</v>
      </c>
      <c r="F20" s="5">
        <v>2.5</v>
      </c>
      <c r="G20" s="6">
        <f t="shared" si="1"/>
        <v>16.82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52.200000000000017</v>
      </c>
      <c r="O20" s="10">
        <v>1</v>
      </c>
      <c r="P20" s="10">
        <v>2400</v>
      </c>
      <c r="Q20" s="10">
        <v>1100</v>
      </c>
      <c r="R20" s="10">
        <v>10</v>
      </c>
      <c r="S20" s="10"/>
      <c r="T20" s="10"/>
      <c r="U20" s="10"/>
      <c r="V20" s="14">
        <v>1428</v>
      </c>
      <c r="W20" s="42" t="s">
        <v>34</v>
      </c>
      <c r="X20" s="42"/>
      <c r="Y20" s="42"/>
      <c r="Z20" s="42"/>
      <c r="AA20" s="42"/>
      <c r="AB20" s="42"/>
      <c r="AC20" s="42"/>
      <c r="AD20" s="15">
        <f>SUM(AD9:AD19)</f>
        <v>1450.5300000000002</v>
      </c>
    </row>
    <row r="21" spans="1:30">
      <c r="A21" s="9">
        <f t="shared" si="3"/>
        <v>14</v>
      </c>
      <c r="B21" s="10">
        <v>13</v>
      </c>
      <c r="C21" s="10">
        <v>11</v>
      </c>
      <c r="D21" s="6">
        <f t="shared" si="0"/>
        <v>193.72</v>
      </c>
      <c r="E21" s="5">
        <v>3</v>
      </c>
      <c r="F21" s="5">
        <v>11</v>
      </c>
      <c r="G21" s="6">
        <f t="shared" si="1"/>
        <v>54.519999999999996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46.980000000000018</v>
      </c>
      <c r="O21" s="10">
        <v>1</v>
      </c>
      <c r="P21" s="10">
        <v>2375</v>
      </c>
      <c r="Q21" s="10">
        <v>1150</v>
      </c>
      <c r="R21" s="16">
        <v>10</v>
      </c>
      <c r="S21" s="10"/>
      <c r="T21" s="10"/>
      <c r="U21" s="10"/>
      <c r="V21" s="10">
        <v>1421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2.5</v>
      </c>
      <c r="D22" s="6">
        <f t="shared" si="0"/>
        <v>16.82</v>
      </c>
      <c r="E22" s="5">
        <v>7</v>
      </c>
      <c r="F22" s="5">
        <v>5</v>
      </c>
      <c r="G22" s="6">
        <f t="shared" si="1"/>
        <v>103.24</v>
      </c>
      <c r="H22" s="5"/>
      <c r="I22" s="10"/>
      <c r="J22" s="6">
        <f t="shared" si="2"/>
        <v>0</v>
      </c>
      <c r="K22" s="5"/>
      <c r="L22" s="10"/>
      <c r="M22" s="8"/>
      <c r="N22" s="11">
        <v>52.5</v>
      </c>
      <c r="O22" s="10">
        <v>1</v>
      </c>
      <c r="P22" s="10">
        <v>2400</v>
      </c>
      <c r="Q22" s="10">
        <v>1250</v>
      </c>
      <c r="R22" s="10">
        <v>10</v>
      </c>
      <c r="S22" s="10"/>
      <c r="T22" s="10"/>
      <c r="U22" s="10"/>
      <c r="V22" s="10">
        <v>1433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2.5</v>
      </c>
      <c r="D23" s="6">
        <f t="shared" si="0"/>
        <v>16.82</v>
      </c>
      <c r="E23" s="5">
        <v>11</v>
      </c>
      <c r="F23" s="5">
        <v>2</v>
      </c>
      <c r="G23" s="6">
        <f t="shared" si="1"/>
        <v>155.44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52.199999999999989</v>
      </c>
      <c r="O23" s="10">
        <v>1</v>
      </c>
      <c r="P23" s="10">
        <v>2400</v>
      </c>
      <c r="Q23" s="10">
        <v>1300</v>
      </c>
      <c r="R23" s="10">
        <v>10</v>
      </c>
      <c r="S23" s="10"/>
      <c r="T23" s="10"/>
      <c r="U23" s="10"/>
      <c r="V23" s="10">
        <v>1433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10</v>
      </c>
      <c r="D24" s="6">
        <f t="shared" si="0"/>
        <v>25.52</v>
      </c>
      <c r="E24" s="5">
        <v>14</v>
      </c>
      <c r="F24" s="5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51.620000000000005</v>
      </c>
      <c r="O24" s="10">
        <v>1</v>
      </c>
      <c r="P24" s="10">
        <v>2400</v>
      </c>
      <c r="Q24" s="10">
        <v>1300</v>
      </c>
      <c r="R24" s="10">
        <v>10</v>
      </c>
      <c r="S24" s="10"/>
      <c r="T24" s="10"/>
      <c r="U24" s="10"/>
      <c r="V24" s="10">
        <v>1428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5</v>
      </c>
      <c r="C25" s="10">
        <v>7</v>
      </c>
      <c r="D25" s="6">
        <f t="shared" si="0"/>
        <v>77.72</v>
      </c>
      <c r="E25" s="5">
        <v>14</v>
      </c>
      <c r="F25" s="5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52.199999999999989</v>
      </c>
      <c r="O25" s="10">
        <v>1</v>
      </c>
      <c r="P25" s="10">
        <v>2400</v>
      </c>
      <c r="Q25" s="10">
        <v>1350</v>
      </c>
      <c r="R25" s="10">
        <v>10</v>
      </c>
      <c r="S25" s="10"/>
      <c r="T25" s="10"/>
      <c r="U25" s="10"/>
      <c r="V25" s="17">
        <v>1426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9</v>
      </c>
      <c r="C26" s="10">
        <v>4</v>
      </c>
      <c r="D26" s="6">
        <f t="shared" si="0"/>
        <v>129.91999999999999</v>
      </c>
      <c r="E26" s="5">
        <v>14</v>
      </c>
      <c r="F26" s="5">
        <v>3</v>
      </c>
      <c r="G26" s="6">
        <f t="shared" si="1"/>
        <v>198.35999999999999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52.199999999999989</v>
      </c>
      <c r="O26" s="10">
        <v>0</v>
      </c>
      <c r="P26" s="10">
        <v>2400</v>
      </c>
      <c r="Q26" s="10">
        <v>1350</v>
      </c>
      <c r="R26" s="10">
        <v>10</v>
      </c>
      <c r="S26" s="10"/>
      <c r="T26" s="10"/>
      <c r="U26" s="10"/>
      <c r="V26" s="10">
        <v>1416</v>
      </c>
      <c r="W26" s="44" t="s">
        <v>37</v>
      </c>
      <c r="X26" s="44"/>
      <c r="Y26" s="44"/>
      <c r="Z26" s="44"/>
      <c r="AA26" s="44"/>
      <c r="AB26" s="44"/>
      <c r="AC26" s="39">
        <v>147.32</v>
      </c>
      <c r="AD26" s="39"/>
    </row>
    <row r="27" spans="1:30">
      <c r="A27" s="9">
        <f t="shared" si="3"/>
        <v>20</v>
      </c>
      <c r="B27" s="10">
        <v>13</v>
      </c>
      <c r="C27" s="10">
        <v>0</v>
      </c>
      <c r="D27" s="6">
        <f t="shared" si="0"/>
        <v>180.95999999999998</v>
      </c>
      <c r="E27" s="5">
        <v>14</v>
      </c>
      <c r="F27" s="5">
        <v>3</v>
      </c>
      <c r="G27" s="6">
        <f t="shared" si="1"/>
        <v>198.35999999999999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51.039999999999964</v>
      </c>
      <c r="O27" s="10">
        <v>1</v>
      </c>
      <c r="P27" s="10">
        <v>2400</v>
      </c>
      <c r="Q27" s="10">
        <v>1350</v>
      </c>
      <c r="R27" s="10">
        <v>10</v>
      </c>
      <c r="S27" s="10"/>
      <c r="T27" s="10"/>
      <c r="U27" s="10"/>
      <c r="V27" s="10">
        <v>1415</v>
      </c>
      <c r="W27" s="38" t="s">
        <v>13</v>
      </c>
      <c r="X27" s="38"/>
      <c r="Y27" s="38"/>
      <c r="Z27" s="38"/>
      <c r="AA27" s="38"/>
      <c r="AB27" s="38"/>
      <c r="AC27" s="39">
        <f>AD20</f>
        <v>1450.5300000000002</v>
      </c>
      <c r="AD27" s="39"/>
    </row>
    <row r="28" spans="1:30">
      <c r="A28" s="9">
        <f t="shared" si="3"/>
        <v>21</v>
      </c>
      <c r="B28" s="10">
        <v>14</v>
      </c>
      <c r="C28" s="10">
        <v>1</v>
      </c>
      <c r="D28" s="6">
        <f t="shared" si="0"/>
        <v>196.04</v>
      </c>
      <c r="E28" s="5">
        <v>3</v>
      </c>
      <c r="F28" s="5">
        <v>9</v>
      </c>
      <c r="G28" s="6">
        <f t="shared" si="1"/>
        <v>52.199999999999996</v>
      </c>
      <c r="H28" s="5"/>
      <c r="I28" s="10"/>
      <c r="J28" s="6">
        <f t="shared" si="2"/>
        <v>0</v>
      </c>
      <c r="K28" s="5"/>
      <c r="L28" s="10"/>
      <c r="M28" s="8"/>
      <c r="N28" s="11">
        <v>49.89</v>
      </c>
      <c r="O28" s="10">
        <v>1</v>
      </c>
      <c r="P28" s="10">
        <v>2400</v>
      </c>
      <c r="Q28" s="10">
        <v>1350</v>
      </c>
      <c r="R28" s="10">
        <v>10</v>
      </c>
      <c r="S28" s="10"/>
      <c r="T28" s="10"/>
      <c r="U28" s="10"/>
      <c r="V28" s="10">
        <v>1416</v>
      </c>
      <c r="W28" s="38" t="s">
        <v>38</v>
      </c>
      <c r="X28" s="38"/>
      <c r="Y28" s="38"/>
      <c r="Z28" s="38"/>
      <c r="AA28" s="38"/>
      <c r="AB28" s="38"/>
      <c r="AC28" s="39">
        <f>D8+G8+J8</f>
        <v>233.16</v>
      </c>
      <c r="AD28" s="39"/>
    </row>
    <row r="29" spans="1:30">
      <c r="A29" s="9">
        <f t="shared" si="3"/>
        <v>22</v>
      </c>
      <c r="B29" s="10">
        <v>14</v>
      </c>
      <c r="C29" s="10">
        <v>1</v>
      </c>
      <c r="D29" s="6">
        <f t="shared" si="0"/>
        <v>196.04</v>
      </c>
      <c r="E29" s="5">
        <v>9</v>
      </c>
      <c r="F29" s="5">
        <v>5</v>
      </c>
      <c r="G29" s="6">
        <f t="shared" si="1"/>
        <v>131.07999999999998</v>
      </c>
      <c r="H29" s="5" t="s">
        <v>266</v>
      </c>
      <c r="I29" s="10"/>
      <c r="J29" s="6"/>
      <c r="K29" s="5"/>
      <c r="L29" s="10"/>
      <c r="M29" s="8"/>
      <c r="N29" s="11">
        <f>IF(B29=0,0,(D29+G29)-(D28+G28))</f>
        <v>78.880000000000024</v>
      </c>
      <c r="O29" s="10">
        <v>1</v>
      </c>
      <c r="P29" s="10">
        <v>2400</v>
      </c>
      <c r="Q29" s="10">
        <v>1350</v>
      </c>
      <c r="R29" s="10">
        <v>10</v>
      </c>
      <c r="S29" s="10"/>
      <c r="T29" s="10"/>
      <c r="U29" s="10"/>
      <c r="V29" s="10">
        <v>1424</v>
      </c>
      <c r="W29" s="38" t="s">
        <v>11</v>
      </c>
      <c r="X29" s="38"/>
      <c r="Y29" s="38"/>
      <c r="Z29" s="38"/>
      <c r="AA29" s="38"/>
      <c r="AB29" s="38"/>
      <c r="AC29" s="39">
        <f>AC26+AC27-AC28</f>
        <v>1364.69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13</v>
      </c>
      <c r="F30" s="5">
        <v>1</v>
      </c>
      <c r="G30" s="6">
        <f t="shared" si="1"/>
        <v>182.11999999999998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v>51.92</v>
      </c>
      <c r="O30" s="10">
        <v>0</v>
      </c>
      <c r="P30" s="10">
        <v>2400</v>
      </c>
      <c r="Q30" s="10">
        <v>1350</v>
      </c>
      <c r="R30" s="10">
        <v>10</v>
      </c>
      <c r="S30" s="10"/>
      <c r="T30" s="10"/>
      <c r="U30" s="10"/>
      <c r="V30" s="10">
        <v>1421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3</v>
      </c>
      <c r="C31" s="10">
        <v>10</v>
      </c>
      <c r="D31" s="6">
        <f t="shared" si="0"/>
        <v>53.36</v>
      </c>
      <c r="E31" s="5">
        <v>14</v>
      </c>
      <c r="F31" s="5">
        <v>3</v>
      </c>
      <c r="G31" s="6">
        <f t="shared" si="1"/>
        <v>198.35999999999999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51.039999999999992</v>
      </c>
      <c r="O31" s="10">
        <v>1</v>
      </c>
      <c r="P31" s="10">
        <v>2400</v>
      </c>
      <c r="Q31" s="10">
        <v>1350</v>
      </c>
      <c r="R31" s="10">
        <v>10</v>
      </c>
      <c r="S31" s="10"/>
      <c r="T31" s="10"/>
      <c r="U31" s="10"/>
      <c r="V31" s="10">
        <v>1422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7</v>
      </c>
      <c r="C32" s="10">
        <v>7</v>
      </c>
      <c r="D32" s="6">
        <f t="shared" si="0"/>
        <v>105.55999999999999</v>
      </c>
      <c r="E32" s="5">
        <v>1</v>
      </c>
      <c r="F32" s="5">
        <v>3</v>
      </c>
      <c r="G32" s="6">
        <f t="shared" si="1"/>
        <v>17.399999999999999</v>
      </c>
      <c r="H32" s="5"/>
      <c r="I32" s="10"/>
      <c r="J32" s="6">
        <f t="shared" si="5"/>
        <v>0</v>
      </c>
      <c r="K32" s="5"/>
      <c r="L32" s="10"/>
      <c r="M32" s="8"/>
      <c r="N32" s="11">
        <v>53.95</v>
      </c>
      <c r="O32" s="10">
        <v>0</v>
      </c>
      <c r="P32" s="10">
        <v>2400</v>
      </c>
      <c r="Q32" s="10">
        <v>1300</v>
      </c>
      <c r="R32" s="10">
        <v>10</v>
      </c>
      <c r="S32" s="10"/>
      <c r="T32" s="10"/>
      <c r="U32" s="10"/>
      <c r="V32" s="10">
        <v>1419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11</v>
      </c>
      <c r="C33" s="10">
        <v>4</v>
      </c>
      <c r="D33" s="6">
        <f t="shared" si="0"/>
        <v>157.76</v>
      </c>
      <c r="E33" s="5">
        <v>1</v>
      </c>
      <c r="F33" s="5">
        <v>3</v>
      </c>
      <c r="G33" s="6">
        <f t="shared" si="1"/>
        <v>17.399999999999999</v>
      </c>
      <c r="H33" s="5"/>
      <c r="I33" s="10"/>
      <c r="J33" s="6">
        <f t="shared" si="5"/>
        <v>0</v>
      </c>
      <c r="K33" s="5"/>
      <c r="L33" s="10"/>
      <c r="M33" s="8"/>
      <c r="N33" s="11">
        <f t="shared" ref="N33:N38" si="6">IF(B33=0,0,(D33+G33)-(D32+G32))</f>
        <v>52.200000000000017</v>
      </c>
      <c r="O33" s="10">
        <v>0</v>
      </c>
      <c r="P33" s="10">
        <v>2400</v>
      </c>
      <c r="Q33" s="10">
        <v>1300</v>
      </c>
      <c r="R33" s="10">
        <v>10</v>
      </c>
      <c r="S33" s="10"/>
      <c r="T33" s="10"/>
      <c r="U33" s="10"/>
      <c r="V33" s="10">
        <v>1421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3.5</v>
      </c>
      <c r="D34" s="6">
        <f t="shared" si="0"/>
        <v>198.94</v>
      </c>
      <c r="E34" s="5">
        <v>2</v>
      </c>
      <c r="F34" s="5">
        <v>1</v>
      </c>
      <c r="G34" s="6">
        <f t="shared" si="1"/>
        <v>28.999999999999996</v>
      </c>
      <c r="H34" s="5"/>
      <c r="I34" s="10"/>
      <c r="J34" s="6">
        <f t="shared" si="5"/>
        <v>0</v>
      </c>
      <c r="K34" s="5"/>
      <c r="L34" s="10"/>
      <c r="M34" s="8"/>
      <c r="N34" s="11">
        <f t="shared" si="6"/>
        <v>52.78</v>
      </c>
      <c r="O34" s="10">
        <v>0</v>
      </c>
      <c r="P34" s="10">
        <v>2400</v>
      </c>
      <c r="Q34" s="10">
        <v>1300</v>
      </c>
      <c r="R34" s="10">
        <v>10</v>
      </c>
      <c r="S34" s="10"/>
      <c r="T34" s="10"/>
      <c r="U34" s="10"/>
      <c r="V34" s="10">
        <v>1425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3.5</v>
      </c>
      <c r="D35" s="6">
        <f t="shared" si="0"/>
        <v>198.94</v>
      </c>
      <c r="E35" s="5">
        <v>5</v>
      </c>
      <c r="F35" s="5">
        <v>11</v>
      </c>
      <c r="G35" s="6">
        <f t="shared" si="1"/>
        <v>82.36</v>
      </c>
      <c r="H35" s="5"/>
      <c r="I35" s="10"/>
      <c r="J35" s="6">
        <f t="shared" si="5"/>
        <v>0</v>
      </c>
      <c r="K35" s="5"/>
      <c r="L35" s="10"/>
      <c r="M35" s="8"/>
      <c r="N35" s="11">
        <f t="shared" si="6"/>
        <v>53.360000000000014</v>
      </c>
      <c r="O35" s="10">
        <v>1</v>
      </c>
      <c r="P35" s="10">
        <v>2400</v>
      </c>
      <c r="Q35" s="10">
        <v>1300</v>
      </c>
      <c r="R35" s="10">
        <v>10</v>
      </c>
      <c r="S35" s="10"/>
      <c r="T35" s="10"/>
      <c r="U35" s="10"/>
      <c r="V35" s="10">
        <v>1424</v>
      </c>
      <c r="W35" s="19" t="s">
        <v>45</v>
      </c>
      <c r="X35" s="19"/>
      <c r="Y35" s="34" t="s">
        <v>267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/>
      <c r="C36" s="10"/>
      <c r="D36" s="6">
        <f t="shared" si="0"/>
        <v>0</v>
      </c>
      <c r="E36" s="5"/>
      <c r="F36" s="5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6"/>
        <v>0</v>
      </c>
      <c r="O36" s="10"/>
      <c r="P36" s="10"/>
      <c r="Q36" s="10"/>
      <c r="R36" s="10"/>
      <c r="S36" s="10"/>
      <c r="T36" s="10"/>
      <c r="U36" s="10"/>
      <c r="V36" s="10"/>
      <c r="W36" s="34" t="s">
        <v>268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/>
      <c r="C37" s="10"/>
      <c r="D37" s="6">
        <f t="shared" si="0"/>
        <v>0</v>
      </c>
      <c r="E37" s="5"/>
      <c r="F37" s="5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6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5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6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1</v>
      </c>
      <c r="D39" s="6">
        <f t="shared" si="0"/>
        <v>15.079999999999998</v>
      </c>
      <c r="E39" s="5">
        <v>9</v>
      </c>
      <c r="F39" s="5">
        <v>6</v>
      </c>
      <c r="G39" s="6">
        <f t="shared" si="1"/>
        <v>132.23999999999998</v>
      </c>
      <c r="H39" s="5"/>
      <c r="I39" s="10"/>
      <c r="J39" s="6">
        <f t="shared" si="5"/>
        <v>0</v>
      </c>
      <c r="K39" s="5"/>
      <c r="L39" s="10"/>
      <c r="M39" s="8"/>
      <c r="N39" s="11">
        <v>49.02</v>
      </c>
      <c r="O39" s="10">
        <v>0</v>
      </c>
      <c r="P39" s="10">
        <v>2400</v>
      </c>
      <c r="Q39" s="10">
        <v>1250</v>
      </c>
      <c r="R39" s="10">
        <v>10</v>
      </c>
      <c r="S39" s="10"/>
      <c r="T39" s="10"/>
      <c r="U39" s="10"/>
      <c r="V39" s="10">
        <v>1418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1364.85</v>
      </c>
      <c r="O40" s="20">
        <v>21</v>
      </c>
      <c r="T40" s="22" t="s">
        <v>34</v>
      </c>
      <c r="U40" s="20">
        <f>SUM(U9:U39)</f>
        <v>0</v>
      </c>
      <c r="V40" s="20">
        <f>SUM(V9:V39)</f>
        <v>38028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1364.85</v>
      </c>
      <c r="O42" s="9">
        <f>O40+O41</f>
        <v>21</v>
      </c>
      <c r="S42" t="s">
        <v>48</v>
      </c>
      <c r="U42" s="9">
        <f>U40+U41</f>
        <v>0</v>
      </c>
      <c r="V42" s="9">
        <f>V40+V41</f>
        <v>38028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0"/>
  <sheetViews>
    <sheetView showGridLines="0" zoomScale="75" zoomScaleNormal="75" zoomScalePageLayoutView="75" workbookViewId="0">
      <selection activeCell="C9" sqref="C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8" width="4.1640625" customWidth="1"/>
    <col min="29" max="29" width="21.6640625" customWidth="1"/>
  </cols>
  <sheetData>
    <row r="1" spans="1:29">
      <c r="M1" s="56" t="s">
        <v>0</v>
      </c>
      <c r="N1" s="56"/>
      <c r="O1" s="56"/>
      <c r="P1" s="56"/>
      <c r="Q1" s="56"/>
      <c r="R1" s="56"/>
      <c r="S1" s="56"/>
      <c r="T1" s="56"/>
      <c r="Y1" s="57" t="s">
        <v>1</v>
      </c>
      <c r="Z1" s="57"/>
      <c r="AA1" s="57"/>
      <c r="AB1" s="57"/>
      <c r="AC1" s="57"/>
    </row>
    <row r="2" spans="1:29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269</v>
      </c>
      <c r="V2" s="59"/>
      <c r="W2" s="59"/>
      <c r="X2" s="59"/>
      <c r="Z2" s="60" t="s">
        <v>5</v>
      </c>
      <c r="AA2" s="60"/>
      <c r="AB2" s="59" t="s">
        <v>270</v>
      </c>
      <c r="AC2" s="59"/>
    </row>
    <row r="3" spans="1:29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Z3" s="60" t="s">
        <v>8</v>
      </c>
      <c r="AA3" s="60"/>
      <c r="AB3" s="52">
        <v>2011</v>
      </c>
      <c r="AC3" s="52"/>
    </row>
    <row r="5" spans="1:29">
      <c r="A5" s="53" t="s">
        <v>9</v>
      </c>
      <c r="B5" s="50" t="s">
        <v>10</v>
      </c>
      <c r="C5" s="50"/>
      <c r="D5" s="50"/>
      <c r="E5" s="50" t="s">
        <v>10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50" t="s">
        <v>13</v>
      </c>
      <c r="W5" s="50"/>
      <c r="X5" s="50"/>
      <c r="Y5" s="50"/>
      <c r="Z5" s="50"/>
      <c r="AA5" s="50"/>
      <c r="AB5" s="50"/>
      <c r="AC5" s="50"/>
    </row>
    <row r="6" spans="1:29" ht="12.75" customHeight="1">
      <c r="A6" s="53"/>
      <c r="B6" s="50" t="s">
        <v>14</v>
      </c>
      <c r="C6" s="50"/>
      <c r="D6" s="50"/>
      <c r="E6" s="50" t="s">
        <v>14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271</v>
      </c>
      <c r="R6" s="48" t="s">
        <v>19</v>
      </c>
      <c r="S6" s="48" t="s">
        <v>20</v>
      </c>
      <c r="T6" s="48" t="s">
        <v>21</v>
      </c>
      <c r="U6" s="48" t="s">
        <v>272</v>
      </c>
      <c r="V6" s="47" t="s">
        <v>9</v>
      </c>
      <c r="W6" s="46" t="s">
        <v>24</v>
      </c>
      <c r="X6" s="46" t="s">
        <v>25</v>
      </c>
      <c r="Y6" s="47" t="s">
        <v>26</v>
      </c>
      <c r="Z6" s="47"/>
      <c r="AA6" s="47" t="s">
        <v>27</v>
      </c>
      <c r="AB6" s="47"/>
      <c r="AC6" s="45" t="s">
        <v>28</v>
      </c>
    </row>
    <row r="7" spans="1:29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7"/>
      <c r="AA7" s="47"/>
      <c r="AB7" s="47"/>
      <c r="AC7" s="45"/>
    </row>
    <row r="8" spans="1:29">
      <c r="A8" s="53"/>
      <c r="B8" s="5"/>
      <c r="C8" s="5"/>
      <c r="D8" s="6">
        <f t="shared" ref="D8:D39" si="0">((+B8*12)+C8)*1.67</f>
        <v>0</v>
      </c>
      <c r="E8" s="5"/>
      <c r="F8" s="5"/>
      <c r="G8" s="6">
        <f t="shared" ref="G8:G39" si="1">((+E8*12)+F8)*1.67</f>
        <v>0</v>
      </c>
      <c r="H8" s="5"/>
      <c r="I8" s="5"/>
      <c r="J8" s="6">
        <f t="shared" ref="J8:J39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8"/>
      <c r="X8" s="48"/>
      <c r="Y8" s="5" t="s">
        <v>31</v>
      </c>
      <c r="Z8" s="5" t="s">
        <v>32</v>
      </c>
      <c r="AA8" s="5" t="s">
        <v>31</v>
      </c>
      <c r="AB8" s="5" t="s">
        <v>32</v>
      </c>
      <c r="AC8" s="45"/>
    </row>
    <row r="9" spans="1:29">
      <c r="A9" s="9">
        <v>2</v>
      </c>
      <c r="B9" s="10"/>
      <c r="C9" s="10"/>
      <c r="D9" s="6">
        <f t="shared" si="0"/>
        <v>0</v>
      </c>
      <c r="E9" s="5"/>
      <c r="F9" s="5"/>
      <c r="G9" s="6">
        <f t="shared" si="1"/>
        <v>0</v>
      </c>
      <c r="H9" s="5"/>
      <c r="I9" s="10"/>
      <c r="J9" s="6">
        <f t="shared" si="2"/>
        <v>0</v>
      </c>
      <c r="K9" s="5"/>
      <c r="L9" s="10"/>
      <c r="M9" s="8"/>
      <c r="N9" s="11">
        <f t="shared" ref="N9:N39" si="3">IF(B9=0,0,(D9+G9)-(D8+G8))</f>
        <v>0</v>
      </c>
      <c r="O9" s="10"/>
      <c r="P9" s="10"/>
      <c r="Q9" s="10"/>
      <c r="R9" s="10"/>
      <c r="S9" s="10"/>
      <c r="T9" s="10"/>
      <c r="U9" s="10"/>
      <c r="V9" s="12"/>
      <c r="W9" s="10"/>
      <c r="X9" s="10"/>
      <c r="Y9" s="10"/>
      <c r="Z9" s="10"/>
      <c r="AA9" s="10"/>
      <c r="AB9" s="10"/>
      <c r="AC9" s="13">
        <f t="shared" ref="AC9:AC19" si="4">(((+Y9*12)+Z9)*1.67)-(((AA9*12)+AB9)*1.67)</f>
        <v>0</v>
      </c>
    </row>
    <row r="10" spans="1:29">
      <c r="A10" s="9">
        <f t="shared" ref="A10:A36" si="5">SUM(A9+1)</f>
        <v>3</v>
      </c>
      <c r="B10" s="10"/>
      <c r="C10" s="10"/>
      <c r="D10" s="6">
        <f t="shared" si="0"/>
        <v>0</v>
      </c>
      <c r="E10" s="5"/>
      <c r="F10" s="5"/>
      <c r="G10" s="6">
        <f t="shared" si="1"/>
        <v>0</v>
      </c>
      <c r="H10" s="5"/>
      <c r="I10" s="10"/>
      <c r="J10" s="6">
        <f t="shared" si="2"/>
        <v>0</v>
      </c>
      <c r="K10" s="5"/>
      <c r="L10" s="10"/>
      <c r="M10" s="8"/>
      <c r="N10" s="11">
        <f t="shared" si="3"/>
        <v>0</v>
      </c>
      <c r="O10" s="10"/>
      <c r="P10" s="10"/>
      <c r="Q10" s="10"/>
      <c r="R10" s="10"/>
      <c r="S10" s="10"/>
      <c r="T10" s="10"/>
      <c r="U10" s="10"/>
      <c r="V10" s="12"/>
      <c r="W10" s="10"/>
      <c r="X10" s="10"/>
      <c r="Y10" s="10"/>
      <c r="Z10" s="10"/>
      <c r="AA10" s="10"/>
      <c r="AB10" s="10"/>
      <c r="AC10" s="13">
        <f t="shared" si="4"/>
        <v>0</v>
      </c>
    </row>
    <row r="11" spans="1:29">
      <c r="A11" s="9">
        <f t="shared" si="5"/>
        <v>4</v>
      </c>
      <c r="B11" s="10"/>
      <c r="C11" s="10"/>
      <c r="D11" s="6">
        <f t="shared" si="0"/>
        <v>0</v>
      </c>
      <c r="E11" s="5"/>
      <c r="F11" s="5"/>
      <c r="G11" s="6">
        <f t="shared" si="1"/>
        <v>0</v>
      </c>
      <c r="H11" s="5"/>
      <c r="I11" s="10"/>
      <c r="J11" s="6">
        <f t="shared" si="2"/>
        <v>0</v>
      </c>
      <c r="K11" s="5"/>
      <c r="L11" s="10"/>
      <c r="M11" s="8"/>
      <c r="N11" s="11">
        <f t="shared" si="3"/>
        <v>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3">
        <f t="shared" si="4"/>
        <v>0</v>
      </c>
    </row>
    <row r="12" spans="1:29">
      <c r="A12" s="9">
        <f t="shared" si="5"/>
        <v>5</v>
      </c>
      <c r="B12" s="10"/>
      <c r="C12" s="10"/>
      <c r="D12" s="6">
        <f t="shared" si="0"/>
        <v>0</v>
      </c>
      <c r="E12" s="5"/>
      <c r="F12" s="5"/>
      <c r="G12" s="6">
        <f t="shared" si="1"/>
        <v>0</v>
      </c>
      <c r="H12" s="5"/>
      <c r="I12" s="10"/>
      <c r="J12" s="6">
        <f t="shared" si="2"/>
        <v>0</v>
      </c>
      <c r="K12" s="5"/>
      <c r="L12" s="10"/>
      <c r="M12" s="8"/>
      <c r="N12" s="11">
        <f t="shared" si="3"/>
        <v>0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3">
        <f t="shared" si="4"/>
        <v>0</v>
      </c>
    </row>
    <row r="13" spans="1:29">
      <c r="A13" s="9">
        <f t="shared" si="5"/>
        <v>6</v>
      </c>
      <c r="B13" s="10"/>
      <c r="C13" s="10"/>
      <c r="D13" s="6">
        <f t="shared" si="0"/>
        <v>0</v>
      </c>
      <c r="E13" s="5"/>
      <c r="F13" s="5"/>
      <c r="G13" s="6">
        <f t="shared" si="1"/>
        <v>0</v>
      </c>
      <c r="H13" s="5"/>
      <c r="I13" s="10"/>
      <c r="J13" s="6">
        <f t="shared" si="2"/>
        <v>0</v>
      </c>
      <c r="K13" s="5"/>
      <c r="L13" s="10"/>
      <c r="M13" s="8"/>
      <c r="N13" s="11">
        <f t="shared" si="3"/>
        <v>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3">
        <f t="shared" si="4"/>
        <v>0</v>
      </c>
    </row>
    <row r="14" spans="1:29">
      <c r="A14" s="9">
        <f t="shared" si="5"/>
        <v>7</v>
      </c>
      <c r="B14" s="10"/>
      <c r="C14" s="10"/>
      <c r="D14" s="6">
        <f t="shared" si="0"/>
        <v>0</v>
      </c>
      <c r="E14" s="5"/>
      <c r="F14" s="5"/>
      <c r="G14" s="6">
        <f t="shared" si="1"/>
        <v>0</v>
      </c>
      <c r="H14" s="5"/>
      <c r="I14" s="10"/>
      <c r="J14" s="6">
        <f t="shared" si="2"/>
        <v>0</v>
      </c>
      <c r="K14" s="5"/>
      <c r="L14" s="10"/>
      <c r="M14" s="8"/>
      <c r="N14" s="11">
        <f t="shared" si="3"/>
        <v>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3">
        <f t="shared" si="4"/>
        <v>0</v>
      </c>
    </row>
    <row r="15" spans="1:29">
      <c r="A15" s="9">
        <f t="shared" si="5"/>
        <v>8</v>
      </c>
      <c r="B15" s="10"/>
      <c r="C15" s="10"/>
      <c r="D15" s="6">
        <f t="shared" si="0"/>
        <v>0</v>
      </c>
      <c r="E15" s="5"/>
      <c r="F15" s="5"/>
      <c r="G15" s="6">
        <f t="shared" si="1"/>
        <v>0</v>
      </c>
      <c r="H15" s="5"/>
      <c r="I15" s="10"/>
      <c r="J15" s="6">
        <f t="shared" si="2"/>
        <v>0</v>
      </c>
      <c r="K15" s="5"/>
      <c r="L15" s="10"/>
      <c r="M15" s="8"/>
      <c r="N15" s="11">
        <f t="shared" si="3"/>
        <v>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3">
        <f t="shared" si="4"/>
        <v>0</v>
      </c>
    </row>
    <row r="16" spans="1:29">
      <c r="A16" s="9">
        <f t="shared" si="5"/>
        <v>9</v>
      </c>
      <c r="B16" s="10"/>
      <c r="C16" s="10"/>
      <c r="D16" s="6">
        <f t="shared" si="0"/>
        <v>0</v>
      </c>
      <c r="E16" s="5"/>
      <c r="F16" s="5"/>
      <c r="G16" s="6">
        <f t="shared" si="1"/>
        <v>0</v>
      </c>
      <c r="H16" s="5"/>
      <c r="I16" s="10"/>
      <c r="J16" s="6">
        <f t="shared" si="2"/>
        <v>0</v>
      </c>
      <c r="K16" s="5"/>
      <c r="L16" s="10"/>
      <c r="M16" s="8"/>
      <c r="N16" s="11">
        <f t="shared" si="3"/>
        <v>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>
        <f t="shared" si="4"/>
        <v>0</v>
      </c>
    </row>
    <row r="17" spans="1:29">
      <c r="A17" s="9">
        <f t="shared" si="5"/>
        <v>10</v>
      </c>
      <c r="B17" s="10"/>
      <c r="C17" s="10"/>
      <c r="D17" s="6">
        <f t="shared" si="0"/>
        <v>0</v>
      </c>
      <c r="E17" s="5"/>
      <c r="F17" s="5"/>
      <c r="G17" s="6">
        <f t="shared" si="1"/>
        <v>0</v>
      </c>
      <c r="H17" s="5"/>
      <c r="I17" s="10"/>
      <c r="J17" s="6">
        <f t="shared" si="2"/>
        <v>0</v>
      </c>
      <c r="K17" s="5"/>
      <c r="L17" s="10"/>
      <c r="M17" s="8"/>
      <c r="N17" s="11">
        <f t="shared" si="3"/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3">
        <f t="shared" si="4"/>
        <v>0</v>
      </c>
    </row>
    <row r="18" spans="1:29">
      <c r="A18" s="9">
        <f t="shared" si="5"/>
        <v>11</v>
      </c>
      <c r="B18" s="10"/>
      <c r="C18" s="10"/>
      <c r="D18" s="6">
        <f t="shared" si="0"/>
        <v>0</v>
      </c>
      <c r="E18" s="5"/>
      <c r="F18" s="5"/>
      <c r="G18" s="6">
        <f t="shared" si="1"/>
        <v>0</v>
      </c>
      <c r="H18" s="5"/>
      <c r="I18" s="10"/>
      <c r="J18" s="6">
        <f t="shared" si="2"/>
        <v>0</v>
      </c>
      <c r="K18" s="5"/>
      <c r="L18" s="10"/>
      <c r="M18" s="8"/>
      <c r="N18" s="11">
        <f t="shared" si="3"/>
        <v>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3">
        <f t="shared" si="4"/>
        <v>0</v>
      </c>
    </row>
    <row r="19" spans="1:29">
      <c r="A19" s="9">
        <f t="shared" si="5"/>
        <v>12</v>
      </c>
      <c r="B19" s="10"/>
      <c r="C19" s="10"/>
      <c r="D19" s="6">
        <f t="shared" si="0"/>
        <v>0</v>
      </c>
      <c r="E19" s="5"/>
      <c r="F19" s="5"/>
      <c r="G19" s="6">
        <f t="shared" si="1"/>
        <v>0</v>
      </c>
      <c r="H19" s="5"/>
      <c r="I19" s="10"/>
      <c r="J19" s="6">
        <f t="shared" si="2"/>
        <v>0</v>
      </c>
      <c r="K19" s="5"/>
      <c r="L19" s="10"/>
      <c r="M19" s="8"/>
      <c r="N19" s="11">
        <f t="shared" si="3"/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3">
        <f t="shared" si="4"/>
        <v>0</v>
      </c>
    </row>
    <row r="20" spans="1:29">
      <c r="A20" s="9">
        <f t="shared" si="5"/>
        <v>13</v>
      </c>
      <c r="B20" s="10"/>
      <c r="C20" s="10"/>
      <c r="D20" s="6">
        <f t="shared" si="0"/>
        <v>0</v>
      </c>
      <c r="E20" s="5"/>
      <c r="F20" s="5"/>
      <c r="G20" s="6">
        <f t="shared" si="1"/>
        <v>0</v>
      </c>
      <c r="H20" s="5"/>
      <c r="I20" s="10"/>
      <c r="J20" s="6">
        <f t="shared" si="2"/>
        <v>0</v>
      </c>
      <c r="K20" s="5"/>
      <c r="L20" s="10"/>
      <c r="M20" s="8"/>
      <c r="N20" s="11">
        <f t="shared" si="3"/>
        <v>0</v>
      </c>
      <c r="O20" s="10"/>
      <c r="P20" s="10"/>
      <c r="Q20" s="10"/>
      <c r="R20" s="10"/>
      <c r="S20" s="10"/>
      <c r="T20" s="10"/>
      <c r="U20" s="10"/>
      <c r="V20" s="42" t="s">
        <v>34</v>
      </c>
      <c r="W20" s="42"/>
      <c r="X20" s="42"/>
      <c r="Y20" s="42"/>
      <c r="Z20" s="42"/>
      <c r="AA20" s="42"/>
      <c r="AB20" s="42"/>
      <c r="AC20" s="15">
        <f>SUM(AC9:AC19)</f>
        <v>0</v>
      </c>
    </row>
    <row r="21" spans="1:29">
      <c r="A21" s="9">
        <f t="shared" si="5"/>
        <v>14</v>
      </c>
      <c r="B21" s="10"/>
      <c r="C21" s="10"/>
      <c r="D21" s="6">
        <f t="shared" si="0"/>
        <v>0</v>
      </c>
      <c r="E21" s="5"/>
      <c r="F21" s="5"/>
      <c r="G21" s="6">
        <f t="shared" si="1"/>
        <v>0</v>
      </c>
      <c r="H21" s="5"/>
      <c r="I21" s="10"/>
      <c r="J21" s="6">
        <f t="shared" si="2"/>
        <v>0</v>
      </c>
      <c r="K21" s="5"/>
      <c r="L21" s="10"/>
      <c r="M21" s="8"/>
      <c r="N21" s="11">
        <f t="shared" si="3"/>
        <v>0</v>
      </c>
      <c r="O21" s="10"/>
      <c r="P21" s="10"/>
      <c r="Q21" s="10"/>
      <c r="R21" s="16"/>
      <c r="S21" s="10"/>
      <c r="T21" s="10"/>
      <c r="U21" s="10"/>
      <c r="V21" s="35" t="s">
        <v>35</v>
      </c>
      <c r="W21" s="35"/>
      <c r="X21" s="35"/>
      <c r="Y21" s="35"/>
      <c r="Z21" s="35"/>
      <c r="AA21" s="35"/>
      <c r="AB21" s="35"/>
      <c r="AC21" s="35"/>
    </row>
    <row r="22" spans="1:29">
      <c r="A22" s="9">
        <f t="shared" si="5"/>
        <v>15</v>
      </c>
      <c r="B22" s="10"/>
      <c r="C22" s="10"/>
      <c r="D22" s="6">
        <f t="shared" si="0"/>
        <v>0</v>
      </c>
      <c r="E22" s="5"/>
      <c r="F22" s="5"/>
      <c r="G22" s="6">
        <f t="shared" si="1"/>
        <v>0</v>
      </c>
      <c r="H22" s="5"/>
      <c r="I22" s="10"/>
      <c r="J22" s="6">
        <f t="shared" si="2"/>
        <v>0</v>
      </c>
      <c r="K22" s="5"/>
      <c r="L22" s="10"/>
      <c r="M22" s="8"/>
      <c r="N22" s="11">
        <f t="shared" si="3"/>
        <v>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9">
        <f t="shared" si="5"/>
        <v>16</v>
      </c>
      <c r="B23" s="10"/>
      <c r="C23" s="10"/>
      <c r="D23" s="6">
        <f t="shared" si="0"/>
        <v>0</v>
      </c>
      <c r="E23" s="5"/>
      <c r="F23" s="5"/>
      <c r="G23" s="6">
        <f t="shared" si="1"/>
        <v>0</v>
      </c>
      <c r="H23" s="5"/>
      <c r="I23" s="10"/>
      <c r="J23" s="6">
        <f t="shared" si="2"/>
        <v>0</v>
      </c>
      <c r="K23" s="5"/>
      <c r="L23" s="10"/>
      <c r="M23" s="8"/>
      <c r="N23" s="11">
        <f t="shared" si="3"/>
        <v>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9">
        <f t="shared" si="5"/>
        <v>17</v>
      </c>
      <c r="B24" s="10"/>
      <c r="C24" s="10"/>
      <c r="D24" s="6">
        <f t="shared" si="0"/>
        <v>0</v>
      </c>
      <c r="E24" s="5"/>
      <c r="F24" s="5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3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9">
        <f t="shared" si="5"/>
        <v>18</v>
      </c>
      <c r="B25" s="10"/>
      <c r="C25" s="10"/>
      <c r="D25" s="6">
        <f t="shared" si="0"/>
        <v>0</v>
      </c>
      <c r="E25" s="5"/>
      <c r="F25" s="5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3"/>
        <v>0</v>
      </c>
      <c r="O25" s="10"/>
      <c r="P25" s="10"/>
      <c r="Q25" s="10"/>
      <c r="R25" s="10"/>
      <c r="S25" s="10"/>
      <c r="T25" s="10"/>
      <c r="U25" s="10"/>
      <c r="V25" s="43" t="s">
        <v>36</v>
      </c>
      <c r="W25" s="43"/>
      <c r="X25" s="43"/>
      <c r="Y25" s="43"/>
      <c r="Z25" s="43"/>
      <c r="AA25" s="43"/>
      <c r="AB25" s="43"/>
      <c r="AC25" s="43"/>
    </row>
    <row r="26" spans="1:29">
      <c r="A26" s="9">
        <f t="shared" si="5"/>
        <v>19</v>
      </c>
      <c r="B26" s="10"/>
      <c r="C26" s="10"/>
      <c r="D26" s="6">
        <f t="shared" si="0"/>
        <v>0</v>
      </c>
      <c r="E26" s="5"/>
      <c r="F26" s="5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3"/>
        <v>0</v>
      </c>
      <c r="O26" s="10"/>
      <c r="P26" s="10"/>
      <c r="Q26" s="10"/>
      <c r="R26" s="10"/>
      <c r="S26" s="10"/>
      <c r="T26" s="10"/>
      <c r="U26" s="10"/>
      <c r="V26" s="44" t="s">
        <v>37</v>
      </c>
      <c r="W26" s="44"/>
      <c r="X26" s="44"/>
      <c r="Y26" s="44"/>
      <c r="Z26" s="44"/>
      <c r="AA26" s="44"/>
      <c r="AB26" s="39">
        <f>D39+G39+J39</f>
        <v>0</v>
      </c>
      <c r="AC26" s="39"/>
    </row>
    <row r="27" spans="1:29">
      <c r="A27" s="9">
        <f t="shared" si="5"/>
        <v>20</v>
      </c>
      <c r="B27" s="10"/>
      <c r="C27" s="10"/>
      <c r="D27" s="6">
        <f t="shared" si="0"/>
        <v>0</v>
      </c>
      <c r="E27" s="5"/>
      <c r="F27" s="5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3"/>
        <v>0</v>
      </c>
      <c r="O27" s="10"/>
      <c r="P27" s="10"/>
      <c r="Q27" s="10"/>
      <c r="R27" s="10"/>
      <c r="S27" s="10"/>
      <c r="T27" s="10"/>
      <c r="U27" s="10"/>
      <c r="V27" s="38" t="s">
        <v>13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>
      <c r="A28" s="9">
        <f t="shared" si="5"/>
        <v>21</v>
      </c>
      <c r="B28" s="10"/>
      <c r="C28" s="10"/>
      <c r="D28" s="6">
        <f t="shared" si="0"/>
        <v>0</v>
      </c>
      <c r="E28" s="5"/>
      <c r="F28" s="5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3"/>
        <v>0</v>
      </c>
      <c r="O28" s="10"/>
      <c r="P28" s="10"/>
      <c r="Q28" s="10"/>
      <c r="R28" s="10"/>
      <c r="S28" s="10"/>
      <c r="T28" s="10"/>
      <c r="U28" s="10"/>
      <c r="V28" s="38" t="s">
        <v>38</v>
      </c>
      <c r="W28" s="38"/>
      <c r="X28" s="38"/>
      <c r="Y28" s="38"/>
      <c r="Z28" s="38"/>
      <c r="AA28" s="38"/>
      <c r="AB28" s="39">
        <f>D8+G8+J8</f>
        <v>0</v>
      </c>
      <c r="AC28" s="39"/>
    </row>
    <row r="29" spans="1:29">
      <c r="A29" s="9">
        <f t="shared" si="5"/>
        <v>22</v>
      </c>
      <c r="B29" s="10"/>
      <c r="C29" s="10"/>
      <c r="D29" s="6">
        <f t="shared" si="0"/>
        <v>0</v>
      </c>
      <c r="E29" s="5"/>
      <c r="F29" s="5"/>
      <c r="G29" s="6">
        <f t="shared" si="1"/>
        <v>0</v>
      </c>
      <c r="H29" s="5"/>
      <c r="I29" s="10"/>
      <c r="J29" s="6">
        <f t="shared" si="2"/>
        <v>0</v>
      </c>
      <c r="K29" s="5"/>
      <c r="L29" s="10"/>
      <c r="M29" s="8"/>
      <c r="N29" s="11">
        <f t="shared" si="3"/>
        <v>0</v>
      </c>
      <c r="O29" s="10"/>
      <c r="P29" s="10"/>
      <c r="Q29" s="10"/>
      <c r="R29" s="10"/>
      <c r="S29" s="10"/>
      <c r="T29" s="10"/>
      <c r="U29" s="10"/>
      <c r="V29" s="38" t="s">
        <v>11</v>
      </c>
      <c r="W29" s="38"/>
      <c r="X29" s="38"/>
      <c r="Y29" s="38"/>
      <c r="Z29" s="38"/>
      <c r="AA29" s="38"/>
      <c r="AB29" s="39">
        <f>AB26+AB27-AB28</f>
        <v>0</v>
      </c>
      <c r="AC29" s="39"/>
    </row>
    <row r="30" spans="1:29">
      <c r="A30" s="9">
        <f t="shared" si="5"/>
        <v>23</v>
      </c>
      <c r="B30" s="10"/>
      <c r="C30" s="10"/>
      <c r="D30" s="6">
        <f t="shared" si="0"/>
        <v>0</v>
      </c>
      <c r="E30" s="5"/>
      <c r="F30" s="5"/>
      <c r="G30" s="6">
        <f t="shared" si="1"/>
        <v>0</v>
      </c>
      <c r="H30" s="5"/>
      <c r="I30" s="10"/>
      <c r="J30" s="6">
        <f t="shared" si="2"/>
        <v>0</v>
      </c>
      <c r="K30" s="5"/>
      <c r="L30" s="10"/>
      <c r="M30" s="8"/>
      <c r="N30" s="11">
        <f t="shared" si="3"/>
        <v>0</v>
      </c>
      <c r="O30" s="10"/>
      <c r="P30" s="10"/>
      <c r="Q30" s="10"/>
      <c r="R30" s="10"/>
      <c r="S30" s="10"/>
      <c r="T30" s="10"/>
      <c r="U30" s="10"/>
      <c r="V30" s="40"/>
      <c r="W30" s="40"/>
      <c r="X30" s="40"/>
      <c r="Y30" s="40"/>
      <c r="Z30" s="40"/>
      <c r="AA30" s="40"/>
      <c r="AB30" s="41"/>
      <c r="AC30" s="41"/>
    </row>
    <row r="31" spans="1:29">
      <c r="A31" s="9">
        <f t="shared" si="5"/>
        <v>24</v>
      </c>
      <c r="B31" s="10"/>
      <c r="C31" s="10"/>
      <c r="D31" s="6">
        <f t="shared" si="0"/>
        <v>0</v>
      </c>
      <c r="E31" s="5"/>
      <c r="F31" s="5"/>
      <c r="G31" s="6">
        <f t="shared" si="1"/>
        <v>0</v>
      </c>
      <c r="H31" s="5"/>
      <c r="I31" s="10"/>
      <c r="J31" s="6">
        <f t="shared" si="2"/>
        <v>0</v>
      </c>
      <c r="K31" s="5"/>
      <c r="L31" s="10"/>
      <c r="M31" s="8"/>
      <c r="N31" s="11">
        <f t="shared" si="3"/>
        <v>0</v>
      </c>
      <c r="O31" s="10"/>
      <c r="P31" s="10"/>
      <c r="Q31" s="10"/>
      <c r="R31" s="10"/>
      <c r="S31" s="10"/>
      <c r="T31" s="10"/>
      <c r="U31" s="10"/>
      <c r="V31" s="35" t="s">
        <v>39</v>
      </c>
      <c r="W31" s="35"/>
      <c r="X31" s="35"/>
      <c r="Y31" s="35"/>
      <c r="Z31" s="35"/>
      <c r="AA31" s="35"/>
      <c r="AB31" s="35"/>
      <c r="AC31" s="35"/>
    </row>
    <row r="32" spans="1:29" ht="16.5" customHeight="1">
      <c r="A32" s="9">
        <f t="shared" si="5"/>
        <v>25</v>
      </c>
      <c r="B32" s="10"/>
      <c r="C32" s="10"/>
      <c r="D32" s="6">
        <f t="shared" si="0"/>
        <v>0</v>
      </c>
      <c r="E32" s="5"/>
      <c r="F32" s="5"/>
      <c r="G32" s="6">
        <f t="shared" si="1"/>
        <v>0</v>
      </c>
      <c r="H32" s="5"/>
      <c r="I32" s="10"/>
      <c r="J32" s="6">
        <f t="shared" si="2"/>
        <v>0</v>
      </c>
      <c r="K32" s="5"/>
      <c r="L32" s="10"/>
      <c r="M32" s="8"/>
      <c r="N32" s="11">
        <f t="shared" si="3"/>
        <v>0</v>
      </c>
      <c r="O32" s="10"/>
      <c r="P32" s="10"/>
      <c r="Q32" s="10"/>
      <c r="R32" s="10"/>
      <c r="S32" s="10"/>
      <c r="T32" s="10"/>
      <c r="U32" s="10"/>
      <c r="V32" s="18" t="s">
        <v>40</v>
      </c>
      <c r="W32" s="36"/>
      <c r="X32" s="36"/>
      <c r="Y32" s="37" t="s">
        <v>41</v>
      </c>
      <c r="Z32" s="37"/>
      <c r="AA32" s="36"/>
      <c r="AB32" s="36"/>
      <c r="AC32" s="36"/>
    </row>
    <row r="33" spans="1:29" ht="16.5" customHeight="1">
      <c r="A33" s="9">
        <f t="shared" si="5"/>
        <v>26</v>
      </c>
      <c r="B33" s="10"/>
      <c r="C33" s="10"/>
      <c r="D33" s="6">
        <f t="shared" si="0"/>
        <v>0</v>
      </c>
      <c r="E33" s="5"/>
      <c r="F33" s="5"/>
      <c r="G33" s="6">
        <f t="shared" si="1"/>
        <v>0</v>
      </c>
      <c r="H33" s="5"/>
      <c r="I33" s="10"/>
      <c r="J33" s="6">
        <f t="shared" si="2"/>
        <v>0</v>
      </c>
      <c r="K33" s="5"/>
      <c r="L33" s="10"/>
      <c r="M33" s="8"/>
      <c r="N33" s="11">
        <f t="shared" si="3"/>
        <v>0</v>
      </c>
      <c r="O33" s="10"/>
      <c r="P33" s="10"/>
      <c r="Q33" s="10"/>
      <c r="R33" s="10"/>
      <c r="S33" s="10"/>
      <c r="T33" s="10"/>
      <c r="U33" s="10"/>
      <c r="V33" s="18" t="s">
        <v>42</v>
      </c>
      <c r="W33" s="32"/>
      <c r="X33" s="32"/>
      <c r="Y33" s="37" t="s">
        <v>43</v>
      </c>
      <c r="Z33" s="37"/>
      <c r="AA33" s="36"/>
      <c r="AB33" s="36"/>
      <c r="AC33" s="36"/>
    </row>
    <row r="34" spans="1:29" ht="16.5" customHeight="1">
      <c r="A34" s="9">
        <f t="shared" si="5"/>
        <v>27</v>
      </c>
      <c r="B34" s="10"/>
      <c r="C34" s="10"/>
      <c r="D34" s="6">
        <f t="shared" si="0"/>
        <v>0</v>
      </c>
      <c r="E34" s="5"/>
      <c r="F34" s="5"/>
      <c r="G34" s="6">
        <f t="shared" si="1"/>
        <v>0</v>
      </c>
      <c r="H34" s="5"/>
      <c r="I34" s="10"/>
      <c r="J34" s="6">
        <f t="shared" si="2"/>
        <v>0</v>
      </c>
      <c r="K34" s="5"/>
      <c r="L34" s="10"/>
      <c r="M34" s="8"/>
      <c r="N34" s="11">
        <f t="shared" si="3"/>
        <v>0</v>
      </c>
      <c r="O34" s="10"/>
      <c r="P34" s="10"/>
      <c r="Q34" s="10"/>
      <c r="R34" s="10"/>
      <c r="S34" s="10"/>
      <c r="T34" s="10"/>
      <c r="U34" s="10"/>
      <c r="V34" s="18" t="s">
        <v>44</v>
      </c>
      <c r="W34" s="32"/>
      <c r="X34" s="32"/>
      <c r="Y34" s="33"/>
      <c r="Z34" s="33"/>
      <c r="AA34" s="33"/>
      <c r="AB34" s="33"/>
      <c r="AC34" s="33"/>
    </row>
    <row r="35" spans="1:29">
      <c r="A35" s="9">
        <f t="shared" si="5"/>
        <v>28</v>
      </c>
      <c r="B35" s="10"/>
      <c r="C35" s="10"/>
      <c r="D35" s="6">
        <f t="shared" si="0"/>
        <v>0</v>
      </c>
      <c r="E35" s="5"/>
      <c r="F35" s="5"/>
      <c r="G35" s="6">
        <f t="shared" si="1"/>
        <v>0</v>
      </c>
      <c r="H35" s="5"/>
      <c r="I35" s="10"/>
      <c r="J35" s="6">
        <f t="shared" si="2"/>
        <v>0</v>
      </c>
      <c r="K35" s="5"/>
      <c r="L35" s="10"/>
      <c r="M35" s="8"/>
      <c r="N35" s="11">
        <f t="shared" si="3"/>
        <v>0</v>
      </c>
      <c r="O35" s="10"/>
      <c r="P35" s="10"/>
      <c r="Q35" s="10"/>
      <c r="R35" s="10"/>
      <c r="S35" s="10"/>
      <c r="T35" s="10"/>
      <c r="U35" s="10"/>
      <c r="V35" s="19" t="s">
        <v>45</v>
      </c>
      <c r="W35" s="19"/>
      <c r="X35" s="34"/>
      <c r="Y35" s="34"/>
      <c r="Z35" s="34"/>
      <c r="AA35" s="34"/>
      <c r="AB35" s="34"/>
      <c r="AC35" s="34"/>
    </row>
    <row r="36" spans="1:29">
      <c r="A36" s="9">
        <f t="shared" si="5"/>
        <v>29</v>
      </c>
      <c r="B36" s="10"/>
      <c r="C36" s="10"/>
      <c r="D36" s="6">
        <f t="shared" si="0"/>
        <v>0</v>
      </c>
      <c r="E36" s="5"/>
      <c r="F36" s="5"/>
      <c r="G36" s="6">
        <f t="shared" si="1"/>
        <v>0</v>
      </c>
      <c r="H36" s="5"/>
      <c r="I36" s="10"/>
      <c r="J36" s="6">
        <f t="shared" si="2"/>
        <v>0</v>
      </c>
      <c r="K36" s="5"/>
      <c r="L36" s="10"/>
      <c r="M36" s="8"/>
      <c r="N36" s="11">
        <f t="shared" si="3"/>
        <v>0</v>
      </c>
      <c r="O36" s="10"/>
      <c r="P36" s="10"/>
      <c r="Q36" s="10"/>
      <c r="R36" s="10"/>
      <c r="S36" s="10"/>
      <c r="T36" s="10"/>
      <c r="U36" s="10"/>
      <c r="V36" s="34"/>
      <c r="W36" s="34"/>
      <c r="X36" s="34"/>
      <c r="Y36" s="34"/>
      <c r="Z36" s="34"/>
      <c r="AA36" s="34"/>
      <c r="AB36" s="34"/>
      <c r="AC36" s="34"/>
    </row>
    <row r="37" spans="1:29">
      <c r="A37" s="9">
        <v>30</v>
      </c>
      <c r="B37" s="10"/>
      <c r="C37" s="10"/>
      <c r="D37" s="6">
        <f t="shared" si="0"/>
        <v>0</v>
      </c>
      <c r="E37" s="5"/>
      <c r="F37" s="5"/>
      <c r="G37" s="6">
        <f t="shared" si="1"/>
        <v>0</v>
      </c>
      <c r="H37" s="5"/>
      <c r="I37" s="10"/>
      <c r="J37" s="6">
        <f t="shared" si="2"/>
        <v>0</v>
      </c>
      <c r="K37" s="5"/>
      <c r="L37" s="10"/>
      <c r="M37" s="8"/>
      <c r="N37" s="11">
        <f t="shared" si="3"/>
        <v>0</v>
      </c>
      <c r="O37" s="10"/>
      <c r="P37" s="10"/>
      <c r="Q37" s="10"/>
      <c r="R37" s="10"/>
      <c r="S37" s="10"/>
      <c r="T37" s="10"/>
      <c r="U37" s="10"/>
      <c r="V37" s="34"/>
      <c r="W37" s="34"/>
      <c r="X37" s="34"/>
      <c r="Y37" s="34"/>
      <c r="Z37" s="34"/>
      <c r="AA37" s="34"/>
      <c r="AB37" s="34"/>
      <c r="AC37" s="34"/>
    </row>
    <row r="38" spans="1:29">
      <c r="A38" s="9">
        <v>31</v>
      </c>
      <c r="B38" s="10"/>
      <c r="C38" s="10"/>
      <c r="D38" s="6">
        <f t="shared" si="0"/>
        <v>0</v>
      </c>
      <c r="E38" s="5"/>
      <c r="F38" s="5"/>
      <c r="G38" s="6">
        <f t="shared" si="1"/>
        <v>0</v>
      </c>
      <c r="H38" s="5"/>
      <c r="I38" s="10"/>
      <c r="J38" s="6">
        <f t="shared" si="2"/>
        <v>0</v>
      </c>
      <c r="K38" s="5"/>
      <c r="L38" s="10"/>
      <c r="M38" s="8"/>
      <c r="N38" s="11">
        <f t="shared" si="3"/>
        <v>0</v>
      </c>
      <c r="O38" s="10"/>
      <c r="P38" s="10"/>
      <c r="Q38" s="10"/>
      <c r="R38" s="10"/>
      <c r="S38" s="10"/>
      <c r="T38" s="10"/>
      <c r="U38" s="10"/>
      <c r="V38" s="20"/>
      <c r="W38" s="20"/>
      <c r="X38" s="20"/>
      <c r="Y38" s="20"/>
      <c r="Z38" s="20"/>
      <c r="AA38" s="20"/>
      <c r="AB38" s="20"/>
      <c r="AC38" s="20"/>
    </row>
    <row r="39" spans="1:29">
      <c r="A39" s="9">
        <v>1</v>
      </c>
      <c r="B39" s="10"/>
      <c r="C39" s="10"/>
      <c r="D39" s="6">
        <f t="shared" si="0"/>
        <v>0</v>
      </c>
      <c r="E39" s="5"/>
      <c r="F39" s="5"/>
      <c r="G39" s="6">
        <f t="shared" si="1"/>
        <v>0</v>
      </c>
      <c r="H39" s="5"/>
      <c r="I39" s="10"/>
      <c r="J39" s="6">
        <f t="shared" si="2"/>
        <v>0</v>
      </c>
      <c r="K39" s="5"/>
      <c r="L39" s="10"/>
      <c r="M39" s="8"/>
      <c r="N39" s="11">
        <f t="shared" si="3"/>
        <v>0</v>
      </c>
      <c r="O39" s="10"/>
      <c r="P39" s="10"/>
      <c r="Q39" s="10"/>
      <c r="R39" s="10"/>
      <c r="S39" s="10"/>
      <c r="T39" s="10"/>
      <c r="U39" s="10"/>
      <c r="V39" s="34"/>
      <c r="W39" s="34"/>
      <c r="X39" s="34"/>
      <c r="Y39" s="34"/>
      <c r="Z39" s="34"/>
      <c r="AA39" s="34"/>
      <c r="AB39" s="34"/>
      <c r="AC39" s="34"/>
    </row>
    <row r="40" spans="1:29">
      <c r="M40" t="s">
        <v>34</v>
      </c>
      <c r="N40" s="20">
        <f>SUM(N9:N39)</f>
        <v>0</v>
      </c>
      <c r="O40" s="20"/>
      <c r="V40" s="30" t="s">
        <v>46</v>
      </c>
      <c r="W40" s="30"/>
      <c r="X40" s="31"/>
      <c r="Y40" s="31"/>
      <c r="Z40" s="31"/>
      <c r="AA40" s="31"/>
      <c r="AB40" s="31"/>
      <c r="AC40" s="31"/>
    </row>
  </sheetData>
  <sheetProtection selectLockedCells="1" selectUnlockedCells="1"/>
  <mergeCells count="65">
    <mergeCell ref="V40:W40"/>
    <mergeCell ref="X40:AC40"/>
    <mergeCell ref="W34:X34"/>
    <mergeCell ref="Y34:AC34"/>
    <mergeCell ref="X35:AC35"/>
    <mergeCell ref="V36:AC36"/>
    <mergeCell ref="V37:AC37"/>
    <mergeCell ref="V39:AC39"/>
    <mergeCell ref="V31:AC31"/>
    <mergeCell ref="W32:X32"/>
    <mergeCell ref="Y32:Z32"/>
    <mergeCell ref="AA32:AC32"/>
    <mergeCell ref="W33:X33"/>
    <mergeCell ref="Y33:Z33"/>
    <mergeCell ref="AA33:AC33"/>
    <mergeCell ref="V28:AA28"/>
    <mergeCell ref="AB28:AC28"/>
    <mergeCell ref="V29:AA29"/>
    <mergeCell ref="AB29:AC29"/>
    <mergeCell ref="V30:AA30"/>
    <mergeCell ref="AB30:AC30"/>
    <mergeCell ref="V21:AC21"/>
    <mergeCell ref="V25:AC25"/>
    <mergeCell ref="V26:AA26"/>
    <mergeCell ref="AB26:AC26"/>
    <mergeCell ref="V27:AA27"/>
    <mergeCell ref="AB27:AC27"/>
    <mergeCell ref="W6:W8"/>
    <mergeCell ref="X6:X8"/>
    <mergeCell ref="Y6:Z7"/>
    <mergeCell ref="AA6:AB7"/>
    <mergeCell ref="AC6:AC8"/>
    <mergeCell ref="V20:AB20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B3:AC3"/>
    <mergeCell ref="A5:A8"/>
    <mergeCell ref="B5:D5"/>
    <mergeCell ref="E5:G5"/>
    <mergeCell ref="H5:J5"/>
    <mergeCell ref="K5:M5"/>
    <mergeCell ref="N5:O5"/>
    <mergeCell ref="P5:U5"/>
    <mergeCell ref="V5:AC5"/>
    <mergeCell ref="B6:D6"/>
    <mergeCell ref="M1:T1"/>
    <mergeCell ref="Y1:AC1"/>
    <mergeCell ref="B2:J3"/>
    <mergeCell ref="S2:T2"/>
    <mergeCell ref="U2:X2"/>
    <mergeCell ref="Z2:AA2"/>
    <mergeCell ref="AB2:AC2"/>
    <mergeCell ref="S3:T3"/>
    <mergeCell ref="U3:X3"/>
    <mergeCell ref="Z3:AA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2" zoomScale="75" zoomScaleNormal="75" zoomScalePageLayoutView="75" workbookViewId="0">
      <selection activeCell="V43" sqref="V43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8</v>
      </c>
      <c r="F8" s="7">
        <v>7</v>
      </c>
      <c r="G8" s="6">
        <f t="shared" ref="G8:G39" si="1">((+E8*12)+F8)*1.16</f>
        <v>119.47999999999999</v>
      </c>
      <c r="H8" s="5">
        <v>9</v>
      </c>
      <c r="I8" s="5">
        <v>3</v>
      </c>
      <c r="J8" s="6">
        <f t="shared" ref="J8:J29" si="2">((+H8*12)+I8)*1.16</f>
        <v>128.76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8</v>
      </c>
      <c r="F9" s="7">
        <v>7</v>
      </c>
      <c r="G9" s="6">
        <f t="shared" si="1"/>
        <v>119.47999999999999</v>
      </c>
      <c r="H9" s="5">
        <v>9</v>
      </c>
      <c r="I9" s="10">
        <v>10</v>
      </c>
      <c r="J9" s="6">
        <f t="shared" si="2"/>
        <v>136.88</v>
      </c>
      <c r="K9" s="5"/>
      <c r="L9" s="10"/>
      <c r="M9" s="8"/>
      <c r="N9" s="11">
        <v>8.1199999999999992</v>
      </c>
      <c r="O9" s="10">
        <v>0</v>
      </c>
      <c r="P9" s="10">
        <v>800</v>
      </c>
      <c r="Q9" s="10"/>
      <c r="R9" s="10">
        <v>9</v>
      </c>
      <c r="S9" s="10">
        <v>96</v>
      </c>
      <c r="T9" s="10">
        <v>144</v>
      </c>
      <c r="U9" s="10"/>
      <c r="V9" s="10">
        <v>720</v>
      </c>
      <c r="W9" s="12">
        <v>43596</v>
      </c>
      <c r="X9" s="10">
        <v>3</v>
      </c>
      <c r="Y9" s="10">
        <v>677776</v>
      </c>
      <c r="Z9" s="10">
        <v>13</v>
      </c>
      <c r="AA9" s="10">
        <v>11</v>
      </c>
      <c r="AB9" s="10">
        <v>1</v>
      </c>
      <c r="AC9" s="11">
        <v>3.5</v>
      </c>
      <c r="AD9" s="13">
        <v>176.25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8</v>
      </c>
      <c r="F10" s="7">
        <v>7</v>
      </c>
      <c r="G10" s="6">
        <f t="shared" si="1"/>
        <v>119.47999999999999</v>
      </c>
      <c r="H10" s="5">
        <v>10</v>
      </c>
      <c r="I10" s="10">
        <v>4</v>
      </c>
      <c r="J10" s="6">
        <f t="shared" si="2"/>
        <v>143.84</v>
      </c>
      <c r="K10" s="5"/>
      <c r="L10" s="10"/>
      <c r="M10" s="8"/>
      <c r="N10" s="11">
        <v>6.96</v>
      </c>
      <c r="O10" s="10">
        <v>0</v>
      </c>
      <c r="P10" s="10">
        <v>775</v>
      </c>
      <c r="Q10" s="10"/>
      <c r="R10" s="10">
        <v>9</v>
      </c>
      <c r="S10" s="10">
        <v>90</v>
      </c>
      <c r="T10" s="10">
        <v>179</v>
      </c>
      <c r="U10" s="10"/>
      <c r="V10" s="10">
        <v>722</v>
      </c>
      <c r="W10" s="12">
        <v>43596</v>
      </c>
      <c r="X10" s="10">
        <v>1</v>
      </c>
      <c r="Y10" s="10" t="s">
        <v>312</v>
      </c>
      <c r="Z10" s="10">
        <v>3</v>
      </c>
      <c r="AA10" s="10">
        <v>2.25</v>
      </c>
      <c r="AB10" s="10">
        <v>2</v>
      </c>
      <c r="AC10" s="11">
        <v>2</v>
      </c>
      <c r="AD10" s="13">
        <v>14.29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8</v>
      </c>
      <c r="F11" s="7">
        <v>7</v>
      </c>
      <c r="G11" s="6">
        <f t="shared" si="1"/>
        <v>119.47999999999999</v>
      </c>
      <c r="H11" s="5">
        <v>10</v>
      </c>
      <c r="I11" s="10">
        <v>10</v>
      </c>
      <c r="J11" s="6">
        <f t="shared" si="2"/>
        <v>150.79999999999998</v>
      </c>
      <c r="K11" s="5"/>
      <c r="L11" s="10"/>
      <c r="M11" s="8"/>
      <c r="N11" s="11">
        <v>6.96</v>
      </c>
      <c r="O11" s="10">
        <v>0</v>
      </c>
      <c r="P11" s="10">
        <v>775</v>
      </c>
      <c r="Q11" s="10"/>
      <c r="R11" s="10">
        <v>9</v>
      </c>
      <c r="S11" s="10">
        <v>90</v>
      </c>
      <c r="T11" s="10">
        <v>182</v>
      </c>
      <c r="U11" s="10"/>
      <c r="V11" s="10">
        <v>718</v>
      </c>
      <c r="W11" s="12">
        <v>43607</v>
      </c>
      <c r="X11" s="10">
        <v>3</v>
      </c>
      <c r="Y11" s="10">
        <v>681136</v>
      </c>
      <c r="Z11" s="10">
        <v>13</v>
      </c>
      <c r="AA11" s="10">
        <v>11</v>
      </c>
      <c r="AB11" s="10">
        <v>1</v>
      </c>
      <c r="AC11" s="11">
        <v>2</v>
      </c>
      <c r="AD11" s="13">
        <v>178.5</v>
      </c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8</v>
      </c>
      <c r="F12" s="7">
        <v>7</v>
      </c>
      <c r="G12" s="6">
        <f t="shared" si="1"/>
        <v>119.47999999999999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/>
      <c r="N12" s="11">
        <v>6.96</v>
      </c>
      <c r="O12" s="10">
        <v>0</v>
      </c>
      <c r="P12" s="10">
        <v>775</v>
      </c>
      <c r="Q12" s="10"/>
      <c r="R12" s="10">
        <v>9</v>
      </c>
      <c r="S12" s="10">
        <v>98</v>
      </c>
      <c r="T12" s="10">
        <v>147</v>
      </c>
      <c r="U12" s="10"/>
      <c r="V12" s="10">
        <v>705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8</v>
      </c>
      <c r="F13" s="7">
        <v>7</v>
      </c>
      <c r="G13" s="6">
        <f t="shared" si="1"/>
        <v>119.47999999999999</v>
      </c>
      <c r="H13" s="5">
        <v>11</v>
      </c>
      <c r="I13" s="10">
        <v>10</v>
      </c>
      <c r="J13" s="6">
        <f t="shared" si="2"/>
        <v>164.72</v>
      </c>
      <c r="K13" s="5"/>
      <c r="L13" s="10"/>
      <c r="M13" s="8"/>
      <c r="N13" s="11">
        <v>6.96</v>
      </c>
      <c r="O13" s="10">
        <v>0</v>
      </c>
      <c r="P13" s="10">
        <v>775</v>
      </c>
      <c r="Q13" s="10"/>
      <c r="R13" s="10">
        <v>9</v>
      </c>
      <c r="S13" s="10">
        <v>95</v>
      </c>
      <c r="T13" s="10">
        <v>155</v>
      </c>
      <c r="U13" s="10"/>
      <c r="V13" s="10">
        <v>700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8</v>
      </c>
      <c r="F14" s="7">
        <v>7</v>
      </c>
      <c r="G14" s="6">
        <f t="shared" si="1"/>
        <v>119.47999999999999</v>
      </c>
      <c r="H14" s="5">
        <v>12</v>
      </c>
      <c r="I14" s="10">
        <v>6</v>
      </c>
      <c r="J14" s="6">
        <f t="shared" si="2"/>
        <v>174</v>
      </c>
      <c r="K14" s="5"/>
      <c r="L14" s="10"/>
      <c r="M14" s="8"/>
      <c r="N14" s="11">
        <v>9.2799999999999994</v>
      </c>
      <c r="O14" s="10">
        <v>0</v>
      </c>
      <c r="P14" s="10">
        <v>775</v>
      </c>
      <c r="Q14" s="10"/>
      <c r="R14" s="10">
        <v>9</v>
      </c>
      <c r="S14" s="10">
        <v>92</v>
      </c>
      <c r="T14" s="10">
        <v>170</v>
      </c>
      <c r="U14" s="10"/>
      <c r="V14" s="10">
        <v>723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8</v>
      </c>
      <c r="F15" s="7">
        <v>7</v>
      </c>
      <c r="G15" s="6">
        <f t="shared" si="1"/>
        <v>119.47999999999999</v>
      </c>
      <c r="H15" s="5">
        <v>13</v>
      </c>
      <c r="I15" s="10">
        <v>0</v>
      </c>
      <c r="J15" s="6">
        <f t="shared" si="2"/>
        <v>180.95999999999998</v>
      </c>
      <c r="K15" s="5"/>
      <c r="L15" s="10"/>
      <c r="M15" s="8"/>
      <c r="N15" s="11">
        <v>6.96</v>
      </c>
      <c r="O15" s="10">
        <v>0</v>
      </c>
      <c r="P15" s="10">
        <v>775</v>
      </c>
      <c r="Q15" s="10"/>
      <c r="R15" s="10">
        <v>9</v>
      </c>
      <c r="S15" s="10">
        <v>92</v>
      </c>
      <c r="T15" s="10">
        <v>164</v>
      </c>
      <c r="U15" s="10"/>
      <c r="V15" s="10">
        <v>722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8</v>
      </c>
      <c r="F16" s="7">
        <v>7</v>
      </c>
      <c r="G16" s="6">
        <f t="shared" si="1"/>
        <v>119.47999999999999</v>
      </c>
      <c r="H16" s="5">
        <v>13</v>
      </c>
      <c r="I16" s="10">
        <v>6</v>
      </c>
      <c r="J16" s="6">
        <f t="shared" si="2"/>
        <v>187.92</v>
      </c>
      <c r="K16" s="5"/>
      <c r="L16" s="10"/>
      <c r="M16" s="8"/>
      <c r="N16" s="11">
        <v>6.96</v>
      </c>
      <c r="O16" s="10">
        <v>0</v>
      </c>
      <c r="P16" s="10">
        <v>775</v>
      </c>
      <c r="Q16" s="10"/>
      <c r="R16" s="10">
        <v>9</v>
      </c>
      <c r="S16" s="10">
        <v>92</v>
      </c>
      <c r="T16" s="10">
        <v>161</v>
      </c>
      <c r="U16" s="10"/>
      <c r="V16" s="10">
        <v>720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8</v>
      </c>
      <c r="F17" s="7">
        <v>7</v>
      </c>
      <c r="G17" s="6">
        <f t="shared" si="1"/>
        <v>119.47999999999999</v>
      </c>
      <c r="H17" s="5">
        <v>13</v>
      </c>
      <c r="I17" s="10">
        <v>11</v>
      </c>
      <c r="J17" s="6">
        <f t="shared" si="2"/>
        <v>193.72</v>
      </c>
      <c r="K17" s="5"/>
      <c r="L17" s="10"/>
      <c r="M17" s="8"/>
      <c r="N17" s="11">
        <v>5.75</v>
      </c>
      <c r="O17" s="10">
        <v>0</v>
      </c>
      <c r="P17" s="10">
        <v>775</v>
      </c>
      <c r="Q17" s="10"/>
      <c r="R17" s="10">
        <v>9</v>
      </c>
      <c r="S17" s="10">
        <v>86</v>
      </c>
      <c r="T17" s="10">
        <v>173</v>
      </c>
      <c r="U17" s="10"/>
      <c r="V17" s="10">
        <v>711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3</v>
      </c>
      <c r="C18" s="10">
        <v>2</v>
      </c>
      <c r="D18" s="6">
        <f t="shared" si="0"/>
        <v>44.08</v>
      </c>
      <c r="E18" s="5">
        <v>8</v>
      </c>
      <c r="F18" s="7">
        <v>9</v>
      </c>
      <c r="G18" s="6">
        <f t="shared" si="1"/>
        <v>121.8</v>
      </c>
      <c r="H18" s="5">
        <v>13</v>
      </c>
      <c r="I18" s="10">
        <v>11</v>
      </c>
      <c r="J18" s="6">
        <f t="shared" si="2"/>
        <v>193.72</v>
      </c>
      <c r="K18" s="5"/>
      <c r="L18" s="10"/>
      <c r="M18" s="8"/>
      <c r="N18" s="11">
        <v>5.75</v>
      </c>
      <c r="O18" s="10">
        <v>0</v>
      </c>
      <c r="P18" s="10">
        <v>775</v>
      </c>
      <c r="Q18" s="10"/>
      <c r="R18" s="10">
        <v>9</v>
      </c>
      <c r="S18" s="10">
        <v>85</v>
      </c>
      <c r="T18" s="10">
        <v>171</v>
      </c>
      <c r="U18" s="10"/>
      <c r="V18" s="10">
        <v>724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9</v>
      </c>
      <c r="F19" s="7">
        <v>2</v>
      </c>
      <c r="G19" s="6">
        <f t="shared" si="1"/>
        <v>127.6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5.75</v>
      </c>
      <c r="O19" s="10">
        <v>0</v>
      </c>
      <c r="P19" s="10">
        <v>750</v>
      </c>
      <c r="Q19" s="10"/>
      <c r="R19" s="10">
        <v>9</v>
      </c>
      <c r="S19" s="10">
        <v>85</v>
      </c>
      <c r="T19" s="10">
        <v>189</v>
      </c>
      <c r="U19" s="10"/>
      <c r="V19" s="10">
        <v>730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9</v>
      </c>
      <c r="F20" s="7">
        <v>9</v>
      </c>
      <c r="G20" s="6">
        <f t="shared" si="1"/>
        <v>135.72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8.1199999999999992</v>
      </c>
      <c r="O20" s="10">
        <v>0</v>
      </c>
      <c r="P20" s="10">
        <v>750</v>
      </c>
      <c r="Q20" s="10"/>
      <c r="R20" s="10">
        <v>9</v>
      </c>
      <c r="S20" s="10">
        <v>86</v>
      </c>
      <c r="T20" s="10">
        <v>176</v>
      </c>
      <c r="U20" s="10"/>
      <c r="V20" s="14">
        <v>725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10</v>
      </c>
      <c r="F21" s="7">
        <v>4</v>
      </c>
      <c r="G21" s="6">
        <f t="shared" si="1"/>
        <v>143.84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 t="shared" ref="N21:N28" si="4">IF(B21=0,0,(D21+G21)-(D20+G20))</f>
        <v>8.1200000000000045</v>
      </c>
      <c r="O21" s="10">
        <v>0</v>
      </c>
      <c r="P21" s="10">
        <v>750</v>
      </c>
      <c r="Q21" s="10"/>
      <c r="R21" s="16">
        <v>9</v>
      </c>
      <c r="S21" s="10">
        <v>86</v>
      </c>
      <c r="T21" s="10">
        <v>190</v>
      </c>
      <c r="U21" s="10"/>
      <c r="V21" s="10">
        <v>720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10</v>
      </c>
      <c r="F22" s="7">
        <v>10</v>
      </c>
      <c r="G22" s="6">
        <f t="shared" si="1"/>
        <v>150.79999999999998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 t="shared" si="4"/>
        <v>6.9599999999999795</v>
      </c>
      <c r="O22" s="10">
        <v>0</v>
      </c>
      <c r="P22" s="10">
        <v>750</v>
      </c>
      <c r="Q22" s="10"/>
      <c r="R22" s="10">
        <v>9</v>
      </c>
      <c r="S22" s="10">
        <v>85</v>
      </c>
      <c r="T22" s="10">
        <v>180</v>
      </c>
      <c r="U22" s="10"/>
      <c r="V22" s="10">
        <v>724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11</v>
      </c>
      <c r="F23" s="7">
        <v>4</v>
      </c>
      <c r="G23" s="6">
        <f t="shared" si="1"/>
        <v>157.76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 t="shared" si="4"/>
        <v>6.960000000000008</v>
      </c>
      <c r="O23" s="10">
        <v>0</v>
      </c>
      <c r="P23" s="10">
        <v>750</v>
      </c>
      <c r="Q23" s="10"/>
      <c r="R23" s="10">
        <v>9</v>
      </c>
      <c r="S23" s="10">
        <v>84</v>
      </c>
      <c r="T23" s="10">
        <v>181</v>
      </c>
      <c r="U23" s="10"/>
      <c r="V23" s="10">
        <v>721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11</v>
      </c>
      <c r="F24" s="7">
        <v>11</v>
      </c>
      <c r="G24" s="6">
        <f t="shared" si="1"/>
        <v>165.88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 t="shared" si="4"/>
        <v>8.1200000000000045</v>
      </c>
      <c r="O24" s="10">
        <v>0</v>
      </c>
      <c r="P24" s="10">
        <v>750</v>
      </c>
      <c r="Q24" s="10"/>
      <c r="R24" s="10">
        <v>9</v>
      </c>
      <c r="S24" s="10">
        <v>84</v>
      </c>
      <c r="T24" s="10">
        <v>189</v>
      </c>
      <c r="U24" s="10"/>
      <c r="V24" s="10">
        <v>722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12</v>
      </c>
      <c r="F25" s="7">
        <v>6</v>
      </c>
      <c r="G25" s="6">
        <f t="shared" si="1"/>
        <v>174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 t="shared" si="4"/>
        <v>8.1200000000000045</v>
      </c>
      <c r="O25" s="10">
        <v>0</v>
      </c>
      <c r="P25" s="10">
        <v>750</v>
      </c>
      <c r="Q25" s="10"/>
      <c r="R25" s="10">
        <v>9</v>
      </c>
      <c r="S25" s="10">
        <v>90</v>
      </c>
      <c r="T25" s="10">
        <v>173</v>
      </c>
      <c r="U25" s="10"/>
      <c r="V25" s="17">
        <v>721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13</v>
      </c>
      <c r="F26" s="7">
        <v>0</v>
      </c>
      <c r="G26" s="6">
        <f t="shared" si="1"/>
        <v>180.95999999999998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f t="shared" si="4"/>
        <v>6.9599999999999795</v>
      </c>
      <c r="O26" s="10">
        <v>1</v>
      </c>
      <c r="P26" s="10">
        <v>750</v>
      </c>
      <c r="Q26" s="10"/>
      <c r="R26" s="10">
        <v>9</v>
      </c>
      <c r="S26" s="10">
        <v>89</v>
      </c>
      <c r="T26" s="10">
        <v>175</v>
      </c>
      <c r="U26" s="10"/>
      <c r="V26" s="10">
        <v>718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13</v>
      </c>
      <c r="F27" s="7">
        <v>6</v>
      </c>
      <c r="G27" s="6">
        <f t="shared" si="1"/>
        <v>187.92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6.960000000000008</v>
      </c>
      <c r="O27" s="10">
        <v>0</v>
      </c>
      <c r="P27" s="10">
        <v>750</v>
      </c>
      <c r="Q27" s="10"/>
      <c r="R27" s="10">
        <v>9</v>
      </c>
      <c r="S27" s="10">
        <v>89</v>
      </c>
      <c r="T27" s="10">
        <v>173</v>
      </c>
      <c r="U27" s="10"/>
      <c r="V27" s="10">
        <v>716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14</v>
      </c>
      <c r="F28" s="7">
        <v>0</v>
      </c>
      <c r="G28" s="6">
        <f t="shared" si="1"/>
        <v>194.88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6.960000000000008</v>
      </c>
      <c r="O28" s="10">
        <v>0</v>
      </c>
      <c r="P28" s="10">
        <v>750</v>
      </c>
      <c r="Q28" s="10"/>
      <c r="R28" s="10">
        <v>9</v>
      </c>
      <c r="S28" s="10">
        <v>89</v>
      </c>
      <c r="T28" s="10">
        <v>177</v>
      </c>
      <c r="U28" s="10"/>
      <c r="V28" s="10">
        <v>720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1</v>
      </c>
      <c r="F29" s="7">
        <v>2</v>
      </c>
      <c r="G29" s="6">
        <f t="shared" si="1"/>
        <v>16.239999999999998</v>
      </c>
      <c r="H29" s="5">
        <v>1</v>
      </c>
      <c r="I29" s="10">
        <v>10</v>
      </c>
      <c r="J29" s="6">
        <f t="shared" si="2"/>
        <v>25.52</v>
      </c>
      <c r="K29" s="5"/>
      <c r="L29" s="10"/>
      <c r="M29" s="8"/>
      <c r="N29" s="11">
        <v>6.96</v>
      </c>
      <c r="O29" s="10">
        <v>0</v>
      </c>
      <c r="P29" s="10">
        <v>750</v>
      </c>
      <c r="Q29" s="10"/>
      <c r="R29" s="10">
        <v>9</v>
      </c>
      <c r="S29" s="10">
        <v>88</v>
      </c>
      <c r="T29" s="10">
        <v>173</v>
      </c>
      <c r="U29" s="10"/>
      <c r="V29" s="10">
        <v>717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2</v>
      </c>
      <c r="D30" s="6">
        <v>30.16</v>
      </c>
      <c r="E30" s="5">
        <v>1</v>
      </c>
      <c r="F30" s="7">
        <v>2</v>
      </c>
      <c r="G30" s="6">
        <f t="shared" si="1"/>
        <v>16.239999999999998</v>
      </c>
      <c r="H30" s="5">
        <v>2</v>
      </c>
      <c r="I30" s="10">
        <v>4</v>
      </c>
      <c r="J30" s="6">
        <f t="shared" ref="J30:J39" si="5">((+H30*12)+I30)*1.16</f>
        <v>32.479999999999997</v>
      </c>
      <c r="K30" s="5"/>
      <c r="L30" s="10"/>
      <c r="M30" s="8"/>
      <c r="N30" s="11">
        <v>6.96</v>
      </c>
      <c r="O30" s="10">
        <v>1</v>
      </c>
      <c r="P30" s="10">
        <v>750</v>
      </c>
      <c r="Q30" s="10"/>
      <c r="R30" s="10">
        <v>9</v>
      </c>
      <c r="S30" s="10">
        <v>85</v>
      </c>
      <c r="T30" s="10">
        <v>180</v>
      </c>
      <c r="U30" s="10"/>
      <c r="V30" s="10">
        <v>719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1</v>
      </c>
      <c r="F31" s="7">
        <v>2</v>
      </c>
      <c r="G31" s="6">
        <f t="shared" si="1"/>
        <v>16.239999999999998</v>
      </c>
      <c r="H31" s="5">
        <v>2</v>
      </c>
      <c r="I31" s="10">
        <v>11</v>
      </c>
      <c r="J31" s="6">
        <f t="shared" si="5"/>
        <v>40.599999999999994</v>
      </c>
      <c r="K31" s="5"/>
      <c r="L31" s="10"/>
      <c r="M31" s="8"/>
      <c r="N31" s="11">
        <v>8.1199999999999992</v>
      </c>
      <c r="O31" s="10">
        <v>0</v>
      </c>
      <c r="P31" s="10">
        <v>750</v>
      </c>
      <c r="Q31" s="10"/>
      <c r="R31" s="10">
        <v>9</v>
      </c>
      <c r="S31" s="10">
        <v>88</v>
      </c>
      <c r="T31" s="10">
        <v>177</v>
      </c>
      <c r="U31" s="10"/>
      <c r="V31" s="10">
        <v>727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</v>
      </c>
      <c r="F32" s="7">
        <v>2</v>
      </c>
      <c r="G32" s="6">
        <f t="shared" si="1"/>
        <v>16.239999999999998</v>
      </c>
      <c r="H32" s="5">
        <v>3</v>
      </c>
      <c r="I32" s="10">
        <v>6</v>
      </c>
      <c r="J32" s="6">
        <f t="shared" si="5"/>
        <v>48.72</v>
      </c>
      <c r="K32" s="5"/>
      <c r="L32" s="10"/>
      <c r="M32" s="8"/>
      <c r="N32" s="11">
        <v>8.1199999999999992</v>
      </c>
      <c r="O32" s="10">
        <v>1</v>
      </c>
      <c r="P32" s="10">
        <v>750</v>
      </c>
      <c r="Q32" s="10"/>
      <c r="R32" s="10">
        <v>9</v>
      </c>
      <c r="S32" s="10">
        <v>91</v>
      </c>
      <c r="T32" s="10">
        <v>153</v>
      </c>
      <c r="U32" s="10"/>
      <c r="V32" s="10">
        <v>717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</v>
      </c>
      <c r="F33" s="7">
        <v>2</v>
      </c>
      <c r="G33" s="6">
        <f t="shared" si="1"/>
        <v>16.239999999999998</v>
      </c>
      <c r="H33" s="5">
        <v>4</v>
      </c>
      <c r="I33" s="10">
        <v>0</v>
      </c>
      <c r="J33" s="6">
        <f t="shared" si="5"/>
        <v>55.679999999999993</v>
      </c>
      <c r="K33" s="5"/>
      <c r="L33" s="10"/>
      <c r="M33" s="8"/>
      <c r="N33" s="11">
        <v>6.96</v>
      </c>
      <c r="O33" s="10">
        <v>0</v>
      </c>
      <c r="P33" s="10">
        <v>750</v>
      </c>
      <c r="Q33" s="10"/>
      <c r="R33" s="10">
        <v>9</v>
      </c>
      <c r="S33" s="10">
        <v>88</v>
      </c>
      <c r="T33" s="10">
        <v>170</v>
      </c>
      <c r="U33" s="10"/>
      <c r="V33" s="10">
        <v>716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</v>
      </c>
      <c r="F34" s="7">
        <v>2</v>
      </c>
      <c r="G34" s="6">
        <f t="shared" si="1"/>
        <v>16.239999999999998</v>
      </c>
      <c r="H34" s="5">
        <v>4</v>
      </c>
      <c r="I34" s="10">
        <v>6</v>
      </c>
      <c r="J34" s="6">
        <f t="shared" si="5"/>
        <v>62.639999999999993</v>
      </c>
      <c r="K34" s="5"/>
      <c r="L34" s="10"/>
      <c r="M34" s="8"/>
      <c r="N34" s="11">
        <v>6.96</v>
      </c>
      <c r="O34" s="10">
        <v>0</v>
      </c>
      <c r="P34" s="10">
        <v>750</v>
      </c>
      <c r="Q34" s="10"/>
      <c r="R34" s="10">
        <v>9</v>
      </c>
      <c r="S34" s="10">
        <v>90</v>
      </c>
      <c r="T34" s="10">
        <v>156</v>
      </c>
      <c r="U34" s="10"/>
      <c r="V34" s="10">
        <v>707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1</v>
      </c>
      <c r="F35" s="7">
        <v>2</v>
      </c>
      <c r="G35" s="6">
        <f t="shared" si="1"/>
        <v>16.239999999999998</v>
      </c>
      <c r="H35" s="5">
        <v>5</v>
      </c>
      <c r="I35" s="10">
        <v>0</v>
      </c>
      <c r="J35" s="6">
        <f t="shared" si="5"/>
        <v>69.599999999999994</v>
      </c>
      <c r="K35" s="5"/>
      <c r="L35" s="10"/>
      <c r="M35" s="8"/>
      <c r="N35" s="11">
        <v>6.96</v>
      </c>
      <c r="O35" s="10">
        <v>0</v>
      </c>
      <c r="P35" s="10">
        <v>750</v>
      </c>
      <c r="Q35" s="10"/>
      <c r="R35" s="10">
        <v>9</v>
      </c>
      <c r="S35" s="10">
        <v>88</v>
      </c>
      <c r="T35" s="10">
        <v>171</v>
      </c>
      <c r="U35" s="10"/>
      <c r="V35" s="10">
        <v>725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1</v>
      </c>
      <c r="F36" s="7">
        <v>2</v>
      </c>
      <c r="G36" s="6">
        <f t="shared" si="1"/>
        <v>16.239999999999998</v>
      </c>
      <c r="H36" s="5">
        <v>5</v>
      </c>
      <c r="I36" s="10">
        <v>7</v>
      </c>
      <c r="J36" s="6">
        <f t="shared" si="5"/>
        <v>77.72</v>
      </c>
      <c r="K36" s="5"/>
      <c r="L36" s="10"/>
      <c r="M36" s="8"/>
      <c r="N36" s="11">
        <v>8.1199999999999992</v>
      </c>
      <c r="O36" s="10">
        <v>0</v>
      </c>
      <c r="P36" s="10">
        <v>750</v>
      </c>
      <c r="Q36" s="10"/>
      <c r="R36" s="10">
        <v>9</v>
      </c>
      <c r="S36" s="10">
        <v>85</v>
      </c>
      <c r="T36" s="10">
        <v>175</v>
      </c>
      <c r="U36" s="10"/>
      <c r="V36" s="10">
        <v>717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1</v>
      </c>
      <c r="F37" s="7">
        <v>2</v>
      </c>
      <c r="G37" s="6">
        <f t="shared" si="1"/>
        <v>16.239999999999998</v>
      </c>
      <c r="H37" s="5">
        <v>6</v>
      </c>
      <c r="I37" s="10">
        <v>2</v>
      </c>
      <c r="J37" s="6">
        <f t="shared" si="5"/>
        <v>85.839999999999989</v>
      </c>
      <c r="K37" s="5"/>
      <c r="L37" s="10"/>
      <c r="M37" s="8"/>
      <c r="N37" s="11">
        <v>8.1199999999999992</v>
      </c>
      <c r="O37" s="10">
        <v>0</v>
      </c>
      <c r="P37" s="10">
        <v>725</v>
      </c>
      <c r="Q37" s="10"/>
      <c r="R37" s="10">
        <v>9</v>
      </c>
      <c r="S37" s="10">
        <v>91</v>
      </c>
      <c r="T37" s="10">
        <v>162</v>
      </c>
      <c r="U37" s="10"/>
      <c r="V37" s="10">
        <v>712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2</v>
      </c>
      <c r="D38" s="6">
        <f t="shared" si="0"/>
        <v>30.159999999999997</v>
      </c>
      <c r="E38" s="5">
        <v>1</v>
      </c>
      <c r="F38" s="7">
        <v>2</v>
      </c>
      <c r="G38" s="6">
        <f t="shared" si="1"/>
        <v>16.239999999999998</v>
      </c>
      <c r="H38" s="5">
        <v>6</v>
      </c>
      <c r="I38" s="10">
        <v>8</v>
      </c>
      <c r="J38" s="6">
        <f t="shared" si="5"/>
        <v>92.8</v>
      </c>
      <c r="K38" s="5"/>
      <c r="L38" s="10"/>
      <c r="M38" s="8"/>
      <c r="N38" s="11">
        <v>6.96</v>
      </c>
      <c r="O38" s="10">
        <v>0</v>
      </c>
      <c r="P38" s="10">
        <v>725</v>
      </c>
      <c r="Q38" s="10"/>
      <c r="R38" s="10">
        <v>9</v>
      </c>
      <c r="S38" s="10">
        <v>88</v>
      </c>
      <c r="T38" s="10">
        <v>170</v>
      </c>
      <c r="U38" s="10"/>
      <c r="V38" s="10">
        <v>710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2</v>
      </c>
      <c r="D39" s="6">
        <f t="shared" si="0"/>
        <v>30.159999999999997</v>
      </c>
      <c r="E39" s="5">
        <v>1</v>
      </c>
      <c r="F39" s="7">
        <v>2</v>
      </c>
      <c r="G39" s="6">
        <f t="shared" si="1"/>
        <v>16.239999999999998</v>
      </c>
      <c r="H39" s="5">
        <v>7</v>
      </c>
      <c r="I39" s="10">
        <v>2</v>
      </c>
      <c r="J39" s="6">
        <f t="shared" si="5"/>
        <v>99.759999999999991</v>
      </c>
      <c r="K39" s="5"/>
      <c r="L39" s="10"/>
      <c r="M39" s="8"/>
      <c r="N39" s="11">
        <v>6.96</v>
      </c>
      <c r="O39" s="10">
        <v>0</v>
      </c>
      <c r="P39" s="10">
        <v>725</v>
      </c>
      <c r="Q39" s="10"/>
      <c r="R39" s="10">
        <v>9</v>
      </c>
      <c r="S39" s="10">
        <v>91</v>
      </c>
      <c r="T39" s="10">
        <v>168</v>
      </c>
      <c r="U39" s="10"/>
      <c r="V39" s="10">
        <v>713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224.89000000000007</v>
      </c>
      <c r="O40" s="20"/>
      <c r="T40" s="22" t="s">
        <v>34</v>
      </c>
      <c r="U40" s="20">
        <f>SUM(U9:U39)</f>
        <v>0</v>
      </c>
      <c r="V40" s="20">
        <f>SUM(V9:V39)</f>
        <v>22262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224.89000000000007</v>
      </c>
      <c r="O42" s="9">
        <f>O40+O41</f>
        <v>0</v>
      </c>
      <c r="S42" t="s">
        <v>48</v>
      </c>
      <c r="U42" s="9">
        <f>U40+U41</f>
        <v>0</v>
      </c>
      <c r="V42" s="9">
        <f>V40+V41</f>
        <v>22262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1" zoomScale="75" zoomScaleNormal="75" zoomScalePageLayoutView="75" workbookViewId="0">
      <selection activeCell="A39" sqref="A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5</v>
      </c>
      <c r="G8" s="6">
        <f t="shared" ref="G8:G39" si="1">((+E8*12)+F8)*1.16</f>
        <v>61.48</v>
      </c>
      <c r="H8" s="5">
        <v>8</v>
      </c>
      <c r="I8" s="5">
        <v>5</v>
      </c>
      <c r="J8" s="6">
        <f t="shared" ref="J8:J29" si="2">((+H8*12)+I8)*1.16</f>
        <v>117.16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4</v>
      </c>
      <c r="F9" s="7">
        <v>5</v>
      </c>
      <c r="G9" s="6">
        <f t="shared" si="1"/>
        <v>61.48</v>
      </c>
      <c r="H9" s="5">
        <v>9</v>
      </c>
      <c r="I9" s="10">
        <v>1</v>
      </c>
      <c r="J9" s="6">
        <f t="shared" si="2"/>
        <v>126.44</v>
      </c>
      <c r="K9" s="5"/>
      <c r="L9" s="10"/>
      <c r="M9" s="8"/>
      <c r="N9" s="11">
        <v>9.2799999999999994</v>
      </c>
      <c r="O9" s="10">
        <v>4</v>
      </c>
      <c r="P9" s="10">
        <v>800</v>
      </c>
      <c r="Q9" s="10"/>
      <c r="R9" s="10">
        <v>9</v>
      </c>
      <c r="S9" s="10">
        <v>87</v>
      </c>
      <c r="T9" s="10">
        <v>196</v>
      </c>
      <c r="U9" s="10"/>
      <c r="V9" s="10">
        <v>769</v>
      </c>
      <c r="W9" s="12">
        <v>43572</v>
      </c>
      <c r="X9" s="10">
        <v>3</v>
      </c>
      <c r="Y9" s="10">
        <v>670303</v>
      </c>
      <c r="Z9" s="10">
        <v>13</v>
      </c>
      <c r="AA9" s="10">
        <v>11</v>
      </c>
      <c r="AB9" s="10">
        <v>1</v>
      </c>
      <c r="AC9" s="11">
        <v>2</v>
      </c>
      <c r="AD9" s="13">
        <v>178.5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4</v>
      </c>
      <c r="F10" s="7">
        <v>5</v>
      </c>
      <c r="G10" s="6">
        <f t="shared" si="1"/>
        <v>61.48</v>
      </c>
      <c r="H10" s="5">
        <v>9</v>
      </c>
      <c r="I10" s="10">
        <v>8</v>
      </c>
      <c r="J10" s="6">
        <f t="shared" si="2"/>
        <v>134.56</v>
      </c>
      <c r="K10" s="5"/>
      <c r="L10" s="10"/>
      <c r="M10" s="8"/>
      <c r="N10" s="11">
        <v>8.1199999999999992</v>
      </c>
      <c r="O10" s="10">
        <v>4</v>
      </c>
      <c r="P10" s="10">
        <v>800</v>
      </c>
      <c r="Q10" s="10"/>
      <c r="R10" s="10">
        <v>9</v>
      </c>
      <c r="S10" s="10">
        <v>80</v>
      </c>
      <c r="T10" s="10">
        <v>218</v>
      </c>
      <c r="U10" s="10"/>
      <c r="V10" s="10">
        <v>768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4</v>
      </c>
      <c r="F11" s="7">
        <v>5</v>
      </c>
      <c r="G11" s="6">
        <f t="shared" si="1"/>
        <v>61.48</v>
      </c>
      <c r="H11" s="5">
        <v>10</v>
      </c>
      <c r="I11" s="10">
        <v>4</v>
      </c>
      <c r="J11" s="6">
        <f t="shared" si="2"/>
        <v>143.84</v>
      </c>
      <c r="K11" s="5"/>
      <c r="L11" s="10"/>
      <c r="M11" s="8"/>
      <c r="N11" s="11">
        <v>9.2799999999999994</v>
      </c>
      <c r="O11" s="10">
        <v>4</v>
      </c>
      <c r="P11" s="10">
        <v>800</v>
      </c>
      <c r="Q11" s="10"/>
      <c r="R11" s="10">
        <v>9</v>
      </c>
      <c r="S11" s="10">
        <v>81</v>
      </c>
      <c r="T11" s="10">
        <v>236</v>
      </c>
      <c r="U11" s="10"/>
      <c r="V11" s="10">
        <v>770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4</v>
      </c>
      <c r="F12" s="7">
        <v>5</v>
      </c>
      <c r="G12" s="6">
        <f t="shared" si="1"/>
        <v>61.48</v>
      </c>
      <c r="H12" s="5">
        <v>11</v>
      </c>
      <c r="I12" s="10">
        <v>0</v>
      </c>
      <c r="J12" s="6">
        <f t="shared" si="2"/>
        <v>153.11999999999998</v>
      </c>
      <c r="K12" s="5"/>
      <c r="L12" s="10"/>
      <c r="M12" s="8"/>
      <c r="N12" s="11">
        <v>9.2799999999999994</v>
      </c>
      <c r="O12" s="10">
        <v>4</v>
      </c>
      <c r="P12" s="10">
        <v>800</v>
      </c>
      <c r="Q12" s="10"/>
      <c r="R12" s="10">
        <v>9</v>
      </c>
      <c r="S12" s="10">
        <v>79</v>
      </c>
      <c r="T12" s="10">
        <v>188</v>
      </c>
      <c r="U12" s="10"/>
      <c r="V12" s="10">
        <v>770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4</v>
      </c>
      <c r="F13" s="7">
        <v>5</v>
      </c>
      <c r="G13" s="6">
        <f t="shared" si="1"/>
        <v>61.48</v>
      </c>
      <c r="H13" s="5">
        <v>11</v>
      </c>
      <c r="I13" s="10">
        <v>9</v>
      </c>
      <c r="J13" s="6">
        <f t="shared" si="2"/>
        <v>163.56</v>
      </c>
      <c r="K13" s="5"/>
      <c r="L13" s="10"/>
      <c r="M13" s="8"/>
      <c r="N13" s="11">
        <v>10.44</v>
      </c>
      <c r="O13" s="10">
        <v>4</v>
      </c>
      <c r="P13" s="10">
        <v>800</v>
      </c>
      <c r="Q13" s="10"/>
      <c r="R13" s="10">
        <v>9</v>
      </c>
      <c r="S13" s="10">
        <v>82</v>
      </c>
      <c r="T13" s="10">
        <v>212</v>
      </c>
      <c r="U13" s="10"/>
      <c r="V13" s="10">
        <v>767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4</v>
      </c>
      <c r="F14" s="7">
        <v>5</v>
      </c>
      <c r="G14" s="6">
        <f t="shared" si="1"/>
        <v>61.48</v>
      </c>
      <c r="H14" s="5">
        <v>12</v>
      </c>
      <c r="I14" s="10">
        <v>5</v>
      </c>
      <c r="J14" s="6">
        <f t="shared" si="2"/>
        <v>172.83999999999997</v>
      </c>
      <c r="K14" s="5"/>
      <c r="L14" s="10"/>
      <c r="M14" s="8"/>
      <c r="N14" s="11">
        <v>9.2799999999999994</v>
      </c>
      <c r="O14" s="10">
        <v>4</v>
      </c>
      <c r="P14" s="10">
        <v>800</v>
      </c>
      <c r="Q14" s="10"/>
      <c r="R14" s="10">
        <v>9</v>
      </c>
      <c r="S14" s="10">
        <v>83</v>
      </c>
      <c r="T14" s="10">
        <v>203</v>
      </c>
      <c r="U14" s="10"/>
      <c r="V14" s="10">
        <v>761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4</v>
      </c>
      <c r="F15" s="7">
        <v>5</v>
      </c>
      <c r="G15" s="6">
        <f t="shared" si="1"/>
        <v>61.48</v>
      </c>
      <c r="H15" s="5">
        <v>13</v>
      </c>
      <c r="I15" s="10">
        <v>1</v>
      </c>
      <c r="J15" s="6">
        <f t="shared" si="2"/>
        <v>182.11999999999998</v>
      </c>
      <c r="K15" s="5"/>
      <c r="L15" s="10"/>
      <c r="M15" s="8"/>
      <c r="N15" s="11">
        <v>9.2799999999999994</v>
      </c>
      <c r="O15" s="10">
        <v>2</v>
      </c>
      <c r="P15" s="10">
        <v>800</v>
      </c>
      <c r="Q15" s="10"/>
      <c r="R15" s="10">
        <v>9</v>
      </c>
      <c r="S15" s="10">
        <v>85</v>
      </c>
      <c r="T15" s="10">
        <v>182</v>
      </c>
      <c r="U15" s="10"/>
      <c r="V15" s="10">
        <v>738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4</v>
      </c>
      <c r="F16" s="7">
        <v>5</v>
      </c>
      <c r="G16" s="6">
        <f t="shared" si="1"/>
        <v>61.48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9.2799999999999994</v>
      </c>
      <c r="O16" s="10">
        <v>0</v>
      </c>
      <c r="P16" s="10">
        <v>800</v>
      </c>
      <c r="Q16" s="10"/>
      <c r="R16" s="10">
        <v>9</v>
      </c>
      <c r="S16" s="10">
        <v>88</v>
      </c>
      <c r="T16" s="10">
        <v>167</v>
      </c>
      <c r="U16" s="10"/>
      <c r="V16" s="10">
        <v>725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5</v>
      </c>
      <c r="G17" s="6">
        <f t="shared" si="1"/>
        <v>61.48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8.1199999999999992</v>
      </c>
      <c r="O17" s="10">
        <v>1</v>
      </c>
      <c r="P17" s="10">
        <v>800</v>
      </c>
      <c r="Q17" s="10"/>
      <c r="R17" s="10">
        <v>9</v>
      </c>
      <c r="S17" s="10">
        <v>84</v>
      </c>
      <c r="T17" s="10">
        <v>188</v>
      </c>
      <c r="U17" s="10"/>
      <c r="V17" s="10">
        <v>702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4</v>
      </c>
      <c r="F18" s="7">
        <v>10</v>
      </c>
      <c r="G18" s="6">
        <f t="shared" si="1"/>
        <v>67.28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v>5.75</v>
      </c>
      <c r="O18" s="10">
        <v>0</v>
      </c>
      <c r="P18" s="10">
        <v>800</v>
      </c>
      <c r="Q18" s="10"/>
      <c r="R18" s="10">
        <v>9</v>
      </c>
      <c r="S18" s="10">
        <v>84</v>
      </c>
      <c r="T18" s="10">
        <v>192</v>
      </c>
      <c r="U18" s="10"/>
      <c r="V18" s="10">
        <v>740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5</v>
      </c>
      <c r="G19" s="6">
        <f t="shared" si="1"/>
        <v>75.399999999999991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8.1199999999999992</v>
      </c>
      <c r="O19" s="10">
        <v>0</v>
      </c>
      <c r="P19" s="10">
        <v>800</v>
      </c>
      <c r="Q19" s="10"/>
      <c r="R19" s="10">
        <v>9</v>
      </c>
      <c r="S19" s="10">
        <v>82</v>
      </c>
      <c r="T19" s="10">
        <v>185</v>
      </c>
      <c r="U19" s="10"/>
      <c r="V19" s="10">
        <v>727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5</v>
      </c>
      <c r="F20" s="7">
        <v>11</v>
      </c>
      <c r="G20" s="6">
        <f t="shared" si="1"/>
        <v>82.36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6.96</v>
      </c>
      <c r="O20" s="10">
        <v>0</v>
      </c>
      <c r="P20" s="10">
        <v>800</v>
      </c>
      <c r="Q20" s="10"/>
      <c r="R20" s="10">
        <v>9</v>
      </c>
      <c r="S20" s="10">
        <v>87</v>
      </c>
      <c r="T20" s="10">
        <v>178</v>
      </c>
      <c r="U20" s="10"/>
      <c r="V20" s="14">
        <v>728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6</v>
      </c>
      <c r="F21" s="7">
        <v>5</v>
      </c>
      <c r="G21" s="6">
        <f t="shared" si="1"/>
        <v>89.32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f>IF(B21=0,0,(D21+G21)-(D20+G20))</f>
        <v>6.9599999999999937</v>
      </c>
      <c r="O21" s="10">
        <v>1</v>
      </c>
      <c r="P21" s="10">
        <v>800</v>
      </c>
      <c r="Q21" s="10"/>
      <c r="R21" s="16">
        <v>9</v>
      </c>
      <c r="S21" s="10">
        <v>83</v>
      </c>
      <c r="T21" s="10">
        <v>198</v>
      </c>
      <c r="U21" s="10"/>
      <c r="V21" s="10">
        <v>733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7</v>
      </c>
      <c r="F22" s="7">
        <v>1</v>
      </c>
      <c r="G22" s="6">
        <f t="shared" si="1"/>
        <v>98.6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9.2800000000000011</v>
      </c>
      <c r="O22" s="10">
        <v>1</v>
      </c>
      <c r="P22" s="10">
        <v>800</v>
      </c>
      <c r="Q22" s="10"/>
      <c r="R22" s="10">
        <v>9</v>
      </c>
      <c r="S22" s="10">
        <v>86</v>
      </c>
      <c r="T22" s="10">
        <v>200</v>
      </c>
      <c r="U22" s="10"/>
      <c r="V22" s="10">
        <v>727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7</v>
      </c>
      <c r="F23" s="7">
        <v>9</v>
      </c>
      <c r="G23" s="6">
        <f t="shared" si="1"/>
        <v>107.88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f>IF(B23=0,0,(D23+G23)-(D22+G22))</f>
        <v>9.2800000000000011</v>
      </c>
      <c r="O23" s="10">
        <v>0</v>
      </c>
      <c r="P23" s="10">
        <v>800</v>
      </c>
      <c r="Q23" s="10"/>
      <c r="R23" s="10">
        <v>9</v>
      </c>
      <c r="S23" s="10">
        <v>85</v>
      </c>
      <c r="T23" s="10">
        <v>196</v>
      </c>
      <c r="U23" s="10"/>
      <c r="V23" s="10">
        <v>734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8</v>
      </c>
      <c r="F24" s="7">
        <v>4</v>
      </c>
      <c r="G24" s="6">
        <f t="shared" si="1"/>
        <v>115.99999999999999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f>IF(B24=0,0,(D24+G24)-(D23+G23))</f>
        <v>8.1199999999999761</v>
      </c>
      <c r="O24" s="10">
        <v>0</v>
      </c>
      <c r="P24" s="10">
        <v>800</v>
      </c>
      <c r="Q24" s="10"/>
      <c r="R24" s="10">
        <v>9</v>
      </c>
      <c r="S24" s="10">
        <v>83</v>
      </c>
      <c r="T24" s="10">
        <v>191</v>
      </c>
      <c r="U24" s="10"/>
      <c r="V24" s="10">
        <v>733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8</v>
      </c>
      <c r="F25" s="7">
        <v>7</v>
      </c>
      <c r="G25" s="6">
        <f t="shared" si="1"/>
        <v>119.47999999999999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/>
      <c r="N25" s="11">
        <v>8.1199999999999992</v>
      </c>
      <c r="O25" s="10">
        <v>1</v>
      </c>
      <c r="P25" s="10">
        <v>800</v>
      </c>
      <c r="Q25" s="10"/>
      <c r="R25" s="10">
        <v>9</v>
      </c>
      <c r="S25" s="10">
        <v>91</v>
      </c>
      <c r="T25" s="10">
        <v>169</v>
      </c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8</v>
      </c>
      <c r="F26" s="7">
        <v>7</v>
      </c>
      <c r="G26" s="6">
        <f t="shared" si="1"/>
        <v>119.47999999999999</v>
      </c>
      <c r="H26" s="5">
        <v>2</v>
      </c>
      <c r="I26" s="10">
        <v>1</v>
      </c>
      <c r="J26" s="6">
        <f t="shared" si="2"/>
        <v>28.999999999999996</v>
      </c>
      <c r="K26" s="5"/>
      <c r="L26" s="10"/>
      <c r="M26" s="8"/>
      <c r="N26" s="11">
        <v>9.2799999999999994</v>
      </c>
      <c r="O26" s="10">
        <v>0</v>
      </c>
      <c r="P26" s="10">
        <v>800</v>
      </c>
      <c r="Q26" s="10"/>
      <c r="R26" s="10">
        <v>9</v>
      </c>
      <c r="S26" s="10">
        <v>93</v>
      </c>
      <c r="T26" s="10">
        <v>144</v>
      </c>
      <c r="U26" s="10"/>
      <c r="V26" s="10">
        <v>717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8</v>
      </c>
      <c r="F27" s="7">
        <v>7</v>
      </c>
      <c r="G27" s="6">
        <f t="shared" si="1"/>
        <v>119.47999999999999</v>
      </c>
      <c r="H27" s="5">
        <v>2</v>
      </c>
      <c r="I27" s="10">
        <v>9</v>
      </c>
      <c r="J27" s="6">
        <f t="shared" si="2"/>
        <v>38.279999999999994</v>
      </c>
      <c r="K27" s="5"/>
      <c r="L27" s="10"/>
      <c r="M27" s="8"/>
      <c r="N27" s="11">
        <v>9.2799999999999994</v>
      </c>
      <c r="O27" s="10">
        <v>0</v>
      </c>
      <c r="P27" s="10">
        <v>800</v>
      </c>
      <c r="Q27" s="10"/>
      <c r="R27" s="10">
        <v>9</v>
      </c>
      <c r="S27" s="10">
        <v>86</v>
      </c>
      <c r="T27" s="10">
        <v>177</v>
      </c>
      <c r="U27" s="10"/>
      <c r="V27" s="10">
        <v>709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8</v>
      </c>
      <c r="F28" s="7">
        <v>7</v>
      </c>
      <c r="G28" s="6">
        <f t="shared" si="1"/>
        <v>119.47999999999999</v>
      </c>
      <c r="H28" s="5">
        <v>3</v>
      </c>
      <c r="I28" s="10">
        <v>4</v>
      </c>
      <c r="J28" s="6">
        <f t="shared" si="2"/>
        <v>46.4</v>
      </c>
      <c r="K28" s="5"/>
      <c r="L28" s="10"/>
      <c r="M28" s="8"/>
      <c r="N28" s="11">
        <v>8.1199999999999992</v>
      </c>
      <c r="O28" s="10">
        <v>0</v>
      </c>
      <c r="P28" s="10">
        <v>800</v>
      </c>
      <c r="Q28" s="10"/>
      <c r="R28" s="10">
        <v>9</v>
      </c>
      <c r="S28" s="10">
        <v>84</v>
      </c>
      <c r="T28" s="10">
        <v>180</v>
      </c>
      <c r="U28" s="10"/>
      <c r="V28" s="10">
        <v>723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8</v>
      </c>
      <c r="F29" s="7">
        <v>7</v>
      </c>
      <c r="G29" s="6">
        <f t="shared" si="1"/>
        <v>119.47999999999999</v>
      </c>
      <c r="H29" s="5">
        <v>3</v>
      </c>
      <c r="I29" s="10">
        <v>11</v>
      </c>
      <c r="J29" s="6">
        <f t="shared" si="2"/>
        <v>54.519999999999996</v>
      </c>
      <c r="K29" s="5"/>
      <c r="L29" s="10"/>
      <c r="M29" s="8"/>
      <c r="N29" s="11">
        <v>8.1199999999999992</v>
      </c>
      <c r="O29" s="10">
        <v>0</v>
      </c>
      <c r="P29" s="10">
        <v>800</v>
      </c>
      <c r="Q29" s="10"/>
      <c r="R29" s="10">
        <v>9</v>
      </c>
      <c r="S29" s="10">
        <v>83</v>
      </c>
      <c r="T29" s="10">
        <v>191</v>
      </c>
      <c r="U29" s="10"/>
      <c r="V29" s="10">
        <v>728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8</v>
      </c>
      <c r="F30" s="7">
        <v>7</v>
      </c>
      <c r="G30" s="6">
        <f t="shared" si="1"/>
        <v>119.47999999999999</v>
      </c>
      <c r="H30" s="5">
        <v>4</v>
      </c>
      <c r="I30" s="10">
        <v>6</v>
      </c>
      <c r="J30" s="6">
        <f t="shared" ref="J30:J39" si="4">((+H30*12)+I30)*1.16</f>
        <v>62.639999999999993</v>
      </c>
      <c r="K30" s="5"/>
      <c r="L30" s="10"/>
      <c r="M30" s="8"/>
      <c r="N30" s="11">
        <v>8.1199999999999992</v>
      </c>
      <c r="O30" s="10">
        <v>0</v>
      </c>
      <c r="P30" s="10">
        <v>800</v>
      </c>
      <c r="Q30" s="10"/>
      <c r="R30" s="10">
        <v>9</v>
      </c>
      <c r="S30" s="10">
        <v>86</v>
      </c>
      <c r="T30" s="10">
        <v>173</v>
      </c>
      <c r="U30" s="10"/>
      <c r="V30" s="10">
        <v>730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8</v>
      </c>
      <c r="F31" s="7">
        <v>7</v>
      </c>
      <c r="G31" s="6">
        <f t="shared" si="1"/>
        <v>119.47999999999999</v>
      </c>
      <c r="H31" s="5">
        <v>5</v>
      </c>
      <c r="I31" s="10">
        <v>2</v>
      </c>
      <c r="J31" s="6">
        <f t="shared" si="4"/>
        <v>71.92</v>
      </c>
      <c r="K31" s="5"/>
      <c r="L31" s="10"/>
      <c r="M31" s="8"/>
      <c r="N31" s="11">
        <v>9.2799999999999994</v>
      </c>
      <c r="O31" s="10">
        <v>0</v>
      </c>
      <c r="P31" s="10">
        <v>800</v>
      </c>
      <c r="Q31" s="10"/>
      <c r="R31" s="10">
        <v>9</v>
      </c>
      <c r="S31" s="10">
        <v>89</v>
      </c>
      <c r="T31" s="10">
        <v>166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8</v>
      </c>
      <c r="F32" s="7">
        <v>7</v>
      </c>
      <c r="G32" s="6">
        <f t="shared" si="1"/>
        <v>119.47999999999999</v>
      </c>
      <c r="H32" s="5">
        <v>5</v>
      </c>
      <c r="I32" s="10">
        <v>10</v>
      </c>
      <c r="J32" s="6">
        <f t="shared" si="4"/>
        <v>81.199999999999989</v>
      </c>
      <c r="K32" s="5"/>
      <c r="L32" s="10"/>
      <c r="M32" s="8"/>
      <c r="N32" s="11">
        <v>9.2799999999999994</v>
      </c>
      <c r="O32" s="10">
        <v>0</v>
      </c>
      <c r="P32" s="10">
        <v>800</v>
      </c>
      <c r="Q32" s="10"/>
      <c r="R32" s="10">
        <v>9</v>
      </c>
      <c r="S32" s="10">
        <v>83</v>
      </c>
      <c r="T32" s="10">
        <v>195</v>
      </c>
      <c r="U32" s="10"/>
      <c r="V32" s="10">
        <v>732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8</v>
      </c>
      <c r="F33" s="7">
        <v>7</v>
      </c>
      <c r="G33" s="6">
        <f t="shared" si="1"/>
        <v>119.47999999999999</v>
      </c>
      <c r="H33" s="5">
        <v>6</v>
      </c>
      <c r="I33" s="10">
        <v>5</v>
      </c>
      <c r="J33" s="6">
        <f t="shared" si="4"/>
        <v>89.32</v>
      </c>
      <c r="K33" s="5"/>
      <c r="L33" s="10"/>
      <c r="M33" s="8"/>
      <c r="N33" s="11">
        <v>8.1199999999999992</v>
      </c>
      <c r="O33" s="10">
        <v>0</v>
      </c>
      <c r="P33" s="10">
        <v>800</v>
      </c>
      <c r="Q33" s="10"/>
      <c r="R33" s="10">
        <v>9</v>
      </c>
      <c r="S33" s="10">
        <v>86</v>
      </c>
      <c r="T33" s="10">
        <v>184</v>
      </c>
      <c r="U33" s="10"/>
      <c r="V33" s="10">
        <v>717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8</v>
      </c>
      <c r="F34" s="7">
        <v>7</v>
      </c>
      <c r="G34" s="6">
        <f t="shared" si="1"/>
        <v>119.47999999999999</v>
      </c>
      <c r="H34" s="5">
        <v>7</v>
      </c>
      <c r="I34" s="10">
        <v>0</v>
      </c>
      <c r="J34" s="6">
        <f t="shared" si="4"/>
        <v>97.44</v>
      </c>
      <c r="K34" s="5"/>
      <c r="L34" s="10"/>
      <c r="M34" s="8"/>
      <c r="N34" s="11">
        <v>8.1199999999999992</v>
      </c>
      <c r="O34" s="10">
        <v>0</v>
      </c>
      <c r="P34" s="10">
        <v>800</v>
      </c>
      <c r="Q34" s="10"/>
      <c r="R34" s="10">
        <v>9</v>
      </c>
      <c r="S34" s="10">
        <v>80</v>
      </c>
      <c r="T34" s="10">
        <v>180</v>
      </c>
      <c r="U34" s="10"/>
      <c r="V34" s="10">
        <v>719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8</v>
      </c>
      <c r="F35" s="7">
        <v>7</v>
      </c>
      <c r="G35" s="6">
        <f t="shared" si="1"/>
        <v>119.47999999999999</v>
      </c>
      <c r="H35" s="5">
        <v>7</v>
      </c>
      <c r="I35" s="10">
        <v>7</v>
      </c>
      <c r="J35" s="6">
        <f t="shared" si="4"/>
        <v>105.55999999999999</v>
      </c>
      <c r="K35" s="5"/>
      <c r="L35" s="10"/>
      <c r="M35" s="8"/>
      <c r="N35" s="11">
        <v>8.1199999999999992</v>
      </c>
      <c r="O35" s="10">
        <v>0</v>
      </c>
      <c r="P35" s="10">
        <v>800</v>
      </c>
      <c r="Q35" s="10"/>
      <c r="R35" s="10">
        <v>9</v>
      </c>
      <c r="S35" s="10">
        <v>92</v>
      </c>
      <c r="T35" s="10">
        <v>163</v>
      </c>
      <c r="U35" s="10"/>
      <c r="V35" s="10">
        <v>713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8</v>
      </c>
      <c r="F36" s="7">
        <v>7</v>
      </c>
      <c r="G36" s="6">
        <f t="shared" si="1"/>
        <v>119.47999999999999</v>
      </c>
      <c r="H36" s="5">
        <v>8</v>
      </c>
      <c r="I36" s="10">
        <v>1</v>
      </c>
      <c r="J36" s="6">
        <f t="shared" si="4"/>
        <v>112.52</v>
      </c>
      <c r="K36" s="5"/>
      <c r="L36" s="10"/>
      <c r="M36" s="8"/>
      <c r="N36" s="11">
        <v>6.96</v>
      </c>
      <c r="O36" s="10">
        <v>0</v>
      </c>
      <c r="P36" s="10">
        <v>800</v>
      </c>
      <c r="Q36" s="10"/>
      <c r="R36" s="10">
        <v>9</v>
      </c>
      <c r="S36" s="10">
        <v>90</v>
      </c>
      <c r="T36" s="10">
        <v>165</v>
      </c>
      <c r="U36" s="10"/>
      <c r="V36" s="10">
        <v>706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8</v>
      </c>
      <c r="F37" s="7">
        <v>7</v>
      </c>
      <c r="G37" s="6">
        <f t="shared" si="1"/>
        <v>119.47999999999999</v>
      </c>
      <c r="H37" s="5">
        <v>8</v>
      </c>
      <c r="I37" s="10">
        <v>8</v>
      </c>
      <c r="J37" s="6">
        <f t="shared" si="4"/>
        <v>120.63999999999999</v>
      </c>
      <c r="K37" s="5"/>
      <c r="L37" s="10"/>
      <c r="M37" s="8"/>
      <c r="N37" s="11">
        <v>8.1199999999999992</v>
      </c>
      <c r="O37" s="10">
        <v>0</v>
      </c>
      <c r="P37" s="10">
        <v>800</v>
      </c>
      <c r="Q37" s="10"/>
      <c r="R37" s="10">
        <v>9</v>
      </c>
      <c r="S37" s="10">
        <v>100</v>
      </c>
      <c r="T37" s="10">
        <v>140</v>
      </c>
      <c r="U37" s="10"/>
      <c r="V37" s="10">
        <v>717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8</v>
      </c>
      <c r="F38" s="7">
        <v>7</v>
      </c>
      <c r="G38" s="6">
        <f t="shared" si="1"/>
        <v>119.47999999999999</v>
      </c>
      <c r="H38" s="5">
        <v>9</v>
      </c>
      <c r="I38" s="10">
        <v>3</v>
      </c>
      <c r="J38" s="6">
        <f t="shared" si="4"/>
        <v>128.76</v>
      </c>
      <c r="K38" s="5"/>
      <c r="L38" s="10"/>
      <c r="M38" s="8"/>
      <c r="N38" s="11">
        <v>8.1199999999999992</v>
      </c>
      <c r="O38" s="10">
        <v>0</v>
      </c>
      <c r="P38" s="10">
        <v>800</v>
      </c>
      <c r="Q38" s="10"/>
      <c r="R38" s="10">
        <v>9</v>
      </c>
      <c r="S38" s="10">
        <v>95</v>
      </c>
      <c r="T38" s="10">
        <v>164</v>
      </c>
      <c r="U38" s="10"/>
      <c r="V38" s="10">
        <v>723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253.99</v>
      </c>
      <c r="O40" s="20"/>
      <c r="T40" s="22" t="s">
        <v>34</v>
      </c>
      <c r="U40" s="20">
        <f>SUM(U9:U39)</f>
        <v>0</v>
      </c>
      <c r="V40" s="20">
        <f>SUM(V9:V39)</f>
        <v>21994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253.99</v>
      </c>
      <c r="O42" s="9">
        <f>O40+O41</f>
        <v>0</v>
      </c>
      <c r="S42" t="s">
        <v>48</v>
      </c>
      <c r="U42" s="9">
        <f>U40+U41</f>
        <v>0</v>
      </c>
      <c r="V42" s="9">
        <f>V40+V41</f>
        <v>21994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2" zoomScale="75" zoomScaleNormal="75" zoomScalePageLayoutView="75" workbookViewId="0">
      <selection activeCell="AE39" sqref="AE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10</v>
      </c>
      <c r="G8" s="6">
        <f t="shared" ref="G8:G39" si="1">((+E8*12)+F8)*1.16</f>
        <v>25.52</v>
      </c>
      <c r="H8" s="5">
        <v>8</v>
      </c>
      <c r="I8" s="5">
        <v>1</v>
      </c>
      <c r="J8" s="6">
        <f t="shared" ref="J8:J29" si="2">((+H8*12)+I8)*1.16</f>
        <v>112.52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10</v>
      </c>
      <c r="G9" s="6">
        <f t="shared" si="1"/>
        <v>25.52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9.2799999999999994</v>
      </c>
      <c r="O9" s="10">
        <v>0</v>
      </c>
      <c r="P9" s="10">
        <v>925</v>
      </c>
      <c r="Q9" s="10"/>
      <c r="R9" s="10">
        <v>9</v>
      </c>
      <c r="S9" s="10">
        <v>81</v>
      </c>
      <c r="T9" s="10">
        <v>190</v>
      </c>
      <c r="U9" s="10"/>
      <c r="V9" s="10">
        <v>735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10</v>
      </c>
      <c r="G10" s="6">
        <f t="shared" si="1"/>
        <v>25.52</v>
      </c>
      <c r="H10" s="5">
        <v>9</v>
      </c>
      <c r="I10" s="10">
        <v>4</v>
      </c>
      <c r="J10" s="6">
        <f t="shared" si="2"/>
        <v>129.91999999999999</v>
      </c>
      <c r="K10" s="5"/>
      <c r="L10" s="10"/>
      <c r="M10" s="8"/>
      <c r="N10" s="11">
        <v>8.1199999999999992</v>
      </c>
      <c r="O10" s="10">
        <v>1</v>
      </c>
      <c r="P10" s="10">
        <v>925</v>
      </c>
      <c r="Q10" s="10"/>
      <c r="R10" s="10">
        <v>9</v>
      </c>
      <c r="S10" s="10">
        <v>82</v>
      </c>
      <c r="T10" s="10">
        <v>204</v>
      </c>
      <c r="U10" s="10"/>
      <c r="V10" s="10">
        <v>736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10</v>
      </c>
      <c r="G11" s="6">
        <f t="shared" si="1"/>
        <v>25.52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9.2799999999999994</v>
      </c>
      <c r="O11" s="10">
        <v>0</v>
      </c>
      <c r="P11" s="10">
        <v>925</v>
      </c>
      <c r="Q11" s="10"/>
      <c r="R11" s="10">
        <v>9</v>
      </c>
      <c r="S11" s="10">
        <v>83</v>
      </c>
      <c r="T11" s="10">
        <v>185</v>
      </c>
      <c r="U11" s="10"/>
      <c r="V11" s="10">
        <v>734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10</v>
      </c>
      <c r="G12" s="6">
        <f t="shared" si="1"/>
        <v>25.52</v>
      </c>
      <c r="H12" s="5">
        <v>10</v>
      </c>
      <c r="I12" s="10">
        <v>7</v>
      </c>
      <c r="J12" s="6">
        <f t="shared" si="2"/>
        <v>147.32</v>
      </c>
      <c r="K12" s="5"/>
      <c r="L12" s="10"/>
      <c r="M12" s="8"/>
      <c r="N12" s="11">
        <v>8.1199999999999992</v>
      </c>
      <c r="O12" s="10">
        <v>0</v>
      </c>
      <c r="P12" s="10">
        <v>925</v>
      </c>
      <c r="Q12" s="10"/>
      <c r="R12" s="10">
        <v>9</v>
      </c>
      <c r="S12" s="10">
        <v>82</v>
      </c>
      <c r="T12" s="10">
        <v>201</v>
      </c>
      <c r="U12" s="10"/>
      <c r="V12" s="10">
        <v>739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10</v>
      </c>
      <c r="G13" s="6">
        <f t="shared" si="1"/>
        <v>25.52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9.2799999999999994</v>
      </c>
      <c r="O13" s="10">
        <v>0</v>
      </c>
      <c r="P13" s="10">
        <v>925</v>
      </c>
      <c r="Q13" s="10"/>
      <c r="R13" s="10">
        <v>9</v>
      </c>
      <c r="S13" s="10">
        <v>84</v>
      </c>
      <c r="T13" s="10">
        <v>195</v>
      </c>
      <c r="U13" s="10"/>
      <c r="V13" s="10">
        <v>736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10</v>
      </c>
      <c r="G14" s="6">
        <f t="shared" si="1"/>
        <v>25.52</v>
      </c>
      <c r="H14" s="5">
        <v>11</v>
      </c>
      <c r="I14" s="10">
        <v>11</v>
      </c>
      <c r="J14" s="6">
        <f t="shared" si="2"/>
        <v>165.88</v>
      </c>
      <c r="K14" s="5"/>
      <c r="L14" s="10"/>
      <c r="M14" s="8"/>
      <c r="N14" s="11">
        <v>9.2799999999999994</v>
      </c>
      <c r="O14" s="10">
        <v>0</v>
      </c>
      <c r="P14" s="10">
        <v>925</v>
      </c>
      <c r="Q14" s="10"/>
      <c r="R14" s="10">
        <v>9</v>
      </c>
      <c r="S14" s="10">
        <v>88</v>
      </c>
      <c r="T14" s="10">
        <v>174</v>
      </c>
      <c r="U14" s="10"/>
      <c r="V14" s="10">
        <v>737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10</v>
      </c>
      <c r="G15" s="6">
        <f t="shared" si="1"/>
        <v>25.52</v>
      </c>
      <c r="H15" s="5">
        <v>11</v>
      </c>
      <c r="I15" s="10">
        <v>11</v>
      </c>
      <c r="J15" s="6">
        <f t="shared" si="2"/>
        <v>165.88</v>
      </c>
      <c r="K15" s="5"/>
      <c r="L15" s="10"/>
      <c r="M15" s="8"/>
      <c r="N15" s="11">
        <v>0</v>
      </c>
      <c r="O15" s="10">
        <v>0</v>
      </c>
      <c r="P15" s="10">
        <v>1500</v>
      </c>
      <c r="Q15" s="10"/>
      <c r="R15" s="10">
        <v>9</v>
      </c>
      <c r="S15" s="10" t="s">
        <v>298</v>
      </c>
      <c r="T15" s="10" t="s">
        <v>309</v>
      </c>
      <c r="U15" s="10"/>
      <c r="V15" s="10"/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10</v>
      </c>
      <c r="G16" s="6">
        <f t="shared" si="1"/>
        <v>25.52</v>
      </c>
      <c r="H16" s="5">
        <v>11</v>
      </c>
      <c r="I16" s="10">
        <v>11</v>
      </c>
      <c r="J16" s="6">
        <f t="shared" si="2"/>
        <v>165.88</v>
      </c>
      <c r="K16" s="5"/>
      <c r="L16" s="10"/>
      <c r="M16" s="8"/>
      <c r="N16" s="11">
        <v>0</v>
      </c>
      <c r="O16" s="10">
        <v>0</v>
      </c>
      <c r="P16" s="10">
        <v>1900</v>
      </c>
      <c r="Q16" s="10"/>
      <c r="R16" s="10">
        <v>9</v>
      </c>
      <c r="S16" s="10" t="s">
        <v>298</v>
      </c>
      <c r="T16" s="10" t="s">
        <v>309</v>
      </c>
      <c r="U16" s="10"/>
      <c r="V16" s="10"/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10</v>
      </c>
      <c r="G17" s="6">
        <f t="shared" si="1"/>
        <v>25.52</v>
      </c>
      <c r="H17" s="5">
        <v>11</v>
      </c>
      <c r="I17" s="10">
        <v>11</v>
      </c>
      <c r="J17" s="6">
        <f t="shared" si="2"/>
        <v>165.88</v>
      </c>
      <c r="K17" s="5"/>
      <c r="L17" s="10"/>
      <c r="M17" s="8"/>
      <c r="N17" s="11">
        <v>0</v>
      </c>
      <c r="O17" s="10">
        <v>0</v>
      </c>
      <c r="P17" s="10">
        <v>1900</v>
      </c>
      <c r="Q17" s="10"/>
      <c r="R17" s="10">
        <v>9</v>
      </c>
      <c r="S17" s="10" t="s">
        <v>298</v>
      </c>
      <c r="T17" s="10" t="s">
        <v>309</v>
      </c>
      <c r="U17" s="10"/>
      <c r="V17" s="10"/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10</v>
      </c>
      <c r="G18" s="6">
        <f t="shared" si="1"/>
        <v>25.52</v>
      </c>
      <c r="H18" s="5">
        <v>11</v>
      </c>
      <c r="I18" s="10">
        <v>11</v>
      </c>
      <c r="J18" s="6">
        <f t="shared" si="2"/>
        <v>165.88</v>
      </c>
      <c r="K18" s="5"/>
      <c r="L18" s="10"/>
      <c r="M18" s="8"/>
      <c r="N18" s="11">
        <v>0</v>
      </c>
      <c r="O18" s="10">
        <v>0</v>
      </c>
      <c r="P18" s="10">
        <v>2000</v>
      </c>
      <c r="Q18" s="10"/>
      <c r="R18" s="10">
        <v>9</v>
      </c>
      <c r="S18" s="10" t="s">
        <v>298</v>
      </c>
      <c r="T18" s="10" t="s">
        <v>309</v>
      </c>
      <c r="U18" s="10"/>
      <c r="V18" s="10"/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10</v>
      </c>
      <c r="G19" s="6">
        <f t="shared" si="1"/>
        <v>25.52</v>
      </c>
      <c r="H19" s="5">
        <v>11</v>
      </c>
      <c r="I19" s="10">
        <v>11</v>
      </c>
      <c r="J19" s="6">
        <f t="shared" si="2"/>
        <v>165.88</v>
      </c>
      <c r="K19" s="5"/>
      <c r="L19" s="10"/>
      <c r="M19" s="8"/>
      <c r="N19" s="11">
        <v>0</v>
      </c>
      <c r="O19" s="10">
        <v>0</v>
      </c>
      <c r="P19" s="10">
        <v>2000</v>
      </c>
      <c r="Q19" s="10"/>
      <c r="R19" s="10">
        <v>9</v>
      </c>
      <c r="S19" s="10" t="s">
        <v>298</v>
      </c>
      <c r="T19" s="10" t="s">
        <v>309</v>
      </c>
      <c r="U19" s="10"/>
      <c r="V19" s="10"/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10</v>
      </c>
      <c r="G20" s="6">
        <f t="shared" si="1"/>
        <v>25.52</v>
      </c>
      <c r="H20" s="5">
        <v>11</v>
      </c>
      <c r="I20" s="10">
        <v>11</v>
      </c>
      <c r="J20" s="6">
        <f t="shared" si="2"/>
        <v>165.88</v>
      </c>
      <c r="K20" s="5"/>
      <c r="L20" s="10"/>
      <c r="M20" s="8"/>
      <c r="N20" s="11">
        <v>0</v>
      </c>
      <c r="O20" s="10">
        <v>0</v>
      </c>
      <c r="P20" s="10">
        <v>2050</v>
      </c>
      <c r="Q20" s="10"/>
      <c r="R20" s="10">
        <v>9</v>
      </c>
      <c r="S20" s="10" t="s">
        <v>298</v>
      </c>
      <c r="T20" s="10" t="s">
        <v>309</v>
      </c>
      <c r="U20" s="10" t="s">
        <v>310</v>
      </c>
      <c r="V20" s="14" t="s">
        <v>311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10</v>
      </c>
      <c r="G21" s="6">
        <f t="shared" si="1"/>
        <v>25.52</v>
      </c>
      <c r="H21" s="5">
        <v>12</v>
      </c>
      <c r="I21" s="10">
        <v>4</v>
      </c>
      <c r="J21" s="6">
        <f t="shared" si="2"/>
        <v>171.67999999999998</v>
      </c>
      <c r="K21" s="5"/>
      <c r="L21" s="10"/>
      <c r="M21" s="8"/>
      <c r="N21" s="11">
        <v>5.75</v>
      </c>
      <c r="O21" s="10">
        <v>5</v>
      </c>
      <c r="P21" s="10">
        <v>800</v>
      </c>
      <c r="Q21" s="10"/>
      <c r="R21" s="16">
        <v>9</v>
      </c>
      <c r="S21" s="10">
        <v>85</v>
      </c>
      <c r="T21" s="10">
        <v>125</v>
      </c>
      <c r="U21" s="10"/>
      <c r="V21" s="10">
        <v>491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10</v>
      </c>
      <c r="G22" s="6">
        <f t="shared" si="1"/>
        <v>25.52</v>
      </c>
      <c r="H22" s="5">
        <v>13</v>
      </c>
      <c r="I22" s="10">
        <v>0</v>
      </c>
      <c r="J22" s="6">
        <f t="shared" si="2"/>
        <v>180.95999999999998</v>
      </c>
      <c r="K22" s="5"/>
      <c r="L22" s="10"/>
      <c r="M22" s="8"/>
      <c r="N22" s="11">
        <v>9.2799999999999994</v>
      </c>
      <c r="O22" s="10">
        <v>0</v>
      </c>
      <c r="P22" s="10">
        <v>800</v>
      </c>
      <c r="Q22" s="10"/>
      <c r="R22" s="10">
        <v>9</v>
      </c>
      <c r="S22" s="10">
        <v>80</v>
      </c>
      <c r="T22" s="10">
        <v>181</v>
      </c>
      <c r="U22" s="10"/>
      <c r="V22" s="10">
        <v>467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10</v>
      </c>
      <c r="G23" s="6">
        <f t="shared" si="1"/>
        <v>25.52</v>
      </c>
      <c r="H23" s="5">
        <v>13</v>
      </c>
      <c r="I23" s="10">
        <v>8</v>
      </c>
      <c r="J23" s="6">
        <f t="shared" si="2"/>
        <v>190.23999999999998</v>
      </c>
      <c r="K23" s="5"/>
      <c r="L23" s="10"/>
      <c r="M23" s="8"/>
      <c r="N23" s="11">
        <v>9.2799999999999994</v>
      </c>
      <c r="O23" s="10">
        <v>0</v>
      </c>
      <c r="P23" s="10">
        <v>825</v>
      </c>
      <c r="Q23" s="10"/>
      <c r="R23" s="10">
        <v>9</v>
      </c>
      <c r="S23" s="10">
        <v>81</v>
      </c>
      <c r="T23" s="10">
        <v>163</v>
      </c>
      <c r="U23" s="10"/>
      <c r="V23" s="10">
        <v>672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10</v>
      </c>
      <c r="G24" s="6">
        <f t="shared" si="1"/>
        <v>25.52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9.2799999999999994</v>
      </c>
      <c r="O24" s="10">
        <v>0</v>
      </c>
      <c r="P24" s="10">
        <v>825</v>
      </c>
      <c r="Q24" s="10"/>
      <c r="R24" s="10">
        <v>9</v>
      </c>
      <c r="S24" s="10">
        <v>80</v>
      </c>
      <c r="T24" s="10">
        <v>167</v>
      </c>
      <c r="U24" s="10"/>
      <c r="V24" s="10">
        <v>681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2</v>
      </c>
      <c r="F25" s="7">
        <v>6</v>
      </c>
      <c r="G25" s="6">
        <f t="shared" si="1"/>
        <v>34.799999999999997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9.2800000000000011</v>
      </c>
      <c r="O25" s="10">
        <v>1</v>
      </c>
      <c r="P25" s="10">
        <v>825</v>
      </c>
      <c r="Q25" s="10"/>
      <c r="R25" s="10">
        <v>9</v>
      </c>
      <c r="S25" s="10">
        <v>81</v>
      </c>
      <c r="T25" s="10">
        <v>165</v>
      </c>
      <c r="U25" s="10"/>
      <c r="V25" s="17">
        <v>691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2</v>
      </c>
      <c r="G26" s="6">
        <f t="shared" si="1"/>
        <v>44.08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>IF(B26=0,0,(D26+G26)-(D25+G25))</f>
        <v>9.2800000000000011</v>
      </c>
      <c r="O26" s="10">
        <v>1</v>
      </c>
      <c r="P26" s="10">
        <v>850</v>
      </c>
      <c r="Q26" s="10"/>
      <c r="R26" s="10">
        <v>9</v>
      </c>
      <c r="S26" s="10">
        <v>89</v>
      </c>
      <c r="T26" s="10">
        <v>150</v>
      </c>
      <c r="U26" s="10"/>
      <c r="V26" s="10">
        <v>689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10</v>
      </c>
      <c r="G27" s="6">
        <f t="shared" si="1"/>
        <v>53.36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f>IF(B27=0,0,(D27+G27)-(D26+G26))</f>
        <v>9.2800000000000011</v>
      </c>
      <c r="O27" s="10">
        <v>3</v>
      </c>
      <c r="P27" s="10">
        <v>850</v>
      </c>
      <c r="Q27" s="10"/>
      <c r="R27" s="10">
        <v>9</v>
      </c>
      <c r="S27" s="10">
        <v>83</v>
      </c>
      <c r="T27" s="10">
        <v>180</v>
      </c>
      <c r="U27" s="10"/>
      <c r="V27" s="10">
        <v>680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4</v>
      </c>
      <c r="F28" s="7">
        <v>5</v>
      </c>
      <c r="G28" s="6">
        <f t="shared" si="1"/>
        <v>61.48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>IF(B28=0,0,(D28+G28)-(D27+G27))</f>
        <v>8.1199999999999903</v>
      </c>
      <c r="O28" s="10">
        <v>5</v>
      </c>
      <c r="P28" s="10">
        <v>850</v>
      </c>
      <c r="Q28" s="10"/>
      <c r="R28" s="10">
        <v>9</v>
      </c>
      <c r="S28" s="10">
        <v>81</v>
      </c>
      <c r="T28" s="10">
        <v>199</v>
      </c>
      <c r="U28" s="10"/>
      <c r="V28" s="10">
        <v>703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4</v>
      </c>
      <c r="F29" s="7">
        <v>5</v>
      </c>
      <c r="G29" s="6">
        <f t="shared" si="1"/>
        <v>61.48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/>
      <c r="N29" s="11">
        <v>9.2799999999999994</v>
      </c>
      <c r="O29" s="10">
        <v>4</v>
      </c>
      <c r="P29" s="10">
        <v>800</v>
      </c>
      <c r="Q29" s="10"/>
      <c r="R29" s="10">
        <v>9</v>
      </c>
      <c r="S29" s="10">
        <v>92</v>
      </c>
      <c r="T29" s="10">
        <v>107</v>
      </c>
      <c r="U29" s="10"/>
      <c r="V29" s="10">
        <v>693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4</v>
      </c>
      <c r="F30" s="7">
        <v>5</v>
      </c>
      <c r="G30" s="6">
        <f t="shared" si="1"/>
        <v>61.48</v>
      </c>
      <c r="H30" s="5">
        <v>2</v>
      </c>
      <c r="I30" s="10">
        <v>8</v>
      </c>
      <c r="J30" s="6">
        <f t="shared" ref="J30:J39" si="4">((+H30*12)+I30)*1.16</f>
        <v>37.119999999999997</v>
      </c>
      <c r="K30" s="5"/>
      <c r="L30" s="10"/>
      <c r="M30" s="8"/>
      <c r="N30" s="11">
        <v>9.2799999999999994</v>
      </c>
      <c r="O30" s="10">
        <v>5</v>
      </c>
      <c r="P30" s="10">
        <v>800</v>
      </c>
      <c r="Q30" s="10"/>
      <c r="R30" s="10">
        <v>9</v>
      </c>
      <c r="S30" s="10">
        <v>82</v>
      </c>
      <c r="T30" s="10">
        <v>185</v>
      </c>
      <c r="U30" s="10"/>
      <c r="V30" s="10">
        <v>708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4</v>
      </c>
      <c r="F31" s="7">
        <v>5</v>
      </c>
      <c r="G31" s="6">
        <f t="shared" si="1"/>
        <v>61.48</v>
      </c>
      <c r="H31" s="5">
        <v>3</v>
      </c>
      <c r="I31" s="10">
        <v>4</v>
      </c>
      <c r="J31" s="6">
        <f t="shared" si="4"/>
        <v>46.4</v>
      </c>
      <c r="K31" s="5"/>
      <c r="L31" s="10"/>
      <c r="M31" s="8"/>
      <c r="N31" s="11">
        <v>9.2799999999999994</v>
      </c>
      <c r="O31" s="10">
        <v>4</v>
      </c>
      <c r="P31" s="10">
        <v>800</v>
      </c>
      <c r="Q31" s="10"/>
      <c r="R31" s="10">
        <v>9</v>
      </c>
      <c r="S31" s="10">
        <v>82</v>
      </c>
      <c r="T31" s="10">
        <v>176</v>
      </c>
      <c r="U31" s="10"/>
      <c r="V31" s="10">
        <v>726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4</v>
      </c>
      <c r="F32" s="7">
        <v>5</v>
      </c>
      <c r="G32" s="6">
        <f t="shared" si="1"/>
        <v>61.48</v>
      </c>
      <c r="H32" s="5">
        <v>4</v>
      </c>
      <c r="I32" s="10">
        <v>0</v>
      </c>
      <c r="J32" s="6">
        <f t="shared" si="4"/>
        <v>55.679999999999993</v>
      </c>
      <c r="K32" s="5"/>
      <c r="L32" s="10"/>
      <c r="M32" s="8"/>
      <c r="N32" s="11">
        <v>9.2799999999999994</v>
      </c>
      <c r="O32" s="10">
        <v>4</v>
      </c>
      <c r="P32" s="10">
        <v>800</v>
      </c>
      <c r="Q32" s="10"/>
      <c r="R32" s="10">
        <v>9</v>
      </c>
      <c r="S32" s="10">
        <v>83</v>
      </c>
      <c r="T32" s="10">
        <v>197</v>
      </c>
      <c r="U32" s="10"/>
      <c r="V32" s="10">
        <v>731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4</v>
      </c>
      <c r="F33" s="7">
        <v>5</v>
      </c>
      <c r="G33" s="6">
        <f t="shared" si="1"/>
        <v>61.48</v>
      </c>
      <c r="H33" s="5">
        <v>4</v>
      </c>
      <c r="I33" s="10">
        <v>8</v>
      </c>
      <c r="J33" s="6">
        <f t="shared" si="4"/>
        <v>64.959999999999994</v>
      </c>
      <c r="K33" s="5"/>
      <c r="L33" s="10"/>
      <c r="M33" s="8"/>
      <c r="N33" s="11">
        <v>9.2799999999999994</v>
      </c>
      <c r="O33" s="10">
        <v>4</v>
      </c>
      <c r="P33" s="10">
        <v>800</v>
      </c>
      <c r="Q33" s="10"/>
      <c r="R33" s="10">
        <v>9</v>
      </c>
      <c r="S33" s="10">
        <v>84</v>
      </c>
      <c r="T33" s="10">
        <v>199</v>
      </c>
      <c r="U33" s="10"/>
      <c r="V33" s="10">
        <v>740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4</v>
      </c>
      <c r="F34" s="7">
        <v>5</v>
      </c>
      <c r="G34" s="6">
        <f t="shared" si="1"/>
        <v>61.48</v>
      </c>
      <c r="H34" s="5">
        <v>5</v>
      </c>
      <c r="I34" s="10">
        <v>3</v>
      </c>
      <c r="J34" s="6">
        <f t="shared" si="4"/>
        <v>73.08</v>
      </c>
      <c r="K34" s="5"/>
      <c r="L34" s="10"/>
      <c r="M34" s="8"/>
      <c r="N34" s="11">
        <v>8.1199999999999992</v>
      </c>
      <c r="O34" s="10">
        <v>4</v>
      </c>
      <c r="P34" s="10">
        <v>800</v>
      </c>
      <c r="Q34" s="10"/>
      <c r="R34" s="10">
        <v>9</v>
      </c>
      <c r="S34" s="10">
        <v>86</v>
      </c>
      <c r="T34" s="10">
        <v>202</v>
      </c>
      <c r="U34" s="10"/>
      <c r="V34" s="10">
        <v>745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4</v>
      </c>
      <c r="F35" s="7">
        <v>5</v>
      </c>
      <c r="G35" s="6">
        <f t="shared" si="1"/>
        <v>61.48</v>
      </c>
      <c r="H35" s="5">
        <v>5</v>
      </c>
      <c r="I35" s="10">
        <v>11</v>
      </c>
      <c r="J35" s="6">
        <f t="shared" si="4"/>
        <v>82.36</v>
      </c>
      <c r="K35" s="5"/>
      <c r="L35" s="10"/>
      <c r="M35" s="8"/>
      <c r="N35" s="11">
        <v>9.2799999999999994</v>
      </c>
      <c r="O35" s="10">
        <v>4</v>
      </c>
      <c r="P35" s="10">
        <v>800</v>
      </c>
      <c r="Q35" s="10"/>
      <c r="R35" s="10">
        <v>9</v>
      </c>
      <c r="S35" s="10">
        <v>81</v>
      </c>
      <c r="T35" s="10">
        <v>220</v>
      </c>
      <c r="U35" s="10"/>
      <c r="V35" s="10">
        <v>752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4</v>
      </c>
      <c r="F36" s="7">
        <v>5</v>
      </c>
      <c r="G36" s="6">
        <f t="shared" si="1"/>
        <v>61.48</v>
      </c>
      <c r="H36" s="5">
        <v>6</v>
      </c>
      <c r="I36" s="10">
        <v>6</v>
      </c>
      <c r="J36" s="6">
        <f t="shared" si="4"/>
        <v>90.47999999999999</v>
      </c>
      <c r="K36" s="5"/>
      <c r="L36" s="10"/>
      <c r="M36" s="8"/>
      <c r="N36" s="11">
        <v>8.1199999999999992</v>
      </c>
      <c r="O36" s="10">
        <v>4</v>
      </c>
      <c r="P36" s="10">
        <v>800</v>
      </c>
      <c r="Q36" s="10"/>
      <c r="R36" s="10">
        <v>9</v>
      </c>
      <c r="S36" s="10">
        <v>80</v>
      </c>
      <c r="T36" s="10">
        <v>175</v>
      </c>
      <c r="U36" s="10"/>
      <c r="V36" s="10">
        <v>753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5</v>
      </c>
      <c r="G37" s="6">
        <f t="shared" si="1"/>
        <v>61.48</v>
      </c>
      <c r="H37" s="5">
        <v>7</v>
      </c>
      <c r="I37" s="10">
        <v>2</v>
      </c>
      <c r="J37" s="6">
        <f t="shared" si="4"/>
        <v>99.759999999999991</v>
      </c>
      <c r="K37" s="5"/>
      <c r="L37" s="10"/>
      <c r="M37" s="8"/>
      <c r="N37" s="11">
        <v>9.2799999999999994</v>
      </c>
      <c r="O37" s="10">
        <v>4</v>
      </c>
      <c r="P37" s="10">
        <v>800</v>
      </c>
      <c r="Q37" s="10"/>
      <c r="R37" s="10">
        <v>9</v>
      </c>
      <c r="S37" s="10">
        <v>81</v>
      </c>
      <c r="T37" s="10">
        <v>174</v>
      </c>
      <c r="U37" s="10"/>
      <c r="V37" s="10">
        <v>761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5</v>
      </c>
      <c r="G38" s="6">
        <f t="shared" si="1"/>
        <v>61.48</v>
      </c>
      <c r="H38" s="5">
        <v>7</v>
      </c>
      <c r="I38" s="10">
        <v>10</v>
      </c>
      <c r="J38" s="6">
        <f t="shared" si="4"/>
        <v>109.03999999999999</v>
      </c>
      <c r="K38" s="5"/>
      <c r="L38" s="10"/>
      <c r="M38" s="8"/>
      <c r="N38" s="11">
        <v>9.2799999999999994</v>
      </c>
      <c r="O38" s="10">
        <v>4</v>
      </c>
      <c r="P38" s="10">
        <v>800</v>
      </c>
      <c r="Q38" s="10"/>
      <c r="R38" s="10">
        <v>9</v>
      </c>
      <c r="S38" s="10">
        <v>81</v>
      </c>
      <c r="T38" s="10">
        <v>212</v>
      </c>
      <c r="U38" s="10"/>
      <c r="V38" s="10">
        <v>763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4</v>
      </c>
      <c r="F39" s="7">
        <v>5</v>
      </c>
      <c r="G39" s="6">
        <f t="shared" si="1"/>
        <v>61.48</v>
      </c>
      <c r="H39" s="5">
        <v>8</v>
      </c>
      <c r="I39" s="10">
        <v>5</v>
      </c>
      <c r="J39" s="6">
        <f t="shared" si="4"/>
        <v>117.16</v>
      </c>
      <c r="K39" s="5"/>
      <c r="L39" s="10"/>
      <c r="M39" s="8"/>
      <c r="N39" s="11">
        <v>8.1199999999999992</v>
      </c>
      <c r="O39" s="10">
        <v>4</v>
      </c>
      <c r="P39" s="10">
        <v>800</v>
      </c>
      <c r="Q39" s="10"/>
      <c r="R39" s="10">
        <v>9</v>
      </c>
      <c r="S39" s="10">
        <v>79</v>
      </c>
      <c r="T39" s="10">
        <v>218</v>
      </c>
      <c r="U39" s="10"/>
      <c r="V39" s="10">
        <v>759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221.51000000000002</v>
      </c>
      <c r="O40" s="20"/>
      <c r="T40" s="22" t="s">
        <v>34</v>
      </c>
      <c r="U40" s="20">
        <f>SUM(U9:U39)</f>
        <v>0</v>
      </c>
      <c r="V40" s="20">
        <f>SUM(V9:V39)</f>
        <v>17622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221.51000000000002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17622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A37" sqref="A37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4</v>
      </c>
      <c r="I8" s="5">
        <v>4</v>
      </c>
      <c r="J8" s="6">
        <f t="shared" ref="J8:J29" si="2">((+H8*12)+I8)*1.16</f>
        <v>60.319999999999993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4</v>
      </c>
      <c r="I9" s="10">
        <v>11</v>
      </c>
      <c r="J9" s="6">
        <f t="shared" si="2"/>
        <v>68.44</v>
      </c>
      <c r="K9" s="5"/>
      <c r="L9" s="10"/>
      <c r="M9" s="8"/>
      <c r="N9" s="11">
        <v>8.1199999999999992</v>
      </c>
      <c r="O9" s="10"/>
      <c r="P9" s="10">
        <v>1025</v>
      </c>
      <c r="Q9" s="10"/>
      <c r="R9" s="10">
        <v>9</v>
      </c>
      <c r="S9" s="10">
        <v>89</v>
      </c>
      <c r="T9" s="10">
        <v>173</v>
      </c>
      <c r="U9" s="10"/>
      <c r="V9" s="10">
        <v>725</v>
      </c>
      <c r="W9" s="12">
        <v>43513</v>
      </c>
      <c r="X9" s="10">
        <v>3</v>
      </c>
      <c r="Y9" s="10">
        <v>12809999</v>
      </c>
      <c r="Z9" s="10">
        <v>14</v>
      </c>
      <c r="AA9" s="10">
        <v>2.5</v>
      </c>
      <c r="AB9" s="10">
        <v>1</v>
      </c>
      <c r="AC9" s="11">
        <v>4.25</v>
      </c>
      <c r="AD9" s="13">
        <v>179.03</v>
      </c>
    </row>
    <row r="10" spans="1:30">
      <c r="A10" s="9">
        <f t="shared" ref="A10:A35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5</v>
      </c>
      <c r="I10" s="10">
        <v>6</v>
      </c>
      <c r="J10" s="6">
        <f t="shared" si="2"/>
        <v>76.559999999999988</v>
      </c>
      <c r="K10" s="5"/>
      <c r="L10" s="10"/>
      <c r="M10" s="8"/>
      <c r="N10" s="11">
        <v>8.1199999999999992</v>
      </c>
      <c r="O10" s="10"/>
      <c r="P10" s="10">
        <v>1000</v>
      </c>
      <c r="Q10" s="10"/>
      <c r="R10" s="10">
        <v>9</v>
      </c>
      <c r="S10" s="10">
        <v>82</v>
      </c>
      <c r="T10" s="10">
        <v>196</v>
      </c>
      <c r="U10" s="10"/>
      <c r="V10" s="10">
        <v>715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6</v>
      </c>
      <c r="I11" s="10">
        <v>1</v>
      </c>
      <c r="J11" s="6">
        <f t="shared" si="2"/>
        <v>84.679999999999993</v>
      </c>
      <c r="K11" s="5"/>
      <c r="L11" s="10"/>
      <c r="M11" s="8"/>
      <c r="N11" s="11">
        <v>8.1199999999999992</v>
      </c>
      <c r="O11" s="10"/>
      <c r="P11" s="10">
        <v>1000</v>
      </c>
      <c r="Q11" s="10"/>
      <c r="R11" s="10">
        <v>9</v>
      </c>
      <c r="S11" s="10">
        <v>79</v>
      </c>
      <c r="T11" s="10">
        <v>182</v>
      </c>
      <c r="U11" s="10"/>
      <c r="V11" s="10">
        <v>722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6</v>
      </c>
      <c r="I12" s="10">
        <v>8</v>
      </c>
      <c r="J12" s="6">
        <f t="shared" si="2"/>
        <v>92.8</v>
      </c>
      <c r="K12" s="5"/>
      <c r="L12" s="10"/>
      <c r="M12" s="8"/>
      <c r="N12" s="11">
        <v>8.1199999999999992</v>
      </c>
      <c r="O12" s="10"/>
      <c r="P12" s="10">
        <v>1000</v>
      </c>
      <c r="Q12" s="10"/>
      <c r="R12" s="10">
        <v>9</v>
      </c>
      <c r="S12" s="10">
        <v>77</v>
      </c>
      <c r="T12" s="10">
        <v>208</v>
      </c>
      <c r="U12" s="10"/>
      <c r="V12" s="10">
        <v>728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7</v>
      </c>
      <c r="I13" s="10">
        <v>3</v>
      </c>
      <c r="J13" s="6">
        <f t="shared" si="2"/>
        <v>100.91999999999999</v>
      </c>
      <c r="K13" s="5"/>
      <c r="L13" s="10"/>
      <c r="M13" s="8"/>
      <c r="N13" s="11">
        <v>8.1199999999999992</v>
      </c>
      <c r="O13" s="10"/>
      <c r="P13" s="10">
        <v>1000</v>
      </c>
      <c r="Q13" s="10"/>
      <c r="R13" s="10">
        <v>9</v>
      </c>
      <c r="S13" s="10">
        <v>80</v>
      </c>
      <c r="T13" s="10">
        <v>207</v>
      </c>
      <c r="U13" s="10"/>
      <c r="V13" s="10">
        <v>726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7</v>
      </c>
      <c r="I14" s="10">
        <v>10</v>
      </c>
      <c r="J14" s="6">
        <f t="shared" si="2"/>
        <v>109.03999999999999</v>
      </c>
      <c r="K14" s="5"/>
      <c r="L14" s="10"/>
      <c r="M14" s="8"/>
      <c r="N14" s="11">
        <v>8.1199999999999992</v>
      </c>
      <c r="O14" s="10"/>
      <c r="P14" s="10">
        <v>1000</v>
      </c>
      <c r="Q14" s="10"/>
      <c r="R14" s="10">
        <v>9</v>
      </c>
      <c r="S14" s="10">
        <v>84</v>
      </c>
      <c r="T14" s="10">
        <v>187</v>
      </c>
      <c r="U14" s="10"/>
      <c r="V14" s="10">
        <v>720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3</v>
      </c>
      <c r="G15" s="6">
        <f t="shared" si="1"/>
        <v>17.399999999999999</v>
      </c>
      <c r="H15" s="5">
        <v>8</v>
      </c>
      <c r="I15" s="10">
        <v>5</v>
      </c>
      <c r="J15" s="6">
        <f t="shared" si="2"/>
        <v>117.16</v>
      </c>
      <c r="K15" s="5"/>
      <c r="L15" s="10"/>
      <c r="M15" s="8"/>
      <c r="N15" s="11">
        <v>8.1199999999999992</v>
      </c>
      <c r="O15" s="10"/>
      <c r="P15" s="10">
        <v>1000</v>
      </c>
      <c r="Q15" s="10"/>
      <c r="R15" s="10">
        <v>9</v>
      </c>
      <c r="S15" s="10">
        <v>80</v>
      </c>
      <c r="T15" s="10">
        <v>194</v>
      </c>
      <c r="U15" s="10"/>
      <c r="V15" s="10">
        <v>737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3</v>
      </c>
      <c r="G16" s="6">
        <f t="shared" si="1"/>
        <v>17.399999999999999</v>
      </c>
      <c r="H16" s="5">
        <v>9</v>
      </c>
      <c r="I16" s="10">
        <v>1</v>
      </c>
      <c r="J16" s="6">
        <f t="shared" si="2"/>
        <v>126.44</v>
      </c>
      <c r="K16" s="5"/>
      <c r="L16" s="10"/>
      <c r="M16" s="8"/>
      <c r="N16" s="11">
        <v>9.2799999999999994</v>
      </c>
      <c r="O16" s="10"/>
      <c r="P16" s="10">
        <v>1000</v>
      </c>
      <c r="Q16" s="10"/>
      <c r="R16" s="10">
        <v>9</v>
      </c>
      <c r="S16" s="10">
        <v>81</v>
      </c>
      <c r="T16" s="10">
        <v>198</v>
      </c>
      <c r="U16" s="10"/>
      <c r="V16" s="10">
        <v>739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3</v>
      </c>
      <c r="G17" s="6">
        <f t="shared" si="1"/>
        <v>17.399999999999999</v>
      </c>
      <c r="H17" s="5">
        <v>9</v>
      </c>
      <c r="I17" s="10">
        <v>10</v>
      </c>
      <c r="J17" s="6">
        <f t="shared" si="2"/>
        <v>136.88</v>
      </c>
      <c r="K17" s="5"/>
      <c r="L17" s="10"/>
      <c r="M17" s="8"/>
      <c r="N17" s="11">
        <v>9.2799999999999994</v>
      </c>
      <c r="O17" s="10"/>
      <c r="P17" s="10">
        <v>975</v>
      </c>
      <c r="Q17" s="10"/>
      <c r="R17" s="10">
        <v>9</v>
      </c>
      <c r="S17" s="10">
        <v>82</v>
      </c>
      <c r="T17" s="10">
        <v>189</v>
      </c>
      <c r="U17" s="10"/>
      <c r="V17" s="10">
        <v>736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3</v>
      </c>
      <c r="G18" s="6">
        <f t="shared" si="1"/>
        <v>17.399999999999999</v>
      </c>
      <c r="H18" s="5">
        <v>10</v>
      </c>
      <c r="I18" s="10">
        <v>5</v>
      </c>
      <c r="J18" s="6">
        <f t="shared" si="2"/>
        <v>145</v>
      </c>
      <c r="K18" s="5"/>
      <c r="L18" s="10"/>
      <c r="M18" s="8"/>
      <c r="N18" s="11">
        <v>8.1199999999999992</v>
      </c>
      <c r="O18" s="10"/>
      <c r="P18" s="10">
        <v>975</v>
      </c>
      <c r="Q18" s="10"/>
      <c r="R18" s="10">
        <v>9</v>
      </c>
      <c r="S18" s="10">
        <v>79</v>
      </c>
      <c r="T18" s="10">
        <v>216</v>
      </c>
      <c r="U18" s="10"/>
      <c r="V18" s="10">
        <v>733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3</v>
      </c>
      <c r="G19" s="6">
        <f t="shared" si="1"/>
        <v>17.399999999999999</v>
      </c>
      <c r="H19" s="5">
        <v>11</v>
      </c>
      <c r="I19" s="10">
        <v>0</v>
      </c>
      <c r="J19" s="6">
        <f t="shared" si="2"/>
        <v>153.11999999999998</v>
      </c>
      <c r="K19" s="5"/>
      <c r="L19" s="10"/>
      <c r="M19" s="8"/>
      <c r="N19" s="11">
        <v>8.1199999999999992</v>
      </c>
      <c r="O19" s="10"/>
      <c r="P19" s="10">
        <v>975</v>
      </c>
      <c r="Q19" s="10"/>
      <c r="R19" s="10">
        <v>9</v>
      </c>
      <c r="S19" s="10">
        <v>86</v>
      </c>
      <c r="T19" s="10">
        <v>176</v>
      </c>
      <c r="U19" s="10"/>
      <c r="V19" s="10">
        <v>731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3</v>
      </c>
      <c r="G20" s="6">
        <f t="shared" si="1"/>
        <v>17.399999999999999</v>
      </c>
      <c r="H20" s="5">
        <v>11</v>
      </c>
      <c r="I20" s="10">
        <v>7</v>
      </c>
      <c r="J20" s="6">
        <f t="shared" si="2"/>
        <v>161.23999999999998</v>
      </c>
      <c r="K20" s="5"/>
      <c r="L20" s="10"/>
      <c r="M20" s="8"/>
      <c r="N20" s="11">
        <v>8.1199999999999992</v>
      </c>
      <c r="O20" s="10"/>
      <c r="P20" s="10">
        <v>975</v>
      </c>
      <c r="Q20" s="10"/>
      <c r="R20" s="10">
        <v>9</v>
      </c>
      <c r="S20" s="10">
        <v>79</v>
      </c>
      <c r="T20" s="10">
        <v>199</v>
      </c>
      <c r="U20" s="10"/>
      <c r="V20" s="14">
        <v>732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3</v>
      </c>
      <c r="G21" s="6">
        <f t="shared" si="1"/>
        <v>17.399999999999999</v>
      </c>
      <c r="H21" s="5">
        <v>12</v>
      </c>
      <c r="I21" s="10">
        <v>3</v>
      </c>
      <c r="J21" s="6">
        <f t="shared" si="2"/>
        <v>170.51999999999998</v>
      </c>
      <c r="K21" s="5"/>
      <c r="L21" s="10"/>
      <c r="M21" s="8"/>
      <c r="N21" s="11">
        <v>9.2799999999999994</v>
      </c>
      <c r="O21" s="10"/>
      <c r="P21" s="10">
        <v>975</v>
      </c>
      <c r="Q21" s="10"/>
      <c r="R21" s="16">
        <v>9</v>
      </c>
      <c r="S21" s="10">
        <v>80</v>
      </c>
      <c r="T21" s="10">
        <v>205</v>
      </c>
      <c r="U21" s="10"/>
      <c r="V21" s="10">
        <v>734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3</v>
      </c>
      <c r="G22" s="6">
        <f t="shared" si="1"/>
        <v>17.399999999999999</v>
      </c>
      <c r="H22" s="5">
        <v>12</v>
      </c>
      <c r="I22" s="10">
        <v>9</v>
      </c>
      <c r="J22" s="6">
        <f t="shared" si="2"/>
        <v>177.48</v>
      </c>
      <c r="K22" s="5"/>
      <c r="L22" s="10"/>
      <c r="M22" s="8"/>
      <c r="N22" s="11">
        <v>8.1199999999999992</v>
      </c>
      <c r="O22" s="10"/>
      <c r="P22" s="10">
        <v>950</v>
      </c>
      <c r="Q22" s="10"/>
      <c r="R22" s="10">
        <v>9</v>
      </c>
      <c r="S22" s="10">
        <v>90</v>
      </c>
      <c r="T22" s="10">
        <v>160</v>
      </c>
      <c r="U22" s="10"/>
      <c r="V22" s="10">
        <v>729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3</v>
      </c>
      <c r="G23" s="6">
        <f t="shared" si="1"/>
        <v>17.399999999999999</v>
      </c>
      <c r="H23" s="5">
        <v>13</v>
      </c>
      <c r="I23" s="10">
        <v>5</v>
      </c>
      <c r="J23" s="6">
        <f t="shared" si="2"/>
        <v>186.76</v>
      </c>
      <c r="K23" s="5"/>
      <c r="L23" s="10"/>
      <c r="M23" s="8"/>
      <c r="N23" s="11">
        <v>9.2799999999999994</v>
      </c>
      <c r="O23" s="10"/>
      <c r="P23" s="10">
        <v>950</v>
      </c>
      <c r="Q23" s="10"/>
      <c r="R23" s="10">
        <v>9</v>
      </c>
      <c r="S23" s="10">
        <v>83</v>
      </c>
      <c r="T23" s="10">
        <v>188</v>
      </c>
      <c r="U23" s="10"/>
      <c r="V23" s="10">
        <v>724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3</v>
      </c>
      <c r="G24" s="6">
        <f t="shared" si="1"/>
        <v>17.399999999999999</v>
      </c>
      <c r="H24" s="5">
        <v>14</v>
      </c>
      <c r="I24" s="10">
        <v>1</v>
      </c>
      <c r="J24" s="6">
        <f t="shared" si="2"/>
        <v>196.04</v>
      </c>
      <c r="K24" s="5"/>
      <c r="L24" s="10"/>
      <c r="M24" s="8"/>
      <c r="N24" s="11">
        <v>9.2799999999999994</v>
      </c>
      <c r="O24" s="10"/>
      <c r="P24" s="10">
        <v>950</v>
      </c>
      <c r="Q24" s="10"/>
      <c r="R24" s="10">
        <v>9</v>
      </c>
      <c r="S24" s="10">
        <v>80</v>
      </c>
      <c r="T24" s="10">
        <v>202</v>
      </c>
      <c r="U24" s="10"/>
      <c r="V24" s="10">
        <v>750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10</v>
      </c>
      <c r="G25" s="6">
        <f t="shared" si="1"/>
        <v>25.52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8.1199999999999974</v>
      </c>
      <c r="O25" s="10"/>
      <c r="P25" s="10">
        <v>950</v>
      </c>
      <c r="Q25" s="10"/>
      <c r="R25" s="10">
        <v>9</v>
      </c>
      <c r="S25" s="10">
        <v>81</v>
      </c>
      <c r="T25" s="10">
        <v>212</v>
      </c>
      <c r="U25" s="10"/>
      <c r="V25" s="17">
        <v>746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10</v>
      </c>
      <c r="G26" s="6">
        <f t="shared" si="1"/>
        <v>25.52</v>
      </c>
      <c r="H26" s="5">
        <v>1</v>
      </c>
      <c r="I26" s="10">
        <v>11</v>
      </c>
      <c r="J26" s="6">
        <f t="shared" si="2"/>
        <v>26.68</v>
      </c>
      <c r="K26" s="5"/>
      <c r="L26" s="10"/>
      <c r="M26" s="8"/>
      <c r="N26" s="11">
        <v>8.1199999999999992</v>
      </c>
      <c r="O26" s="10"/>
      <c r="P26" s="10">
        <v>950</v>
      </c>
      <c r="Q26" s="10"/>
      <c r="R26" s="10">
        <v>9</v>
      </c>
      <c r="S26" s="10">
        <v>84</v>
      </c>
      <c r="T26" s="10">
        <v>185</v>
      </c>
      <c r="U26" s="10"/>
      <c r="V26" s="10">
        <v>745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10</v>
      </c>
      <c r="G27" s="6">
        <f t="shared" si="1"/>
        <v>25.52</v>
      </c>
      <c r="H27" s="5">
        <v>2</v>
      </c>
      <c r="I27" s="10">
        <v>6</v>
      </c>
      <c r="J27" s="6">
        <f t="shared" si="2"/>
        <v>34.799999999999997</v>
      </c>
      <c r="K27" s="5"/>
      <c r="L27" s="10"/>
      <c r="M27" s="8"/>
      <c r="N27" s="11">
        <v>8.1199999999999992</v>
      </c>
      <c r="O27" s="10"/>
      <c r="P27" s="10">
        <v>950</v>
      </c>
      <c r="Q27" s="10"/>
      <c r="R27" s="10">
        <v>9</v>
      </c>
      <c r="S27" s="10">
        <v>80</v>
      </c>
      <c r="T27" s="10">
        <v>194</v>
      </c>
      <c r="U27" s="10"/>
      <c r="V27" s="10">
        <v>740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10</v>
      </c>
      <c r="G28" s="6">
        <f t="shared" si="1"/>
        <v>25.52</v>
      </c>
      <c r="H28" s="5">
        <v>3</v>
      </c>
      <c r="I28" s="10">
        <v>1</v>
      </c>
      <c r="J28" s="6">
        <f t="shared" si="2"/>
        <v>42.919999999999995</v>
      </c>
      <c r="K28" s="5"/>
      <c r="L28" s="10"/>
      <c r="M28" s="8"/>
      <c r="N28" s="11">
        <v>8.1199999999999992</v>
      </c>
      <c r="O28" s="10"/>
      <c r="P28" s="10">
        <v>950</v>
      </c>
      <c r="Q28" s="10"/>
      <c r="R28" s="10">
        <v>9</v>
      </c>
      <c r="S28" s="10">
        <v>83</v>
      </c>
      <c r="T28" s="10">
        <v>195</v>
      </c>
      <c r="U28" s="10"/>
      <c r="V28" s="10">
        <v>734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10</v>
      </c>
      <c r="G29" s="6">
        <f t="shared" si="1"/>
        <v>25.52</v>
      </c>
      <c r="H29" s="5">
        <v>3</v>
      </c>
      <c r="I29" s="10">
        <v>8</v>
      </c>
      <c r="J29" s="6">
        <f t="shared" si="2"/>
        <v>51.04</v>
      </c>
      <c r="K29" s="5"/>
      <c r="L29" s="10"/>
      <c r="M29" s="8"/>
      <c r="N29" s="11">
        <v>8.1199999999999992</v>
      </c>
      <c r="O29" s="10"/>
      <c r="P29" s="10">
        <v>925</v>
      </c>
      <c r="Q29" s="10"/>
      <c r="R29" s="10">
        <v>9</v>
      </c>
      <c r="S29" s="10">
        <v>77</v>
      </c>
      <c r="T29" s="10">
        <v>219</v>
      </c>
      <c r="U29" s="10"/>
      <c r="V29" s="10">
        <v>737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10</v>
      </c>
      <c r="G30" s="6">
        <f t="shared" si="1"/>
        <v>25.52</v>
      </c>
      <c r="H30" s="5">
        <v>4</v>
      </c>
      <c r="I30" s="10">
        <v>4</v>
      </c>
      <c r="J30" s="6">
        <f t="shared" ref="J30:J39" si="4">((+H30*12)+I30)*1.16</f>
        <v>60.319999999999993</v>
      </c>
      <c r="K30" s="5"/>
      <c r="L30" s="10"/>
      <c r="M30" s="8"/>
      <c r="N30" s="11">
        <v>9.2799999999999994</v>
      </c>
      <c r="O30" s="10"/>
      <c r="P30" s="10">
        <v>925</v>
      </c>
      <c r="Q30" s="10"/>
      <c r="R30" s="10">
        <v>9</v>
      </c>
      <c r="S30" s="10">
        <v>82</v>
      </c>
      <c r="T30" s="10">
        <v>199</v>
      </c>
      <c r="U30" s="10"/>
      <c r="V30" s="10">
        <v>738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10</v>
      </c>
      <c r="G31" s="6">
        <f t="shared" si="1"/>
        <v>25.52</v>
      </c>
      <c r="H31" s="5">
        <v>4</v>
      </c>
      <c r="I31" s="10">
        <v>11</v>
      </c>
      <c r="J31" s="6">
        <f t="shared" si="4"/>
        <v>68.44</v>
      </c>
      <c r="K31" s="5"/>
      <c r="L31" s="10"/>
      <c r="M31" s="8"/>
      <c r="N31" s="11">
        <v>8.1199999999999992</v>
      </c>
      <c r="O31" s="10"/>
      <c r="P31" s="10">
        <v>925</v>
      </c>
      <c r="Q31" s="10"/>
      <c r="R31" s="10">
        <v>9</v>
      </c>
      <c r="S31" s="10">
        <v>82</v>
      </c>
      <c r="T31" s="10">
        <v>195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10</v>
      </c>
      <c r="G32" s="6">
        <f t="shared" si="1"/>
        <v>25.52</v>
      </c>
      <c r="H32" s="5">
        <v>5</v>
      </c>
      <c r="I32" s="10">
        <v>7</v>
      </c>
      <c r="J32" s="6">
        <f t="shared" si="4"/>
        <v>77.72</v>
      </c>
      <c r="K32" s="5"/>
      <c r="L32" s="10"/>
      <c r="M32" s="8"/>
      <c r="N32" s="11">
        <v>9.2799999999999994</v>
      </c>
      <c r="O32" s="10"/>
      <c r="P32" s="10">
        <v>925</v>
      </c>
      <c r="Q32" s="10"/>
      <c r="R32" s="10">
        <v>9</v>
      </c>
      <c r="S32" s="10">
        <v>88</v>
      </c>
      <c r="T32" s="10">
        <v>170</v>
      </c>
      <c r="U32" s="10"/>
      <c r="V32" s="10">
        <v>735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10</v>
      </c>
      <c r="G33" s="6">
        <f t="shared" si="1"/>
        <v>25.52</v>
      </c>
      <c r="H33" s="5">
        <v>6</v>
      </c>
      <c r="I33" s="10">
        <v>3</v>
      </c>
      <c r="J33" s="6">
        <f t="shared" si="4"/>
        <v>87</v>
      </c>
      <c r="K33" s="5"/>
      <c r="L33" s="10"/>
      <c r="M33" s="8"/>
      <c r="N33" s="11">
        <v>9.2799999999999994</v>
      </c>
      <c r="O33" s="10"/>
      <c r="P33" s="10">
        <v>925</v>
      </c>
      <c r="Q33" s="10"/>
      <c r="R33" s="10">
        <v>9</v>
      </c>
      <c r="S33" s="10">
        <v>85</v>
      </c>
      <c r="T33" s="10">
        <v>190</v>
      </c>
      <c r="U33" s="10"/>
      <c r="V33" s="10">
        <v>730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10</v>
      </c>
      <c r="G34" s="6">
        <f t="shared" si="1"/>
        <v>25.52</v>
      </c>
      <c r="H34" s="5">
        <v>6</v>
      </c>
      <c r="I34" s="10">
        <v>11</v>
      </c>
      <c r="J34" s="6">
        <f t="shared" si="4"/>
        <v>96.279999999999987</v>
      </c>
      <c r="K34" s="5"/>
      <c r="L34" s="10"/>
      <c r="M34" s="8"/>
      <c r="N34" s="11">
        <v>9.2799999999999994</v>
      </c>
      <c r="O34" s="10"/>
      <c r="P34" s="10">
        <v>925</v>
      </c>
      <c r="Q34" s="10"/>
      <c r="R34" s="10">
        <v>9</v>
      </c>
      <c r="S34" s="10">
        <v>82</v>
      </c>
      <c r="T34" s="10">
        <v>196</v>
      </c>
      <c r="U34" s="10"/>
      <c r="V34" s="10">
        <v>734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10</v>
      </c>
      <c r="G35" s="6">
        <f t="shared" si="1"/>
        <v>25.52</v>
      </c>
      <c r="H35" s="5">
        <v>7</v>
      </c>
      <c r="I35" s="10">
        <v>6</v>
      </c>
      <c r="J35" s="6">
        <f t="shared" si="4"/>
        <v>104.39999999999999</v>
      </c>
      <c r="K35" s="5"/>
      <c r="L35" s="10"/>
      <c r="M35" s="8"/>
      <c r="N35" s="11">
        <v>8.1199999999999992</v>
      </c>
      <c r="O35" s="10"/>
      <c r="P35" s="10">
        <v>925</v>
      </c>
      <c r="Q35" s="10"/>
      <c r="R35" s="10">
        <v>9</v>
      </c>
      <c r="S35" s="10">
        <v>80</v>
      </c>
      <c r="T35" s="10">
        <v>204</v>
      </c>
      <c r="U35" s="10"/>
      <c r="V35" s="10">
        <v>732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v>1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10</v>
      </c>
      <c r="G36" s="6">
        <f t="shared" si="1"/>
        <v>25.52</v>
      </c>
      <c r="H36" s="5">
        <v>8</v>
      </c>
      <c r="I36" s="10">
        <v>1</v>
      </c>
      <c r="J36" s="6">
        <f t="shared" si="4"/>
        <v>112.52</v>
      </c>
      <c r="K36" s="5"/>
      <c r="L36" s="10"/>
      <c r="M36" s="8"/>
      <c r="N36" s="11">
        <v>8.1199999999999992</v>
      </c>
      <c r="O36" s="10"/>
      <c r="P36" s="10">
        <v>925</v>
      </c>
      <c r="Q36" s="10"/>
      <c r="R36" s="10">
        <v>9</v>
      </c>
      <c r="S36" s="10">
        <v>81</v>
      </c>
      <c r="T36" s="10">
        <v>206</v>
      </c>
      <c r="U36" s="10"/>
      <c r="V36" s="10">
        <v>736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237.80000000000004</v>
      </c>
      <c r="O40" s="20"/>
      <c r="T40" s="22" t="s">
        <v>34</v>
      </c>
      <c r="U40" s="20">
        <f>SUM(U9:U39)</f>
        <v>0</v>
      </c>
      <c r="V40" s="20">
        <f>SUM(V9:V39)</f>
        <v>20519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237.80000000000004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20519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4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306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10</v>
      </c>
      <c r="F8" s="7">
        <v>1</v>
      </c>
      <c r="G8" s="6">
        <f t="shared" ref="G8:G39" si="1">((+E8*12)+F8)*1.16</f>
        <v>140.35999999999999</v>
      </c>
      <c r="H8" s="5">
        <v>2</v>
      </c>
      <c r="I8" s="5">
        <v>1</v>
      </c>
      <c r="J8" s="6">
        <f t="shared" ref="J8:J29" si="2">((+H8*12)+I8)*1.16</f>
        <v>28.999999999999996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10</v>
      </c>
      <c r="F9" s="7">
        <v>1</v>
      </c>
      <c r="G9" s="6">
        <f t="shared" si="1"/>
        <v>140.35999999999999</v>
      </c>
      <c r="H9" s="5">
        <v>2</v>
      </c>
      <c r="I9" s="10">
        <v>9</v>
      </c>
      <c r="J9" s="6">
        <f t="shared" si="2"/>
        <v>38.279999999999994</v>
      </c>
      <c r="K9" s="5"/>
      <c r="L9" s="10"/>
      <c r="M9" s="8"/>
      <c r="N9" s="11">
        <v>9.2799999999999994</v>
      </c>
      <c r="O9" s="10">
        <v>0</v>
      </c>
      <c r="P9" s="10">
        <v>1050</v>
      </c>
      <c r="Q9" s="10"/>
      <c r="R9" s="10">
        <v>9</v>
      </c>
      <c r="S9" s="10">
        <v>78</v>
      </c>
      <c r="T9" s="10">
        <v>192</v>
      </c>
      <c r="U9" s="10"/>
      <c r="V9" s="10">
        <v>711</v>
      </c>
      <c r="W9" s="12">
        <v>43485</v>
      </c>
      <c r="X9" s="10">
        <v>3</v>
      </c>
      <c r="Y9" s="10">
        <v>12786223</v>
      </c>
      <c r="Z9" s="10">
        <v>13</v>
      </c>
      <c r="AA9" s="10">
        <v>7.5</v>
      </c>
      <c r="AB9" s="10">
        <v>1</v>
      </c>
      <c r="AC9" s="11">
        <v>3.5</v>
      </c>
      <c r="AD9" s="13">
        <v>171.79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10</v>
      </c>
      <c r="F10" s="7">
        <v>1</v>
      </c>
      <c r="G10" s="6">
        <f t="shared" si="1"/>
        <v>140.35999999999999</v>
      </c>
      <c r="H10" s="5">
        <v>3</v>
      </c>
      <c r="I10" s="10">
        <v>5</v>
      </c>
      <c r="J10" s="6">
        <f t="shared" si="2"/>
        <v>47.559999999999995</v>
      </c>
      <c r="K10" s="5"/>
      <c r="L10" s="10"/>
      <c r="M10" s="8"/>
      <c r="N10" s="11">
        <v>9.2799999999999994</v>
      </c>
      <c r="O10" s="10">
        <v>0</v>
      </c>
      <c r="P10" s="10">
        <v>1050</v>
      </c>
      <c r="Q10" s="10"/>
      <c r="R10" s="10">
        <v>9</v>
      </c>
      <c r="S10" s="10">
        <v>80</v>
      </c>
      <c r="T10" s="10">
        <v>181</v>
      </c>
      <c r="U10" s="10"/>
      <c r="V10" s="10">
        <v>707</v>
      </c>
      <c r="W10" s="12">
        <v>43493</v>
      </c>
      <c r="X10" s="10">
        <v>2</v>
      </c>
      <c r="Y10" s="10">
        <v>12792922</v>
      </c>
      <c r="Z10" s="10">
        <v>13</v>
      </c>
      <c r="AA10" s="10">
        <v>7.75</v>
      </c>
      <c r="AB10" s="10">
        <v>1</v>
      </c>
      <c r="AC10" s="11">
        <v>2.75</v>
      </c>
      <c r="AD10" s="13">
        <v>172.48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10</v>
      </c>
      <c r="F11" s="7">
        <v>1</v>
      </c>
      <c r="G11" s="6">
        <f t="shared" si="1"/>
        <v>140.35999999999999</v>
      </c>
      <c r="H11" s="5">
        <v>4</v>
      </c>
      <c r="I11" s="10">
        <v>1</v>
      </c>
      <c r="J11" s="6">
        <f t="shared" si="2"/>
        <v>56.839999999999996</v>
      </c>
      <c r="K11" s="5"/>
      <c r="L11" s="10"/>
      <c r="M11" s="8"/>
      <c r="N11" s="11">
        <v>9.2799999999999994</v>
      </c>
      <c r="O11" s="10">
        <v>0</v>
      </c>
      <c r="P11" s="10">
        <v>1050</v>
      </c>
      <c r="Q11" s="10"/>
      <c r="R11" s="10">
        <v>9</v>
      </c>
      <c r="S11" s="10">
        <v>83</v>
      </c>
      <c r="T11" s="10">
        <v>172</v>
      </c>
      <c r="U11" s="10"/>
      <c r="V11" s="10">
        <v>708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10</v>
      </c>
      <c r="F12" s="7">
        <v>1</v>
      </c>
      <c r="G12" s="6">
        <f t="shared" si="1"/>
        <v>140.35999999999999</v>
      </c>
      <c r="H12" s="5">
        <v>4</v>
      </c>
      <c r="I12" s="10">
        <v>9</v>
      </c>
      <c r="J12" s="6">
        <f t="shared" si="2"/>
        <v>66.11999999999999</v>
      </c>
      <c r="K12" s="5"/>
      <c r="L12" s="10"/>
      <c r="M12" s="8"/>
      <c r="N12" s="11">
        <v>9.2799999999999994</v>
      </c>
      <c r="O12" s="10">
        <v>2</v>
      </c>
      <c r="P12" s="10">
        <v>1050</v>
      </c>
      <c r="Q12" s="10"/>
      <c r="R12" s="10">
        <v>9</v>
      </c>
      <c r="S12" s="10">
        <v>86</v>
      </c>
      <c r="T12" s="10">
        <v>161</v>
      </c>
      <c r="U12" s="10"/>
      <c r="V12" s="10">
        <v>714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10</v>
      </c>
      <c r="F13" s="7">
        <v>1</v>
      </c>
      <c r="G13" s="6">
        <f t="shared" si="1"/>
        <v>140.35999999999999</v>
      </c>
      <c r="H13" s="5">
        <v>5</v>
      </c>
      <c r="I13" s="10">
        <v>4</v>
      </c>
      <c r="J13" s="6">
        <f t="shared" si="2"/>
        <v>74.239999999999995</v>
      </c>
      <c r="K13" s="5"/>
      <c r="L13" s="10"/>
      <c r="M13" s="8"/>
      <c r="N13" s="11">
        <v>8.1199999999999992</v>
      </c>
      <c r="O13" s="10">
        <v>0</v>
      </c>
      <c r="P13" s="10">
        <v>1050</v>
      </c>
      <c r="Q13" s="10"/>
      <c r="R13" s="10">
        <v>9</v>
      </c>
      <c r="S13" s="10">
        <v>80</v>
      </c>
      <c r="T13" s="10">
        <v>177</v>
      </c>
      <c r="U13" s="10"/>
      <c r="V13" s="10">
        <v>701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10</v>
      </c>
      <c r="F14" s="7">
        <v>1</v>
      </c>
      <c r="G14" s="6">
        <f t="shared" si="1"/>
        <v>140.35999999999999</v>
      </c>
      <c r="H14" s="5">
        <v>6</v>
      </c>
      <c r="I14" s="10">
        <v>0</v>
      </c>
      <c r="J14" s="6">
        <f t="shared" si="2"/>
        <v>83.52</v>
      </c>
      <c r="K14" s="5"/>
      <c r="L14" s="10"/>
      <c r="M14" s="8"/>
      <c r="N14" s="11">
        <v>8.1199999999999992</v>
      </c>
      <c r="O14" s="10">
        <v>0</v>
      </c>
      <c r="P14" s="10">
        <v>1050</v>
      </c>
      <c r="Q14" s="10"/>
      <c r="R14" s="10">
        <v>9</v>
      </c>
      <c r="S14" s="10">
        <v>82</v>
      </c>
      <c r="T14" s="10">
        <v>195</v>
      </c>
      <c r="U14" s="10"/>
      <c r="V14" s="10">
        <v>727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10</v>
      </c>
      <c r="F15" s="7">
        <v>1</v>
      </c>
      <c r="G15" s="6">
        <f t="shared" si="1"/>
        <v>140.35999999999999</v>
      </c>
      <c r="H15" s="5">
        <v>6</v>
      </c>
      <c r="I15" s="10">
        <v>7</v>
      </c>
      <c r="J15" s="6">
        <f t="shared" si="2"/>
        <v>91.64</v>
      </c>
      <c r="K15" s="5"/>
      <c r="L15" s="10"/>
      <c r="M15" s="8"/>
      <c r="N15" s="11">
        <v>8.1199999999999992</v>
      </c>
      <c r="O15" s="10">
        <v>0</v>
      </c>
      <c r="P15" s="10">
        <v>1050</v>
      </c>
      <c r="Q15" s="10"/>
      <c r="R15" s="10">
        <v>9</v>
      </c>
      <c r="S15" s="10">
        <v>82</v>
      </c>
      <c r="T15" s="10">
        <v>173</v>
      </c>
      <c r="U15" s="10"/>
      <c r="V15" s="10">
        <v>743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10</v>
      </c>
      <c r="F16" s="7">
        <v>1</v>
      </c>
      <c r="G16" s="6">
        <f t="shared" si="1"/>
        <v>140.35999999999999</v>
      </c>
      <c r="H16" s="5">
        <v>7</v>
      </c>
      <c r="I16" s="10">
        <v>2</v>
      </c>
      <c r="J16" s="6">
        <f t="shared" si="2"/>
        <v>99.759999999999991</v>
      </c>
      <c r="K16" s="5"/>
      <c r="L16" s="10"/>
      <c r="M16" s="8"/>
      <c r="N16" s="11">
        <v>8.1199999999999992</v>
      </c>
      <c r="O16" s="10">
        <v>0</v>
      </c>
      <c r="P16" s="10">
        <v>1050</v>
      </c>
      <c r="Q16" s="10"/>
      <c r="R16" s="10">
        <v>9</v>
      </c>
      <c r="S16" s="10">
        <v>75</v>
      </c>
      <c r="T16" s="10">
        <v>214</v>
      </c>
      <c r="U16" s="10"/>
      <c r="V16" s="10">
        <v>739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10</v>
      </c>
      <c r="F17" s="7">
        <v>1</v>
      </c>
      <c r="G17" s="6">
        <f t="shared" si="1"/>
        <v>140.35999999999999</v>
      </c>
      <c r="H17" s="5">
        <v>7</v>
      </c>
      <c r="I17" s="10">
        <v>10</v>
      </c>
      <c r="J17" s="6">
        <f t="shared" si="2"/>
        <v>109.03999999999999</v>
      </c>
      <c r="K17" s="5"/>
      <c r="L17" s="10"/>
      <c r="M17" s="8"/>
      <c r="N17" s="11">
        <v>9.2799999999999994</v>
      </c>
      <c r="O17" s="10">
        <v>0</v>
      </c>
      <c r="P17" s="10">
        <v>1050</v>
      </c>
      <c r="Q17" s="10"/>
      <c r="R17" s="10">
        <v>9</v>
      </c>
      <c r="S17" s="10">
        <v>74</v>
      </c>
      <c r="T17" s="10">
        <v>217</v>
      </c>
      <c r="U17" s="10"/>
      <c r="V17" s="10">
        <v>738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10</v>
      </c>
      <c r="F18" s="7">
        <v>1</v>
      </c>
      <c r="G18" s="6">
        <f t="shared" si="1"/>
        <v>140.35999999999999</v>
      </c>
      <c r="H18" s="5">
        <v>8</v>
      </c>
      <c r="I18" s="10">
        <v>5</v>
      </c>
      <c r="J18" s="6">
        <f t="shared" si="2"/>
        <v>117.16</v>
      </c>
      <c r="K18" s="5"/>
      <c r="L18" s="10"/>
      <c r="M18" s="8"/>
      <c r="N18" s="11">
        <v>8.1199999999999992</v>
      </c>
      <c r="O18" s="10">
        <v>0</v>
      </c>
      <c r="P18" s="10">
        <v>1050</v>
      </c>
      <c r="Q18" s="10"/>
      <c r="R18" s="10">
        <v>9</v>
      </c>
      <c r="S18" s="10">
        <v>81</v>
      </c>
      <c r="T18" s="10">
        <v>192</v>
      </c>
      <c r="U18" s="10"/>
      <c r="V18" s="10">
        <v>735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10</v>
      </c>
      <c r="F19" s="7">
        <v>1</v>
      </c>
      <c r="G19" s="6">
        <f t="shared" si="1"/>
        <v>140.35999999999999</v>
      </c>
      <c r="H19" s="5">
        <v>9</v>
      </c>
      <c r="I19" s="10">
        <v>0</v>
      </c>
      <c r="J19" s="6">
        <f t="shared" si="2"/>
        <v>125.27999999999999</v>
      </c>
      <c r="K19" s="5"/>
      <c r="L19" s="10"/>
      <c r="M19" s="8"/>
      <c r="N19" s="11">
        <v>8.1199999999999992</v>
      </c>
      <c r="O19" s="10">
        <v>0</v>
      </c>
      <c r="P19" s="10">
        <v>1025</v>
      </c>
      <c r="Q19" s="10"/>
      <c r="R19" s="10">
        <v>9</v>
      </c>
      <c r="S19" s="10">
        <v>82</v>
      </c>
      <c r="T19" s="10">
        <v>230</v>
      </c>
      <c r="U19" s="10"/>
      <c r="V19" s="10">
        <v>737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10</v>
      </c>
      <c r="F20" s="7">
        <v>1</v>
      </c>
      <c r="G20" s="6">
        <f t="shared" si="1"/>
        <v>140.35999999999999</v>
      </c>
      <c r="H20" s="5">
        <v>9</v>
      </c>
      <c r="I20" s="10">
        <v>7</v>
      </c>
      <c r="J20" s="6">
        <f t="shared" si="2"/>
        <v>133.39999999999998</v>
      </c>
      <c r="K20" s="5"/>
      <c r="L20" s="10"/>
      <c r="M20" s="8"/>
      <c r="N20" s="11">
        <v>8.1199999999999992</v>
      </c>
      <c r="O20" s="10">
        <v>0</v>
      </c>
      <c r="P20" s="10">
        <v>1025</v>
      </c>
      <c r="Q20" s="10"/>
      <c r="R20" s="10">
        <v>9</v>
      </c>
      <c r="S20" s="10">
        <v>80</v>
      </c>
      <c r="T20" s="10">
        <v>189</v>
      </c>
      <c r="U20" s="10"/>
      <c r="V20" s="14">
        <v>738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10</v>
      </c>
      <c r="F21" s="7">
        <v>1</v>
      </c>
      <c r="G21" s="6">
        <f t="shared" si="1"/>
        <v>140.35999999999999</v>
      </c>
      <c r="H21" s="5">
        <v>10</v>
      </c>
      <c r="I21" s="10">
        <v>1</v>
      </c>
      <c r="J21" s="6">
        <f t="shared" si="2"/>
        <v>140.35999999999999</v>
      </c>
      <c r="K21" s="5"/>
      <c r="L21" s="10"/>
      <c r="M21" s="8"/>
      <c r="N21" s="11">
        <v>6.96</v>
      </c>
      <c r="O21" s="10">
        <v>2</v>
      </c>
      <c r="P21" s="10">
        <v>1025</v>
      </c>
      <c r="Q21" s="10"/>
      <c r="R21" s="16">
        <v>9</v>
      </c>
      <c r="S21" s="10">
        <v>77</v>
      </c>
      <c r="T21" s="10">
        <v>190</v>
      </c>
      <c r="U21" s="10"/>
      <c r="V21" s="10">
        <v>739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10</v>
      </c>
      <c r="F22" s="7">
        <v>1</v>
      </c>
      <c r="G22" s="6">
        <f t="shared" si="1"/>
        <v>140.35999999999999</v>
      </c>
      <c r="H22" s="5">
        <v>10</v>
      </c>
      <c r="I22" s="10">
        <v>7</v>
      </c>
      <c r="J22" s="6">
        <f t="shared" si="2"/>
        <v>147.32</v>
      </c>
      <c r="K22" s="5"/>
      <c r="L22" s="10"/>
      <c r="M22" s="8"/>
      <c r="N22" s="11">
        <v>6.96</v>
      </c>
      <c r="O22" s="10">
        <v>0</v>
      </c>
      <c r="P22" s="10">
        <v>1025</v>
      </c>
      <c r="Q22" s="10"/>
      <c r="R22" s="10">
        <v>9</v>
      </c>
      <c r="S22" s="10">
        <v>74</v>
      </c>
      <c r="T22" s="10">
        <v>224</v>
      </c>
      <c r="U22" s="10"/>
      <c r="V22" s="10">
        <v>741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10</v>
      </c>
      <c r="F23" s="7">
        <v>1</v>
      </c>
      <c r="G23" s="6">
        <f t="shared" si="1"/>
        <v>140.35999999999999</v>
      </c>
      <c r="H23" s="5">
        <v>11</v>
      </c>
      <c r="I23" s="10">
        <v>1</v>
      </c>
      <c r="J23" s="6">
        <f t="shared" si="2"/>
        <v>154.28</v>
      </c>
      <c r="K23" s="5"/>
      <c r="L23" s="10"/>
      <c r="M23" s="8"/>
      <c r="N23" s="11">
        <v>6.96</v>
      </c>
      <c r="O23" s="10">
        <v>0</v>
      </c>
      <c r="P23" s="10">
        <v>1025</v>
      </c>
      <c r="Q23" s="10"/>
      <c r="R23" s="10">
        <v>9</v>
      </c>
      <c r="S23" s="10">
        <v>76</v>
      </c>
      <c r="T23" s="10">
        <v>203</v>
      </c>
      <c r="U23" s="10"/>
      <c r="V23" s="10">
        <v>744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10</v>
      </c>
      <c r="F24" s="7">
        <v>1</v>
      </c>
      <c r="G24" s="6">
        <f t="shared" si="1"/>
        <v>140.35999999999999</v>
      </c>
      <c r="H24" s="5">
        <v>11</v>
      </c>
      <c r="I24" s="10">
        <v>8</v>
      </c>
      <c r="J24" s="6">
        <f t="shared" si="2"/>
        <v>162.39999999999998</v>
      </c>
      <c r="K24" s="5"/>
      <c r="L24" s="10"/>
      <c r="M24" s="8"/>
      <c r="N24" s="11">
        <v>8.1199999999999992</v>
      </c>
      <c r="O24" s="10">
        <v>0</v>
      </c>
      <c r="P24" s="10">
        <v>1025</v>
      </c>
      <c r="Q24" s="10"/>
      <c r="R24" s="10">
        <v>9</v>
      </c>
      <c r="S24" s="10">
        <v>78</v>
      </c>
      <c r="T24" s="10">
        <v>210</v>
      </c>
      <c r="U24" s="10"/>
      <c r="V24" s="10">
        <v>745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0</v>
      </c>
      <c r="G25" s="6">
        <f t="shared" si="1"/>
        <v>139.19999999999999</v>
      </c>
      <c r="H25" s="5">
        <v>12</v>
      </c>
      <c r="I25" s="10">
        <v>4</v>
      </c>
      <c r="J25" s="6">
        <f t="shared" si="2"/>
        <v>171.67999999999998</v>
      </c>
      <c r="K25" s="5"/>
      <c r="L25" s="10"/>
      <c r="M25" s="8"/>
      <c r="N25" s="11">
        <v>9.2799999999999994</v>
      </c>
      <c r="O25" s="10">
        <v>0</v>
      </c>
      <c r="P25" s="10">
        <v>1025</v>
      </c>
      <c r="Q25" s="10"/>
      <c r="R25" s="10">
        <v>9</v>
      </c>
      <c r="S25" s="10">
        <v>75</v>
      </c>
      <c r="T25" s="10">
        <v>205</v>
      </c>
      <c r="U25" s="10"/>
      <c r="V25" s="17">
        <v>744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0</v>
      </c>
      <c r="G26" s="6">
        <f t="shared" si="1"/>
        <v>139.19999999999999</v>
      </c>
      <c r="H26" s="5">
        <v>13</v>
      </c>
      <c r="I26" s="10">
        <v>0</v>
      </c>
      <c r="J26" s="6">
        <f t="shared" si="2"/>
        <v>180.95999999999998</v>
      </c>
      <c r="K26" s="5"/>
      <c r="L26" s="10"/>
      <c r="M26" s="8"/>
      <c r="N26" s="11">
        <v>9.2799999999999994</v>
      </c>
      <c r="O26" s="10">
        <v>1</v>
      </c>
      <c r="P26" s="10">
        <v>1025</v>
      </c>
      <c r="Q26" s="10"/>
      <c r="R26" s="10">
        <v>9</v>
      </c>
      <c r="S26" s="10">
        <v>78</v>
      </c>
      <c r="T26" s="10">
        <v>210</v>
      </c>
      <c r="U26" s="10"/>
      <c r="V26" s="10">
        <v>746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10</v>
      </c>
      <c r="F27" s="7">
        <v>0</v>
      </c>
      <c r="G27" s="6">
        <f t="shared" si="1"/>
        <v>139.19999999999999</v>
      </c>
      <c r="H27" s="5">
        <v>13</v>
      </c>
      <c r="I27" s="10">
        <v>8</v>
      </c>
      <c r="J27" s="6">
        <f t="shared" si="2"/>
        <v>190.23999999999998</v>
      </c>
      <c r="K27" s="5"/>
      <c r="L27" s="10"/>
      <c r="M27" s="8"/>
      <c r="N27" s="11">
        <v>9.2799999999999994</v>
      </c>
      <c r="O27" s="10">
        <v>0</v>
      </c>
      <c r="P27" s="10">
        <v>1025</v>
      </c>
      <c r="Q27" s="10"/>
      <c r="R27" s="10">
        <v>9</v>
      </c>
      <c r="S27" s="10">
        <v>80</v>
      </c>
      <c r="T27" s="10">
        <v>195</v>
      </c>
      <c r="U27" s="10"/>
      <c r="V27" s="10">
        <v>740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10</v>
      </c>
      <c r="F28" s="7">
        <v>6</v>
      </c>
      <c r="G28" s="6">
        <f t="shared" si="1"/>
        <v>146.16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ref="N28:N35" si="4">IF(B28=0,0,(D28+G28)-(D27+G27))</f>
        <v>6.960000000000008</v>
      </c>
      <c r="O28" s="10">
        <v>0</v>
      </c>
      <c r="P28" s="10">
        <v>1025</v>
      </c>
      <c r="Q28" s="10"/>
      <c r="R28" s="10">
        <v>9</v>
      </c>
      <c r="S28" s="10">
        <v>71</v>
      </c>
      <c r="T28" s="10">
        <v>229</v>
      </c>
      <c r="U28" s="10"/>
      <c r="V28" s="10">
        <v>744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6</v>
      </c>
      <c r="G29" s="6">
        <f t="shared" si="1"/>
        <v>146.16</v>
      </c>
      <c r="H29" s="5">
        <v>1</v>
      </c>
      <c r="I29" s="10">
        <v>10</v>
      </c>
      <c r="J29" s="6">
        <f t="shared" si="2"/>
        <v>25.52</v>
      </c>
      <c r="K29" s="5"/>
      <c r="L29" s="10"/>
      <c r="M29" s="8"/>
      <c r="N29" s="11">
        <v>8.1199999999999992</v>
      </c>
      <c r="O29" s="10">
        <v>0</v>
      </c>
      <c r="P29" s="10">
        <v>1025</v>
      </c>
      <c r="Q29" s="10"/>
      <c r="R29" s="10">
        <v>9</v>
      </c>
      <c r="S29" s="10">
        <v>77</v>
      </c>
      <c r="T29" s="10">
        <v>217</v>
      </c>
      <c r="U29" s="10"/>
      <c r="V29" s="10">
        <v>749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11</v>
      </c>
      <c r="F30" s="7">
        <v>1</v>
      </c>
      <c r="G30" s="6">
        <f t="shared" si="1"/>
        <v>154.28</v>
      </c>
      <c r="H30" s="5">
        <v>1</v>
      </c>
      <c r="I30" s="10">
        <v>10</v>
      </c>
      <c r="J30" s="6">
        <f t="shared" ref="J30:J39" si="5">((+H30*12)+I30)*1.16</f>
        <v>25.52</v>
      </c>
      <c r="K30" s="5"/>
      <c r="L30" s="10"/>
      <c r="M30" s="8"/>
      <c r="N30" s="11">
        <f t="shared" si="4"/>
        <v>8.1200000000000045</v>
      </c>
      <c r="O30" s="10">
        <v>0</v>
      </c>
      <c r="P30" s="10">
        <v>1025</v>
      </c>
      <c r="Q30" s="10"/>
      <c r="R30" s="10">
        <v>9</v>
      </c>
      <c r="S30" s="10">
        <v>78</v>
      </c>
      <c r="T30" s="10">
        <v>200</v>
      </c>
      <c r="U30" s="10"/>
      <c r="V30" s="10">
        <v>728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11</v>
      </c>
      <c r="F31" s="7">
        <v>8</v>
      </c>
      <c r="G31" s="6">
        <f t="shared" si="1"/>
        <v>162.39999999999998</v>
      </c>
      <c r="H31" s="5">
        <v>1</v>
      </c>
      <c r="I31" s="10">
        <v>10</v>
      </c>
      <c r="J31" s="6">
        <f t="shared" si="5"/>
        <v>25.52</v>
      </c>
      <c r="K31" s="5"/>
      <c r="L31" s="10"/>
      <c r="M31" s="8"/>
      <c r="N31" s="11">
        <f t="shared" si="4"/>
        <v>8.1199999999999761</v>
      </c>
      <c r="O31" s="10">
        <v>0</v>
      </c>
      <c r="P31" s="10">
        <v>1025</v>
      </c>
      <c r="Q31" s="10"/>
      <c r="R31" s="10">
        <v>9</v>
      </c>
      <c r="S31" s="10">
        <v>77</v>
      </c>
      <c r="T31" s="10">
        <v>190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12</v>
      </c>
      <c r="F32" s="7">
        <v>4</v>
      </c>
      <c r="G32" s="6">
        <f t="shared" si="1"/>
        <v>171.67999999999998</v>
      </c>
      <c r="H32" s="5">
        <v>1</v>
      </c>
      <c r="I32" s="10">
        <v>10</v>
      </c>
      <c r="J32" s="6">
        <f t="shared" si="5"/>
        <v>25.52</v>
      </c>
      <c r="K32" s="5"/>
      <c r="L32" s="10"/>
      <c r="M32" s="8"/>
      <c r="N32" s="11">
        <f t="shared" si="4"/>
        <v>9.2800000000000011</v>
      </c>
      <c r="O32" s="10">
        <v>0</v>
      </c>
      <c r="P32" s="10">
        <v>1025</v>
      </c>
      <c r="Q32" s="10"/>
      <c r="R32" s="10">
        <v>9</v>
      </c>
      <c r="S32" s="10">
        <v>76</v>
      </c>
      <c r="T32" s="10">
        <v>230</v>
      </c>
      <c r="U32" s="10"/>
      <c r="V32" s="10">
        <v>722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12</v>
      </c>
      <c r="F33" s="7">
        <v>11</v>
      </c>
      <c r="G33" s="6">
        <f t="shared" si="1"/>
        <v>179.79999999999998</v>
      </c>
      <c r="H33" s="5">
        <v>1</v>
      </c>
      <c r="I33" s="10">
        <v>10</v>
      </c>
      <c r="J33" s="6">
        <f t="shared" si="5"/>
        <v>25.52</v>
      </c>
      <c r="K33" s="5"/>
      <c r="L33" s="10"/>
      <c r="M33" s="8"/>
      <c r="N33" s="11">
        <f t="shared" si="4"/>
        <v>8.1200000000000045</v>
      </c>
      <c r="O33" s="10">
        <v>1</v>
      </c>
      <c r="P33" s="10">
        <v>1025</v>
      </c>
      <c r="Q33" s="10"/>
      <c r="R33" s="10">
        <v>9</v>
      </c>
      <c r="S33" s="10">
        <v>77</v>
      </c>
      <c r="T33" s="10">
        <v>187</v>
      </c>
      <c r="U33" s="10"/>
      <c r="V33" s="10">
        <v>723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13</v>
      </c>
      <c r="F34" s="7">
        <v>6</v>
      </c>
      <c r="G34" s="6">
        <f t="shared" si="1"/>
        <v>187.92</v>
      </c>
      <c r="H34" s="5">
        <v>1</v>
      </c>
      <c r="I34" s="10">
        <v>10</v>
      </c>
      <c r="J34" s="6">
        <f t="shared" si="5"/>
        <v>25.52</v>
      </c>
      <c r="K34" s="5"/>
      <c r="L34" s="10"/>
      <c r="M34" s="8"/>
      <c r="N34" s="11">
        <f t="shared" si="4"/>
        <v>8.1200000000000045</v>
      </c>
      <c r="O34" s="10">
        <v>0</v>
      </c>
      <c r="P34" s="10">
        <v>1025</v>
      </c>
      <c r="Q34" s="10"/>
      <c r="R34" s="10">
        <v>9</v>
      </c>
      <c r="S34" s="10">
        <v>76</v>
      </c>
      <c r="T34" s="10">
        <v>194</v>
      </c>
      <c r="U34" s="10"/>
      <c r="V34" s="10">
        <v>721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13</v>
      </c>
      <c r="F35" s="7">
        <v>8</v>
      </c>
      <c r="G35" s="6">
        <f t="shared" si="1"/>
        <v>190.23999999999998</v>
      </c>
      <c r="H35" s="5">
        <v>1</v>
      </c>
      <c r="I35" s="10">
        <v>10</v>
      </c>
      <c r="J35" s="6">
        <f t="shared" si="5"/>
        <v>25.52</v>
      </c>
      <c r="K35" s="5"/>
      <c r="L35" s="10"/>
      <c r="M35" s="8" t="s">
        <v>307</v>
      </c>
      <c r="N35" s="11">
        <f t="shared" si="4"/>
        <v>2.3199999999999932</v>
      </c>
      <c r="O35" s="10">
        <v>0</v>
      </c>
      <c r="P35" s="10">
        <v>1025</v>
      </c>
      <c r="Q35" s="10"/>
      <c r="R35" s="10">
        <v>9</v>
      </c>
      <c r="S35" s="10">
        <v>77</v>
      </c>
      <c r="T35" s="10">
        <v>190</v>
      </c>
      <c r="U35" s="10"/>
      <c r="V35" s="10">
        <v>724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2</v>
      </c>
      <c r="I36" s="10">
        <v>5</v>
      </c>
      <c r="J36" s="6">
        <f t="shared" si="5"/>
        <v>33.64</v>
      </c>
      <c r="K36" s="5"/>
      <c r="L36" s="10"/>
      <c r="M36" s="8"/>
      <c r="N36" s="11">
        <v>8.1199999999999992</v>
      </c>
      <c r="O36" s="10">
        <v>1</v>
      </c>
      <c r="P36" s="10">
        <v>1025</v>
      </c>
      <c r="Q36" s="10"/>
      <c r="R36" s="10">
        <v>9</v>
      </c>
      <c r="S36" s="10">
        <v>79</v>
      </c>
      <c r="T36" s="10">
        <v>200</v>
      </c>
      <c r="U36" s="10"/>
      <c r="V36" s="10">
        <v>716</v>
      </c>
      <c r="W36" s="34" t="s">
        <v>308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3</v>
      </c>
      <c r="I37" s="10">
        <v>0</v>
      </c>
      <c r="J37" s="6">
        <f t="shared" si="5"/>
        <v>41.76</v>
      </c>
      <c r="K37" s="5"/>
      <c r="L37" s="10"/>
      <c r="M37" s="8"/>
      <c r="N37" s="11">
        <v>8.1199999999999992</v>
      </c>
      <c r="O37" s="10">
        <v>0</v>
      </c>
      <c r="P37" s="10">
        <v>1025</v>
      </c>
      <c r="Q37" s="10"/>
      <c r="R37" s="10">
        <v>9</v>
      </c>
      <c r="S37" s="10">
        <v>80</v>
      </c>
      <c r="T37" s="10">
        <v>184</v>
      </c>
      <c r="U37" s="10"/>
      <c r="V37" s="10">
        <v>713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3</v>
      </c>
      <c r="I38" s="10">
        <v>8</v>
      </c>
      <c r="J38" s="6">
        <f t="shared" si="5"/>
        <v>51.04</v>
      </c>
      <c r="K38" s="5"/>
      <c r="L38" s="10"/>
      <c r="M38" s="8"/>
      <c r="N38" s="11">
        <v>9.2799999999999994</v>
      </c>
      <c r="O38" s="10">
        <v>0</v>
      </c>
      <c r="P38" s="10">
        <v>1025</v>
      </c>
      <c r="Q38" s="10"/>
      <c r="R38" s="10">
        <v>9</v>
      </c>
      <c r="S38" s="10">
        <v>81</v>
      </c>
      <c r="T38" s="10">
        <v>191</v>
      </c>
      <c r="U38" s="10"/>
      <c r="V38" s="10">
        <v>736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4</v>
      </c>
      <c r="I39" s="10">
        <v>4</v>
      </c>
      <c r="J39" s="6">
        <f t="shared" si="5"/>
        <v>60.319999999999993</v>
      </c>
      <c r="K39" s="5"/>
      <c r="L39" s="10"/>
      <c r="M39" s="8"/>
      <c r="N39" s="11">
        <v>9.2799999999999994</v>
      </c>
      <c r="O39" s="10">
        <v>0</v>
      </c>
      <c r="P39" s="10">
        <v>1025</v>
      </c>
      <c r="Q39" s="10"/>
      <c r="R39" s="10">
        <v>9</v>
      </c>
      <c r="S39" s="10">
        <v>84</v>
      </c>
      <c r="T39" s="10">
        <v>173</v>
      </c>
      <c r="U39" s="10"/>
      <c r="V39" s="10">
        <v>734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254.04</v>
      </c>
      <c r="O40" s="20"/>
      <c r="T40" s="22" t="s">
        <v>34</v>
      </c>
      <c r="U40" s="20">
        <f>SUM(U9:U39)</f>
        <v>0</v>
      </c>
      <c r="V40" s="20">
        <f>SUM(V9:V39)</f>
        <v>22638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254.04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22638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1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7</v>
      </c>
      <c r="F8" s="7">
        <v>7</v>
      </c>
      <c r="G8" s="6">
        <f t="shared" ref="G8:G39" si="1">((+E8*12)+F8)*1.16</f>
        <v>105.55999999999999</v>
      </c>
      <c r="H8" s="5">
        <v>4</v>
      </c>
      <c r="I8" s="5">
        <v>3</v>
      </c>
      <c r="J8" s="6">
        <f t="shared" ref="J8:J29" si="2">((+H8*12)+I8)*1.16</f>
        <v>59.16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7</v>
      </c>
      <c r="F9" s="7">
        <v>7</v>
      </c>
      <c r="G9" s="6">
        <f t="shared" si="1"/>
        <v>105.55999999999999</v>
      </c>
      <c r="H9" s="5">
        <v>5</v>
      </c>
      <c r="I9" s="10">
        <v>0</v>
      </c>
      <c r="J9" s="6">
        <f t="shared" si="2"/>
        <v>69.599999999999994</v>
      </c>
      <c r="K9" s="5"/>
      <c r="L9" s="10"/>
      <c r="M9" s="8"/>
      <c r="N9" s="11">
        <v>10.44</v>
      </c>
      <c r="O9" s="10">
        <v>0</v>
      </c>
      <c r="P9" s="10">
        <v>1250</v>
      </c>
      <c r="Q9" s="10">
        <v>0</v>
      </c>
      <c r="R9" s="10">
        <v>8</v>
      </c>
      <c r="S9" s="10">
        <v>71</v>
      </c>
      <c r="T9" s="10">
        <v>205</v>
      </c>
      <c r="U9" s="10"/>
      <c r="V9" s="10">
        <v>707</v>
      </c>
      <c r="W9" s="12">
        <v>43449</v>
      </c>
      <c r="X9" s="10">
        <v>3</v>
      </c>
      <c r="Y9" s="10">
        <v>12754443</v>
      </c>
      <c r="Z9" s="10">
        <v>14</v>
      </c>
      <c r="AA9" s="10">
        <v>1</v>
      </c>
      <c r="AB9" s="10">
        <v>1</v>
      </c>
      <c r="AC9" s="11">
        <v>4</v>
      </c>
      <c r="AD9" s="13">
        <v>177.29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7</v>
      </c>
      <c r="F10" s="7">
        <v>7</v>
      </c>
      <c r="G10" s="6">
        <f t="shared" si="1"/>
        <v>105.55999999999999</v>
      </c>
      <c r="H10" s="5">
        <v>5</v>
      </c>
      <c r="I10" s="10">
        <v>8</v>
      </c>
      <c r="J10" s="6">
        <f t="shared" si="2"/>
        <v>78.88</v>
      </c>
      <c r="K10" s="5"/>
      <c r="L10" s="10"/>
      <c r="M10" s="8"/>
      <c r="N10" s="11">
        <v>9.2799999999999994</v>
      </c>
      <c r="O10" s="10">
        <v>2</v>
      </c>
      <c r="P10" s="10">
        <v>1250</v>
      </c>
      <c r="Q10" s="10">
        <v>0</v>
      </c>
      <c r="R10" s="10">
        <v>8</v>
      </c>
      <c r="S10" s="10">
        <v>70</v>
      </c>
      <c r="T10" s="10">
        <v>211</v>
      </c>
      <c r="U10" s="10"/>
      <c r="V10" s="10">
        <v>723</v>
      </c>
      <c r="W10" s="12">
        <v>43829</v>
      </c>
      <c r="X10" s="10">
        <v>3</v>
      </c>
      <c r="Y10" s="10">
        <v>12768674</v>
      </c>
      <c r="Z10" s="10">
        <v>13</v>
      </c>
      <c r="AA10" s="10">
        <v>5.75</v>
      </c>
      <c r="AB10" s="10">
        <v>1</v>
      </c>
      <c r="AC10" s="11">
        <v>4.75</v>
      </c>
      <c r="AD10" s="13">
        <v>168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7</v>
      </c>
      <c r="F11" s="7">
        <v>7</v>
      </c>
      <c r="G11" s="6">
        <f t="shared" si="1"/>
        <v>105.55999999999999</v>
      </c>
      <c r="H11" s="5">
        <v>6</v>
      </c>
      <c r="I11" s="10">
        <v>5</v>
      </c>
      <c r="J11" s="6">
        <f t="shared" si="2"/>
        <v>89.32</v>
      </c>
      <c r="K11" s="5"/>
      <c r="L11" s="10"/>
      <c r="M11" s="8"/>
      <c r="N11" s="11">
        <v>10.44</v>
      </c>
      <c r="O11" s="10">
        <v>0</v>
      </c>
      <c r="P11" s="10">
        <v>1250</v>
      </c>
      <c r="Q11" s="10">
        <v>0</v>
      </c>
      <c r="R11" s="10">
        <v>8</v>
      </c>
      <c r="S11" s="10">
        <v>73</v>
      </c>
      <c r="T11" s="10">
        <v>210</v>
      </c>
      <c r="U11" s="10"/>
      <c r="V11" s="10">
        <v>741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7</v>
      </c>
      <c r="F12" s="7">
        <v>7</v>
      </c>
      <c r="G12" s="6">
        <f t="shared" si="1"/>
        <v>105.55999999999999</v>
      </c>
      <c r="H12" s="5">
        <v>7</v>
      </c>
      <c r="I12" s="10">
        <v>3</v>
      </c>
      <c r="J12" s="6">
        <f t="shared" si="2"/>
        <v>100.91999999999999</v>
      </c>
      <c r="K12" s="5"/>
      <c r="L12" s="10"/>
      <c r="M12" s="8"/>
      <c r="N12" s="11">
        <v>11.6</v>
      </c>
      <c r="O12" s="10">
        <v>1</v>
      </c>
      <c r="P12" s="10">
        <v>1150</v>
      </c>
      <c r="Q12" s="10">
        <v>0</v>
      </c>
      <c r="R12" s="10">
        <v>9</v>
      </c>
      <c r="S12" s="10">
        <v>71</v>
      </c>
      <c r="T12" s="10">
        <v>223</v>
      </c>
      <c r="U12" s="10"/>
      <c r="V12" s="10">
        <v>736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7</v>
      </c>
      <c r="F13" s="7">
        <v>7</v>
      </c>
      <c r="G13" s="6">
        <f t="shared" si="1"/>
        <v>105.55999999999999</v>
      </c>
      <c r="H13" s="5">
        <v>8</v>
      </c>
      <c r="I13" s="10">
        <v>2</v>
      </c>
      <c r="J13" s="6">
        <f t="shared" si="2"/>
        <v>113.67999999999999</v>
      </c>
      <c r="K13" s="5"/>
      <c r="L13" s="10"/>
      <c r="M13" s="8"/>
      <c r="N13" s="11">
        <v>12.76</v>
      </c>
      <c r="O13" s="10">
        <v>1</v>
      </c>
      <c r="P13" s="10">
        <v>1150</v>
      </c>
      <c r="Q13" s="10">
        <v>0</v>
      </c>
      <c r="R13" s="10">
        <v>9</v>
      </c>
      <c r="S13" s="10">
        <v>72</v>
      </c>
      <c r="T13" s="10">
        <v>213</v>
      </c>
      <c r="U13" s="10"/>
      <c r="V13" s="10">
        <v>735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7</v>
      </c>
      <c r="F14" s="7">
        <v>7</v>
      </c>
      <c r="G14" s="6">
        <f t="shared" si="1"/>
        <v>105.55999999999999</v>
      </c>
      <c r="H14" s="5">
        <v>9</v>
      </c>
      <c r="I14" s="10">
        <v>0</v>
      </c>
      <c r="J14" s="6">
        <f t="shared" si="2"/>
        <v>125.27999999999999</v>
      </c>
      <c r="K14" s="5"/>
      <c r="L14" s="10"/>
      <c r="M14" s="8"/>
      <c r="N14" s="11">
        <v>11.6</v>
      </c>
      <c r="O14" s="10">
        <v>1</v>
      </c>
      <c r="P14" s="10">
        <v>1150</v>
      </c>
      <c r="Q14" s="10">
        <v>0</v>
      </c>
      <c r="R14" s="10">
        <v>9</v>
      </c>
      <c r="S14" s="10">
        <v>70</v>
      </c>
      <c r="T14" s="10">
        <v>220</v>
      </c>
      <c r="U14" s="10"/>
      <c r="V14" s="10">
        <v>740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7</v>
      </c>
      <c r="F15" s="7">
        <v>7</v>
      </c>
      <c r="G15" s="6">
        <f t="shared" si="1"/>
        <v>105.55999999999999</v>
      </c>
      <c r="H15" s="5">
        <v>9</v>
      </c>
      <c r="I15" s="10">
        <v>9</v>
      </c>
      <c r="J15" s="6">
        <f t="shared" si="2"/>
        <v>135.72</v>
      </c>
      <c r="K15" s="5"/>
      <c r="L15" s="10"/>
      <c r="M15" s="8"/>
      <c r="N15" s="11">
        <v>10.44</v>
      </c>
      <c r="O15" s="10">
        <v>0</v>
      </c>
      <c r="P15" s="10">
        <v>1250</v>
      </c>
      <c r="Q15" s="10">
        <v>0</v>
      </c>
      <c r="R15" s="10">
        <v>9</v>
      </c>
      <c r="S15" s="10">
        <v>76</v>
      </c>
      <c r="T15" s="10">
        <v>162</v>
      </c>
      <c r="U15" s="10"/>
      <c r="V15" s="10">
        <v>680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7</v>
      </c>
      <c r="F16" s="7">
        <v>7</v>
      </c>
      <c r="G16" s="6">
        <f t="shared" si="1"/>
        <v>105.55999999999999</v>
      </c>
      <c r="H16" s="5">
        <v>10</v>
      </c>
      <c r="I16" s="10">
        <v>6</v>
      </c>
      <c r="J16" s="6">
        <f t="shared" si="2"/>
        <v>146.16</v>
      </c>
      <c r="K16" s="5"/>
      <c r="L16" s="10"/>
      <c r="M16" s="8" t="s">
        <v>302</v>
      </c>
      <c r="N16" s="11">
        <v>10.44</v>
      </c>
      <c r="O16" s="10">
        <v>1</v>
      </c>
      <c r="P16" s="10">
        <v>1300</v>
      </c>
      <c r="Q16" s="10">
        <v>0</v>
      </c>
      <c r="R16" s="10">
        <v>9</v>
      </c>
      <c r="S16" s="10">
        <v>73</v>
      </c>
      <c r="T16" s="10">
        <v>152</v>
      </c>
      <c r="U16" s="10"/>
      <c r="V16" s="10">
        <v>648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7</v>
      </c>
      <c r="F17" s="7">
        <v>7</v>
      </c>
      <c r="G17" s="6">
        <f t="shared" si="1"/>
        <v>105.55999999999999</v>
      </c>
      <c r="H17" s="5">
        <v>11</v>
      </c>
      <c r="I17" s="10">
        <v>4</v>
      </c>
      <c r="J17" s="6">
        <f t="shared" si="2"/>
        <v>157.76</v>
      </c>
      <c r="K17" s="5"/>
      <c r="L17" s="10"/>
      <c r="M17" s="8"/>
      <c r="N17" s="11">
        <v>11.6</v>
      </c>
      <c r="O17" s="10">
        <v>1</v>
      </c>
      <c r="P17" s="10">
        <v>1150</v>
      </c>
      <c r="Q17" s="10">
        <v>0</v>
      </c>
      <c r="R17" s="10">
        <v>9</v>
      </c>
      <c r="S17" s="10">
        <v>80</v>
      </c>
      <c r="T17" s="10">
        <v>213</v>
      </c>
      <c r="U17" s="10"/>
      <c r="V17" s="10">
        <v>741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7</v>
      </c>
      <c r="F18" s="7">
        <v>7</v>
      </c>
      <c r="G18" s="6">
        <f t="shared" si="1"/>
        <v>105.55999999999999</v>
      </c>
      <c r="H18" s="5">
        <v>12</v>
      </c>
      <c r="I18" s="10">
        <v>3</v>
      </c>
      <c r="J18" s="6">
        <f t="shared" si="2"/>
        <v>170.51999999999998</v>
      </c>
      <c r="K18" s="5"/>
      <c r="L18" s="10"/>
      <c r="M18" s="8"/>
      <c r="N18" s="11">
        <v>12.76</v>
      </c>
      <c r="O18" s="10">
        <v>0</v>
      </c>
      <c r="P18" s="10">
        <v>1150</v>
      </c>
      <c r="Q18" s="10">
        <v>0</v>
      </c>
      <c r="R18" s="10">
        <v>9</v>
      </c>
      <c r="S18" s="10">
        <v>75</v>
      </c>
      <c r="T18" s="10">
        <v>225</v>
      </c>
      <c r="U18" s="10"/>
      <c r="V18" s="10">
        <v>780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7</v>
      </c>
      <c r="F19" s="7">
        <v>7</v>
      </c>
      <c r="G19" s="6">
        <f t="shared" si="1"/>
        <v>105.55999999999999</v>
      </c>
      <c r="H19" s="5">
        <v>13</v>
      </c>
      <c r="I19" s="10">
        <v>2</v>
      </c>
      <c r="J19" s="6">
        <f t="shared" si="2"/>
        <v>183.28</v>
      </c>
      <c r="K19" s="5"/>
      <c r="L19" s="10"/>
      <c r="M19" s="8"/>
      <c r="N19" s="11">
        <v>12.76</v>
      </c>
      <c r="O19" s="10">
        <v>1</v>
      </c>
      <c r="P19" s="10">
        <v>1150</v>
      </c>
      <c r="Q19" s="10">
        <v>0</v>
      </c>
      <c r="R19" s="10">
        <v>9</v>
      </c>
      <c r="S19" s="10">
        <v>74</v>
      </c>
      <c r="T19" s="10">
        <v>227</v>
      </c>
      <c r="U19" s="10"/>
      <c r="V19" s="10">
        <v>762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7</v>
      </c>
      <c r="F20" s="7">
        <v>7</v>
      </c>
      <c r="G20" s="6">
        <f t="shared" si="1"/>
        <v>105.55999999999999</v>
      </c>
      <c r="H20" s="5">
        <v>14</v>
      </c>
      <c r="I20" s="10">
        <v>1</v>
      </c>
      <c r="J20" s="6">
        <f t="shared" si="2"/>
        <v>196.04</v>
      </c>
      <c r="K20" s="5"/>
      <c r="L20" s="10"/>
      <c r="M20" s="8"/>
      <c r="N20" s="11">
        <v>12.76</v>
      </c>
      <c r="O20" s="10">
        <v>0</v>
      </c>
      <c r="P20" s="10">
        <v>1150</v>
      </c>
      <c r="Q20" s="10">
        <v>0</v>
      </c>
      <c r="R20" s="10">
        <v>9</v>
      </c>
      <c r="S20" s="10">
        <v>73</v>
      </c>
      <c r="T20" s="10">
        <v>226</v>
      </c>
      <c r="U20" s="10"/>
      <c r="V20" s="14">
        <v>749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8</v>
      </c>
      <c r="F21" s="7">
        <v>5</v>
      </c>
      <c r="G21" s="6">
        <f t="shared" si="1"/>
        <v>117.16</v>
      </c>
      <c r="H21" s="5">
        <v>14</v>
      </c>
      <c r="I21" s="10">
        <v>1</v>
      </c>
      <c r="J21" s="6">
        <f t="shared" si="2"/>
        <v>196.04</v>
      </c>
      <c r="K21" s="5"/>
      <c r="L21" s="10"/>
      <c r="M21" s="8"/>
      <c r="N21" s="11">
        <f>IF(B21=0,0,(D21+G21)-(D20+G20))</f>
        <v>11.600000000000023</v>
      </c>
      <c r="O21" s="10">
        <v>1</v>
      </c>
      <c r="P21" s="10">
        <v>1150</v>
      </c>
      <c r="Q21" s="10">
        <v>0</v>
      </c>
      <c r="R21" s="16">
        <v>9</v>
      </c>
      <c r="S21" s="10">
        <v>70</v>
      </c>
      <c r="T21" s="10">
        <v>219</v>
      </c>
      <c r="U21" s="10"/>
      <c r="V21" s="10">
        <v>733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9</v>
      </c>
      <c r="F22" s="7">
        <v>3</v>
      </c>
      <c r="G22" s="6">
        <f t="shared" si="1"/>
        <v>128.76</v>
      </c>
      <c r="H22" s="5">
        <v>14</v>
      </c>
      <c r="I22" s="10">
        <v>1</v>
      </c>
      <c r="J22" s="6">
        <f t="shared" si="2"/>
        <v>196.04</v>
      </c>
      <c r="K22" s="5"/>
      <c r="L22" s="10"/>
      <c r="M22" s="8"/>
      <c r="N22" s="11">
        <f>IF(B22=0,0,(D22+G22)-(D21+G21))</f>
        <v>11.599999999999994</v>
      </c>
      <c r="O22" s="10">
        <v>0</v>
      </c>
      <c r="P22" s="10">
        <v>1150</v>
      </c>
      <c r="Q22" s="10">
        <v>0</v>
      </c>
      <c r="R22" s="10">
        <v>9</v>
      </c>
      <c r="S22" s="10">
        <v>71</v>
      </c>
      <c r="T22" s="10">
        <v>229</v>
      </c>
      <c r="U22" s="10"/>
      <c r="V22" s="10">
        <v>735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10</v>
      </c>
      <c r="F23" s="7">
        <v>1</v>
      </c>
      <c r="G23" s="6">
        <f t="shared" si="1"/>
        <v>140.35999999999999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11.599999999999994</v>
      </c>
      <c r="O23" s="10">
        <v>0</v>
      </c>
      <c r="P23" s="10">
        <v>1150</v>
      </c>
      <c r="Q23" s="10">
        <v>0</v>
      </c>
      <c r="R23" s="10">
        <v>9</v>
      </c>
      <c r="S23" s="10">
        <v>72</v>
      </c>
      <c r="T23" s="10">
        <v>235</v>
      </c>
      <c r="U23" s="10"/>
      <c r="V23" s="10">
        <v>796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10</v>
      </c>
      <c r="F24" s="7">
        <v>1</v>
      </c>
      <c r="G24" s="6">
        <f t="shared" si="1"/>
        <v>140.35999999999999</v>
      </c>
      <c r="H24" s="5">
        <v>2</v>
      </c>
      <c r="I24" s="10">
        <v>3</v>
      </c>
      <c r="J24" s="6">
        <f t="shared" si="2"/>
        <v>31.319999999999997</v>
      </c>
      <c r="K24" s="5"/>
      <c r="L24" s="10"/>
      <c r="M24" s="8"/>
      <c r="N24" s="11">
        <v>12.76</v>
      </c>
      <c r="O24" s="10">
        <v>0</v>
      </c>
      <c r="P24" s="10">
        <v>1050</v>
      </c>
      <c r="Q24" s="10">
        <v>0</v>
      </c>
      <c r="R24" s="10">
        <v>9</v>
      </c>
      <c r="S24" s="10">
        <v>73</v>
      </c>
      <c r="T24" s="10">
        <v>239</v>
      </c>
      <c r="U24" s="10"/>
      <c r="V24" s="10">
        <v>785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1</v>
      </c>
      <c r="G25" s="6">
        <f t="shared" si="1"/>
        <v>140.35999999999999</v>
      </c>
      <c r="H25" s="5">
        <v>3</v>
      </c>
      <c r="I25" s="10">
        <v>1</v>
      </c>
      <c r="J25" s="6">
        <f t="shared" si="2"/>
        <v>42.919999999999995</v>
      </c>
      <c r="K25" s="5"/>
      <c r="L25" s="10"/>
      <c r="M25" s="8"/>
      <c r="N25" s="11">
        <v>11.6</v>
      </c>
      <c r="O25" s="10">
        <v>0</v>
      </c>
      <c r="P25" s="10">
        <v>1050</v>
      </c>
      <c r="Q25" s="10">
        <v>0</v>
      </c>
      <c r="R25" s="10">
        <v>9</v>
      </c>
      <c r="S25" s="10">
        <v>72</v>
      </c>
      <c r="T25" s="10">
        <v>221</v>
      </c>
      <c r="U25" s="10"/>
      <c r="V25" s="17">
        <v>768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1</v>
      </c>
      <c r="G26" s="6">
        <f t="shared" si="1"/>
        <v>140.35999999999999</v>
      </c>
      <c r="H26" s="5">
        <v>3</v>
      </c>
      <c r="I26" s="10">
        <v>11</v>
      </c>
      <c r="J26" s="6">
        <f t="shared" si="2"/>
        <v>54.519999999999996</v>
      </c>
      <c r="K26" s="5"/>
      <c r="L26" s="10"/>
      <c r="M26" s="8"/>
      <c r="N26" s="11">
        <v>11.6</v>
      </c>
      <c r="O26" s="10">
        <v>0</v>
      </c>
      <c r="P26" s="10">
        <v>1050</v>
      </c>
      <c r="Q26" s="10">
        <v>0</v>
      </c>
      <c r="R26" s="10">
        <v>9</v>
      </c>
      <c r="S26" s="10">
        <v>70</v>
      </c>
      <c r="T26" s="10">
        <v>173</v>
      </c>
      <c r="U26" s="10"/>
      <c r="V26" s="10">
        <v>745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10</v>
      </c>
      <c r="F27" s="7">
        <v>1</v>
      </c>
      <c r="G27" s="6">
        <f t="shared" si="1"/>
        <v>140.35999999999999</v>
      </c>
      <c r="H27" s="5">
        <v>4</v>
      </c>
      <c r="I27" s="10">
        <v>10</v>
      </c>
      <c r="J27" s="6">
        <f t="shared" si="2"/>
        <v>67.28</v>
      </c>
      <c r="K27" s="5"/>
      <c r="L27" s="10"/>
      <c r="M27" s="8"/>
      <c r="N27" s="11">
        <v>12.76</v>
      </c>
      <c r="O27" s="10">
        <v>0</v>
      </c>
      <c r="P27" s="10">
        <v>1050</v>
      </c>
      <c r="Q27" s="10">
        <v>0</v>
      </c>
      <c r="R27" s="10">
        <v>9</v>
      </c>
      <c r="S27" s="10">
        <v>73</v>
      </c>
      <c r="T27" s="10">
        <v>258</v>
      </c>
      <c r="U27" s="10"/>
      <c r="V27" s="10">
        <v>767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10</v>
      </c>
      <c r="F28" s="7">
        <v>1</v>
      </c>
      <c r="G28" s="6">
        <f t="shared" si="1"/>
        <v>140.35999999999999</v>
      </c>
      <c r="H28" s="5">
        <v>5</v>
      </c>
      <c r="I28" s="10">
        <v>9</v>
      </c>
      <c r="J28" s="6">
        <f t="shared" si="2"/>
        <v>80.039999999999992</v>
      </c>
      <c r="K28" s="5"/>
      <c r="L28" s="10"/>
      <c r="M28" s="8"/>
      <c r="N28" s="11">
        <v>12.76</v>
      </c>
      <c r="O28" s="10">
        <v>0</v>
      </c>
      <c r="P28" s="10">
        <v>1050</v>
      </c>
      <c r="Q28" s="10">
        <v>0</v>
      </c>
      <c r="R28" s="10">
        <v>9</v>
      </c>
      <c r="S28" s="10">
        <v>74</v>
      </c>
      <c r="T28" s="10">
        <v>225</v>
      </c>
      <c r="U28" s="10"/>
      <c r="V28" s="10">
        <v>737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1</v>
      </c>
      <c r="G29" s="6">
        <f t="shared" si="1"/>
        <v>140.35999999999999</v>
      </c>
      <c r="H29" s="5">
        <v>6</v>
      </c>
      <c r="I29" s="10">
        <v>8</v>
      </c>
      <c r="J29" s="6">
        <f t="shared" si="2"/>
        <v>92.8</v>
      </c>
      <c r="K29" s="5"/>
      <c r="L29" s="10"/>
      <c r="M29" s="8"/>
      <c r="N29" s="11">
        <v>12.76</v>
      </c>
      <c r="O29" s="10">
        <v>1</v>
      </c>
      <c r="P29" s="10">
        <v>1050</v>
      </c>
      <c r="Q29" s="10">
        <v>0</v>
      </c>
      <c r="R29" s="10">
        <v>9</v>
      </c>
      <c r="S29" s="10">
        <v>72</v>
      </c>
      <c r="T29" s="10">
        <v>245</v>
      </c>
      <c r="U29" s="10"/>
      <c r="V29" s="10">
        <v>778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10</v>
      </c>
      <c r="F30" s="7">
        <v>1</v>
      </c>
      <c r="G30" s="6">
        <f t="shared" si="1"/>
        <v>140.35999999999999</v>
      </c>
      <c r="H30" s="5">
        <v>7</v>
      </c>
      <c r="I30" s="10">
        <v>6</v>
      </c>
      <c r="J30" s="6">
        <f t="shared" ref="J30:J39" si="4">((+H30*12)+I30)*1.16</f>
        <v>104.39999999999999</v>
      </c>
      <c r="K30" s="5"/>
      <c r="L30" s="10"/>
      <c r="M30" s="8"/>
      <c r="N30" s="11">
        <v>11.6</v>
      </c>
      <c r="O30" s="10">
        <v>0</v>
      </c>
      <c r="P30" s="10">
        <v>1050</v>
      </c>
      <c r="Q30" s="10">
        <v>0</v>
      </c>
      <c r="R30" s="10">
        <v>9</v>
      </c>
      <c r="S30" s="10">
        <v>75</v>
      </c>
      <c r="T30" s="10">
        <v>255</v>
      </c>
      <c r="U30" s="10"/>
      <c r="V30" s="10">
        <v>783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10</v>
      </c>
      <c r="F31" s="7">
        <v>1</v>
      </c>
      <c r="G31" s="6">
        <f t="shared" si="1"/>
        <v>140.35999999999999</v>
      </c>
      <c r="H31" s="5">
        <v>8</v>
      </c>
      <c r="I31" s="10">
        <v>5</v>
      </c>
      <c r="J31" s="6">
        <f t="shared" si="4"/>
        <v>117.16</v>
      </c>
      <c r="K31" s="5"/>
      <c r="L31" s="10"/>
      <c r="M31" s="8"/>
      <c r="N31" s="11">
        <v>12.76</v>
      </c>
      <c r="O31" s="10">
        <v>1</v>
      </c>
      <c r="P31" s="10">
        <v>1050</v>
      </c>
      <c r="Q31" s="10">
        <v>0</v>
      </c>
      <c r="R31" s="10">
        <v>9</v>
      </c>
      <c r="S31" s="10">
        <v>72</v>
      </c>
      <c r="T31" s="10">
        <v>235</v>
      </c>
      <c r="U31" s="10"/>
      <c r="V31" s="10">
        <v>768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10</v>
      </c>
      <c r="F32" s="7">
        <v>1</v>
      </c>
      <c r="G32" s="6">
        <f t="shared" si="1"/>
        <v>140.35999999999999</v>
      </c>
      <c r="H32" s="5">
        <v>9</v>
      </c>
      <c r="I32" s="10">
        <v>3</v>
      </c>
      <c r="J32" s="6">
        <f t="shared" si="4"/>
        <v>128.76</v>
      </c>
      <c r="K32" s="5"/>
      <c r="L32" s="10"/>
      <c r="M32" s="8"/>
      <c r="N32" s="11">
        <v>11.6</v>
      </c>
      <c r="O32" s="10">
        <v>0</v>
      </c>
      <c r="P32" s="10">
        <v>1050</v>
      </c>
      <c r="Q32" s="10">
        <v>0</v>
      </c>
      <c r="R32" s="10">
        <v>9</v>
      </c>
      <c r="S32" s="10">
        <v>72</v>
      </c>
      <c r="T32" s="10">
        <v>243</v>
      </c>
      <c r="U32" s="10"/>
      <c r="V32" s="10">
        <v>778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10</v>
      </c>
      <c r="F33" s="7">
        <v>1</v>
      </c>
      <c r="G33" s="6">
        <f t="shared" si="1"/>
        <v>140.35999999999999</v>
      </c>
      <c r="H33" s="5">
        <v>10</v>
      </c>
      <c r="I33" s="10">
        <v>2</v>
      </c>
      <c r="J33" s="6">
        <f t="shared" si="4"/>
        <v>141.51999999999998</v>
      </c>
      <c r="K33" s="5"/>
      <c r="L33" s="10"/>
      <c r="M33" s="8"/>
      <c r="N33" s="11">
        <v>12.76</v>
      </c>
      <c r="O33" s="10">
        <v>1</v>
      </c>
      <c r="P33" s="10">
        <v>1050</v>
      </c>
      <c r="Q33" s="10">
        <v>0</v>
      </c>
      <c r="R33" s="10">
        <v>9</v>
      </c>
      <c r="S33" s="10">
        <v>74</v>
      </c>
      <c r="T33" s="10">
        <v>222</v>
      </c>
      <c r="U33" s="10"/>
      <c r="V33" s="10">
        <v>764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10</v>
      </c>
      <c r="F34" s="7">
        <v>1</v>
      </c>
      <c r="G34" s="6">
        <f t="shared" si="1"/>
        <v>140.35999999999999</v>
      </c>
      <c r="H34" s="5">
        <v>11</v>
      </c>
      <c r="I34" s="10">
        <v>0</v>
      </c>
      <c r="J34" s="6">
        <f t="shared" si="4"/>
        <v>153.11999999999998</v>
      </c>
      <c r="K34" s="5"/>
      <c r="L34" s="10"/>
      <c r="M34" s="8"/>
      <c r="N34" s="11">
        <v>11.6</v>
      </c>
      <c r="O34" s="10">
        <v>0</v>
      </c>
      <c r="P34" s="10">
        <v>1050</v>
      </c>
      <c r="Q34" s="10">
        <v>0</v>
      </c>
      <c r="R34" s="10">
        <v>9</v>
      </c>
      <c r="S34" s="10">
        <v>72</v>
      </c>
      <c r="T34" s="10">
        <v>212</v>
      </c>
      <c r="U34" s="10"/>
      <c r="V34" s="10">
        <v>731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10</v>
      </c>
      <c r="F35" s="7">
        <v>1</v>
      </c>
      <c r="G35" s="6">
        <f t="shared" si="1"/>
        <v>140.35999999999999</v>
      </c>
      <c r="H35" s="5">
        <v>11</v>
      </c>
      <c r="I35" s="10">
        <v>10</v>
      </c>
      <c r="J35" s="6">
        <f t="shared" si="4"/>
        <v>164.72</v>
      </c>
      <c r="K35" s="5"/>
      <c r="L35" s="10"/>
      <c r="M35" s="8"/>
      <c r="N35" s="11">
        <v>11.6</v>
      </c>
      <c r="O35" s="10">
        <v>0</v>
      </c>
      <c r="P35" s="10">
        <v>1050</v>
      </c>
      <c r="Q35" s="10">
        <v>0</v>
      </c>
      <c r="R35" s="10">
        <v>9</v>
      </c>
      <c r="S35" s="10">
        <v>71</v>
      </c>
      <c r="T35" s="10">
        <v>200</v>
      </c>
      <c r="U35" s="10"/>
      <c r="V35" s="10">
        <v>754</v>
      </c>
      <c r="W35" s="19" t="s">
        <v>45</v>
      </c>
      <c r="X35" s="19"/>
      <c r="Y35" s="34" t="s">
        <v>305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10</v>
      </c>
      <c r="F36" s="7">
        <v>1</v>
      </c>
      <c r="G36" s="6">
        <f t="shared" si="1"/>
        <v>140.35999999999999</v>
      </c>
      <c r="H36" s="5">
        <v>12</v>
      </c>
      <c r="I36" s="10">
        <v>8</v>
      </c>
      <c r="J36" s="6">
        <f t="shared" si="4"/>
        <v>176.32</v>
      </c>
      <c r="K36" s="5"/>
      <c r="L36" s="10"/>
      <c r="M36" s="8"/>
      <c r="N36" s="11">
        <v>11.6</v>
      </c>
      <c r="O36" s="10">
        <v>1</v>
      </c>
      <c r="P36" s="10">
        <v>1050</v>
      </c>
      <c r="Q36" s="10">
        <v>0</v>
      </c>
      <c r="R36" s="10">
        <v>9</v>
      </c>
      <c r="S36" s="10">
        <v>75</v>
      </c>
      <c r="T36" s="10">
        <v>180</v>
      </c>
      <c r="U36" s="10"/>
      <c r="V36" s="10">
        <v>732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10</v>
      </c>
      <c r="F37" s="7">
        <v>1</v>
      </c>
      <c r="G37" s="6">
        <f t="shared" si="1"/>
        <v>140.35999999999999</v>
      </c>
      <c r="H37" s="5">
        <v>13</v>
      </c>
      <c r="I37" s="10">
        <v>5</v>
      </c>
      <c r="J37" s="6">
        <f t="shared" si="4"/>
        <v>186.76</v>
      </c>
      <c r="K37" s="5"/>
      <c r="L37" s="10"/>
      <c r="M37" s="8"/>
      <c r="N37" s="11">
        <v>10.44</v>
      </c>
      <c r="O37" s="10">
        <v>0</v>
      </c>
      <c r="P37" s="10">
        <v>1050</v>
      </c>
      <c r="Q37" s="10">
        <v>0</v>
      </c>
      <c r="R37" s="10">
        <v>9</v>
      </c>
      <c r="S37" s="10">
        <v>78</v>
      </c>
      <c r="T37" s="10">
        <v>176</v>
      </c>
      <c r="U37" s="10"/>
      <c r="V37" s="10">
        <v>641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10</v>
      </c>
      <c r="F38" s="7">
        <v>1</v>
      </c>
      <c r="G38" s="6">
        <f t="shared" si="1"/>
        <v>140.35999999999999</v>
      </c>
      <c r="H38" s="5">
        <v>1</v>
      </c>
      <c r="I38" s="10">
        <v>5</v>
      </c>
      <c r="J38" s="6">
        <f t="shared" si="4"/>
        <v>19.72</v>
      </c>
      <c r="K38" s="5"/>
      <c r="L38" s="10"/>
      <c r="M38" s="8"/>
      <c r="N38" s="11">
        <v>2.2999999999999998</v>
      </c>
      <c r="O38" s="10">
        <v>0</v>
      </c>
      <c r="P38" s="10">
        <v>1700</v>
      </c>
      <c r="Q38" s="10">
        <v>0</v>
      </c>
      <c r="R38" s="10">
        <v>9</v>
      </c>
      <c r="S38" s="10">
        <v>55</v>
      </c>
      <c r="T38" s="10">
        <v>0</v>
      </c>
      <c r="U38" s="10"/>
      <c r="V38" s="10">
        <v>116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10</v>
      </c>
      <c r="F39" s="7">
        <v>1</v>
      </c>
      <c r="G39" s="6">
        <f t="shared" si="1"/>
        <v>140.35999999999999</v>
      </c>
      <c r="H39" s="5">
        <v>2</v>
      </c>
      <c r="I39" s="10">
        <v>1</v>
      </c>
      <c r="J39" s="6">
        <f t="shared" si="4"/>
        <v>28.999999999999996</v>
      </c>
      <c r="K39" s="5"/>
      <c r="L39" s="10"/>
      <c r="M39" s="8"/>
      <c r="N39" s="11">
        <v>9.2799999999999994</v>
      </c>
      <c r="O39" s="10">
        <v>0</v>
      </c>
      <c r="P39" s="10">
        <v>1050</v>
      </c>
      <c r="Q39" s="10">
        <v>0</v>
      </c>
      <c r="R39" s="10">
        <v>9</v>
      </c>
      <c r="S39" s="10">
        <v>77</v>
      </c>
      <c r="T39" s="10">
        <v>201</v>
      </c>
      <c r="U39" s="10"/>
      <c r="V39" s="10">
        <v>626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351.46000000000004</v>
      </c>
      <c r="O40" s="20"/>
      <c r="T40" s="22" t="s">
        <v>34</v>
      </c>
      <c r="U40" s="20">
        <f>SUM(U9:U39)</f>
        <v>0</v>
      </c>
      <c r="V40" s="20">
        <f>SUM(V9:V39)</f>
        <v>22279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351.46000000000004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22279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9" zoomScale="75" zoomScaleNormal="75" zoomScalePageLayoutView="75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5</v>
      </c>
      <c r="F8" s="7">
        <v>7</v>
      </c>
      <c r="G8" s="6">
        <f t="shared" ref="G8:G39" si="1">((+E8*12)+F8)*1.16</f>
        <v>77.72</v>
      </c>
      <c r="H8" s="5">
        <v>11</v>
      </c>
      <c r="I8" s="5">
        <v>10</v>
      </c>
      <c r="J8" s="6">
        <f t="shared" ref="J8:J29" si="2">((+H8*12)+I8)*1.16</f>
        <v>164.72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7</v>
      </c>
      <c r="G9" s="6">
        <f t="shared" si="1"/>
        <v>77.72</v>
      </c>
      <c r="H9" s="5">
        <v>12</v>
      </c>
      <c r="I9" s="10">
        <v>5</v>
      </c>
      <c r="J9" s="6">
        <f t="shared" si="2"/>
        <v>172.83999999999997</v>
      </c>
      <c r="K9" s="5"/>
      <c r="L9" s="10"/>
      <c r="M9" s="8"/>
      <c r="N9" s="11">
        <v>8.1199999999999992</v>
      </c>
      <c r="O9" s="10">
        <v>0</v>
      </c>
      <c r="P9" s="10">
        <v>1400</v>
      </c>
      <c r="Q9" s="10"/>
      <c r="R9" s="10">
        <v>7</v>
      </c>
      <c r="S9" s="10">
        <v>75</v>
      </c>
      <c r="T9" s="10">
        <v>150</v>
      </c>
      <c r="U9" s="10"/>
      <c r="V9" s="10">
        <v>645</v>
      </c>
      <c r="W9" s="12">
        <v>43410</v>
      </c>
      <c r="X9" s="10">
        <v>3</v>
      </c>
      <c r="Y9" s="10">
        <v>12718792</v>
      </c>
      <c r="Z9" s="10">
        <v>14</v>
      </c>
      <c r="AA9" s="10">
        <v>4</v>
      </c>
      <c r="AB9" s="10">
        <v>1</v>
      </c>
      <c r="AC9" s="11">
        <v>4</v>
      </c>
      <c r="AD9" s="13">
        <v>181.06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7</v>
      </c>
      <c r="G10" s="6">
        <f t="shared" si="1"/>
        <v>77.72</v>
      </c>
      <c r="H10" s="5">
        <v>13</v>
      </c>
      <c r="I10" s="10">
        <v>0</v>
      </c>
      <c r="J10" s="6">
        <f t="shared" si="2"/>
        <v>180.95999999999998</v>
      </c>
      <c r="K10" s="5"/>
      <c r="L10" s="10"/>
      <c r="M10" s="8"/>
      <c r="N10" s="11">
        <v>8.1199999999999992</v>
      </c>
      <c r="O10" s="10">
        <v>0</v>
      </c>
      <c r="P10" s="10">
        <v>1400</v>
      </c>
      <c r="Q10" s="10"/>
      <c r="R10" s="10">
        <v>7</v>
      </c>
      <c r="S10" s="10">
        <v>74</v>
      </c>
      <c r="T10" s="10">
        <v>156</v>
      </c>
      <c r="U10" s="10"/>
      <c r="V10" s="10">
        <v>636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5</v>
      </c>
      <c r="F11" s="7">
        <v>7</v>
      </c>
      <c r="G11" s="6">
        <f t="shared" si="1"/>
        <v>77.72</v>
      </c>
      <c r="H11" s="5">
        <v>13</v>
      </c>
      <c r="I11" s="10">
        <v>7</v>
      </c>
      <c r="J11" s="6">
        <f t="shared" si="2"/>
        <v>189.07999999999998</v>
      </c>
      <c r="K11" s="5"/>
      <c r="L11" s="10"/>
      <c r="M11" s="8"/>
      <c r="N11" s="11">
        <v>8.1199999999999992</v>
      </c>
      <c r="O11" s="10">
        <v>2</v>
      </c>
      <c r="P11" s="10">
        <v>1400</v>
      </c>
      <c r="Q11" s="10"/>
      <c r="R11" s="10">
        <v>7</v>
      </c>
      <c r="S11" s="10">
        <v>69</v>
      </c>
      <c r="T11" s="10">
        <v>152</v>
      </c>
      <c r="U11" s="10"/>
      <c r="V11" s="10">
        <v>656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5</v>
      </c>
      <c r="F12" s="7">
        <v>7</v>
      </c>
      <c r="G12" s="6">
        <f t="shared" si="1"/>
        <v>77.72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v>8.1199999999999992</v>
      </c>
      <c r="O12" s="10">
        <v>0</v>
      </c>
      <c r="P12" s="10">
        <v>1400</v>
      </c>
      <c r="Q12" s="10"/>
      <c r="R12" s="10">
        <v>7</v>
      </c>
      <c r="S12" s="10">
        <v>71</v>
      </c>
      <c r="T12" s="10">
        <v>159</v>
      </c>
      <c r="U12" s="10"/>
      <c r="V12" s="10">
        <v>623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6</v>
      </c>
      <c r="F13" s="7">
        <v>0</v>
      </c>
      <c r="G13" s="6">
        <f t="shared" si="1"/>
        <v>83.52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6.96</v>
      </c>
      <c r="O13" s="10">
        <v>0</v>
      </c>
      <c r="P13" s="10">
        <v>1400</v>
      </c>
      <c r="Q13" s="10"/>
      <c r="R13" s="10">
        <v>7</v>
      </c>
      <c r="S13" s="10">
        <v>68</v>
      </c>
      <c r="T13" s="10">
        <v>125</v>
      </c>
      <c r="U13" s="10"/>
      <c r="V13" s="10">
        <v>591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6</v>
      </c>
      <c r="F14" s="7">
        <v>5</v>
      </c>
      <c r="G14" s="6">
        <f t="shared" si="1"/>
        <v>89.32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5.75</v>
      </c>
      <c r="O14" s="10">
        <v>0</v>
      </c>
      <c r="P14" s="10">
        <v>1400</v>
      </c>
      <c r="Q14" s="10"/>
      <c r="R14" s="10">
        <v>7</v>
      </c>
      <c r="S14" s="10">
        <v>77</v>
      </c>
      <c r="T14" s="10">
        <v>152</v>
      </c>
      <c r="U14" s="10"/>
      <c r="V14" s="10">
        <v>615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6</v>
      </c>
      <c r="F15" s="7">
        <v>5</v>
      </c>
      <c r="G15" s="6">
        <f t="shared" si="1"/>
        <v>89.32</v>
      </c>
      <c r="H15" s="5">
        <v>1</v>
      </c>
      <c r="I15" s="10">
        <v>9</v>
      </c>
      <c r="J15" s="6">
        <f t="shared" si="2"/>
        <v>24.36</v>
      </c>
      <c r="K15" s="5"/>
      <c r="L15" s="10"/>
      <c r="M15" s="8"/>
      <c r="N15" s="11">
        <v>6.96</v>
      </c>
      <c r="O15" s="10">
        <v>0</v>
      </c>
      <c r="P15" s="10">
        <v>1400</v>
      </c>
      <c r="Q15" s="10"/>
      <c r="R15" s="10">
        <v>7</v>
      </c>
      <c r="S15" s="10">
        <v>72</v>
      </c>
      <c r="T15" s="10">
        <v>153</v>
      </c>
      <c r="U15" s="10"/>
      <c r="V15" s="10">
        <v>614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6</v>
      </c>
      <c r="F16" s="7">
        <v>5</v>
      </c>
      <c r="G16" s="6">
        <f t="shared" si="1"/>
        <v>89.32</v>
      </c>
      <c r="H16" s="5">
        <v>2</v>
      </c>
      <c r="I16" s="10">
        <v>3</v>
      </c>
      <c r="J16" s="6">
        <f t="shared" si="2"/>
        <v>31.319999999999997</v>
      </c>
      <c r="K16" s="5"/>
      <c r="L16" s="10"/>
      <c r="M16" s="8"/>
      <c r="N16" s="11">
        <v>6.96</v>
      </c>
      <c r="O16" s="10">
        <v>0</v>
      </c>
      <c r="P16" s="10">
        <v>1400</v>
      </c>
      <c r="Q16" s="10"/>
      <c r="R16" s="10">
        <v>7</v>
      </c>
      <c r="S16" s="10">
        <v>74</v>
      </c>
      <c r="T16" s="10">
        <v>190</v>
      </c>
      <c r="U16" s="10"/>
      <c r="V16" s="10">
        <v>690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6</v>
      </c>
      <c r="F17" s="7">
        <v>5</v>
      </c>
      <c r="G17" s="6">
        <f t="shared" si="1"/>
        <v>89.32</v>
      </c>
      <c r="H17" s="5">
        <v>2</v>
      </c>
      <c r="I17" s="10">
        <v>11</v>
      </c>
      <c r="J17" s="6">
        <f t="shared" si="2"/>
        <v>40.599999999999994</v>
      </c>
      <c r="K17" s="5"/>
      <c r="L17" s="10"/>
      <c r="M17" s="8"/>
      <c r="N17" s="11">
        <v>9.2799999999999994</v>
      </c>
      <c r="O17" s="10">
        <v>0</v>
      </c>
      <c r="P17" s="10">
        <v>1400</v>
      </c>
      <c r="Q17" s="10"/>
      <c r="R17" s="10">
        <v>7</v>
      </c>
      <c r="S17" s="10">
        <v>78</v>
      </c>
      <c r="T17" s="10">
        <v>170</v>
      </c>
      <c r="U17" s="10"/>
      <c r="V17" s="10">
        <v>661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6</v>
      </c>
      <c r="F18" s="7">
        <v>5</v>
      </c>
      <c r="G18" s="6">
        <f t="shared" si="1"/>
        <v>89.32</v>
      </c>
      <c r="H18" s="5">
        <v>3</v>
      </c>
      <c r="I18" s="10">
        <v>6</v>
      </c>
      <c r="J18" s="6">
        <f t="shared" si="2"/>
        <v>48.72</v>
      </c>
      <c r="K18" s="5"/>
      <c r="L18" s="10"/>
      <c r="M18" s="8"/>
      <c r="N18" s="11">
        <v>8.1199999999999992</v>
      </c>
      <c r="O18" s="10">
        <v>0</v>
      </c>
      <c r="P18" s="10">
        <v>1400</v>
      </c>
      <c r="Q18" s="10"/>
      <c r="R18" s="10">
        <v>7</v>
      </c>
      <c r="S18" s="10">
        <v>71</v>
      </c>
      <c r="T18" s="10">
        <v>183</v>
      </c>
      <c r="U18" s="10"/>
      <c r="V18" s="10">
        <v>665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6</v>
      </c>
      <c r="F19" s="7">
        <v>5</v>
      </c>
      <c r="G19" s="6">
        <f t="shared" si="1"/>
        <v>89.32</v>
      </c>
      <c r="H19" s="5">
        <v>4</v>
      </c>
      <c r="I19" s="10">
        <v>2</v>
      </c>
      <c r="J19" s="6">
        <f t="shared" si="2"/>
        <v>57.999999999999993</v>
      </c>
      <c r="K19" s="5"/>
      <c r="L19" s="10"/>
      <c r="M19" s="8"/>
      <c r="N19" s="11">
        <v>9.2799999999999994</v>
      </c>
      <c r="O19" s="10">
        <v>0</v>
      </c>
      <c r="P19" s="10">
        <v>1400</v>
      </c>
      <c r="Q19" s="10"/>
      <c r="R19" s="10">
        <v>7</v>
      </c>
      <c r="S19" s="10">
        <v>70</v>
      </c>
      <c r="T19" s="10">
        <v>180</v>
      </c>
      <c r="U19" s="10"/>
      <c r="V19" s="10">
        <v>625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6</v>
      </c>
      <c r="F20" s="7">
        <v>5</v>
      </c>
      <c r="G20" s="6">
        <f t="shared" si="1"/>
        <v>89.32</v>
      </c>
      <c r="H20" s="5">
        <v>4</v>
      </c>
      <c r="I20" s="10">
        <v>11</v>
      </c>
      <c r="J20" s="6">
        <f t="shared" si="2"/>
        <v>68.44</v>
      </c>
      <c r="K20" s="5"/>
      <c r="L20" s="10"/>
      <c r="M20" s="8"/>
      <c r="N20" s="11">
        <v>10.44</v>
      </c>
      <c r="O20" s="10">
        <v>0</v>
      </c>
      <c r="P20" s="10">
        <v>1400</v>
      </c>
      <c r="Q20" s="10"/>
      <c r="R20" s="10">
        <v>7</v>
      </c>
      <c r="S20" s="10">
        <v>65</v>
      </c>
      <c r="T20" s="10">
        <v>120</v>
      </c>
      <c r="U20" s="10"/>
      <c r="V20" s="14">
        <v>575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6</v>
      </c>
      <c r="F21" s="7">
        <v>5</v>
      </c>
      <c r="G21" s="6">
        <f t="shared" si="1"/>
        <v>89.32</v>
      </c>
      <c r="H21" s="5">
        <v>5</v>
      </c>
      <c r="I21" s="10">
        <v>8</v>
      </c>
      <c r="J21" s="6">
        <f t="shared" si="2"/>
        <v>78.88</v>
      </c>
      <c r="K21" s="5"/>
      <c r="L21" s="10"/>
      <c r="M21" s="8"/>
      <c r="N21" s="11">
        <v>10.44</v>
      </c>
      <c r="O21" s="10">
        <v>0</v>
      </c>
      <c r="P21" s="10">
        <v>1350</v>
      </c>
      <c r="Q21" s="10"/>
      <c r="R21" s="16">
        <v>8</v>
      </c>
      <c r="S21" s="10">
        <v>70</v>
      </c>
      <c r="T21" s="10">
        <v>220</v>
      </c>
      <c r="U21" s="10"/>
      <c r="V21" s="10">
        <v>696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6</v>
      </c>
      <c r="F22" s="7">
        <v>5</v>
      </c>
      <c r="G22" s="6">
        <f t="shared" si="1"/>
        <v>89.32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13.92</v>
      </c>
      <c r="O22" s="10">
        <v>0</v>
      </c>
      <c r="P22" s="10">
        <v>1300</v>
      </c>
      <c r="Q22" s="10"/>
      <c r="R22" s="10">
        <v>8</v>
      </c>
      <c r="S22" s="10">
        <v>70</v>
      </c>
      <c r="T22" s="10">
        <v>215</v>
      </c>
      <c r="U22" s="10"/>
      <c r="V22" s="10">
        <v>737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6</v>
      </c>
      <c r="F23" s="7">
        <v>5</v>
      </c>
      <c r="G23" s="6">
        <f t="shared" si="1"/>
        <v>89.32</v>
      </c>
      <c r="H23" s="5">
        <v>7</v>
      </c>
      <c r="I23" s="10">
        <v>7</v>
      </c>
      <c r="J23" s="6">
        <f t="shared" si="2"/>
        <v>105.55999999999999</v>
      </c>
      <c r="K23" s="5"/>
      <c r="L23" s="10"/>
      <c r="M23" s="8"/>
      <c r="N23" s="11">
        <v>12.76</v>
      </c>
      <c r="O23" s="10">
        <v>0</v>
      </c>
      <c r="P23" s="10">
        <v>1300</v>
      </c>
      <c r="Q23" s="10"/>
      <c r="R23" s="10">
        <v>8</v>
      </c>
      <c r="S23" s="10">
        <v>68</v>
      </c>
      <c r="T23" s="10">
        <v>221</v>
      </c>
      <c r="U23" s="10"/>
      <c r="V23" s="10">
        <v>726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6</v>
      </c>
      <c r="F24" s="7">
        <v>5</v>
      </c>
      <c r="G24" s="6">
        <f t="shared" si="1"/>
        <v>89.32</v>
      </c>
      <c r="H24" s="5">
        <v>8</v>
      </c>
      <c r="I24" s="10">
        <v>5</v>
      </c>
      <c r="J24" s="6">
        <f t="shared" si="2"/>
        <v>117.16</v>
      </c>
      <c r="K24" s="5"/>
      <c r="L24" s="10"/>
      <c r="M24" s="8"/>
      <c r="N24" s="11">
        <v>11.6</v>
      </c>
      <c r="O24" s="10">
        <v>1</v>
      </c>
      <c r="P24" s="10">
        <v>1275</v>
      </c>
      <c r="Q24" s="10"/>
      <c r="R24" s="10">
        <v>8</v>
      </c>
      <c r="S24" s="10">
        <v>68</v>
      </c>
      <c r="T24" s="10">
        <v>241</v>
      </c>
      <c r="U24" s="10"/>
      <c r="V24" s="10">
        <v>723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6</v>
      </c>
      <c r="F25" s="7">
        <v>5</v>
      </c>
      <c r="G25" s="6">
        <f t="shared" si="1"/>
        <v>89.32</v>
      </c>
      <c r="H25" s="5">
        <v>9</v>
      </c>
      <c r="I25" s="10">
        <v>2</v>
      </c>
      <c r="J25" s="6">
        <f t="shared" si="2"/>
        <v>127.6</v>
      </c>
      <c r="K25" s="5"/>
      <c r="L25" s="10"/>
      <c r="M25" s="8"/>
      <c r="N25" s="11">
        <v>11.6</v>
      </c>
      <c r="O25" s="10">
        <v>0</v>
      </c>
      <c r="P25" s="10">
        <v>1275</v>
      </c>
      <c r="Q25" s="10"/>
      <c r="R25" s="10">
        <v>8</v>
      </c>
      <c r="S25" s="10">
        <v>67</v>
      </c>
      <c r="T25" s="10">
        <v>235</v>
      </c>
      <c r="U25" s="10"/>
      <c r="V25" s="17">
        <v>721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6</v>
      </c>
      <c r="F26" s="7">
        <v>5</v>
      </c>
      <c r="G26" s="6">
        <f t="shared" si="1"/>
        <v>89.32</v>
      </c>
      <c r="H26" s="5">
        <v>9</v>
      </c>
      <c r="I26" s="10">
        <v>10</v>
      </c>
      <c r="J26" s="6">
        <f t="shared" si="2"/>
        <v>136.88</v>
      </c>
      <c r="K26" s="5"/>
      <c r="L26" s="10"/>
      <c r="M26" s="8"/>
      <c r="N26" s="11">
        <v>9.2799999999999994</v>
      </c>
      <c r="O26" s="10">
        <v>0</v>
      </c>
      <c r="P26" s="10">
        <v>1250</v>
      </c>
      <c r="Q26" s="10"/>
      <c r="R26" s="10">
        <v>8</v>
      </c>
      <c r="S26" s="10">
        <v>68</v>
      </c>
      <c r="T26" s="10">
        <v>226</v>
      </c>
      <c r="U26" s="10"/>
      <c r="V26" s="10">
        <v>713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6</v>
      </c>
      <c r="F27" s="7">
        <v>5</v>
      </c>
      <c r="G27" s="6">
        <f t="shared" si="1"/>
        <v>89.32</v>
      </c>
      <c r="H27" s="5">
        <v>10</v>
      </c>
      <c r="I27" s="10">
        <v>6</v>
      </c>
      <c r="J27" s="6">
        <f t="shared" si="2"/>
        <v>146.16</v>
      </c>
      <c r="K27" s="5"/>
      <c r="L27" s="10"/>
      <c r="M27" s="8"/>
      <c r="N27" s="11">
        <v>9.2799999999999994</v>
      </c>
      <c r="O27" s="10">
        <v>1</v>
      </c>
      <c r="P27" s="10">
        <v>1250</v>
      </c>
      <c r="Q27" s="10"/>
      <c r="R27" s="10">
        <v>8</v>
      </c>
      <c r="S27" s="10">
        <v>68</v>
      </c>
      <c r="T27" s="10">
        <v>220</v>
      </c>
      <c r="U27" s="10"/>
      <c r="V27" s="10">
        <v>714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6</v>
      </c>
      <c r="F28" s="7">
        <v>5</v>
      </c>
      <c r="G28" s="6">
        <f t="shared" si="1"/>
        <v>89.32</v>
      </c>
      <c r="H28" s="5">
        <v>11</v>
      </c>
      <c r="I28" s="10">
        <v>4</v>
      </c>
      <c r="J28" s="6">
        <f t="shared" si="2"/>
        <v>157.76</v>
      </c>
      <c r="K28" s="5"/>
      <c r="L28" s="10"/>
      <c r="M28" s="8"/>
      <c r="N28" s="11">
        <v>11.6</v>
      </c>
      <c r="O28" s="10">
        <v>0</v>
      </c>
      <c r="P28" s="10">
        <v>1250</v>
      </c>
      <c r="Q28" s="10"/>
      <c r="R28" s="10">
        <v>8</v>
      </c>
      <c r="S28" s="10">
        <v>72</v>
      </c>
      <c r="T28" s="10">
        <v>213</v>
      </c>
      <c r="U28" s="10"/>
      <c r="V28" s="10">
        <v>715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6</v>
      </c>
      <c r="F29" s="7">
        <v>5</v>
      </c>
      <c r="G29" s="6">
        <f t="shared" si="1"/>
        <v>89.32</v>
      </c>
      <c r="H29" s="5">
        <v>12</v>
      </c>
      <c r="I29" s="10">
        <v>2</v>
      </c>
      <c r="J29" s="6">
        <f t="shared" si="2"/>
        <v>169.35999999999999</v>
      </c>
      <c r="K29" s="5"/>
      <c r="L29" s="10"/>
      <c r="M29" s="8"/>
      <c r="N29" s="11">
        <v>11.6</v>
      </c>
      <c r="O29" s="10">
        <v>1</v>
      </c>
      <c r="P29" s="10">
        <v>1250</v>
      </c>
      <c r="Q29" s="10"/>
      <c r="R29" s="10">
        <v>8</v>
      </c>
      <c r="S29" s="10">
        <v>68</v>
      </c>
      <c r="T29" s="10">
        <v>223</v>
      </c>
      <c r="U29" s="10"/>
      <c r="V29" s="10">
        <v>721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6</v>
      </c>
      <c r="F30" s="7">
        <v>5</v>
      </c>
      <c r="G30" s="6">
        <f t="shared" si="1"/>
        <v>89.32</v>
      </c>
      <c r="H30" s="5">
        <v>12</v>
      </c>
      <c r="I30" s="10">
        <v>11</v>
      </c>
      <c r="J30" s="6">
        <f t="shared" ref="J30:J39" si="4">((+H30*12)+I30)*1.16</f>
        <v>179.79999999999998</v>
      </c>
      <c r="K30" s="5"/>
      <c r="L30" s="10"/>
      <c r="M30" s="8"/>
      <c r="N30" s="11">
        <v>10.44</v>
      </c>
      <c r="O30" s="10">
        <v>1</v>
      </c>
      <c r="P30" s="10">
        <v>1250</v>
      </c>
      <c r="Q30" s="10"/>
      <c r="R30" s="10">
        <v>8</v>
      </c>
      <c r="S30" s="10">
        <v>70</v>
      </c>
      <c r="T30" s="10">
        <v>218</v>
      </c>
      <c r="U30" s="10"/>
      <c r="V30" s="10">
        <v>720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6</v>
      </c>
      <c r="F31" s="7">
        <v>5</v>
      </c>
      <c r="G31" s="6">
        <f t="shared" si="1"/>
        <v>89.32</v>
      </c>
      <c r="H31" s="5">
        <v>13</v>
      </c>
      <c r="I31" s="10">
        <v>7</v>
      </c>
      <c r="J31" s="6">
        <f t="shared" si="4"/>
        <v>189.07999999999998</v>
      </c>
      <c r="K31" s="5"/>
      <c r="L31" s="10"/>
      <c r="M31" s="8"/>
      <c r="N31" s="11">
        <v>9.2799999999999994</v>
      </c>
      <c r="O31" s="10">
        <v>0</v>
      </c>
      <c r="P31" s="10">
        <v>1250</v>
      </c>
      <c r="Q31" s="10"/>
      <c r="R31" s="10">
        <v>8</v>
      </c>
      <c r="S31" s="10">
        <v>70</v>
      </c>
      <c r="T31" s="10">
        <v>228</v>
      </c>
      <c r="U31" s="10"/>
      <c r="V31" s="10">
        <v>719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6</v>
      </c>
      <c r="F32" s="7">
        <v>5</v>
      </c>
      <c r="G32" s="6">
        <f t="shared" si="1"/>
        <v>89.32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v>9.2799999999999994</v>
      </c>
      <c r="O32" s="10">
        <v>1</v>
      </c>
      <c r="P32" s="10">
        <v>1250</v>
      </c>
      <c r="Q32" s="10"/>
      <c r="R32" s="10">
        <v>8</v>
      </c>
      <c r="S32" s="10">
        <v>71</v>
      </c>
      <c r="T32" s="10">
        <v>226</v>
      </c>
      <c r="U32" s="10"/>
      <c r="V32" s="10">
        <v>712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7</v>
      </c>
      <c r="F33" s="7">
        <v>0</v>
      </c>
      <c r="G33" s="6">
        <f t="shared" si="1"/>
        <v>97.44</v>
      </c>
      <c r="H33" s="5">
        <v>14</v>
      </c>
      <c r="I33" s="10">
        <v>3</v>
      </c>
      <c r="J33" s="6">
        <f t="shared" si="4"/>
        <v>198.35999999999999</v>
      </c>
      <c r="K33" s="5"/>
      <c r="L33" s="10"/>
      <c r="M33" s="8"/>
      <c r="N33" s="11">
        <f t="shared" ref="N33:N39" si="5">IF(B33=0,0,(D33+G33)-(D32+G32))</f>
        <v>8.1200000000000045</v>
      </c>
      <c r="O33" s="10">
        <v>0</v>
      </c>
      <c r="P33" s="10">
        <v>1250</v>
      </c>
      <c r="Q33" s="10"/>
      <c r="R33" s="10">
        <v>8</v>
      </c>
      <c r="S33" s="10">
        <v>70</v>
      </c>
      <c r="T33" s="10">
        <v>197</v>
      </c>
      <c r="U33" s="10"/>
      <c r="V33" s="10">
        <v>685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7</v>
      </c>
      <c r="F34" s="7">
        <v>7</v>
      </c>
      <c r="G34" s="6">
        <f t="shared" si="1"/>
        <v>105.55999999999999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 t="shared" si="5"/>
        <v>8.1199999999999761</v>
      </c>
      <c r="O34" s="10">
        <v>1</v>
      </c>
      <c r="P34" s="10">
        <v>1250</v>
      </c>
      <c r="Q34" s="10"/>
      <c r="R34" s="10">
        <v>8</v>
      </c>
      <c r="S34" s="10">
        <v>69</v>
      </c>
      <c r="T34" s="10">
        <v>235</v>
      </c>
      <c r="U34" s="10"/>
      <c r="V34" s="10">
        <v>726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7</v>
      </c>
      <c r="F35" s="7">
        <v>7</v>
      </c>
      <c r="G35" s="6">
        <f t="shared" si="1"/>
        <v>105.55999999999999</v>
      </c>
      <c r="H35" s="5">
        <v>2</v>
      </c>
      <c r="I35" s="10">
        <v>1</v>
      </c>
      <c r="J35" s="6">
        <f t="shared" si="4"/>
        <v>28.999999999999996</v>
      </c>
      <c r="K35" s="5"/>
      <c r="L35" s="10"/>
      <c r="M35" s="8"/>
      <c r="N35" s="11">
        <v>10.44</v>
      </c>
      <c r="O35" s="10">
        <v>0</v>
      </c>
      <c r="P35" s="10">
        <v>1250</v>
      </c>
      <c r="Q35" s="10"/>
      <c r="R35" s="10">
        <v>8</v>
      </c>
      <c r="S35" s="10">
        <v>67</v>
      </c>
      <c r="T35" s="10">
        <v>198</v>
      </c>
      <c r="U35" s="10"/>
      <c r="V35" s="10">
        <v>688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7</v>
      </c>
      <c r="F36" s="7">
        <v>7</v>
      </c>
      <c r="G36" s="6">
        <f t="shared" si="1"/>
        <v>105.55999999999999</v>
      </c>
      <c r="H36" s="5">
        <v>2</v>
      </c>
      <c r="I36" s="10">
        <v>10</v>
      </c>
      <c r="J36" s="6">
        <f t="shared" si="4"/>
        <v>39.44</v>
      </c>
      <c r="K36" s="5"/>
      <c r="L36" s="10"/>
      <c r="M36" s="8"/>
      <c r="N36" s="11">
        <v>10.44</v>
      </c>
      <c r="O36" s="10">
        <v>1</v>
      </c>
      <c r="P36" s="10">
        <v>1250</v>
      </c>
      <c r="Q36" s="10"/>
      <c r="R36" s="10">
        <v>8</v>
      </c>
      <c r="S36" s="10">
        <v>72</v>
      </c>
      <c r="T36" s="10">
        <v>202</v>
      </c>
      <c r="U36" s="10"/>
      <c r="V36" s="10">
        <v>705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7</v>
      </c>
      <c r="F37" s="7">
        <v>7</v>
      </c>
      <c r="G37" s="6">
        <f t="shared" si="1"/>
        <v>105.55999999999999</v>
      </c>
      <c r="H37" s="5">
        <v>3</v>
      </c>
      <c r="I37" s="10">
        <v>6</v>
      </c>
      <c r="J37" s="6">
        <f t="shared" si="4"/>
        <v>48.72</v>
      </c>
      <c r="K37" s="5"/>
      <c r="L37" s="10"/>
      <c r="M37" s="8"/>
      <c r="N37" s="11">
        <v>9.2799999999999994</v>
      </c>
      <c r="O37" s="10">
        <v>0</v>
      </c>
      <c r="P37" s="10">
        <v>1250</v>
      </c>
      <c r="Q37" s="10"/>
      <c r="R37" s="10">
        <v>8</v>
      </c>
      <c r="S37" s="10">
        <v>72</v>
      </c>
      <c r="T37" s="10">
        <v>206</v>
      </c>
      <c r="U37" s="10"/>
      <c r="V37" s="10">
        <v>719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7</v>
      </c>
      <c r="F38" s="7">
        <v>7</v>
      </c>
      <c r="G38" s="6">
        <f t="shared" si="1"/>
        <v>105.55999999999999</v>
      </c>
      <c r="H38" s="5">
        <v>4</v>
      </c>
      <c r="I38" s="10">
        <v>3</v>
      </c>
      <c r="J38" s="6">
        <f t="shared" si="4"/>
        <v>59.16</v>
      </c>
      <c r="K38" s="5"/>
      <c r="L38" s="10"/>
      <c r="M38" s="8"/>
      <c r="N38" s="11">
        <v>10.44</v>
      </c>
      <c r="O38" s="10">
        <v>0</v>
      </c>
      <c r="P38" s="10">
        <v>1250</v>
      </c>
      <c r="Q38" s="10"/>
      <c r="R38" s="10">
        <v>8</v>
      </c>
      <c r="S38" s="10">
        <v>71</v>
      </c>
      <c r="T38" s="10">
        <v>207</v>
      </c>
      <c r="U38" s="10"/>
      <c r="V38" s="10">
        <v>715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284.14999999999992</v>
      </c>
      <c r="O40" s="20"/>
      <c r="T40" s="22" t="s">
        <v>34</v>
      </c>
      <c r="U40" s="20">
        <f>SUM(U9:U39)</f>
        <v>0</v>
      </c>
      <c r="V40" s="20">
        <f>SUM(V9:V39)</f>
        <v>20451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284.14999999999992</v>
      </c>
      <c r="O42" s="9">
        <f>O40+O41</f>
        <v>0</v>
      </c>
      <c r="S42" t="s">
        <v>48</v>
      </c>
      <c r="U42" s="9">
        <f>U40+U41</f>
        <v>0</v>
      </c>
      <c r="V42" s="9">
        <f>V40+V41</f>
        <v>20451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6" zoomScale="75" zoomScaleNormal="75" zoomScalePageLayoutView="75" workbookViewId="0">
      <selection activeCell="U38" sqref="U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5</v>
      </c>
      <c r="F8" s="7">
        <v>3</v>
      </c>
      <c r="G8" s="6">
        <f t="shared" ref="G8:G39" si="1">((+E8*12)+F8)*1.16</f>
        <v>73.08</v>
      </c>
      <c r="H8" s="5">
        <v>5</v>
      </c>
      <c r="I8" s="5">
        <v>11</v>
      </c>
      <c r="J8" s="6">
        <v>82.36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3</v>
      </c>
      <c r="G9" s="6">
        <f t="shared" si="1"/>
        <v>73.08</v>
      </c>
      <c r="H9" s="5">
        <v>6</v>
      </c>
      <c r="I9" s="10">
        <v>6</v>
      </c>
      <c r="J9" s="6">
        <f t="shared" ref="J9:J29" si="2">((+H9*12)+I9)*1.16</f>
        <v>90.47999999999999</v>
      </c>
      <c r="K9" s="5"/>
      <c r="L9" s="10"/>
      <c r="M9" s="8"/>
      <c r="N9" s="11">
        <v>8.1199999999999992</v>
      </c>
      <c r="O9" s="10">
        <v>0</v>
      </c>
      <c r="P9" s="10">
        <v>1450</v>
      </c>
      <c r="Q9" s="10"/>
      <c r="R9" s="10">
        <v>7</v>
      </c>
      <c r="S9" s="10">
        <v>78</v>
      </c>
      <c r="T9" s="10">
        <v>146</v>
      </c>
      <c r="U9" s="10"/>
      <c r="V9" s="10">
        <v>658</v>
      </c>
      <c r="W9" s="12">
        <v>43387</v>
      </c>
      <c r="X9" s="10">
        <v>3</v>
      </c>
      <c r="Y9" s="10">
        <v>12698859</v>
      </c>
      <c r="Z9" s="10">
        <v>14</v>
      </c>
      <c r="AA9" s="10">
        <v>2</v>
      </c>
      <c r="AB9" s="10">
        <v>1</v>
      </c>
      <c r="AC9" s="11">
        <v>4</v>
      </c>
      <c r="AD9" s="13">
        <v>179.6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3</v>
      </c>
      <c r="G10" s="6">
        <f t="shared" si="1"/>
        <v>73.08</v>
      </c>
      <c r="H10" s="5">
        <v>7</v>
      </c>
      <c r="I10" s="10">
        <v>1</v>
      </c>
      <c r="J10" s="6">
        <f t="shared" si="2"/>
        <v>98.6</v>
      </c>
      <c r="K10" s="5"/>
      <c r="L10" s="10"/>
      <c r="M10" s="8"/>
      <c r="N10" s="11">
        <v>8.1199999999999992</v>
      </c>
      <c r="O10" s="10">
        <v>0</v>
      </c>
      <c r="P10" s="10">
        <v>1425</v>
      </c>
      <c r="Q10" s="10"/>
      <c r="R10" s="10">
        <v>7</v>
      </c>
      <c r="S10" s="10">
        <v>79</v>
      </c>
      <c r="T10" s="10">
        <v>166</v>
      </c>
      <c r="U10" s="10"/>
      <c r="V10" s="10">
        <v>668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5</v>
      </c>
      <c r="F11" s="7">
        <v>3</v>
      </c>
      <c r="G11" s="6">
        <f t="shared" si="1"/>
        <v>73.08</v>
      </c>
      <c r="H11" s="5">
        <v>7</v>
      </c>
      <c r="I11" s="10">
        <v>8</v>
      </c>
      <c r="J11" s="6">
        <f t="shared" si="2"/>
        <v>106.72</v>
      </c>
      <c r="K11" s="5"/>
      <c r="L11" s="10"/>
      <c r="M11" s="8"/>
      <c r="N11" s="11">
        <v>8.1199999999999992</v>
      </c>
      <c r="O11" s="10">
        <v>0</v>
      </c>
      <c r="P11" s="10">
        <v>1425</v>
      </c>
      <c r="Q11" s="10"/>
      <c r="R11" s="10">
        <v>7</v>
      </c>
      <c r="S11" s="10">
        <v>77</v>
      </c>
      <c r="T11" s="10">
        <v>164</v>
      </c>
      <c r="U11" s="10"/>
      <c r="V11" s="10">
        <v>665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5</v>
      </c>
      <c r="F12" s="7">
        <v>3</v>
      </c>
      <c r="G12" s="6">
        <f t="shared" si="1"/>
        <v>73.08</v>
      </c>
      <c r="H12" s="5">
        <v>8</v>
      </c>
      <c r="I12" s="10">
        <v>2</v>
      </c>
      <c r="J12" s="6">
        <f t="shared" si="2"/>
        <v>113.67999999999999</v>
      </c>
      <c r="K12" s="5"/>
      <c r="L12" s="10"/>
      <c r="M12" s="8"/>
      <c r="N12" s="11">
        <v>6.96</v>
      </c>
      <c r="O12" s="10">
        <v>0</v>
      </c>
      <c r="P12" s="10">
        <v>1425</v>
      </c>
      <c r="Q12" s="10"/>
      <c r="R12" s="10">
        <v>7</v>
      </c>
      <c r="S12" s="10">
        <v>75</v>
      </c>
      <c r="T12" s="10">
        <v>154</v>
      </c>
      <c r="U12" s="10"/>
      <c r="V12" s="10">
        <v>667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5</v>
      </c>
      <c r="F13" s="7">
        <v>3</v>
      </c>
      <c r="G13" s="6">
        <f t="shared" si="1"/>
        <v>73.08</v>
      </c>
      <c r="H13" s="5">
        <v>8</v>
      </c>
      <c r="I13" s="10">
        <v>9</v>
      </c>
      <c r="J13" s="6">
        <f t="shared" si="2"/>
        <v>121.8</v>
      </c>
      <c r="K13" s="5"/>
      <c r="L13" s="10"/>
      <c r="M13" s="8"/>
      <c r="N13" s="11">
        <v>8.1199999999999992</v>
      </c>
      <c r="O13" s="10">
        <v>0</v>
      </c>
      <c r="P13" s="10">
        <v>1425</v>
      </c>
      <c r="Q13" s="10"/>
      <c r="R13" s="10">
        <v>7</v>
      </c>
      <c r="S13" s="10">
        <v>77</v>
      </c>
      <c r="T13" s="10">
        <v>178</v>
      </c>
      <c r="U13" s="10"/>
      <c r="V13" s="10">
        <v>665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5</v>
      </c>
      <c r="F14" s="7">
        <v>3</v>
      </c>
      <c r="G14" s="6">
        <f t="shared" si="1"/>
        <v>73.08</v>
      </c>
      <c r="H14" s="5">
        <v>9</v>
      </c>
      <c r="I14" s="10">
        <v>4</v>
      </c>
      <c r="J14" s="6">
        <f t="shared" si="2"/>
        <v>129.91999999999999</v>
      </c>
      <c r="K14" s="5"/>
      <c r="L14" s="10"/>
      <c r="M14" s="8"/>
      <c r="N14" s="11">
        <v>8.1199999999999992</v>
      </c>
      <c r="O14" s="10">
        <v>0</v>
      </c>
      <c r="P14" s="10">
        <v>1425</v>
      </c>
      <c r="Q14" s="10"/>
      <c r="R14" s="10">
        <v>7</v>
      </c>
      <c r="S14" s="10">
        <v>76</v>
      </c>
      <c r="T14" s="10">
        <v>172</v>
      </c>
      <c r="U14" s="10"/>
      <c r="V14" s="10">
        <v>667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5</v>
      </c>
      <c r="F15" s="7">
        <v>3</v>
      </c>
      <c r="G15" s="6">
        <f t="shared" si="1"/>
        <v>73.08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9.2799999999999994</v>
      </c>
      <c r="O15" s="10">
        <v>2</v>
      </c>
      <c r="P15" s="10">
        <v>1425</v>
      </c>
      <c r="Q15" s="10"/>
      <c r="R15" s="10">
        <v>7</v>
      </c>
      <c r="S15" s="10">
        <v>75</v>
      </c>
      <c r="T15" s="10">
        <v>178</v>
      </c>
      <c r="U15" s="10"/>
      <c r="V15" s="10">
        <v>665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5</v>
      </c>
      <c r="F16" s="7">
        <v>3</v>
      </c>
      <c r="G16" s="6">
        <f t="shared" si="1"/>
        <v>73.08</v>
      </c>
      <c r="H16" s="5">
        <v>10</v>
      </c>
      <c r="I16" s="10">
        <v>8</v>
      </c>
      <c r="J16" s="6">
        <f t="shared" si="2"/>
        <v>148.47999999999999</v>
      </c>
      <c r="K16" s="5"/>
      <c r="L16" s="10"/>
      <c r="M16" s="8"/>
      <c r="N16" s="11">
        <v>9.2799999999999994</v>
      </c>
      <c r="O16" s="10">
        <v>0</v>
      </c>
      <c r="P16" s="10">
        <v>1400</v>
      </c>
      <c r="Q16" s="10"/>
      <c r="R16" s="10">
        <v>7</v>
      </c>
      <c r="S16" s="10">
        <v>74</v>
      </c>
      <c r="T16" s="10">
        <v>177</v>
      </c>
      <c r="U16" s="10"/>
      <c r="V16" s="10">
        <v>667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5</v>
      </c>
      <c r="F17" s="7">
        <v>3</v>
      </c>
      <c r="G17" s="6">
        <f t="shared" si="1"/>
        <v>73.08</v>
      </c>
      <c r="H17" s="5">
        <v>11</v>
      </c>
      <c r="I17" s="10">
        <v>4</v>
      </c>
      <c r="J17" s="6">
        <f t="shared" si="2"/>
        <v>157.76</v>
      </c>
      <c r="K17" s="5"/>
      <c r="L17" s="10"/>
      <c r="M17" s="8"/>
      <c r="N17" s="11">
        <v>9.2799999999999994</v>
      </c>
      <c r="O17" s="10">
        <v>0</v>
      </c>
      <c r="P17" s="10">
        <v>1400</v>
      </c>
      <c r="Q17" s="10"/>
      <c r="R17" s="10">
        <v>7</v>
      </c>
      <c r="S17" s="10">
        <v>83</v>
      </c>
      <c r="T17" s="10">
        <v>128</v>
      </c>
      <c r="U17" s="10"/>
      <c r="V17" s="10">
        <v>653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5</v>
      </c>
      <c r="F18" s="7">
        <v>3</v>
      </c>
      <c r="G18" s="6">
        <f t="shared" si="1"/>
        <v>73.08</v>
      </c>
      <c r="H18" s="5">
        <v>12</v>
      </c>
      <c r="I18" s="10">
        <v>0</v>
      </c>
      <c r="J18" s="6">
        <f t="shared" si="2"/>
        <v>167.04</v>
      </c>
      <c r="K18" s="5"/>
      <c r="L18" s="10"/>
      <c r="M18" s="8"/>
      <c r="N18" s="11">
        <v>9.2799999999999994</v>
      </c>
      <c r="O18" s="10">
        <v>0</v>
      </c>
      <c r="P18" s="10">
        <v>1400</v>
      </c>
      <c r="Q18" s="10"/>
      <c r="R18" s="10">
        <v>7</v>
      </c>
      <c r="S18" s="10">
        <v>77</v>
      </c>
      <c r="T18" s="10">
        <v>187</v>
      </c>
      <c r="U18" s="10"/>
      <c r="V18" s="10">
        <v>689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3</v>
      </c>
      <c r="G19" s="6">
        <f t="shared" si="1"/>
        <v>73.08</v>
      </c>
      <c r="H19" s="5">
        <v>12</v>
      </c>
      <c r="I19" s="10">
        <v>8</v>
      </c>
      <c r="J19" s="6">
        <f t="shared" si="2"/>
        <v>176.32</v>
      </c>
      <c r="K19" s="5"/>
      <c r="L19" s="10"/>
      <c r="M19" s="8"/>
      <c r="N19" s="11">
        <v>9.2799999999999994</v>
      </c>
      <c r="O19" s="10">
        <v>2</v>
      </c>
      <c r="P19" s="10">
        <v>1400</v>
      </c>
      <c r="Q19" s="10"/>
      <c r="R19" s="10">
        <v>7</v>
      </c>
      <c r="S19" s="10">
        <v>75</v>
      </c>
      <c r="T19" s="10">
        <v>205</v>
      </c>
      <c r="U19" s="10"/>
      <c r="V19" s="10">
        <v>693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5</v>
      </c>
      <c r="F20" s="7">
        <v>3</v>
      </c>
      <c r="G20" s="6">
        <f t="shared" si="1"/>
        <v>73.08</v>
      </c>
      <c r="H20" s="5">
        <v>13</v>
      </c>
      <c r="I20" s="10">
        <v>4</v>
      </c>
      <c r="J20" s="6">
        <f t="shared" si="2"/>
        <v>185.6</v>
      </c>
      <c r="K20" s="5"/>
      <c r="L20" s="10"/>
      <c r="M20" s="8"/>
      <c r="N20" s="11">
        <v>9.2799999999999994</v>
      </c>
      <c r="O20" s="10">
        <v>0</v>
      </c>
      <c r="P20" s="10">
        <v>1400</v>
      </c>
      <c r="Q20" s="10"/>
      <c r="R20" s="10">
        <v>7</v>
      </c>
      <c r="S20" s="10">
        <v>75</v>
      </c>
      <c r="T20" s="10">
        <v>178</v>
      </c>
      <c r="U20" s="10"/>
      <c r="V20" s="14">
        <v>694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5</v>
      </c>
      <c r="F21" s="7">
        <v>3</v>
      </c>
      <c r="G21" s="6">
        <f t="shared" si="1"/>
        <v>73.08</v>
      </c>
      <c r="H21" s="5">
        <v>13</v>
      </c>
      <c r="I21" s="10">
        <v>10</v>
      </c>
      <c r="J21" s="6">
        <f t="shared" si="2"/>
        <v>192.55999999999997</v>
      </c>
      <c r="K21" s="5"/>
      <c r="L21" s="10"/>
      <c r="M21" s="8"/>
      <c r="N21" s="11">
        <v>6.96</v>
      </c>
      <c r="O21" s="10">
        <v>0</v>
      </c>
      <c r="P21" s="10">
        <v>1400</v>
      </c>
      <c r="Q21" s="10"/>
      <c r="R21" s="16">
        <v>7</v>
      </c>
      <c r="S21" s="10">
        <v>77</v>
      </c>
      <c r="T21" s="10">
        <v>166</v>
      </c>
      <c r="U21" s="10"/>
      <c r="V21" s="10">
        <v>686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5</v>
      </c>
      <c r="F22" s="7">
        <v>7</v>
      </c>
      <c r="G22" s="6">
        <f t="shared" si="1"/>
        <v>77.72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8.1199999999999992</v>
      </c>
      <c r="O22" s="10">
        <v>0</v>
      </c>
      <c r="P22" s="10">
        <v>1400</v>
      </c>
      <c r="Q22" s="10"/>
      <c r="R22" s="10">
        <v>7</v>
      </c>
      <c r="S22" s="10">
        <v>78</v>
      </c>
      <c r="T22" s="10">
        <v>188</v>
      </c>
      <c r="U22" s="10"/>
      <c r="V22" s="10">
        <v>685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5</v>
      </c>
      <c r="F23" s="7">
        <v>7</v>
      </c>
      <c r="G23" s="6">
        <f t="shared" si="1"/>
        <v>77.72</v>
      </c>
      <c r="H23" s="5">
        <v>1</v>
      </c>
      <c r="I23" s="10">
        <v>10</v>
      </c>
      <c r="J23" s="6">
        <f t="shared" si="2"/>
        <v>25.52</v>
      </c>
      <c r="K23" s="5"/>
      <c r="L23" s="10"/>
      <c r="M23" s="8"/>
      <c r="N23" s="11">
        <v>6.96</v>
      </c>
      <c r="O23" s="10">
        <v>0</v>
      </c>
      <c r="P23" s="10">
        <v>1400</v>
      </c>
      <c r="Q23" s="10"/>
      <c r="R23" s="10">
        <v>7</v>
      </c>
      <c r="S23" s="10" t="s">
        <v>303</v>
      </c>
      <c r="T23" s="10" t="s">
        <v>304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5</v>
      </c>
      <c r="F24" s="7">
        <v>7</v>
      </c>
      <c r="G24" s="6">
        <f t="shared" si="1"/>
        <v>77.72</v>
      </c>
      <c r="H24" s="5">
        <v>2</v>
      </c>
      <c r="I24" s="10">
        <v>6</v>
      </c>
      <c r="J24" s="6">
        <f t="shared" si="2"/>
        <v>34.799999999999997</v>
      </c>
      <c r="K24" s="5"/>
      <c r="L24" s="10"/>
      <c r="M24" s="8"/>
      <c r="N24" s="11">
        <v>9.2799999999999994</v>
      </c>
      <c r="O24" s="10">
        <v>0</v>
      </c>
      <c r="P24" s="10">
        <v>1400</v>
      </c>
      <c r="Q24" s="10"/>
      <c r="R24" s="10">
        <v>7</v>
      </c>
      <c r="S24" s="10">
        <v>77</v>
      </c>
      <c r="T24" s="10">
        <v>150</v>
      </c>
      <c r="U24" s="10"/>
      <c r="V24" s="10">
        <v>629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5</v>
      </c>
      <c r="F25" s="7">
        <v>7</v>
      </c>
      <c r="G25" s="6">
        <f t="shared" si="1"/>
        <v>77.72</v>
      </c>
      <c r="H25" s="5">
        <v>3</v>
      </c>
      <c r="I25" s="10">
        <v>1</v>
      </c>
      <c r="J25" s="6">
        <f t="shared" si="2"/>
        <v>42.919999999999995</v>
      </c>
      <c r="K25" s="5"/>
      <c r="L25" s="10"/>
      <c r="M25" s="8"/>
      <c r="N25" s="11">
        <v>8.1199999999999992</v>
      </c>
      <c r="O25" s="10">
        <v>0</v>
      </c>
      <c r="P25" s="10">
        <v>1400</v>
      </c>
      <c r="Q25" s="10"/>
      <c r="R25" s="10">
        <v>7</v>
      </c>
      <c r="S25" s="10">
        <v>77</v>
      </c>
      <c r="T25" s="10">
        <v>152</v>
      </c>
      <c r="U25" s="10"/>
      <c r="V25" s="17">
        <v>627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5</v>
      </c>
      <c r="F26" s="7">
        <v>7</v>
      </c>
      <c r="G26" s="6">
        <f t="shared" si="1"/>
        <v>77.72</v>
      </c>
      <c r="H26" s="5">
        <v>3</v>
      </c>
      <c r="I26" s="10">
        <v>8</v>
      </c>
      <c r="J26" s="6">
        <f t="shared" si="2"/>
        <v>51.04</v>
      </c>
      <c r="K26" s="5"/>
      <c r="L26" s="10"/>
      <c r="M26" s="8"/>
      <c r="N26" s="11">
        <v>8.1199999999999992</v>
      </c>
      <c r="O26" s="10">
        <v>0</v>
      </c>
      <c r="P26" s="10">
        <v>1400</v>
      </c>
      <c r="Q26" s="10"/>
      <c r="R26" s="10">
        <v>7</v>
      </c>
      <c r="S26" s="10">
        <v>75</v>
      </c>
      <c r="T26" s="10">
        <v>150</v>
      </c>
      <c r="U26" s="10"/>
      <c r="V26" s="10">
        <v>648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5</v>
      </c>
      <c r="F27" s="7">
        <v>7</v>
      </c>
      <c r="G27" s="6">
        <f t="shared" si="1"/>
        <v>77.72</v>
      </c>
      <c r="H27" s="5">
        <v>4</v>
      </c>
      <c r="I27" s="10">
        <v>4</v>
      </c>
      <c r="J27" s="6">
        <f t="shared" si="2"/>
        <v>60.319999999999993</v>
      </c>
      <c r="K27" s="5"/>
      <c r="L27" s="10"/>
      <c r="M27" s="8"/>
      <c r="N27" s="11">
        <v>9.2799999999999994</v>
      </c>
      <c r="O27" s="10">
        <v>0</v>
      </c>
      <c r="P27" s="10">
        <v>1400</v>
      </c>
      <c r="Q27" s="10"/>
      <c r="R27" s="10">
        <v>7</v>
      </c>
      <c r="S27" s="10">
        <v>74</v>
      </c>
      <c r="T27" s="10">
        <v>178</v>
      </c>
      <c r="U27" s="10"/>
      <c r="V27" s="10">
        <v>635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5</v>
      </c>
      <c r="F28" s="7">
        <v>7</v>
      </c>
      <c r="G28" s="6">
        <f t="shared" si="1"/>
        <v>77.72</v>
      </c>
      <c r="H28" s="5">
        <v>5</v>
      </c>
      <c r="I28" s="10">
        <v>0</v>
      </c>
      <c r="J28" s="6">
        <f t="shared" si="2"/>
        <v>69.599999999999994</v>
      </c>
      <c r="K28" s="5"/>
      <c r="L28" s="10"/>
      <c r="M28" s="8"/>
      <c r="N28" s="11">
        <v>9.2799999999999994</v>
      </c>
      <c r="O28" s="10">
        <v>0</v>
      </c>
      <c r="P28" s="10">
        <v>1400</v>
      </c>
      <c r="Q28" s="10"/>
      <c r="R28" s="10">
        <v>7</v>
      </c>
      <c r="S28" s="10">
        <v>74</v>
      </c>
      <c r="T28" s="10">
        <v>171</v>
      </c>
      <c r="U28" s="10"/>
      <c r="V28" s="10">
        <v>667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5</v>
      </c>
      <c r="F29" s="7">
        <v>7</v>
      </c>
      <c r="G29" s="6">
        <f t="shared" si="1"/>
        <v>77.72</v>
      </c>
      <c r="H29" s="5">
        <v>5</v>
      </c>
      <c r="I29" s="10">
        <v>8</v>
      </c>
      <c r="J29" s="6">
        <f t="shared" si="2"/>
        <v>78.88</v>
      </c>
      <c r="K29" s="5"/>
      <c r="L29" s="10"/>
      <c r="M29" s="8"/>
      <c r="N29" s="11">
        <v>9.2799999999999994</v>
      </c>
      <c r="O29" s="10">
        <v>0</v>
      </c>
      <c r="P29" s="10">
        <v>1400</v>
      </c>
      <c r="Q29" s="10"/>
      <c r="R29" s="10">
        <v>7</v>
      </c>
      <c r="S29" s="10">
        <v>75</v>
      </c>
      <c r="T29" s="10">
        <v>160</v>
      </c>
      <c r="U29" s="10"/>
      <c r="V29" s="10">
        <v>625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5</v>
      </c>
      <c r="F30" s="7">
        <v>7</v>
      </c>
      <c r="G30" s="6">
        <f t="shared" si="1"/>
        <v>77.72</v>
      </c>
      <c r="H30" s="5">
        <v>6</v>
      </c>
      <c r="I30" s="10">
        <v>4</v>
      </c>
      <c r="J30" s="6">
        <f t="shared" ref="J30:J39" si="4">((+H30*12)+I30)*1.16</f>
        <v>88.16</v>
      </c>
      <c r="K30" s="5"/>
      <c r="L30" s="10"/>
      <c r="M30" s="8"/>
      <c r="N30" s="11">
        <v>9.2799999999999994</v>
      </c>
      <c r="O30" s="10">
        <v>0</v>
      </c>
      <c r="P30" s="10">
        <v>1400</v>
      </c>
      <c r="Q30" s="10"/>
      <c r="R30" s="10">
        <v>7</v>
      </c>
      <c r="S30" s="10">
        <v>77</v>
      </c>
      <c r="T30" s="10">
        <v>140</v>
      </c>
      <c r="U30" s="10"/>
      <c r="V30" s="10">
        <v>633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5</v>
      </c>
      <c r="F31" s="7">
        <v>7</v>
      </c>
      <c r="G31" s="6">
        <f t="shared" si="1"/>
        <v>77.72</v>
      </c>
      <c r="H31" s="5">
        <v>7</v>
      </c>
      <c r="I31" s="10">
        <v>0</v>
      </c>
      <c r="J31" s="6">
        <f t="shared" si="4"/>
        <v>97.44</v>
      </c>
      <c r="K31" s="5"/>
      <c r="L31" s="10"/>
      <c r="M31" s="8"/>
      <c r="N31" s="11">
        <v>9.2799999999999994</v>
      </c>
      <c r="O31" s="10">
        <v>0</v>
      </c>
      <c r="P31" s="10">
        <v>1400</v>
      </c>
      <c r="Q31" s="10"/>
      <c r="R31" s="10">
        <v>7</v>
      </c>
      <c r="S31" s="10">
        <v>72</v>
      </c>
      <c r="T31" s="10">
        <v>159</v>
      </c>
      <c r="U31" s="10"/>
      <c r="V31" s="10">
        <v>617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7</v>
      </c>
      <c r="G32" s="6">
        <f t="shared" si="1"/>
        <v>77.72</v>
      </c>
      <c r="H32" s="5">
        <v>7</v>
      </c>
      <c r="I32" s="10">
        <v>8</v>
      </c>
      <c r="J32" s="6">
        <f t="shared" si="4"/>
        <v>106.72</v>
      </c>
      <c r="K32" s="5"/>
      <c r="L32" s="10"/>
      <c r="M32" s="8"/>
      <c r="N32" s="11">
        <v>9.2799999999999994</v>
      </c>
      <c r="O32" s="10">
        <v>0</v>
      </c>
      <c r="P32" s="10">
        <v>1400</v>
      </c>
      <c r="Q32" s="10"/>
      <c r="R32" s="10">
        <v>7</v>
      </c>
      <c r="S32" s="10">
        <v>70</v>
      </c>
      <c r="T32" s="10">
        <v>160</v>
      </c>
      <c r="U32" s="10"/>
      <c r="V32" s="10">
        <v>630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7</v>
      </c>
      <c r="G33" s="6">
        <f t="shared" si="1"/>
        <v>77.72</v>
      </c>
      <c r="H33" s="5">
        <v>8</v>
      </c>
      <c r="I33" s="10">
        <v>3</v>
      </c>
      <c r="J33" s="6">
        <f t="shared" si="4"/>
        <v>114.83999999999999</v>
      </c>
      <c r="K33" s="5"/>
      <c r="L33" s="10"/>
      <c r="M33" s="8"/>
      <c r="N33" s="11">
        <v>8.1199999999999992</v>
      </c>
      <c r="O33" s="10">
        <v>0</v>
      </c>
      <c r="P33" s="10">
        <v>1400</v>
      </c>
      <c r="Q33" s="10"/>
      <c r="R33" s="10">
        <v>7</v>
      </c>
      <c r="S33" s="10">
        <v>73</v>
      </c>
      <c r="T33" s="10">
        <v>165</v>
      </c>
      <c r="U33" s="10"/>
      <c r="V33" s="10">
        <v>650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5</v>
      </c>
      <c r="F34" s="7">
        <v>7</v>
      </c>
      <c r="G34" s="6">
        <f t="shared" si="1"/>
        <v>77.72</v>
      </c>
      <c r="H34" s="5">
        <v>8</v>
      </c>
      <c r="I34" s="10">
        <v>11</v>
      </c>
      <c r="J34" s="6">
        <f t="shared" si="4"/>
        <v>124.11999999999999</v>
      </c>
      <c r="K34" s="5"/>
      <c r="L34" s="10"/>
      <c r="M34" s="8"/>
      <c r="N34" s="11">
        <v>9.2799999999999994</v>
      </c>
      <c r="O34" s="10">
        <v>0</v>
      </c>
      <c r="P34" s="10">
        <v>1400</v>
      </c>
      <c r="Q34" s="10"/>
      <c r="R34" s="10">
        <v>7</v>
      </c>
      <c r="S34" s="10">
        <v>74</v>
      </c>
      <c r="T34" s="10">
        <v>170</v>
      </c>
      <c r="U34" s="10"/>
      <c r="V34" s="10">
        <v>650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5</v>
      </c>
      <c r="F35" s="7">
        <v>7</v>
      </c>
      <c r="G35" s="6">
        <f t="shared" si="1"/>
        <v>77.72</v>
      </c>
      <c r="H35" s="5">
        <v>9</v>
      </c>
      <c r="I35" s="10">
        <v>6</v>
      </c>
      <c r="J35" s="6">
        <f t="shared" si="4"/>
        <v>132.23999999999998</v>
      </c>
      <c r="K35" s="5"/>
      <c r="L35" s="10"/>
      <c r="M35" s="8"/>
      <c r="N35" s="11">
        <v>8.1199999999999992</v>
      </c>
      <c r="O35" s="10">
        <v>0</v>
      </c>
      <c r="P35" s="10">
        <v>1400</v>
      </c>
      <c r="Q35" s="10"/>
      <c r="R35" s="10">
        <v>7</v>
      </c>
      <c r="S35" s="10">
        <v>71</v>
      </c>
      <c r="T35" s="10">
        <v>181</v>
      </c>
      <c r="U35" s="10"/>
      <c r="V35" s="10">
        <v>654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5</v>
      </c>
      <c r="F36" s="7">
        <v>7</v>
      </c>
      <c r="G36" s="6">
        <f t="shared" si="1"/>
        <v>77.72</v>
      </c>
      <c r="H36" s="5">
        <v>10</v>
      </c>
      <c r="I36" s="10">
        <v>1</v>
      </c>
      <c r="J36" s="6">
        <f t="shared" si="4"/>
        <v>140.35999999999999</v>
      </c>
      <c r="K36" s="5"/>
      <c r="L36" s="10"/>
      <c r="M36" s="8"/>
      <c r="N36" s="11">
        <v>8.1199999999999992</v>
      </c>
      <c r="O36" s="10">
        <v>0</v>
      </c>
      <c r="P36" s="10">
        <v>1400</v>
      </c>
      <c r="Q36" s="10"/>
      <c r="R36" s="10">
        <v>7</v>
      </c>
      <c r="S36" s="10">
        <v>72</v>
      </c>
      <c r="T36" s="10">
        <v>174</v>
      </c>
      <c r="U36" s="10"/>
      <c r="V36" s="10">
        <v>649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5</v>
      </c>
      <c r="F37" s="7">
        <v>7</v>
      </c>
      <c r="G37" s="6">
        <f t="shared" si="1"/>
        <v>77.72</v>
      </c>
      <c r="H37" s="5">
        <v>10</v>
      </c>
      <c r="I37" s="10">
        <v>8</v>
      </c>
      <c r="J37" s="6">
        <f t="shared" si="4"/>
        <v>148.47999999999999</v>
      </c>
      <c r="K37" s="5"/>
      <c r="L37" s="10"/>
      <c r="M37" s="8"/>
      <c r="N37" s="11">
        <v>8.1199999999999992</v>
      </c>
      <c r="O37" s="10">
        <v>0</v>
      </c>
      <c r="P37" s="10">
        <v>1400</v>
      </c>
      <c r="Q37" s="10"/>
      <c r="R37" s="10">
        <v>7</v>
      </c>
      <c r="S37" s="10">
        <v>73</v>
      </c>
      <c r="T37" s="10">
        <v>170</v>
      </c>
      <c r="U37" s="10"/>
      <c r="V37" s="10">
        <v>642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5</v>
      </c>
      <c r="F38" s="7">
        <v>7</v>
      </c>
      <c r="G38" s="6">
        <f t="shared" si="1"/>
        <v>77.72</v>
      </c>
      <c r="H38" s="5">
        <v>11</v>
      </c>
      <c r="I38" s="10">
        <v>3</v>
      </c>
      <c r="J38" s="6">
        <f t="shared" si="4"/>
        <v>156.6</v>
      </c>
      <c r="K38" s="5"/>
      <c r="L38" s="10"/>
      <c r="M38" s="8"/>
      <c r="N38" s="11">
        <v>8.1199999999999992</v>
      </c>
      <c r="O38" s="10">
        <v>0</v>
      </c>
      <c r="P38" s="10">
        <v>1400</v>
      </c>
      <c r="Q38" s="10"/>
      <c r="R38" s="10">
        <v>7</v>
      </c>
      <c r="S38" s="10">
        <v>75</v>
      </c>
      <c r="T38" s="10">
        <v>158</v>
      </c>
      <c r="U38" s="10"/>
      <c r="V38" s="10">
        <v>638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5</v>
      </c>
      <c r="F39" s="7">
        <v>7</v>
      </c>
      <c r="G39" s="6">
        <f t="shared" si="1"/>
        <v>77.72</v>
      </c>
      <c r="H39" s="5">
        <v>11</v>
      </c>
      <c r="I39" s="10">
        <v>10</v>
      </c>
      <c r="J39" s="6">
        <f t="shared" si="4"/>
        <v>164.72</v>
      </c>
      <c r="K39" s="5"/>
      <c r="L39" s="10"/>
      <c r="M39" s="8"/>
      <c r="N39" s="11">
        <v>8.1199999999999992</v>
      </c>
      <c r="O39" s="10">
        <v>0</v>
      </c>
      <c r="P39" s="10">
        <v>1400</v>
      </c>
      <c r="Q39" s="10"/>
      <c r="R39" s="10">
        <v>7</v>
      </c>
      <c r="S39" s="10">
        <v>74</v>
      </c>
      <c r="T39" s="10">
        <v>150</v>
      </c>
      <c r="U39" s="10"/>
      <c r="V39" s="10">
        <v>634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264.48</v>
      </c>
      <c r="O40" s="20"/>
      <c r="T40" s="22" t="s">
        <v>34</v>
      </c>
      <c r="U40" s="20">
        <f>SUM(U9:U39)</f>
        <v>0</v>
      </c>
      <c r="V40" s="20">
        <f>SUM(V9:V39)</f>
        <v>19650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264.48</v>
      </c>
      <c r="O42" s="9">
        <f>O40+O41</f>
        <v>0</v>
      </c>
      <c r="S42" t="s">
        <v>48</v>
      </c>
      <c r="U42" s="9">
        <f>U40+U41</f>
        <v>0</v>
      </c>
      <c r="V42" s="9">
        <f>V40+V41</f>
        <v>19650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B39" sqref="B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 t="s">
        <v>259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2020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7</v>
      </c>
      <c r="C8" s="5">
        <v>6</v>
      </c>
      <c r="D8" s="6">
        <f t="shared" ref="D8:D39" si="0">((+B8*12)+C8)*1.16</f>
        <v>104.39999999999999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3</v>
      </c>
      <c r="J8" s="6">
        <f t="shared" ref="J8:J29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7</v>
      </c>
      <c r="C9" s="10">
        <v>10</v>
      </c>
      <c r="D9" s="6">
        <f t="shared" si="0"/>
        <v>109.03999999999999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4.6399999999999997</v>
      </c>
      <c r="O9" s="10">
        <v>0</v>
      </c>
      <c r="P9" s="10">
        <v>1250</v>
      </c>
      <c r="Q9" s="10"/>
      <c r="R9" s="10">
        <v>9</v>
      </c>
      <c r="S9" s="10">
        <v>85</v>
      </c>
      <c r="T9" s="10">
        <v>12</v>
      </c>
      <c r="U9" s="10"/>
      <c r="V9" s="10">
        <v>325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8</v>
      </c>
      <c r="C10" s="10">
        <v>2</v>
      </c>
      <c r="D10" s="6">
        <f t="shared" si="0"/>
        <v>113.67999999999999</v>
      </c>
      <c r="E10" s="5">
        <v>1</v>
      </c>
      <c r="F10" s="7">
        <v>4</v>
      </c>
      <c r="G10" s="6">
        <f t="shared" si="1"/>
        <v>18.559999999999999</v>
      </c>
      <c r="H10" s="5">
        <v>1</v>
      </c>
      <c r="I10" s="10">
        <v>3</v>
      </c>
      <c r="J10" s="6">
        <f t="shared" si="2"/>
        <v>17.399999999999999</v>
      </c>
      <c r="K10" s="5"/>
      <c r="L10" s="10"/>
      <c r="M10" s="8"/>
      <c r="N10" s="11">
        <v>4.6399999999999997</v>
      </c>
      <c r="O10" s="10">
        <v>0</v>
      </c>
      <c r="P10" s="10">
        <v>1250</v>
      </c>
      <c r="Q10" s="10"/>
      <c r="R10" s="10">
        <v>9</v>
      </c>
      <c r="S10" s="10">
        <v>99</v>
      </c>
      <c r="T10" s="10">
        <v>11</v>
      </c>
      <c r="U10" s="10"/>
      <c r="V10" s="10">
        <v>319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8</v>
      </c>
      <c r="C11" s="10">
        <v>2</v>
      </c>
      <c r="D11" s="6">
        <f t="shared" si="0"/>
        <v>113.67999999999999</v>
      </c>
      <c r="E11" s="5">
        <v>1</v>
      </c>
      <c r="F11" s="7">
        <v>4</v>
      </c>
      <c r="G11" s="6">
        <f t="shared" si="1"/>
        <v>18.559999999999999</v>
      </c>
      <c r="H11" s="5">
        <v>1</v>
      </c>
      <c r="I11" s="10">
        <v>3</v>
      </c>
      <c r="J11" s="6">
        <f t="shared" si="2"/>
        <v>17.399999999999999</v>
      </c>
      <c r="K11" s="5"/>
      <c r="L11" s="10"/>
      <c r="M11" s="8"/>
      <c r="N11" s="11">
        <v>0</v>
      </c>
      <c r="O11" s="10">
        <v>0</v>
      </c>
      <c r="P11" s="10">
        <v>1700</v>
      </c>
      <c r="Q11" s="10" t="s">
        <v>49</v>
      </c>
      <c r="R11" s="10" t="s">
        <v>331</v>
      </c>
      <c r="S11" s="10">
        <v>0</v>
      </c>
      <c r="T11" s="10">
        <v>0</v>
      </c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8</v>
      </c>
      <c r="C12" s="10">
        <v>2</v>
      </c>
      <c r="D12" s="6">
        <f t="shared" si="0"/>
        <v>113.67999999999999</v>
      </c>
      <c r="E12" s="5">
        <v>1</v>
      </c>
      <c r="F12" s="7">
        <v>4</v>
      </c>
      <c r="G12" s="6">
        <f t="shared" si="1"/>
        <v>18.559999999999999</v>
      </c>
      <c r="H12" s="5">
        <v>1</v>
      </c>
      <c r="I12" s="10">
        <v>3</v>
      </c>
      <c r="J12" s="6">
        <f t="shared" si="2"/>
        <v>17.399999999999999</v>
      </c>
      <c r="K12" s="5"/>
      <c r="L12" s="10"/>
      <c r="M12" s="8"/>
      <c r="N12" s="11">
        <v>0</v>
      </c>
      <c r="O12" s="10">
        <v>0</v>
      </c>
      <c r="P12" s="10">
        <v>1850</v>
      </c>
      <c r="Q12" s="10" t="s">
        <v>49</v>
      </c>
      <c r="R12" s="10" t="s">
        <v>331</v>
      </c>
      <c r="S12" s="10">
        <v>0</v>
      </c>
      <c r="T12" s="10">
        <v>0</v>
      </c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8</v>
      </c>
      <c r="C13" s="10">
        <v>2</v>
      </c>
      <c r="D13" s="6">
        <f t="shared" si="0"/>
        <v>113.67999999999999</v>
      </c>
      <c r="E13" s="5">
        <v>1</v>
      </c>
      <c r="F13" s="7">
        <v>4</v>
      </c>
      <c r="G13" s="6">
        <f t="shared" si="1"/>
        <v>18.559999999999999</v>
      </c>
      <c r="H13" s="5">
        <v>1</v>
      </c>
      <c r="I13" s="10">
        <v>3</v>
      </c>
      <c r="J13" s="6">
        <f t="shared" si="2"/>
        <v>17.399999999999999</v>
      </c>
      <c r="K13" s="5"/>
      <c r="L13" s="10"/>
      <c r="M13" s="8"/>
      <c r="N13" s="11">
        <v>0</v>
      </c>
      <c r="O13" s="10">
        <v>0</v>
      </c>
      <c r="P13" s="10">
        <v>1850</v>
      </c>
      <c r="Q13" s="10" t="s">
        <v>49</v>
      </c>
      <c r="R13" s="10" t="s">
        <v>331</v>
      </c>
      <c r="S13" s="10">
        <v>0</v>
      </c>
      <c r="T13" s="10">
        <v>0</v>
      </c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8</v>
      </c>
      <c r="C14" s="10">
        <v>2</v>
      </c>
      <c r="D14" s="6">
        <f t="shared" si="0"/>
        <v>113.67999999999999</v>
      </c>
      <c r="E14" s="5">
        <v>1</v>
      </c>
      <c r="F14" s="7">
        <v>4</v>
      </c>
      <c r="G14" s="6">
        <f t="shared" si="1"/>
        <v>18.559999999999999</v>
      </c>
      <c r="H14" s="5">
        <v>1</v>
      </c>
      <c r="I14" s="10">
        <v>3</v>
      </c>
      <c r="J14" s="6">
        <f t="shared" si="2"/>
        <v>17.399999999999999</v>
      </c>
      <c r="K14" s="5"/>
      <c r="L14" s="10"/>
      <c r="M14" s="8"/>
      <c r="N14" s="11">
        <v>0</v>
      </c>
      <c r="O14" s="10">
        <v>0</v>
      </c>
      <c r="P14" s="10">
        <v>1850</v>
      </c>
      <c r="Q14" s="10" t="s">
        <v>49</v>
      </c>
      <c r="R14" s="10" t="s">
        <v>331</v>
      </c>
      <c r="S14" s="10">
        <v>0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8</v>
      </c>
      <c r="C15" s="10">
        <v>2</v>
      </c>
      <c r="D15" s="6">
        <f t="shared" si="0"/>
        <v>113.67999999999999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3</v>
      </c>
      <c r="J15" s="6">
        <f t="shared" si="2"/>
        <v>17.399999999999999</v>
      </c>
      <c r="K15" s="5"/>
      <c r="L15" s="10"/>
      <c r="M15" s="8"/>
      <c r="N15" s="11">
        <v>0</v>
      </c>
      <c r="O15" s="10">
        <v>0</v>
      </c>
      <c r="P15" s="10">
        <v>1850</v>
      </c>
      <c r="Q15" s="10" t="s">
        <v>49</v>
      </c>
      <c r="R15" s="10" t="s">
        <v>331</v>
      </c>
      <c r="S15" s="10">
        <v>0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8</v>
      </c>
      <c r="C16" s="10">
        <v>2</v>
      </c>
      <c r="D16" s="6">
        <f t="shared" si="0"/>
        <v>113.67999999999999</v>
      </c>
      <c r="E16" s="5">
        <v>1</v>
      </c>
      <c r="F16" s="7">
        <v>4</v>
      </c>
      <c r="G16" s="6">
        <f t="shared" si="1"/>
        <v>18.559999999999999</v>
      </c>
      <c r="H16" s="5">
        <v>1</v>
      </c>
      <c r="I16" s="10">
        <v>3</v>
      </c>
      <c r="J16" s="6">
        <f t="shared" si="2"/>
        <v>17.399999999999999</v>
      </c>
      <c r="K16" s="5"/>
      <c r="L16" s="10"/>
      <c r="M16" s="8"/>
      <c r="N16" s="11">
        <v>0</v>
      </c>
      <c r="O16" s="10">
        <v>0</v>
      </c>
      <c r="P16" s="10">
        <v>1850</v>
      </c>
      <c r="Q16" s="10" t="s">
        <v>49</v>
      </c>
      <c r="R16" s="10" t="s">
        <v>331</v>
      </c>
      <c r="S16" s="10">
        <v>0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8</v>
      </c>
      <c r="C17" s="10">
        <v>2</v>
      </c>
      <c r="D17" s="6">
        <f t="shared" si="0"/>
        <v>113.67999999999999</v>
      </c>
      <c r="E17" s="5">
        <v>1</v>
      </c>
      <c r="F17" s="7">
        <v>4</v>
      </c>
      <c r="G17" s="6">
        <f t="shared" si="1"/>
        <v>18.559999999999999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0</v>
      </c>
      <c r="O17" s="10">
        <v>0</v>
      </c>
      <c r="P17" s="10">
        <v>1850</v>
      </c>
      <c r="Q17" s="10" t="s">
        <v>49</v>
      </c>
      <c r="R17" s="10" t="s">
        <v>331</v>
      </c>
      <c r="S17" s="10">
        <v>0</v>
      </c>
      <c r="T17" s="10">
        <v>0</v>
      </c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8</v>
      </c>
      <c r="C18" s="10">
        <v>2</v>
      </c>
      <c r="D18" s="6">
        <f t="shared" si="0"/>
        <v>113.67999999999999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0</v>
      </c>
      <c r="O18" s="10">
        <v>0</v>
      </c>
      <c r="P18" s="10">
        <v>1850</v>
      </c>
      <c r="Q18" s="10" t="s">
        <v>49</v>
      </c>
      <c r="R18" s="10" t="s">
        <v>331</v>
      </c>
      <c r="S18" s="10">
        <v>0</v>
      </c>
      <c r="T18" s="10">
        <v>0</v>
      </c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8</v>
      </c>
      <c r="C19" s="10">
        <v>2</v>
      </c>
      <c r="D19" s="6">
        <f t="shared" si="0"/>
        <v>113.67999999999999</v>
      </c>
      <c r="E19" s="5">
        <v>1</v>
      </c>
      <c r="F19" s="7">
        <v>4</v>
      </c>
      <c r="G19" s="6">
        <f t="shared" si="1"/>
        <v>18.559999999999999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0</v>
      </c>
      <c r="O19" s="10">
        <v>0</v>
      </c>
      <c r="P19" s="10">
        <v>1850</v>
      </c>
      <c r="Q19" s="10" t="s">
        <v>49</v>
      </c>
      <c r="R19" s="10" t="s">
        <v>331</v>
      </c>
      <c r="S19" s="10">
        <v>0</v>
      </c>
      <c r="T19" s="10">
        <v>0</v>
      </c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8</v>
      </c>
      <c r="C20" s="10">
        <v>2</v>
      </c>
      <c r="D20" s="6">
        <f t="shared" si="0"/>
        <v>113.67999999999999</v>
      </c>
      <c r="E20" s="5">
        <v>1</v>
      </c>
      <c r="F20" s="7">
        <v>4</v>
      </c>
      <c r="G20" s="6">
        <f t="shared" si="1"/>
        <v>18.559999999999999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0</v>
      </c>
      <c r="O20" s="10">
        <v>0</v>
      </c>
      <c r="P20" s="10">
        <v>1850</v>
      </c>
      <c r="Q20" s="10" t="s">
        <v>49</v>
      </c>
      <c r="R20" s="10" t="s">
        <v>331</v>
      </c>
      <c r="S20" s="10">
        <v>0</v>
      </c>
      <c r="T20" s="10">
        <v>0</v>
      </c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8</v>
      </c>
      <c r="C21" s="10">
        <v>2</v>
      </c>
      <c r="D21" s="6">
        <f t="shared" si="0"/>
        <v>113.67999999999999</v>
      </c>
      <c r="E21" s="5">
        <v>1</v>
      </c>
      <c r="F21" s="7">
        <v>4</v>
      </c>
      <c r="G21" s="6">
        <f t="shared" si="1"/>
        <v>18.559999999999999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>
        <v>1850</v>
      </c>
      <c r="Q21" s="10" t="s">
        <v>49</v>
      </c>
      <c r="R21" s="16" t="s">
        <v>331</v>
      </c>
      <c r="S21" s="10">
        <v>0</v>
      </c>
      <c r="T21" s="10">
        <v>0</v>
      </c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8</v>
      </c>
      <c r="C22" s="10">
        <v>2</v>
      </c>
      <c r="D22" s="6">
        <f t="shared" si="0"/>
        <v>113.67999999999999</v>
      </c>
      <c r="E22" s="5">
        <v>1</v>
      </c>
      <c r="F22" s="7">
        <v>4</v>
      </c>
      <c r="G22" s="6">
        <f t="shared" si="1"/>
        <v>18.559999999999999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0</v>
      </c>
      <c r="O22" s="10">
        <v>0</v>
      </c>
      <c r="P22" s="10">
        <v>1850</v>
      </c>
      <c r="Q22" s="10" t="s">
        <v>49</v>
      </c>
      <c r="R22" s="10" t="s">
        <v>331</v>
      </c>
      <c r="S22" s="10">
        <v>0</v>
      </c>
      <c r="T22" s="10">
        <v>0</v>
      </c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8</v>
      </c>
      <c r="C23" s="10">
        <v>2</v>
      </c>
      <c r="D23" s="6">
        <f t="shared" si="0"/>
        <v>113.67999999999999</v>
      </c>
      <c r="E23" s="5">
        <v>1</v>
      </c>
      <c r="F23" s="7">
        <v>4</v>
      </c>
      <c r="G23" s="6">
        <f t="shared" si="1"/>
        <v>18.559999999999999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0</v>
      </c>
      <c r="O23" s="10">
        <v>0</v>
      </c>
      <c r="P23" s="10">
        <v>1850</v>
      </c>
      <c r="Q23" s="10" t="s">
        <v>49</v>
      </c>
      <c r="R23" s="10" t="s">
        <v>331</v>
      </c>
      <c r="S23" s="10">
        <v>0</v>
      </c>
      <c r="T23" s="10">
        <v>0</v>
      </c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8</v>
      </c>
      <c r="C24" s="10">
        <v>2</v>
      </c>
      <c r="D24" s="6">
        <f t="shared" si="0"/>
        <v>113.67999999999999</v>
      </c>
      <c r="E24" s="5">
        <v>1</v>
      </c>
      <c r="F24" s="7">
        <v>4</v>
      </c>
      <c r="G24" s="6">
        <f t="shared" si="1"/>
        <v>18.559999999999999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0</v>
      </c>
      <c r="O24" s="10">
        <v>0</v>
      </c>
      <c r="P24" s="10">
        <v>1850</v>
      </c>
      <c r="Q24" s="10" t="s">
        <v>49</v>
      </c>
      <c r="R24" s="10" t="s">
        <v>331</v>
      </c>
      <c r="S24" s="10">
        <v>0</v>
      </c>
      <c r="T24" s="10">
        <v>0</v>
      </c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8</v>
      </c>
      <c r="C25" s="10">
        <v>2</v>
      </c>
      <c r="D25" s="6">
        <f t="shared" si="0"/>
        <v>113.67999999999999</v>
      </c>
      <c r="E25" s="5">
        <v>1</v>
      </c>
      <c r="F25" s="7">
        <v>4</v>
      </c>
      <c r="G25" s="6">
        <f t="shared" si="1"/>
        <v>18.559999999999999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0</v>
      </c>
      <c r="O25" s="10">
        <v>0</v>
      </c>
      <c r="P25" s="10">
        <v>1850</v>
      </c>
      <c r="Q25" s="10" t="s">
        <v>49</v>
      </c>
      <c r="R25" s="10" t="s">
        <v>331</v>
      </c>
      <c r="S25" s="10">
        <v>0</v>
      </c>
      <c r="T25" s="10">
        <v>0</v>
      </c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8</v>
      </c>
      <c r="C26" s="10">
        <v>2</v>
      </c>
      <c r="D26" s="6">
        <f t="shared" si="0"/>
        <v>113.67999999999999</v>
      </c>
      <c r="E26" s="5">
        <v>1</v>
      </c>
      <c r="F26" s="7">
        <v>4</v>
      </c>
      <c r="G26" s="6">
        <f t="shared" si="1"/>
        <v>18.559999999999999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0</v>
      </c>
      <c r="O26" s="10">
        <v>0</v>
      </c>
      <c r="P26" s="10">
        <v>1850</v>
      </c>
      <c r="Q26" s="10" t="s">
        <v>49</v>
      </c>
      <c r="R26" s="10" t="s">
        <v>331</v>
      </c>
      <c r="S26" s="10">
        <v>0</v>
      </c>
      <c r="T26" s="10">
        <v>0</v>
      </c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8</v>
      </c>
      <c r="C27" s="10">
        <v>2</v>
      </c>
      <c r="D27" s="6">
        <f t="shared" si="0"/>
        <v>113.67999999999999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f t="shared" si="4"/>
        <v>0</v>
      </c>
      <c r="O27" s="10">
        <v>0</v>
      </c>
      <c r="P27" s="10">
        <v>1850</v>
      </c>
      <c r="Q27" s="10" t="s">
        <v>49</v>
      </c>
      <c r="R27" s="10" t="s">
        <v>331</v>
      </c>
      <c r="S27" s="10">
        <v>0</v>
      </c>
      <c r="T27" s="10">
        <v>0</v>
      </c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8</v>
      </c>
      <c r="C28" s="10">
        <v>2</v>
      </c>
      <c r="D28" s="6">
        <f t="shared" si="0"/>
        <v>113.67999999999999</v>
      </c>
      <c r="E28" s="5">
        <v>1</v>
      </c>
      <c r="F28" s="7">
        <v>4</v>
      </c>
      <c r="G28" s="6">
        <f t="shared" si="1"/>
        <v>18.559999999999999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0</v>
      </c>
      <c r="O28" s="10">
        <v>0</v>
      </c>
      <c r="P28" s="10">
        <v>1850</v>
      </c>
      <c r="Q28" s="10" t="s">
        <v>49</v>
      </c>
      <c r="R28" s="10" t="s">
        <v>331</v>
      </c>
      <c r="S28" s="10">
        <v>0</v>
      </c>
      <c r="T28" s="10">
        <v>0</v>
      </c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8</v>
      </c>
      <c r="C29" s="10">
        <v>2</v>
      </c>
      <c r="D29" s="6">
        <f t="shared" si="0"/>
        <v>113.67999999999999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0</v>
      </c>
      <c r="O29" s="10">
        <v>0</v>
      </c>
      <c r="P29" s="10">
        <v>1850</v>
      </c>
      <c r="Q29" s="10" t="s">
        <v>49</v>
      </c>
      <c r="R29" s="10" t="s">
        <v>331</v>
      </c>
      <c r="S29" s="10">
        <v>0</v>
      </c>
      <c r="T29" s="10">
        <v>0</v>
      </c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8</v>
      </c>
      <c r="C30" s="10">
        <v>2</v>
      </c>
      <c r="D30" s="6">
        <f t="shared" si="0"/>
        <v>113.67999999999999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0</v>
      </c>
      <c r="O30" s="10">
        <v>0</v>
      </c>
      <c r="P30" s="10">
        <v>1850</v>
      </c>
      <c r="Q30" s="10" t="s">
        <v>49</v>
      </c>
      <c r="R30" s="10" t="s">
        <v>331</v>
      </c>
      <c r="S30" s="10">
        <v>0</v>
      </c>
      <c r="T30" s="10">
        <v>0</v>
      </c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8</v>
      </c>
      <c r="C31" s="10">
        <v>2</v>
      </c>
      <c r="D31" s="6">
        <f t="shared" si="0"/>
        <v>113.67999999999999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0</v>
      </c>
      <c r="O31" s="10">
        <v>0</v>
      </c>
      <c r="P31" s="10">
        <v>1850</v>
      </c>
      <c r="Q31" s="10" t="s">
        <v>49</v>
      </c>
      <c r="R31" s="10" t="s">
        <v>331</v>
      </c>
      <c r="S31" s="10">
        <v>0</v>
      </c>
      <c r="T31" s="10">
        <v>0</v>
      </c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8</v>
      </c>
      <c r="C32" s="10">
        <v>2</v>
      </c>
      <c r="D32" s="6">
        <f t="shared" si="0"/>
        <v>113.67999999999999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0</v>
      </c>
      <c r="O32" s="10">
        <v>0</v>
      </c>
      <c r="P32" s="10">
        <v>1850</v>
      </c>
      <c r="Q32" s="10" t="s">
        <v>49</v>
      </c>
      <c r="R32" s="10" t="s">
        <v>331</v>
      </c>
      <c r="S32" s="10">
        <v>0</v>
      </c>
      <c r="T32" s="10">
        <v>0</v>
      </c>
      <c r="U32" s="10"/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8</v>
      </c>
      <c r="C33" s="10">
        <v>2</v>
      </c>
      <c r="D33" s="6">
        <f t="shared" si="0"/>
        <v>113.67999999999999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0</v>
      </c>
      <c r="O33" s="10">
        <v>0</v>
      </c>
      <c r="P33" s="10">
        <v>1850</v>
      </c>
      <c r="Q33" s="10" t="s">
        <v>49</v>
      </c>
      <c r="R33" s="10" t="s">
        <v>331</v>
      </c>
      <c r="S33" s="10">
        <v>0</v>
      </c>
      <c r="T33" s="10">
        <v>0</v>
      </c>
      <c r="U33" s="10"/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8</v>
      </c>
      <c r="C34" s="10">
        <v>2</v>
      </c>
      <c r="D34" s="6">
        <f t="shared" si="0"/>
        <v>113.67999999999999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0</v>
      </c>
      <c r="O34" s="10">
        <v>0</v>
      </c>
      <c r="P34" s="10">
        <v>1850</v>
      </c>
      <c r="Q34" s="10" t="s">
        <v>49</v>
      </c>
      <c r="R34" s="10" t="s">
        <v>331</v>
      </c>
      <c r="S34" s="10">
        <v>0</v>
      </c>
      <c r="T34" s="10">
        <v>0</v>
      </c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8</v>
      </c>
      <c r="C35" s="10">
        <v>2</v>
      </c>
      <c r="D35" s="6">
        <f t="shared" si="0"/>
        <v>113.67999999999999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0</v>
      </c>
      <c r="O35" s="10">
        <v>0</v>
      </c>
      <c r="P35" s="10">
        <v>1850</v>
      </c>
      <c r="Q35" s="10" t="s">
        <v>49</v>
      </c>
      <c r="R35" s="10" t="s">
        <v>331</v>
      </c>
      <c r="S35" s="10">
        <v>0</v>
      </c>
      <c r="T35" s="10">
        <v>0</v>
      </c>
      <c r="U35" s="10"/>
      <c r="V35" s="10">
        <v>0</v>
      </c>
      <c r="W35" s="19" t="s">
        <v>45</v>
      </c>
      <c r="X35" s="19"/>
      <c r="Y35" s="34" t="s">
        <v>332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8</v>
      </c>
      <c r="C36" s="10">
        <v>2</v>
      </c>
      <c r="D36" s="6">
        <f t="shared" si="0"/>
        <v>113.67999999999999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0</v>
      </c>
      <c r="O36" s="10">
        <v>0</v>
      </c>
      <c r="P36" s="10">
        <v>1850</v>
      </c>
      <c r="Q36" s="10" t="s">
        <v>49</v>
      </c>
      <c r="R36" s="10" t="s">
        <v>331</v>
      </c>
      <c r="S36" s="10">
        <v>0</v>
      </c>
      <c r="T36" s="10">
        <v>0</v>
      </c>
      <c r="U36" s="10"/>
      <c r="V36" s="10">
        <v>0</v>
      </c>
      <c r="W36" s="34" t="s">
        <v>333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8</v>
      </c>
      <c r="C37" s="10">
        <v>2</v>
      </c>
      <c r="D37" s="6">
        <f t="shared" si="0"/>
        <v>113.67999999999999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0</v>
      </c>
      <c r="O37" s="10">
        <v>0</v>
      </c>
      <c r="P37" s="10">
        <v>1850</v>
      </c>
      <c r="Q37" s="10" t="s">
        <v>49</v>
      </c>
      <c r="R37" s="10" t="s">
        <v>331</v>
      </c>
      <c r="S37" s="10">
        <v>0</v>
      </c>
      <c r="T37" s="10">
        <v>0</v>
      </c>
      <c r="U37" s="10"/>
      <c r="V37" s="10">
        <v>0</v>
      </c>
      <c r="W37" s="34" t="s">
        <v>334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8</v>
      </c>
      <c r="C38" s="10">
        <v>2</v>
      </c>
      <c r="D38" s="6">
        <f t="shared" si="0"/>
        <v>113.67999999999999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3</v>
      </c>
      <c r="J38" s="6">
        <f t="shared" si="5"/>
        <v>17.399999999999999</v>
      </c>
      <c r="K38" s="5"/>
      <c r="L38" s="10"/>
      <c r="M38" s="8"/>
      <c r="N38" s="11">
        <f t="shared" si="4"/>
        <v>0</v>
      </c>
      <c r="O38" s="10">
        <v>0</v>
      </c>
      <c r="P38" s="10">
        <v>1850</v>
      </c>
      <c r="Q38" s="10" t="s">
        <v>49</v>
      </c>
      <c r="R38" s="10" t="s">
        <v>331</v>
      </c>
      <c r="S38" s="10">
        <v>0</v>
      </c>
      <c r="T38" s="10">
        <v>0</v>
      </c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9.2799999999999994</v>
      </c>
      <c r="O40" s="20"/>
      <c r="T40" s="22" t="s">
        <v>34</v>
      </c>
      <c r="U40" s="20">
        <f>SUM(U9:U39)</f>
        <v>0</v>
      </c>
      <c r="V40" s="20">
        <f>SUM(V9:V39)</f>
        <v>644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9.2799999999999994</v>
      </c>
      <c r="O42" s="9">
        <f>O40+O41</f>
        <v>0</v>
      </c>
      <c r="S42" t="s">
        <v>48</v>
      </c>
      <c r="U42" s="9">
        <f>U40+U41</f>
        <v>0</v>
      </c>
      <c r="V42" s="9">
        <f>V40+V41</f>
        <v>644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M18" sqref="M1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9</v>
      </c>
      <c r="G8" s="6">
        <f t="shared" ref="G8:G39" si="1">((+E8*12)+F8)*1.16</f>
        <v>66.11999999999999</v>
      </c>
      <c r="H8" s="5">
        <v>3</v>
      </c>
      <c r="I8" s="5">
        <v>10</v>
      </c>
      <c r="J8" s="6">
        <f t="shared" ref="J8:J29" si="2">((+H8*12)+I8)*1.16</f>
        <v>53.36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4</v>
      </c>
      <c r="F9" s="7">
        <v>9</v>
      </c>
      <c r="G9" s="6">
        <f t="shared" si="1"/>
        <v>66.11999999999999</v>
      </c>
      <c r="H9" s="5">
        <v>4</v>
      </c>
      <c r="I9" s="10">
        <v>4</v>
      </c>
      <c r="J9" s="6">
        <f t="shared" si="2"/>
        <v>60.319999999999993</v>
      </c>
      <c r="K9" s="5"/>
      <c r="L9" s="10"/>
      <c r="M9" s="8"/>
      <c r="N9" s="11">
        <v>6.96</v>
      </c>
      <c r="O9" s="10">
        <v>0</v>
      </c>
      <c r="P9" s="10">
        <v>1450</v>
      </c>
      <c r="Q9" s="10"/>
      <c r="R9" s="10">
        <v>7</v>
      </c>
      <c r="S9" s="10">
        <v>66</v>
      </c>
      <c r="T9" s="10">
        <v>163</v>
      </c>
      <c r="U9" s="10"/>
      <c r="V9" s="10">
        <v>620</v>
      </c>
      <c r="W9" s="12">
        <v>43364</v>
      </c>
      <c r="X9" s="10">
        <v>3</v>
      </c>
      <c r="Y9" s="10">
        <v>12676552</v>
      </c>
      <c r="Z9" s="10">
        <v>13</v>
      </c>
      <c r="AA9" s="10">
        <v>11</v>
      </c>
      <c r="AB9" s="10">
        <v>1</v>
      </c>
      <c r="AC9" s="11">
        <v>4</v>
      </c>
      <c r="AD9" s="13">
        <v>175.26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4</v>
      </c>
      <c r="F10" s="7">
        <v>9</v>
      </c>
      <c r="G10" s="6">
        <f t="shared" si="1"/>
        <v>66.11999999999999</v>
      </c>
      <c r="H10" s="5">
        <v>4</v>
      </c>
      <c r="I10" s="10">
        <v>10</v>
      </c>
      <c r="J10" s="6">
        <f t="shared" si="2"/>
        <v>67.28</v>
      </c>
      <c r="K10" s="5"/>
      <c r="L10" s="10"/>
      <c r="M10" s="8"/>
      <c r="N10" s="11">
        <v>6.96</v>
      </c>
      <c r="O10" s="10">
        <v>0</v>
      </c>
      <c r="P10" s="10">
        <v>1450</v>
      </c>
      <c r="Q10" s="10"/>
      <c r="R10" s="10">
        <v>7</v>
      </c>
      <c r="S10" s="10">
        <v>71</v>
      </c>
      <c r="T10" s="10">
        <v>200</v>
      </c>
      <c r="U10" s="10"/>
      <c r="V10" s="10">
        <v>684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4</v>
      </c>
      <c r="F11" s="7">
        <v>9</v>
      </c>
      <c r="G11" s="6">
        <f t="shared" si="1"/>
        <v>66.11999999999999</v>
      </c>
      <c r="H11" s="5">
        <v>5</v>
      </c>
      <c r="I11" s="10">
        <v>4</v>
      </c>
      <c r="J11" s="6">
        <f t="shared" si="2"/>
        <v>74.239999999999995</v>
      </c>
      <c r="K11" s="5"/>
      <c r="L11" s="10"/>
      <c r="M11" s="8"/>
      <c r="N11" s="11">
        <v>6.96</v>
      </c>
      <c r="O11" s="10">
        <v>0</v>
      </c>
      <c r="P11" s="10">
        <v>1450</v>
      </c>
      <c r="Q11" s="10"/>
      <c r="R11" s="10">
        <v>7</v>
      </c>
      <c r="S11" s="10">
        <v>70</v>
      </c>
      <c r="T11" s="10">
        <v>164</v>
      </c>
      <c r="U11" s="10"/>
      <c r="V11" s="10">
        <v>667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4</v>
      </c>
      <c r="F12" s="7">
        <v>9</v>
      </c>
      <c r="G12" s="6">
        <f t="shared" si="1"/>
        <v>66.11999999999999</v>
      </c>
      <c r="H12" s="5">
        <v>5</v>
      </c>
      <c r="I12" s="10">
        <v>10</v>
      </c>
      <c r="J12" s="6">
        <f t="shared" si="2"/>
        <v>81.199999999999989</v>
      </c>
      <c r="K12" s="5"/>
      <c r="L12" s="10"/>
      <c r="M12" s="8"/>
      <c r="N12" s="11">
        <v>6.96</v>
      </c>
      <c r="O12" s="10">
        <v>0</v>
      </c>
      <c r="P12" s="10">
        <v>1450</v>
      </c>
      <c r="Q12" s="10"/>
      <c r="R12" s="10">
        <v>7</v>
      </c>
      <c r="S12" s="10">
        <v>72</v>
      </c>
      <c r="T12" s="10">
        <v>173</v>
      </c>
      <c r="U12" s="10"/>
      <c r="V12" s="10">
        <v>650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4</v>
      </c>
      <c r="F13" s="7">
        <v>9</v>
      </c>
      <c r="G13" s="6">
        <f t="shared" si="1"/>
        <v>66.11999999999999</v>
      </c>
      <c r="H13" s="5">
        <v>6</v>
      </c>
      <c r="I13" s="10">
        <v>4</v>
      </c>
      <c r="J13" s="6">
        <f t="shared" si="2"/>
        <v>88.16</v>
      </c>
      <c r="K13" s="5"/>
      <c r="L13" s="10"/>
      <c r="M13" s="8"/>
      <c r="N13" s="11">
        <v>6.96</v>
      </c>
      <c r="O13" s="10">
        <v>0</v>
      </c>
      <c r="P13" s="10">
        <v>1450</v>
      </c>
      <c r="Q13" s="10"/>
      <c r="R13" s="10">
        <v>7</v>
      </c>
      <c r="S13" s="10">
        <v>67</v>
      </c>
      <c r="T13" s="10">
        <v>190</v>
      </c>
      <c r="U13" s="10"/>
      <c r="V13" s="10">
        <v>643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4</v>
      </c>
      <c r="F14" s="7">
        <v>9</v>
      </c>
      <c r="G14" s="6">
        <f t="shared" si="1"/>
        <v>66.11999999999999</v>
      </c>
      <c r="H14" s="5">
        <v>6</v>
      </c>
      <c r="I14" s="10">
        <v>10</v>
      </c>
      <c r="J14" s="6">
        <f t="shared" si="2"/>
        <v>95.11999999999999</v>
      </c>
      <c r="K14" s="5"/>
      <c r="L14" s="10"/>
      <c r="M14" s="8"/>
      <c r="N14" s="11">
        <v>6.96</v>
      </c>
      <c r="O14" s="10">
        <v>0</v>
      </c>
      <c r="P14" s="10">
        <v>1450</v>
      </c>
      <c r="Q14" s="10"/>
      <c r="R14" s="10">
        <v>7</v>
      </c>
      <c r="S14" s="10">
        <v>67</v>
      </c>
      <c r="T14" s="10">
        <v>189</v>
      </c>
      <c r="U14" s="10"/>
      <c r="V14" s="10">
        <v>648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4</v>
      </c>
      <c r="F15" s="7">
        <v>9</v>
      </c>
      <c r="G15" s="6">
        <f t="shared" si="1"/>
        <v>66.11999999999999</v>
      </c>
      <c r="H15" s="5">
        <v>7</v>
      </c>
      <c r="I15" s="10">
        <v>4</v>
      </c>
      <c r="J15" s="6">
        <f t="shared" si="2"/>
        <v>102.08</v>
      </c>
      <c r="K15" s="5"/>
      <c r="L15" s="10"/>
      <c r="M15" s="8"/>
      <c r="N15" s="11">
        <v>6.96</v>
      </c>
      <c r="O15" s="10">
        <v>0</v>
      </c>
      <c r="P15" s="10">
        <v>1450</v>
      </c>
      <c r="Q15" s="10"/>
      <c r="R15" s="10">
        <v>7</v>
      </c>
      <c r="S15" s="10">
        <v>72</v>
      </c>
      <c r="T15" s="10">
        <v>162</v>
      </c>
      <c r="U15" s="10"/>
      <c r="V15" s="10">
        <v>643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4</v>
      </c>
      <c r="F16" s="7">
        <v>9</v>
      </c>
      <c r="G16" s="6">
        <f t="shared" si="1"/>
        <v>66.11999999999999</v>
      </c>
      <c r="H16" s="5">
        <v>7</v>
      </c>
      <c r="I16" s="10">
        <v>10</v>
      </c>
      <c r="J16" s="6">
        <f t="shared" si="2"/>
        <v>109.03999999999999</v>
      </c>
      <c r="K16" s="5"/>
      <c r="L16" s="10"/>
      <c r="M16" s="8"/>
      <c r="N16" s="11">
        <v>6.96</v>
      </c>
      <c r="O16" s="10">
        <v>0</v>
      </c>
      <c r="P16" s="10">
        <v>1450</v>
      </c>
      <c r="Q16" s="10"/>
      <c r="R16" s="10">
        <v>7</v>
      </c>
      <c r="S16" s="10">
        <v>66</v>
      </c>
      <c r="T16" s="10">
        <v>189</v>
      </c>
      <c r="U16" s="10"/>
      <c r="V16" s="10">
        <v>639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9</v>
      </c>
      <c r="G17" s="6">
        <f t="shared" si="1"/>
        <v>66.11999999999999</v>
      </c>
      <c r="H17" s="5">
        <v>8</v>
      </c>
      <c r="I17" s="10">
        <v>4</v>
      </c>
      <c r="J17" s="6">
        <f t="shared" si="2"/>
        <v>115.99999999999999</v>
      </c>
      <c r="K17" s="5"/>
      <c r="L17" s="10"/>
      <c r="M17" s="8"/>
      <c r="N17" s="11">
        <v>6.96</v>
      </c>
      <c r="O17" s="10">
        <v>0</v>
      </c>
      <c r="P17" s="10">
        <v>1450</v>
      </c>
      <c r="Q17" s="10"/>
      <c r="R17" s="10">
        <v>7</v>
      </c>
      <c r="S17" s="10">
        <v>67</v>
      </c>
      <c r="T17" s="10">
        <v>197</v>
      </c>
      <c r="U17" s="10"/>
      <c r="V17" s="10">
        <v>655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4</v>
      </c>
      <c r="F18" s="7">
        <v>9</v>
      </c>
      <c r="G18" s="6">
        <f t="shared" si="1"/>
        <v>66.11999999999999</v>
      </c>
      <c r="H18" s="5">
        <v>8</v>
      </c>
      <c r="I18" s="10">
        <v>10</v>
      </c>
      <c r="J18" s="6">
        <f t="shared" si="2"/>
        <v>122.96</v>
      </c>
      <c r="K18" s="5"/>
      <c r="L18" s="10"/>
      <c r="M18" s="8"/>
      <c r="N18" s="11">
        <v>6.96</v>
      </c>
      <c r="O18" s="10">
        <v>0</v>
      </c>
      <c r="P18" s="10">
        <v>1450</v>
      </c>
      <c r="Q18" s="10"/>
      <c r="R18" s="10">
        <v>7</v>
      </c>
      <c r="S18" s="10">
        <v>72</v>
      </c>
      <c r="T18" s="10">
        <v>174</v>
      </c>
      <c r="U18" s="10"/>
      <c r="V18" s="10">
        <v>648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4</v>
      </c>
      <c r="F19" s="7">
        <v>9</v>
      </c>
      <c r="G19" s="6">
        <f t="shared" si="1"/>
        <v>66.11999999999999</v>
      </c>
      <c r="H19" s="5">
        <v>9</v>
      </c>
      <c r="I19" s="10">
        <v>4</v>
      </c>
      <c r="J19" s="6">
        <f t="shared" si="2"/>
        <v>129.91999999999999</v>
      </c>
      <c r="K19" s="5"/>
      <c r="L19" s="10"/>
      <c r="M19" s="8"/>
      <c r="N19" s="11">
        <v>6.96</v>
      </c>
      <c r="O19" s="10">
        <v>0</v>
      </c>
      <c r="P19" s="10">
        <v>1450</v>
      </c>
      <c r="Q19" s="10"/>
      <c r="R19" s="10">
        <v>7</v>
      </c>
      <c r="S19" s="10">
        <v>68</v>
      </c>
      <c r="T19" s="10">
        <v>194</v>
      </c>
      <c r="U19" s="10"/>
      <c r="V19" s="10">
        <v>638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4</v>
      </c>
      <c r="F20" s="7">
        <v>9</v>
      </c>
      <c r="G20" s="6">
        <f t="shared" si="1"/>
        <v>66.11999999999999</v>
      </c>
      <c r="H20" s="5">
        <v>9</v>
      </c>
      <c r="I20" s="10">
        <v>10</v>
      </c>
      <c r="J20" s="6">
        <f t="shared" si="2"/>
        <v>136.88</v>
      </c>
      <c r="K20" s="5"/>
      <c r="L20" s="10"/>
      <c r="M20" s="8"/>
      <c r="N20" s="11">
        <v>6.96</v>
      </c>
      <c r="O20" s="10">
        <v>0</v>
      </c>
      <c r="P20" s="10">
        <v>1450</v>
      </c>
      <c r="Q20" s="10"/>
      <c r="R20" s="10">
        <v>7</v>
      </c>
      <c r="S20" s="10">
        <v>68</v>
      </c>
      <c r="T20" s="10">
        <v>175</v>
      </c>
      <c r="U20" s="10"/>
      <c r="V20" s="14">
        <v>637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4</v>
      </c>
      <c r="F21" s="7">
        <v>9</v>
      </c>
      <c r="G21" s="6">
        <f t="shared" si="1"/>
        <v>66.11999999999999</v>
      </c>
      <c r="H21" s="5">
        <v>10</v>
      </c>
      <c r="I21" s="10">
        <v>4</v>
      </c>
      <c r="J21" s="6">
        <f t="shared" si="2"/>
        <v>143.84</v>
      </c>
      <c r="K21" s="5"/>
      <c r="L21" s="10"/>
      <c r="M21" s="8"/>
      <c r="N21" s="11">
        <v>6.96</v>
      </c>
      <c r="O21" s="10">
        <v>0</v>
      </c>
      <c r="P21" s="10">
        <v>1450</v>
      </c>
      <c r="Q21" s="10"/>
      <c r="R21" s="16">
        <v>7</v>
      </c>
      <c r="S21" s="10">
        <v>67</v>
      </c>
      <c r="T21" s="10">
        <v>184</v>
      </c>
      <c r="U21" s="10"/>
      <c r="V21" s="10">
        <v>635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4</v>
      </c>
      <c r="F22" s="7">
        <v>9</v>
      </c>
      <c r="G22" s="6">
        <f t="shared" si="1"/>
        <v>66.11999999999999</v>
      </c>
      <c r="H22" s="5">
        <v>10</v>
      </c>
      <c r="I22" s="10">
        <v>10</v>
      </c>
      <c r="J22" s="6">
        <f t="shared" si="2"/>
        <v>150.79999999999998</v>
      </c>
      <c r="K22" s="5"/>
      <c r="L22" s="10"/>
      <c r="M22" s="8"/>
      <c r="N22" s="11">
        <v>6.96</v>
      </c>
      <c r="O22" s="10">
        <v>0</v>
      </c>
      <c r="P22" s="10">
        <v>1450</v>
      </c>
      <c r="Q22" s="10"/>
      <c r="R22" s="10">
        <v>7</v>
      </c>
      <c r="S22" s="10">
        <v>65</v>
      </c>
      <c r="T22" s="10">
        <v>194</v>
      </c>
      <c r="U22" s="10"/>
      <c r="V22" s="10">
        <v>623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4</v>
      </c>
      <c r="F23" s="7">
        <v>9</v>
      </c>
      <c r="G23" s="6">
        <f t="shared" si="1"/>
        <v>66.11999999999999</v>
      </c>
      <c r="H23" s="5">
        <v>11</v>
      </c>
      <c r="I23" s="10">
        <v>4</v>
      </c>
      <c r="J23" s="6">
        <f t="shared" si="2"/>
        <v>157.76</v>
      </c>
      <c r="K23" s="5"/>
      <c r="L23" s="10"/>
      <c r="M23" s="8"/>
      <c r="N23" s="11">
        <v>6.96</v>
      </c>
      <c r="O23" s="10">
        <v>0</v>
      </c>
      <c r="P23" s="10">
        <v>1450</v>
      </c>
      <c r="Q23" s="10"/>
      <c r="R23" s="10">
        <v>7</v>
      </c>
      <c r="S23" s="10">
        <v>65</v>
      </c>
      <c r="T23" s="10">
        <v>190</v>
      </c>
      <c r="U23" s="10"/>
      <c r="V23" s="10">
        <v>631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4</v>
      </c>
      <c r="F24" s="7">
        <v>9</v>
      </c>
      <c r="G24" s="6">
        <f t="shared" si="1"/>
        <v>66.11999999999999</v>
      </c>
      <c r="H24" s="5">
        <v>11</v>
      </c>
      <c r="I24" s="10">
        <v>10</v>
      </c>
      <c r="J24" s="6">
        <f t="shared" si="2"/>
        <v>164.72</v>
      </c>
      <c r="K24" s="5"/>
      <c r="L24" s="10"/>
      <c r="M24" s="8"/>
      <c r="N24" s="11">
        <v>6.96</v>
      </c>
      <c r="O24" s="10">
        <v>0</v>
      </c>
      <c r="P24" s="10">
        <v>1450</v>
      </c>
      <c r="Q24" s="10"/>
      <c r="R24" s="10">
        <v>7</v>
      </c>
      <c r="S24" s="10">
        <v>64</v>
      </c>
      <c r="T24" s="10">
        <v>185</v>
      </c>
      <c r="U24" s="10"/>
      <c r="V24" s="10">
        <v>630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4</v>
      </c>
      <c r="F25" s="7">
        <v>9</v>
      </c>
      <c r="G25" s="6">
        <f t="shared" si="1"/>
        <v>66.11999999999999</v>
      </c>
      <c r="H25" s="5">
        <v>12</v>
      </c>
      <c r="I25" s="10">
        <v>4</v>
      </c>
      <c r="J25" s="6">
        <f t="shared" si="2"/>
        <v>171.67999999999998</v>
      </c>
      <c r="K25" s="5"/>
      <c r="L25" s="10"/>
      <c r="M25" s="8"/>
      <c r="N25" s="11">
        <v>6.96</v>
      </c>
      <c r="O25" s="10">
        <v>0</v>
      </c>
      <c r="P25" s="10">
        <v>1450</v>
      </c>
      <c r="Q25" s="10"/>
      <c r="R25" s="10">
        <v>7</v>
      </c>
      <c r="S25" s="10">
        <v>64</v>
      </c>
      <c r="T25" s="10">
        <v>190</v>
      </c>
      <c r="U25" s="10"/>
      <c r="V25" s="17">
        <v>625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4</v>
      </c>
      <c r="F26" s="7">
        <v>9</v>
      </c>
      <c r="G26" s="6">
        <f t="shared" si="1"/>
        <v>66.11999999999999</v>
      </c>
      <c r="H26" s="5">
        <v>12</v>
      </c>
      <c r="I26" s="10">
        <v>11</v>
      </c>
      <c r="J26" s="6">
        <f t="shared" si="2"/>
        <v>179.79999999999998</v>
      </c>
      <c r="K26" s="5"/>
      <c r="L26" s="10"/>
      <c r="M26" s="8"/>
      <c r="N26" s="11">
        <v>8.1199999999999992</v>
      </c>
      <c r="O26" s="10">
        <v>0</v>
      </c>
      <c r="P26" s="10">
        <v>1450</v>
      </c>
      <c r="Q26" s="10"/>
      <c r="R26" s="10">
        <v>7</v>
      </c>
      <c r="S26" s="10">
        <v>64</v>
      </c>
      <c r="T26" s="10">
        <v>177</v>
      </c>
      <c r="U26" s="10"/>
      <c r="V26" s="10">
        <v>620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4</v>
      </c>
      <c r="F27" s="7">
        <v>9</v>
      </c>
      <c r="G27" s="6">
        <f t="shared" si="1"/>
        <v>66.11999999999999</v>
      </c>
      <c r="H27" s="5">
        <v>13</v>
      </c>
      <c r="I27" s="10">
        <v>5</v>
      </c>
      <c r="J27" s="6">
        <f t="shared" si="2"/>
        <v>186.76</v>
      </c>
      <c r="K27" s="5"/>
      <c r="L27" s="10"/>
      <c r="M27" s="8"/>
      <c r="N27" s="11">
        <v>6.96</v>
      </c>
      <c r="O27" s="10">
        <v>0</v>
      </c>
      <c r="P27" s="10">
        <v>1450</v>
      </c>
      <c r="Q27" s="10"/>
      <c r="R27" s="10">
        <v>7</v>
      </c>
      <c r="S27" s="10">
        <v>65</v>
      </c>
      <c r="T27" s="10">
        <v>175</v>
      </c>
      <c r="U27" s="10"/>
      <c r="V27" s="10">
        <v>620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4</v>
      </c>
      <c r="F28" s="7">
        <v>9</v>
      </c>
      <c r="G28" s="6">
        <f t="shared" si="1"/>
        <v>66.11999999999999</v>
      </c>
      <c r="H28" s="5">
        <v>13</v>
      </c>
      <c r="I28" s="10">
        <v>11</v>
      </c>
      <c r="J28" s="6">
        <f t="shared" si="2"/>
        <v>193.72</v>
      </c>
      <c r="K28" s="5"/>
      <c r="L28" s="10"/>
      <c r="M28" s="8"/>
      <c r="N28" s="11">
        <v>6.96</v>
      </c>
      <c r="O28" s="10">
        <v>0</v>
      </c>
      <c r="P28" s="10">
        <v>1450</v>
      </c>
      <c r="Q28" s="10"/>
      <c r="R28" s="10">
        <v>7</v>
      </c>
      <c r="S28" s="10">
        <v>72</v>
      </c>
      <c r="T28" s="10">
        <v>155</v>
      </c>
      <c r="U28" s="10"/>
      <c r="V28" s="10">
        <v>603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5</v>
      </c>
      <c r="F29" s="7">
        <v>3</v>
      </c>
      <c r="G29" s="6">
        <f t="shared" si="1"/>
        <v>73.08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>IF(B29=0,0,(D29+G29)-(D28+G28))</f>
        <v>6.960000000000008</v>
      </c>
      <c r="O29" s="10">
        <v>0</v>
      </c>
      <c r="P29" s="10">
        <v>1450</v>
      </c>
      <c r="Q29" s="10"/>
      <c r="R29" s="10">
        <v>7</v>
      </c>
      <c r="S29" s="10">
        <v>74</v>
      </c>
      <c r="T29" s="10">
        <v>154</v>
      </c>
      <c r="U29" s="10"/>
      <c r="V29" s="10">
        <v>663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5</v>
      </c>
      <c r="F30" s="7">
        <v>3</v>
      </c>
      <c r="G30" s="6">
        <f t="shared" si="1"/>
        <v>73.08</v>
      </c>
      <c r="H30" s="5">
        <v>1</v>
      </c>
      <c r="I30" s="10">
        <v>10</v>
      </c>
      <c r="J30" s="6">
        <f t="shared" ref="J30:J39" si="4">((+H30*12)+I30)*1.16</f>
        <v>25.52</v>
      </c>
      <c r="K30" s="5"/>
      <c r="L30" s="10"/>
      <c r="M30" s="8"/>
      <c r="N30" s="11">
        <v>6.96</v>
      </c>
      <c r="O30" s="10">
        <v>0</v>
      </c>
      <c r="P30" s="10">
        <v>1450</v>
      </c>
      <c r="Q30" s="10"/>
      <c r="R30" s="10">
        <v>7</v>
      </c>
      <c r="S30" s="10">
        <v>76</v>
      </c>
      <c r="T30" s="10">
        <v>172</v>
      </c>
      <c r="U30" s="10"/>
      <c r="V30" s="10">
        <v>659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5</v>
      </c>
      <c r="F31" s="7">
        <v>3</v>
      </c>
      <c r="G31" s="6">
        <f t="shared" si="1"/>
        <v>73.08</v>
      </c>
      <c r="H31" s="5">
        <v>2</v>
      </c>
      <c r="I31" s="10">
        <v>4</v>
      </c>
      <c r="J31" s="6">
        <f t="shared" si="4"/>
        <v>32.479999999999997</v>
      </c>
      <c r="K31" s="5"/>
      <c r="L31" s="10"/>
      <c r="M31" s="8"/>
      <c r="N31" s="11">
        <v>6.96</v>
      </c>
      <c r="O31" s="10">
        <v>0</v>
      </c>
      <c r="P31" s="10">
        <v>1450</v>
      </c>
      <c r="Q31" s="10"/>
      <c r="R31" s="10">
        <v>7</v>
      </c>
      <c r="S31" s="10">
        <v>77</v>
      </c>
      <c r="T31" s="10">
        <v>170</v>
      </c>
      <c r="U31" s="10"/>
      <c r="V31" s="10">
        <v>645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3</v>
      </c>
      <c r="G32" s="6">
        <f t="shared" si="1"/>
        <v>73.08</v>
      </c>
      <c r="H32" s="5">
        <v>2</v>
      </c>
      <c r="I32" s="10">
        <v>10</v>
      </c>
      <c r="J32" s="6">
        <f t="shared" si="4"/>
        <v>39.44</v>
      </c>
      <c r="K32" s="5"/>
      <c r="L32" s="10"/>
      <c r="M32" s="8"/>
      <c r="N32" s="11">
        <v>6.96</v>
      </c>
      <c r="O32" s="10">
        <v>0</v>
      </c>
      <c r="P32" s="10">
        <v>1450</v>
      </c>
      <c r="Q32" s="10"/>
      <c r="R32" s="10">
        <v>7</v>
      </c>
      <c r="S32" s="10">
        <v>79</v>
      </c>
      <c r="T32" s="10">
        <v>155</v>
      </c>
      <c r="U32" s="10"/>
      <c r="V32" s="10">
        <v>643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3</v>
      </c>
      <c r="G33" s="6">
        <f t="shared" si="1"/>
        <v>73.08</v>
      </c>
      <c r="H33" s="5">
        <v>3</v>
      </c>
      <c r="I33" s="10">
        <v>4</v>
      </c>
      <c r="J33" s="6">
        <f t="shared" si="4"/>
        <v>46.4</v>
      </c>
      <c r="K33" s="5"/>
      <c r="L33" s="10"/>
      <c r="M33" s="8"/>
      <c r="N33" s="11">
        <v>6.96</v>
      </c>
      <c r="O33" s="10">
        <v>0</v>
      </c>
      <c r="P33" s="10">
        <v>1450</v>
      </c>
      <c r="Q33" s="10"/>
      <c r="R33" s="10">
        <v>7</v>
      </c>
      <c r="S33" s="10">
        <v>73</v>
      </c>
      <c r="T33" s="10">
        <v>167</v>
      </c>
      <c r="U33" s="10"/>
      <c r="V33" s="10">
        <v>675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5</v>
      </c>
      <c r="F34" s="7">
        <v>3</v>
      </c>
      <c r="G34" s="6">
        <f t="shared" si="1"/>
        <v>73.08</v>
      </c>
      <c r="H34" s="5">
        <v>3</v>
      </c>
      <c r="I34" s="10">
        <v>10</v>
      </c>
      <c r="J34" s="6">
        <f t="shared" si="4"/>
        <v>53.36</v>
      </c>
      <c r="K34" s="5"/>
      <c r="L34" s="10"/>
      <c r="M34" s="8"/>
      <c r="N34" s="11">
        <v>6.96</v>
      </c>
      <c r="O34" s="10">
        <v>0</v>
      </c>
      <c r="P34" s="10">
        <v>1450</v>
      </c>
      <c r="Q34" s="10"/>
      <c r="R34" s="10">
        <v>7</v>
      </c>
      <c r="S34" s="10">
        <v>74</v>
      </c>
      <c r="T34" s="10">
        <v>165</v>
      </c>
      <c r="U34" s="10"/>
      <c r="V34" s="10">
        <v>670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5</v>
      </c>
      <c r="F35" s="7">
        <v>3</v>
      </c>
      <c r="G35" s="6">
        <f t="shared" si="1"/>
        <v>73.08</v>
      </c>
      <c r="H35" s="5">
        <v>4</v>
      </c>
      <c r="I35" s="10">
        <v>4</v>
      </c>
      <c r="J35" s="6">
        <f t="shared" si="4"/>
        <v>60.319999999999993</v>
      </c>
      <c r="K35" s="5"/>
      <c r="L35" s="10"/>
      <c r="M35" s="8"/>
      <c r="N35" s="11">
        <v>6.96</v>
      </c>
      <c r="O35" s="10">
        <v>0</v>
      </c>
      <c r="P35" s="10">
        <v>1450</v>
      </c>
      <c r="Q35" s="10"/>
      <c r="R35" s="10">
        <v>7</v>
      </c>
      <c r="S35" s="10">
        <v>76</v>
      </c>
      <c r="T35" s="10">
        <v>163</v>
      </c>
      <c r="U35" s="10"/>
      <c r="V35" s="10">
        <v>672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5</v>
      </c>
      <c r="F36" s="7">
        <v>3</v>
      </c>
      <c r="G36" s="6">
        <f t="shared" si="1"/>
        <v>73.08</v>
      </c>
      <c r="H36" s="5">
        <v>4</v>
      </c>
      <c r="I36" s="10">
        <v>11</v>
      </c>
      <c r="J36" s="6">
        <f t="shared" si="4"/>
        <v>68.44</v>
      </c>
      <c r="K36" s="5"/>
      <c r="L36" s="10"/>
      <c r="M36" s="8"/>
      <c r="N36" s="11">
        <v>8.1199999999999992</v>
      </c>
      <c r="O36" s="10">
        <v>0</v>
      </c>
      <c r="P36" s="10">
        <v>1450</v>
      </c>
      <c r="Q36" s="10"/>
      <c r="R36" s="10">
        <v>7</v>
      </c>
      <c r="S36" s="10">
        <v>75</v>
      </c>
      <c r="T36" s="10">
        <v>181</v>
      </c>
      <c r="U36" s="10"/>
      <c r="V36" s="10">
        <v>670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5</v>
      </c>
      <c r="F37" s="7">
        <v>3</v>
      </c>
      <c r="G37" s="6">
        <f t="shared" si="1"/>
        <v>73.08</v>
      </c>
      <c r="H37" s="5">
        <v>5</v>
      </c>
      <c r="I37" s="10">
        <v>5</v>
      </c>
      <c r="J37" s="6">
        <f t="shared" si="4"/>
        <v>75.399999999999991</v>
      </c>
      <c r="K37" s="5"/>
      <c r="L37" s="10"/>
      <c r="M37" s="8"/>
      <c r="N37" s="11">
        <v>6.96</v>
      </c>
      <c r="O37" s="10">
        <v>0</v>
      </c>
      <c r="P37" s="10">
        <v>1450</v>
      </c>
      <c r="Q37" s="10"/>
      <c r="R37" s="10">
        <v>7</v>
      </c>
      <c r="S37" s="10">
        <v>77</v>
      </c>
      <c r="T37" s="10">
        <v>183</v>
      </c>
      <c r="U37" s="10"/>
      <c r="V37" s="10">
        <v>683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5</v>
      </c>
      <c r="F38" s="7">
        <v>3</v>
      </c>
      <c r="G38" s="6">
        <f t="shared" si="1"/>
        <v>73.08</v>
      </c>
      <c r="H38" s="5">
        <v>5</v>
      </c>
      <c r="I38" s="10">
        <v>11</v>
      </c>
      <c r="J38" s="6">
        <f t="shared" si="4"/>
        <v>82.36</v>
      </c>
      <c r="K38" s="5"/>
      <c r="L38" s="10"/>
      <c r="M38" s="8"/>
      <c r="N38" s="11">
        <v>6.96</v>
      </c>
      <c r="O38" s="10">
        <v>0</v>
      </c>
      <c r="P38" s="10">
        <v>1450</v>
      </c>
      <c r="Q38" s="10"/>
      <c r="R38" s="10">
        <v>7</v>
      </c>
      <c r="S38" s="10">
        <v>84</v>
      </c>
      <c r="T38" s="10">
        <v>143</v>
      </c>
      <c r="U38" s="10"/>
      <c r="V38" s="10">
        <v>661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211.12000000000003</v>
      </c>
      <c r="O40" s="20"/>
      <c r="T40" s="22" t="s">
        <v>34</v>
      </c>
      <c r="U40" s="20">
        <f>SUM(U9:U39)</f>
        <v>0</v>
      </c>
      <c r="V40" s="20">
        <f>SUM(V9:V39)</f>
        <v>19400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211.12000000000003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19400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3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3</v>
      </c>
      <c r="F8" s="7">
        <v>9</v>
      </c>
      <c r="G8" s="6">
        <f t="shared" ref="G8:G39" si="1">((+E8*12)+F8)*1.16</f>
        <v>52.199999999999996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3</v>
      </c>
      <c r="F9" s="7">
        <v>9</v>
      </c>
      <c r="G9" s="6">
        <f t="shared" si="1"/>
        <v>52.199999999999996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/>
      <c r="N9" s="11">
        <v>9.2799999999999994</v>
      </c>
      <c r="O9" s="10">
        <v>0</v>
      </c>
      <c r="P9" s="10">
        <v>1450</v>
      </c>
      <c r="Q9" s="10">
        <v>0</v>
      </c>
      <c r="R9" s="10">
        <v>7</v>
      </c>
      <c r="S9" s="10">
        <v>79</v>
      </c>
      <c r="T9" s="10">
        <v>145</v>
      </c>
      <c r="U9" s="10"/>
      <c r="V9" s="10">
        <v>623</v>
      </c>
      <c r="W9" s="12">
        <v>43338</v>
      </c>
      <c r="X9" s="10">
        <v>3</v>
      </c>
      <c r="Y9" s="10">
        <v>12647006</v>
      </c>
      <c r="Z9" s="10">
        <v>14</v>
      </c>
      <c r="AA9" s="10">
        <v>0</v>
      </c>
      <c r="AB9" s="10">
        <v>1</v>
      </c>
      <c r="AC9" s="11">
        <v>4</v>
      </c>
      <c r="AD9" s="13">
        <v>176.42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3</v>
      </c>
      <c r="F10" s="7">
        <v>9</v>
      </c>
      <c r="G10" s="6">
        <f t="shared" si="1"/>
        <v>52.199999999999996</v>
      </c>
      <c r="H10" s="5">
        <v>2</v>
      </c>
      <c r="I10" s="10">
        <v>8</v>
      </c>
      <c r="J10" s="6">
        <f t="shared" si="2"/>
        <v>37.119999999999997</v>
      </c>
      <c r="K10" s="5"/>
      <c r="L10" s="10"/>
      <c r="M10" s="8"/>
      <c r="N10" s="11">
        <v>9.2799999999999994</v>
      </c>
      <c r="O10" s="10">
        <v>0</v>
      </c>
      <c r="P10" s="10">
        <v>1450</v>
      </c>
      <c r="Q10" s="10">
        <v>0</v>
      </c>
      <c r="R10" s="10">
        <v>7</v>
      </c>
      <c r="S10" s="10">
        <v>75</v>
      </c>
      <c r="T10" s="10">
        <v>169</v>
      </c>
      <c r="U10" s="10"/>
      <c r="V10" s="10">
        <v>653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3</v>
      </c>
      <c r="F11" s="7">
        <v>9</v>
      </c>
      <c r="G11" s="6">
        <f t="shared" si="1"/>
        <v>52.199999999999996</v>
      </c>
      <c r="H11" s="5">
        <v>3</v>
      </c>
      <c r="I11" s="10">
        <v>4</v>
      </c>
      <c r="J11" s="6">
        <f t="shared" si="2"/>
        <v>46.4</v>
      </c>
      <c r="K11" s="5"/>
      <c r="L11" s="10"/>
      <c r="M11" s="8"/>
      <c r="N11" s="11">
        <v>6.96</v>
      </c>
      <c r="O11" s="10">
        <v>0</v>
      </c>
      <c r="P11" s="10">
        <v>1450</v>
      </c>
      <c r="Q11" s="10">
        <v>0</v>
      </c>
      <c r="R11" s="10">
        <v>7</v>
      </c>
      <c r="S11" s="10">
        <v>75</v>
      </c>
      <c r="T11" s="10">
        <v>175</v>
      </c>
      <c r="U11" s="10"/>
      <c r="V11" s="10">
        <v>648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3</v>
      </c>
      <c r="F12" s="7">
        <v>9</v>
      </c>
      <c r="G12" s="6">
        <f t="shared" si="1"/>
        <v>52.199999999999996</v>
      </c>
      <c r="H12" s="5">
        <v>3</v>
      </c>
      <c r="I12" s="10">
        <v>10</v>
      </c>
      <c r="J12" s="6">
        <f t="shared" si="2"/>
        <v>53.36</v>
      </c>
      <c r="K12" s="5"/>
      <c r="L12" s="10"/>
      <c r="M12" s="8"/>
      <c r="N12" s="11">
        <v>6.96</v>
      </c>
      <c r="O12" s="10">
        <v>0</v>
      </c>
      <c r="P12" s="10">
        <v>1450</v>
      </c>
      <c r="Q12" s="10">
        <v>0</v>
      </c>
      <c r="R12" s="10">
        <v>7</v>
      </c>
      <c r="S12" s="10">
        <v>82</v>
      </c>
      <c r="T12" s="10">
        <v>124</v>
      </c>
      <c r="U12" s="10"/>
      <c r="V12" s="10">
        <v>631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3</v>
      </c>
      <c r="F13" s="7">
        <v>9</v>
      </c>
      <c r="G13" s="6">
        <f t="shared" si="1"/>
        <v>52.199999999999996</v>
      </c>
      <c r="H13" s="5">
        <v>4</v>
      </c>
      <c r="I13" s="10">
        <v>4</v>
      </c>
      <c r="J13" s="6">
        <f t="shared" si="2"/>
        <v>60.319999999999993</v>
      </c>
      <c r="K13" s="5"/>
      <c r="L13" s="10"/>
      <c r="M13" s="8"/>
      <c r="N13" s="11">
        <v>6.96</v>
      </c>
      <c r="O13" s="10">
        <v>0</v>
      </c>
      <c r="P13" s="10">
        <v>1450</v>
      </c>
      <c r="Q13" s="10">
        <v>0</v>
      </c>
      <c r="R13" s="10">
        <v>7</v>
      </c>
      <c r="S13" s="10">
        <v>74</v>
      </c>
      <c r="T13" s="10">
        <v>180</v>
      </c>
      <c r="U13" s="10"/>
      <c r="V13" s="10">
        <v>662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3</v>
      </c>
      <c r="F14" s="7">
        <v>9</v>
      </c>
      <c r="G14" s="6">
        <f t="shared" si="1"/>
        <v>52.199999999999996</v>
      </c>
      <c r="H14" s="5">
        <v>4</v>
      </c>
      <c r="I14" s="10">
        <v>10</v>
      </c>
      <c r="J14" s="6">
        <f t="shared" si="2"/>
        <v>67.28</v>
      </c>
      <c r="K14" s="5"/>
      <c r="L14" s="10"/>
      <c r="M14" s="8"/>
      <c r="N14" s="11">
        <v>6.96</v>
      </c>
      <c r="O14" s="10">
        <v>0</v>
      </c>
      <c r="P14" s="10">
        <v>1450</v>
      </c>
      <c r="Q14" s="10">
        <v>0</v>
      </c>
      <c r="R14" s="10">
        <v>7</v>
      </c>
      <c r="S14" s="10">
        <v>75</v>
      </c>
      <c r="T14" s="10">
        <v>184</v>
      </c>
      <c r="U14" s="10"/>
      <c r="V14" s="10">
        <v>677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3</v>
      </c>
      <c r="F15" s="7">
        <v>9</v>
      </c>
      <c r="G15" s="6">
        <f t="shared" si="1"/>
        <v>52.199999999999996</v>
      </c>
      <c r="H15" s="5">
        <v>5</v>
      </c>
      <c r="I15" s="10">
        <v>4</v>
      </c>
      <c r="J15" s="6">
        <f t="shared" si="2"/>
        <v>74.239999999999995</v>
      </c>
      <c r="K15" s="5"/>
      <c r="L15" s="10"/>
      <c r="M15" s="8"/>
      <c r="N15" s="11">
        <v>6.96</v>
      </c>
      <c r="O15" s="10">
        <v>0</v>
      </c>
      <c r="P15" s="10">
        <v>1450</v>
      </c>
      <c r="Q15" s="10">
        <v>0</v>
      </c>
      <c r="R15" s="10">
        <v>7</v>
      </c>
      <c r="S15" s="10">
        <v>75</v>
      </c>
      <c r="T15" s="10">
        <v>180</v>
      </c>
      <c r="U15" s="10"/>
      <c r="V15" s="10">
        <v>672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9</v>
      </c>
      <c r="G16" s="6">
        <f t="shared" si="1"/>
        <v>52.199999999999996</v>
      </c>
      <c r="H16" s="5">
        <v>5</v>
      </c>
      <c r="I16" s="10">
        <v>10</v>
      </c>
      <c r="J16" s="6">
        <f t="shared" si="2"/>
        <v>81.199999999999989</v>
      </c>
      <c r="K16" s="5"/>
      <c r="L16" s="10"/>
      <c r="M16" s="8"/>
      <c r="N16" s="11">
        <v>6.96</v>
      </c>
      <c r="O16" s="10">
        <v>0</v>
      </c>
      <c r="P16" s="10">
        <v>1450</v>
      </c>
      <c r="Q16" s="10">
        <v>0</v>
      </c>
      <c r="R16" s="10">
        <v>7</v>
      </c>
      <c r="S16" s="10">
        <v>74</v>
      </c>
      <c r="T16" s="10">
        <v>181</v>
      </c>
      <c r="U16" s="10"/>
      <c r="V16" s="10">
        <v>653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3</v>
      </c>
      <c r="F17" s="7">
        <v>9</v>
      </c>
      <c r="G17" s="6">
        <f t="shared" si="1"/>
        <v>52.199999999999996</v>
      </c>
      <c r="H17" s="5">
        <v>6</v>
      </c>
      <c r="I17" s="10">
        <v>4</v>
      </c>
      <c r="J17" s="6">
        <f t="shared" si="2"/>
        <v>88.16</v>
      </c>
      <c r="K17" s="5"/>
      <c r="L17" s="10"/>
      <c r="M17" s="8"/>
      <c r="N17" s="11">
        <v>6.96</v>
      </c>
      <c r="O17" s="10">
        <v>0</v>
      </c>
      <c r="P17" s="10">
        <v>1450</v>
      </c>
      <c r="Q17" s="10">
        <v>0</v>
      </c>
      <c r="R17" s="10">
        <v>7</v>
      </c>
      <c r="S17" s="10">
        <v>77</v>
      </c>
      <c r="T17" s="10">
        <v>172</v>
      </c>
      <c r="U17" s="10"/>
      <c r="V17" s="10">
        <v>647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9</v>
      </c>
      <c r="G18" s="6">
        <f t="shared" si="1"/>
        <v>52.199999999999996</v>
      </c>
      <c r="H18" s="5">
        <v>6</v>
      </c>
      <c r="I18" s="10">
        <v>10</v>
      </c>
      <c r="J18" s="6">
        <f t="shared" si="2"/>
        <v>95.11999999999999</v>
      </c>
      <c r="K18" s="5"/>
      <c r="L18" s="10"/>
      <c r="M18" s="8"/>
      <c r="N18" s="11">
        <v>6.96</v>
      </c>
      <c r="O18" s="10">
        <v>0</v>
      </c>
      <c r="P18" s="10">
        <v>1450</v>
      </c>
      <c r="Q18" s="10">
        <v>0</v>
      </c>
      <c r="R18" s="10">
        <v>7</v>
      </c>
      <c r="S18" s="10">
        <v>75</v>
      </c>
      <c r="T18" s="10">
        <v>165</v>
      </c>
      <c r="U18" s="10"/>
      <c r="V18" s="10">
        <v>645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9</v>
      </c>
      <c r="G19" s="6">
        <f t="shared" si="1"/>
        <v>52.199999999999996</v>
      </c>
      <c r="H19" s="5">
        <v>7</v>
      </c>
      <c r="I19" s="10">
        <v>4</v>
      </c>
      <c r="J19" s="6">
        <f t="shared" si="2"/>
        <v>102.08</v>
      </c>
      <c r="K19" s="5"/>
      <c r="L19" s="10"/>
      <c r="M19" s="8"/>
      <c r="N19" s="11">
        <v>6.96</v>
      </c>
      <c r="O19" s="10">
        <v>0</v>
      </c>
      <c r="P19" s="10">
        <v>1450</v>
      </c>
      <c r="Q19" s="10">
        <v>0</v>
      </c>
      <c r="R19" s="10">
        <v>7</v>
      </c>
      <c r="S19" s="10">
        <v>72</v>
      </c>
      <c r="T19" s="10">
        <v>158</v>
      </c>
      <c r="U19" s="10"/>
      <c r="V19" s="10">
        <v>635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3</v>
      </c>
      <c r="F20" s="7">
        <v>9</v>
      </c>
      <c r="G20" s="6">
        <f t="shared" si="1"/>
        <v>52.199999999999996</v>
      </c>
      <c r="H20" s="5">
        <v>7</v>
      </c>
      <c r="I20" s="10">
        <v>10</v>
      </c>
      <c r="J20" s="6">
        <f t="shared" si="2"/>
        <v>109.03999999999999</v>
      </c>
      <c r="K20" s="5"/>
      <c r="L20" s="10"/>
      <c r="M20" s="8"/>
      <c r="N20" s="11">
        <v>6.96</v>
      </c>
      <c r="O20" s="10">
        <v>0</v>
      </c>
      <c r="P20" s="10">
        <v>1450</v>
      </c>
      <c r="Q20" s="10">
        <v>0</v>
      </c>
      <c r="R20" s="10">
        <v>7</v>
      </c>
      <c r="S20" s="10">
        <v>75</v>
      </c>
      <c r="T20" s="10">
        <v>175</v>
      </c>
      <c r="U20" s="10"/>
      <c r="V20" s="14">
        <v>632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3</v>
      </c>
      <c r="F21" s="7">
        <v>9</v>
      </c>
      <c r="G21" s="6">
        <f t="shared" si="1"/>
        <v>52.199999999999996</v>
      </c>
      <c r="H21" s="5">
        <v>8</v>
      </c>
      <c r="I21" s="10">
        <v>4</v>
      </c>
      <c r="J21" s="6">
        <f t="shared" si="2"/>
        <v>115.99999999999999</v>
      </c>
      <c r="K21" s="5"/>
      <c r="L21" s="10"/>
      <c r="M21" s="8"/>
      <c r="N21" s="11">
        <v>6.96</v>
      </c>
      <c r="O21" s="10">
        <v>0</v>
      </c>
      <c r="P21" s="10">
        <v>1450</v>
      </c>
      <c r="Q21" s="10">
        <v>0</v>
      </c>
      <c r="R21" s="16">
        <v>7</v>
      </c>
      <c r="S21" s="10">
        <v>77</v>
      </c>
      <c r="T21" s="10">
        <v>164</v>
      </c>
      <c r="U21" s="10"/>
      <c r="V21" s="10">
        <v>649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3</v>
      </c>
      <c r="F22" s="7">
        <v>9</v>
      </c>
      <c r="G22" s="6">
        <f t="shared" si="1"/>
        <v>52.199999999999996</v>
      </c>
      <c r="H22" s="5">
        <v>8</v>
      </c>
      <c r="I22" s="10">
        <v>10</v>
      </c>
      <c r="J22" s="6">
        <f t="shared" si="2"/>
        <v>122.96</v>
      </c>
      <c r="K22" s="5"/>
      <c r="L22" s="10"/>
      <c r="M22" s="8"/>
      <c r="N22" s="11">
        <v>6.96</v>
      </c>
      <c r="O22" s="10">
        <v>0</v>
      </c>
      <c r="P22" s="10">
        <v>1450</v>
      </c>
      <c r="Q22" s="10">
        <v>0</v>
      </c>
      <c r="R22" s="10">
        <v>7</v>
      </c>
      <c r="S22" s="10">
        <v>71</v>
      </c>
      <c r="T22" s="10">
        <v>181</v>
      </c>
      <c r="U22" s="10"/>
      <c r="V22" s="10">
        <v>653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3</v>
      </c>
      <c r="F23" s="7">
        <v>9</v>
      </c>
      <c r="G23" s="6">
        <f t="shared" si="1"/>
        <v>52.199999999999996</v>
      </c>
      <c r="H23" s="5">
        <v>9</v>
      </c>
      <c r="I23" s="10">
        <v>4</v>
      </c>
      <c r="J23" s="6">
        <f t="shared" si="2"/>
        <v>129.91999999999999</v>
      </c>
      <c r="K23" s="5"/>
      <c r="L23" s="10"/>
      <c r="M23" s="8"/>
      <c r="N23" s="11">
        <v>6.96</v>
      </c>
      <c r="O23" s="10">
        <v>0</v>
      </c>
      <c r="P23" s="10">
        <v>1450</v>
      </c>
      <c r="Q23" s="10">
        <v>0</v>
      </c>
      <c r="R23" s="10">
        <v>7</v>
      </c>
      <c r="S23" s="10">
        <v>71</v>
      </c>
      <c r="T23" s="10">
        <v>178</v>
      </c>
      <c r="U23" s="10"/>
      <c r="V23" s="10">
        <v>656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3</v>
      </c>
      <c r="F24" s="7">
        <v>9</v>
      </c>
      <c r="G24" s="6">
        <f t="shared" si="1"/>
        <v>52.199999999999996</v>
      </c>
      <c r="H24" s="5">
        <v>9</v>
      </c>
      <c r="I24" s="10">
        <v>10</v>
      </c>
      <c r="J24" s="6">
        <f t="shared" si="2"/>
        <v>136.88</v>
      </c>
      <c r="K24" s="5"/>
      <c r="L24" s="10"/>
      <c r="M24" s="8"/>
      <c r="N24" s="11">
        <v>6.96</v>
      </c>
      <c r="O24" s="10">
        <v>0</v>
      </c>
      <c r="P24" s="10">
        <v>1450</v>
      </c>
      <c r="Q24" s="10">
        <v>0</v>
      </c>
      <c r="R24" s="10">
        <v>7</v>
      </c>
      <c r="S24" s="10">
        <v>75</v>
      </c>
      <c r="T24" s="10">
        <v>175</v>
      </c>
      <c r="U24" s="10"/>
      <c r="V24" s="10">
        <v>645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3</v>
      </c>
      <c r="F25" s="7">
        <v>9</v>
      </c>
      <c r="G25" s="6">
        <f t="shared" si="1"/>
        <v>52.199999999999996</v>
      </c>
      <c r="H25" s="5">
        <v>10</v>
      </c>
      <c r="I25" s="10">
        <v>4</v>
      </c>
      <c r="J25" s="6">
        <f t="shared" si="2"/>
        <v>143.84</v>
      </c>
      <c r="K25" s="5"/>
      <c r="L25" s="10"/>
      <c r="M25" s="8"/>
      <c r="N25" s="11">
        <v>6.96</v>
      </c>
      <c r="O25" s="10">
        <v>0</v>
      </c>
      <c r="P25" s="10">
        <v>1450</v>
      </c>
      <c r="Q25" s="10">
        <v>0</v>
      </c>
      <c r="R25" s="10">
        <v>7</v>
      </c>
      <c r="S25" s="10">
        <v>78</v>
      </c>
      <c r="T25" s="10">
        <v>163</v>
      </c>
      <c r="U25" s="10"/>
      <c r="V25" s="17">
        <v>646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9</v>
      </c>
      <c r="G26" s="6">
        <f t="shared" si="1"/>
        <v>52.199999999999996</v>
      </c>
      <c r="H26" s="5">
        <v>10</v>
      </c>
      <c r="I26" s="10">
        <v>10</v>
      </c>
      <c r="J26" s="6">
        <f t="shared" si="2"/>
        <v>150.79999999999998</v>
      </c>
      <c r="K26" s="5"/>
      <c r="L26" s="10"/>
      <c r="M26" s="8"/>
      <c r="N26" s="11">
        <v>6.96</v>
      </c>
      <c r="O26" s="10">
        <v>0</v>
      </c>
      <c r="P26" s="10">
        <v>1450</v>
      </c>
      <c r="Q26" s="10">
        <v>0</v>
      </c>
      <c r="R26" s="10">
        <v>7</v>
      </c>
      <c r="S26" s="10">
        <v>75</v>
      </c>
      <c r="T26" s="10">
        <v>180</v>
      </c>
      <c r="U26" s="10"/>
      <c r="V26" s="10">
        <v>645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9</v>
      </c>
      <c r="G27" s="6">
        <f t="shared" si="1"/>
        <v>52.199999999999996</v>
      </c>
      <c r="H27" s="5">
        <v>11</v>
      </c>
      <c r="I27" s="10">
        <v>4</v>
      </c>
      <c r="J27" s="6">
        <f t="shared" si="2"/>
        <v>157.76</v>
      </c>
      <c r="K27" s="5"/>
      <c r="L27" s="10"/>
      <c r="M27" s="8"/>
      <c r="N27" s="11">
        <v>6.96</v>
      </c>
      <c r="O27" s="10">
        <v>0</v>
      </c>
      <c r="P27" s="10">
        <v>1450</v>
      </c>
      <c r="Q27" s="10">
        <v>0</v>
      </c>
      <c r="R27" s="10">
        <v>7</v>
      </c>
      <c r="S27" s="10">
        <v>75</v>
      </c>
      <c r="T27" s="10">
        <v>176</v>
      </c>
      <c r="U27" s="10"/>
      <c r="V27" s="10">
        <v>649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3</v>
      </c>
      <c r="F28" s="7">
        <v>9</v>
      </c>
      <c r="G28" s="6">
        <f t="shared" si="1"/>
        <v>52.199999999999996</v>
      </c>
      <c r="H28" s="5">
        <v>11</v>
      </c>
      <c r="I28" s="10">
        <v>10</v>
      </c>
      <c r="J28" s="6">
        <f t="shared" si="2"/>
        <v>164.72</v>
      </c>
      <c r="K28" s="5"/>
      <c r="L28" s="10"/>
      <c r="M28" s="8"/>
      <c r="N28" s="11">
        <v>6.96</v>
      </c>
      <c r="O28" s="10">
        <v>0</v>
      </c>
      <c r="P28" s="10">
        <v>1450</v>
      </c>
      <c r="Q28" s="10">
        <v>0</v>
      </c>
      <c r="R28" s="10">
        <v>7</v>
      </c>
      <c r="S28" s="10">
        <v>75</v>
      </c>
      <c r="T28" s="10">
        <v>161</v>
      </c>
      <c r="U28" s="10"/>
      <c r="V28" s="10">
        <v>638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9</v>
      </c>
      <c r="G29" s="6">
        <f t="shared" si="1"/>
        <v>52.199999999999996</v>
      </c>
      <c r="H29" s="5">
        <v>12</v>
      </c>
      <c r="I29" s="10">
        <v>4</v>
      </c>
      <c r="J29" s="6">
        <f t="shared" si="2"/>
        <v>171.67999999999998</v>
      </c>
      <c r="K29" s="5"/>
      <c r="L29" s="10"/>
      <c r="M29" s="8"/>
      <c r="N29" s="11">
        <v>6.96</v>
      </c>
      <c r="O29" s="10">
        <v>0</v>
      </c>
      <c r="P29" s="10">
        <v>1450</v>
      </c>
      <c r="Q29" s="10">
        <v>0</v>
      </c>
      <c r="R29" s="10">
        <v>7</v>
      </c>
      <c r="S29" s="10">
        <v>87</v>
      </c>
      <c r="T29" s="10">
        <v>124</v>
      </c>
      <c r="U29" s="10"/>
      <c r="V29" s="10">
        <v>632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9</v>
      </c>
      <c r="G30" s="6">
        <f t="shared" si="1"/>
        <v>52.199999999999996</v>
      </c>
      <c r="H30" s="5">
        <v>12</v>
      </c>
      <c r="I30" s="10">
        <v>10</v>
      </c>
      <c r="J30" s="6">
        <f t="shared" ref="J30:J39" si="4">((+H30*12)+I30)*1.16</f>
        <v>178.64</v>
      </c>
      <c r="K30" s="5"/>
      <c r="L30" s="10"/>
      <c r="M30" s="8"/>
      <c r="N30" s="11">
        <v>6.96</v>
      </c>
      <c r="O30" s="10">
        <v>0</v>
      </c>
      <c r="P30" s="10">
        <v>1450</v>
      </c>
      <c r="Q30" s="10">
        <v>0</v>
      </c>
      <c r="R30" s="10">
        <v>7</v>
      </c>
      <c r="S30" s="10">
        <v>80</v>
      </c>
      <c r="T30" s="10">
        <v>123</v>
      </c>
      <c r="U30" s="10"/>
      <c r="V30" s="10">
        <v>654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3</v>
      </c>
      <c r="F31" s="7">
        <v>9</v>
      </c>
      <c r="G31" s="6">
        <f t="shared" si="1"/>
        <v>52.199999999999996</v>
      </c>
      <c r="H31" s="5">
        <v>13</v>
      </c>
      <c r="I31" s="10">
        <v>4</v>
      </c>
      <c r="J31" s="6">
        <f t="shared" si="4"/>
        <v>185.6</v>
      </c>
      <c r="K31" s="5"/>
      <c r="L31" s="10"/>
      <c r="M31" s="8"/>
      <c r="N31" s="11">
        <v>6.96</v>
      </c>
      <c r="O31" s="10">
        <v>0</v>
      </c>
      <c r="P31" s="10">
        <v>1450</v>
      </c>
      <c r="Q31" s="10">
        <v>0</v>
      </c>
      <c r="R31" s="10">
        <v>7</v>
      </c>
      <c r="S31" s="10">
        <v>81</v>
      </c>
      <c r="T31" s="10">
        <v>135</v>
      </c>
      <c r="U31" s="10"/>
      <c r="V31" s="10">
        <v>655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3</v>
      </c>
      <c r="F32" s="7">
        <v>9</v>
      </c>
      <c r="G32" s="6">
        <f t="shared" si="1"/>
        <v>52.199999999999996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6.96</v>
      </c>
      <c r="O32" s="10">
        <v>0</v>
      </c>
      <c r="P32" s="10">
        <v>1450</v>
      </c>
      <c r="Q32" s="10">
        <v>0</v>
      </c>
      <c r="R32" s="10">
        <v>7</v>
      </c>
      <c r="S32" s="10">
        <v>79</v>
      </c>
      <c r="T32" s="10">
        <v>125</v>
      </c>
      <c r="U32" s="10"/>
      <c r="V32" s="10">
        <v>660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4</v>
      </c>
      <c r="F33" s="7">
        <v>3</v>
      </c>
      <c r="G33" s="6">
        <f t="shared" si="1"/>
        <v>59.16</v>
      </c>
      <c r="H33" s="5">
        <v>13</v>
      </c>
      <c r="I33" s="10">
        <v>10</v>
      </c>
      <c r="J33" s="6">
        <f t="shared" si="4"/>
        <v>192.55999999999997</v>
      </c>
      <c r="K33" s="5"/>
      <c r="L33" s="10"/>
      <c r="M33" s="8"/>
      <c r="N33" s="11">
        <f>IF(B33=0,0,(D33+G33)-(D32+G32))</f>
        <v>6.960000000000008</v>
      </c>
      <c r="O33" s="10">
        <v>0</v>
      </c>
      <c r="P33" s="10">
        <v>1450</v>
      </c>
      <c r="Q33" s="10">
        <v>0</v>
      </c>
      <c r="R33" s="10">
        <v>7</v>
      </c>
      <c r="S33" s="10">
        <v>83</v>
      </c>
      <c r="T33" s="10">
        <v>135</v>
      </c>
      <c r="U33" s="10"/>
      <c r="V33" s="10">
        <v>659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4</v>
      </c>
      <c r="F34" s="7">
        <v>9</v>
      </c>
      <c r="G34" s="6">
        <f t="shared" si="1"/>
        <v>66.11999999999999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6.9599999999999937</v>
      </c>
      <c r="O34" s="10">
        <v>0</v>
      </c>
      <c r="P34" s="10">
        <v>1450</v>
      </c>
      <c r="Q34" s="10">
        <v>0</v>
      </c>
      <c r="R34" s="10">
        <v>7</v>
      </c>
      <c r="S34" s="10">
        <v>77</v>
      </c>
      <c r="T34" s="10">
        <v>172</v>
      </c>
      <c r="U34" s="10"/>
      <c r="V34" s="10">
        <v>652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4</v>
      </c>
      <c r="F35" s="7">
        <v>9</v>
      </c>
      <c r="G35" s="6">
        <f t="shared" si="1"/>
        <v>66.11999999999999</v>
      </c>
      <c r="H35" s="5">
        <v>1</v>
      </c>
      <c r="I35" s="10">
        <v>10</v>
      </c>
      <c r="J35" s="6">
        <f t="shared" si="4"/>
        <v>25.52</v>
      </c>
      <c r="K35" s="5"/>
      <c r="L35" s="10"/>
      <c r="M35" s="8"/>
      <c r="N35" s="11">
        <v>6.96</v>
      </c>
      <c r="O35" s="10">
        <v>0</v>
      </c>
      <c r="P35" s="10">
        <v>1450</v>
      </c>
      <c r="Q35" s="10">
        <v>0</v>
      </c>
      <c r="R35" s="10">
        <v>7</v>
      </c>
      <c r="S35" s="10">
        <v>78</v>
      </c>
      <c r="T35" s="10">
        <v>170</v>
      </c>
      <c r="U35" s="10"/>
      <c r="V35" s="10">
        <v>648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4</v>
      </c>
      <c r="F36" s="7">
        <v>9</v>
      </c>
      <c r="G36" s="6">
        <f t="shared" si="1"/>
        <v>66.11999999999999</v>
      </c>
      <c r="H36" s="5">
        <v>2</v>
      </c>
      <c r="I36" s="10">
        <v>4</v>
      </c>
      <c r="J36" s="6">
        <f t="shared" si="4"/>
        <v>32.479999999999997</v>
      </c>
      <c r="K36" s="5"/>
      <c r="L36" s="10"/>
      <c r="M36" s="8"/>
      <c r="N36" s="11">
        <v>6.96</v>
      </c>
      <c r="O36" s="10">
        <v>0</v>
      </c>
      <c r="P36" s="10">
        <v>1450</v>
      </c>
      <c r="Q36" s="10">
        <v>0</v>
      </c>
      <c r="R36" s="10">
        <v>7</v>
      </c>
      <c r="S36" s="10">
        <v>76</v>
      </c>
      <c r="T36" s="10">
        <v>171</v>
      </c>
      <c r="U36" s="10"/>
      <c r="V36" s="10">
        <v>644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9</v>
      </c>
      <c r="G37" s="6">
        <f t="shared" si="1"/>
        <v>66.11999999999999</v>
      </c>
      <c r="H37" s="5">
        <v>2</v>
      </c>
      <c r="I37" s="10">
        <v>10</v>
      </c>
      <c r="J37" s="6">
        <f t="shared" si="4"/>
        <v>39.44</v>
      </c>
      <c r="K37" s="5"/>
      <c r="L37" s="10"/>
      <c r="M37" s="8"/>
      <c r="N37" s="11">
        <v>6.96</v>
      </c>
      <c r="O37" s="10">
        <v>0</v>
      </c>
      <c r="P37" s="10">
        <v>1450</v>
      </c>
      <c r="Q37" s="10">
        <v>0</v>
      </c>
      <c r="R37" s="10">
        <v>7</v>
      </c>
      <c r="S37" s="10">
        <v>78</v>
      </c>
      <c r="T37" s="10">
        <v>160</v>
      </c>
      <c r="U37" s="10"/>
      <c r="V37" s="10">
        <v>648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9</v>
      </c>
      <c r="G38" s="6">
        <f t="shared" si="1"/>
        <v>66.11999999999999</v>
      </c>
      <c r="H38" s="5">
        <v>3</v>
      </c>
      <c r="I38" s="10">
        <v>4</v>
      </c>
      <c r="J38" s="6">
        <f t="shared" si="4"/>
        <v>46.4</v>
      </c>
      <c r="K38" s="5"/>
      <c r="L38" s="10"/>
      <c r="M38" s="8"/>
      <c r="N38" s="11">
        <v>6.96</v>
      </c>
      <c r="O38" s="10">
        <v>0</v>
      </c>
      <c r="P38" s="10">
        <v>1450</v>
      </c>
      <c r="Q38" s="10">
        <v>0</v>
      </c>
      <c r="R38" s="10">
        <v>7</v>
      </c>
      <c r="S38" s="10">
        <v>75</v>
      </c>
      <c r="T38" s="10">
        <v>155</v>
      </c>
      <c r="U38" s="10"/>
      <c r="V38" s="10">
        <v>625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4</v>
      </c>
      <c r="F39" s="7">
        <v>9</v>
      </c>
      <c r="G39" s="6">
        <f t="shared" si="1"/>
        <v>66.11999999999999</v>
      </c>
      <c r="H39" s="5">
        <v>3</v>
      </c>
      <c r="I39" s="10">
        <v>10</v>
      </c>
      <c r="J39" s="6">
        <f t="shared" si="4"/>
        <v>53.36</v>
      </c>
      <c r="K39" s="5"/>
      <c r="L39" s="10"/>
      <c r="M39" s="8"/>
      <c r="N39" s="11">
        <v>6.96</v>
      </c>
      <c r="O39" s="10">
        <v>0</v>
      </c>
      <c r="P39" s="10">
        <v>1450</v>
      </c>
      <c r="Q39" s="10">
        <v>0</v>
      </c>
      <c r="R39" s="10">
        <v>7</v>
      </c>
      <c r="S39" s="10">
        <v>74</v>
      </c>
      <c r="T39" s="10">
        <v>154</v>
      </c>
      <c r="U39" s="10"/>
      <c r="V39" s="10">
        <v>624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220.40000000000006</v>
      </c>
      <c r="O40" s="20"/>
      <c r="T40" s="22" t="s">
        <v>34</v>
      </c>
      <c r="U40" s="20">
        <f>SUM(U9:U39)</f>
        <v>0</v>
      </c>
      <c r="V40" s="20">
        <f>SUM(V9:V39)</f>
        <v>20060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220.40000000000006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20060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7" zoomScale="75" zoomScaleNormal="75" zoomScalePageLayoutView="75" workbookViewId="0">
      <selection activeCell="P39" sqref="P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5.5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11</v>
      </c>
      <c r="I8" s="5">
        <v>0</v>
      </c>
      <c r="J8" s="6">
        <f t="shared" ref="J8:J29" si="2">((+H8*12)+I8)*1.16</f>
        <v>153.11999999999998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2</v>
      </c>
      <c r="F9" s="7">
        <v>3</v>
      </c>
      <c r="G9" s="6">
        <f t="shared" si="1"/>
        <v>31.319999999999997</v>
      </c>
      <c r="H9" s="5">
        <v>11</v>
      </c>
      <c r="I9" s="10">
        <v>6</v>
      </c>
      <c r="J9" s="6">
        <f t="shared" si="2"/>
        <v>160.07999999999998</v>
      </c>
      <c r="K9" s="5"/>
      <c r="L9" s="10"/>
      <c r="M9" s="8">
        <v>14</v>
      </c>
      <c r="N9" s="11">
        <v>6.96</v>
      </c>
      <c r="O9" s="10">
        <v>0</v>
      </c>
      <c r="P9" s="10">
        <v>1525</v>
      </c>
      <c r="Q9" s="10">
        <v>0</v>
      </c>
      <c r="R9" s="10">
        <v>7</v>
      </c>
      <c r="S9" s="10">
        <v>75</v>
      </c>
      <c r="T9" s="10">
        <v>145</v>
      </c>
      <c r="U9" s="10"/>
      <c r="V9" s="10">
        <v>657</v>
      </c>
      <c r="W9" s="12">
        <v>43290</v>
      </c>
      <c r="X9" s="10">
        <v>3</v>
      </c>
      <c r="Y9" s="10">
        <v>12593642</v>
      </c>
      <c r="Z9" s="10">
        <v>14</v>
      </c>
      <c r="AA9" s="10">
        <v>2</v>
      </c>
      <c r="AB9" s="10">
        <v>1</v>
      </c>
      <c r="AC9" s="11">
        <v>4.5</v>
      </c>
      <c r="AD9" s="13">
        <v>178.16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2</v>
      </c>
      <c r="F10" s="7">
        <v>3</v>
      </c>
      <c r="G10" s="6">
        <f t="shared" si="1"/>
        <v>31.319999999999997</v>
      </c>
      <c r="H10" s="5">
        <v>12</v>
      </c>
      <c r="I10" s="10">
        <v>0</v>
      </c>
      <c r="J10" s="6">
        <f t="shared" si="2"/>
        <v>167.04</v>
      </c>
      <c r="K10" s="5"/>
      <c r="L10" s="10"/>
      <c r="M10" s="8">
        <v>14</v>
      </c>
      <c r="N10" s="11">
        <v>6.96</v>
      </c>
      <c r="O10" s="10">
        <v>0</v>
      </c>
      <c r="P10" s="10">
        <v>1525</v>
      </c>
      <c r="Q10" s="10">
        <v>0</v>
      </c>
      <c r="R10" s="10">
        <v>7</v>
      </c>
      <c r="S10" s="10">
        <v>79</v>
      </c>
      <c r="T10" s="10">
        <v>152</v>
      </c>
      <c r="U10" s="10"/>
      <c r="V10" s="10">
        <v>646</v>
      </c>
      <c r="W10" s="12">
        <v>43312</v>
      </c>
      <c r="X10" s="10">
        <v>3</v>
      </c>
      <c r="Y10" s="10">
        <v>12618893</v>
      </c>
      <c r="Z10" s="10">
        <v>12</v>
      </c>
      <c r="AA10" s="10">
        <v>10.5</v>
      </c>
      <c r="AB10" s="10">
        <v>1</v>
      </c>
      <c r="AC10" s="11">
        <v>4</v>
      </c>
      <c r="AD10" s="13">
        <v>160.77000000000001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2</v>
      </c>
      <c r="F11" s="7">
        <v>3</v>
      </c>
      <c r="G11" s="6">
        <f t="shared" si="1"/>
        <v>31.319999999999997</v>
      </c>
      <c r="H11" s="5">
        <v>12</v>
      </c>
      <c r="I11" s="10">
        <v>6</v>
      </c>
      <c r="J11" s="6">
        <f t="shared" si="2"/>
        <v>174</v>
      </c>
      <c r="K11" s="5"/>
      <c r="L11" s="10"/>
      <c r="M11" s="8">
        <v>14</v>
      </c>
      <c r="N11" s="11">
        <v>6.96</v>
      </c>
      <c r="O11" s="10">
        <v>0</v>
      </c>
      <c r="P11" s="10">
        <v>1525</v>
      </c>
      <c r="Q11" s="10">
        <v>0</v>
      </c>
      <c r="R11" s="10">
        <v>7</v>
      </c>
      <c r="S11" s="10">
        <v>77</v>
      </c>
      <c r="T11" s="10">
        <v>175</v>
      </c>
      <c r="U11" s="10"/>
      <c r="V11" s="10">
        <v>672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2</v>
      </c>
      <c r="F12" s="7">
        <v>3</v>
      </c>
      <c r="G12" s="6">
        <f t="shared" si="1"/>
        <v>31.319999999999997</v>
      </c>
      <c r="H12" s="5">
        <v>13</v>
      </c>
      <c r="I12" s="10">
        <v>0</v>
      </c>
      <c r="J12" s="6">
        <f t="shared" si="2"/>
        <v>180.95999999999998</v>
      </c>
      <c r="K12" s="5"/>
      <c r="L12" s="10"/>
      <c r="M12" s="8">
        <v>14</v>
      </c>
      <c r="N12" s="11">
        <v>6.96</v>
      </c>
      <c r="O12" s="10">
        <v>0</v>
      </c>
      <c r="P12" s="10">
        <v>1500</v>
      </c>
      <c r="Q12" s="10">
        <v>0</v>
      </c>
      <c r="R12" s="10">
        <v>7</v>
      </c>
      <c r="S12" s="10">
        <v>76</v>
      </c>
      <c r="T12" s="10">
        <v>177</v>
      </c>
      <c r="U12" s="10"/>
      <c r="V12" s="10">
        <v>662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2</v>
      </c>
      <c r="F13" s="7">
        <v>3</v>
      </c>
      <c r="G13" s="6">
        <f t="shared" si="1"/>
        <v>31.319999999999997</v>
      </c>
      <c r="H13" s="5">
        <v>13</v>
      </c>
      <c r="I13" s="10">
        <v>6</v>
      </c>
      <c r="J13" s="6">
        <f t="shared" si="2"/>
        <v>187.92</v>
      </c>
      <c r="K13" s="5"/>
      <c r="L13" s="10"/>
      <c r="M13" s="8">
        <v>14</v>
      </c>
      <c r="N13" s="11">
        <v>6.96</v>
      </c>
      <c r="O13" s="10">
        <v>0</v>
      </c>
      <c r="P13" s="10">
        <v>1500</v>
      </c>
      <c r="Q13" s="10">
        <v>0</v>
      </c>
      <c r="R13" s="10">
        <v>7</v>
      </c>
      <c r="S13" s="10">
        <v>75</v>
      </c>
      <c r="T13" s="10">
        <v>180</v>
      </c>
      <c r="U13" s="10"/>
      <c r="V13" s="10">
        <v>659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2</v>
      </c>
      <c r="F14" s="7">
        <v>3</v>
      </c>
      <c r="G14" s="6">
        <f t="shared" si="1"/>
        <v>31.319999999999997</v>
      </c>
      <c r="H14" s="5">
        <v>14</v>
      </c>
      <c r="I14" s="10">
        <v>1</v>
      </c>
      <c r="J14" s="6">
        <f t="shared" si="2"/>
        <v>196.04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1500</v>
      </c>
      <c r="Q14" s="10">
        <v>0</v>
      </c>
      <c r="R14" s="10">
        <v>7</v>
      </c>
      <c r="S14" s="10">
        <v>79</v>
      </c>
      <c r="T14" s="10">
        <v>145</v>
      </c>
      <c r="U14" s="10"/>
      <c r="V14" s="10">
        <v>652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2</v>
      </c>
      <c r="F15" s="7">
        <v>9</v>
      </c>
      <c r="G15" s="6">
        <f t="shared" si="1"/>
        <v>38.279999999999994</v>
      </c>
      <c r="H15" s="5">
        <v>14</v>
      </c>
      <c r="I15" s="10">
        <v>1</v>
      </c>
      <c r="J15" s="6">
        <f t="shared" si="2"/>
        <v>196.04</v>
      </c>
      <c r="K15" s="5"/>
      <c r="L15" s="10"/>
      <c r="M15" s="8">
        <v>14</v>
      </c>
      <c r="N15" s="11">
        <v>6.96</v>
      </c>
      <c r="O15" s="10">
        <v>0</v>
      </c>
      <c r="P15" s="10">
        <v>1500</v>
      </c>
      <c r="Q15" s="10">
        <v>0</v>
      </c>
      <c r="R15" s="10">
        <v>7</v>
      </c>
      <c r="S15" s="10">
        <v>78</v>
      </c>
      <c r="T15" s="10">
        <v>172</v>
      </c>
      <c r="U15" s="10"/>
      <c r="V15" s="10">
        <v>651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3</v>
      </c>
      <c r="G16" s="6">
        <f t="shared" si="1"/>
        <v>45.239999999999995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6.96</v>
      </c>
      <c r="O16" s="10">
        <v>0</v>
      </c>
      <c r="P16" s="10">
        <v>1500</v>
      </c>
      <c r="Q16" s="10">
        <v>0</v>
      </c>
      <c r="R16" s="10">
        <v>7</v>
      </c>
      <c r="S16" s="10">
        <v>75</v>
      </c>
      <c r="T16" s="10">
        <v>181</v>
      </c>
      <c r="U16" s="10"/>
      <c r="V16" s="10">
        <v>640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3</v>
      </c>
      <c r="F17" s="7">
        <v>3</v>
      </c>
      <c r="G17" s="6">
        <f t="shared" si="1"/>
        <v>45.239999999999995</v>
      </c>
      <c r="H17" s="5">
        <v>1</v>
      </c>
      <c r="I17" s="10">
        <v>11</v>
      </c>
      <c r="J17" s="6">
        <f t="shared" si="2"/>
        <v>26.68</v>
      </c>
      <c r="K17" s="5"/>
      <c r="L17" s="10"/>
      <c r="M17" s="8">
        <v>14</v>
      </c>
      <c r="N17" s="11">
        <v>6.96</v>
      </c>
      <c r="O17" s="10">
        <v>0</v>
      </c>
      <c r="P17" s="10">
        <v>1500</v>
      </c>
      <c r="Q17" s="10">
        <v>0</v>
      </c>
      <c r="R17" s="10">
        <v>7</v>
      </c>
      <c r="S17" s="10">
        <v>75</v>
      </c>
      <c r="T17" s="10">
        <v>165</v>
      </c>
      <c r="U17" s="10"/>
      <c r="V17" s="10">
        <v>651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3</v>
      </c>
      <c r="G18" s="6">
        <f t="shared" si="1"/>
        <v>45.239999999999995</v>
      </c>
      <c r="H18" s="5">
        <v>2</v>
      </c>
      <c r="I18" s="10">
        <v>5</v>
      </c>
      <c r="J18" s="6">
        <f t="shared" si="2"/>
        <v>33.64</v>
      </c>
      <c r="K18" s="5"/>
      <c r="L18" s="10"/>
      <c r="M18" s="8">
        <v>14</v>
      </c>
      <c r="N18" s="11">
        <v>6.96</v>
      </c>
      <c r="O18" s="10">
        <v>0</v>
      </c>
      <c r="P18" s="10">
        <v>1500</v>
      </c>
      <c r="Q18" s="10">
        <v>0</v>
      </c>
      <c r="R18" s="10">
        <v>7</v>
      </c>
      <c r="S18" s="10">
        <v>77</v>
      </c>
      <c r="T18" s="10">
        <v>164</v>
      </c>
      <c r="U18" s="10"/>
      <c r="V18" s="10">
        <v>650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3</v>
      </c>
      <c r="G19" s="6">
        <f t="shared" si="1"/>
        <v>45.239999999999995</v>
      </c>
      <c r="H19" s="5">
        <v>2</v>
      </c>
      <c r="I19" s="10">
        <v>11</v>
      </c>
      <c r="J19" s="6">
        <f t="shared" si="2"/>
        <v>40.599999999999994</v>
      </c>
      <c r="K19" s="5"/>
      <c r="L19" s="10"/>
      <c r="M19" s="8">
        <v>14</v>
      </c>
      <c r="N19" s="11">
        <v>6.96</v>
      </c>
      <c r="O19" s="10">
        <v>0</v>
      </c>
      <c r="P19" s="10">
        <v>1500</v>
      </c>
      <c r="Q19" s="10">
        <v>0</v>
      </c>
      <c r="R19" s="10">
        <v>7</v>
      </c>
      <c r="S19" s="10">
        <v>80</v>
      </c>
      <c r="T19" s="10">
        <v>170</v>
      </c>
      <c r="U19" s="10"/>
      <c r="V19" s="10">
        <v>654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3</v>
      </c>
      <c r="F20" s="7">
        <v>3</v>
      </c>
      <c r="G20" s="6">
        <f t="shared" si="1"/>
        <v>45.239999999999995</v>
      </c>
      <c r="H20" s="5">
        <v>3</v>
      </c>
      <c r="I20" s="10">
        <v>5</v>
      </c>
      <c r="J20" s="6">
        <f t="shared" si="2"/>
        <v>47.559999999999995</v>
      </c>
      <c r="K20" s="5"/>
      <c r="L20" s="10"/>
      <c r="M20" s="8">
        <v>14</v>
      </c>
      <c r="N20" s="11">
        <v>6.96</v>
      </c>
      <c r="O20" s="10">
        <v>0</v>
      </c>
      <c r="P20" s="10">
        <v>1500</v>
      </c>
      <c r="Q20" s="10">
        <v>0</v>
      </c>
      <c r="R20" s="10">
        <v>7</v>
      </c>
      <c r="S20" s="10">
        <v>84</v>
      </c>
      <c r="T20" s="10">
        <v>184</v>
      </c>
      <c r="U20" s="10"/>
      <c r="V20" s="14">
        <v>665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3</v>
      </c>
      <c r="F21" s="7">
        <v>3</v>
      </c>
      <c r="G21" s="6">
        <f t="shared" si="1"/>
        <v>45.239999999999995</v>
      </c>
      <c r="H21" s="5">
        <v>3</v>
      </c>
      <c r="I21" s="10">
        <v>11</v>
      </c>
      <c r="J21" s="6">
        <f t="shared" si="2"/>
        <v>54.519999999999996</v>
      </c>
      <c r="K21" s="5"/>
      <c r="L21" s="10"/>
      <c r="M21" s="8">
        <v>14</v>
      </c>
      <c r="N21" s="11">
        <v>6.96</v>
      </c>
      <c r="O21" s="10">
        <v>0</v>
      </c>
      <c r="P21" s="10">
        <v>1500</v>
      </c>
      <c r="Q21" s="10">
        <v>0</v>
      </c>
      <c r="R21" s="16">
        <v>7</v>
      </c>
      <c r="S21" s="10">
        <v>82</v>
      </c>
      <c r="T21" s="10">
        <v>142</v>
      </c>
      <c r="U21" s="10"/>
      <c r="V21" s="10">
        <v>680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3</v>
      </c>
      <c r="F22" s="7">
        <v>3</v>
      </c>
      <c r="G22" s="6">
        <f t="shared" si="1"/>
        <v>45.239999999999995</v>
      </c>
      <c r="H22" s="5">
        <v>4</v>
      </c>
      <c r="I22" s="10">
        <v>5</v>
      </c>
      <c r="J22" s="6">
        <f t="shared" si="2"/>
        <v>61.48</v>
      </c>
      <c r="K22" s="5"/>
      <c r="L22" s="10"/>
      <c r="M22" s="8">
        <v>14</v>
      </c>
      <c r="N22" s="11">
        <v>6.96</v>
      </c>
      <c r="O22" s="10">
        <v>0</v>
      </c>
      <c r="P22" s="10">
        <v>1500</v>
      </c>
      <c r="Q22" s="10">
        <v>0</v>
      </c>
      <c r="R22" s="10">
        <v>7</v>
      </c>
      <c r="S22" s="10">
        <v>79</v>
      </c>
      <c r="T22" s="10">
        <v>140</v>
      </c>
      <c r="U22" s="10"/>
      <c r="V22" s="10">
        <v>668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3</v>
      </c>
      <c r="F23" s="7">
        <v>3</v>
      </c>
      <c r="G23" s="6">
        <f t="shared" si="1"/>
        <v>45.239999999999995</v>
      </c>
      <c r="H23" s="5">
        <v>4</v>
      </c>
      <c r="I23" s="10">
        <v>11</v>
      </c>
      <c r="J23" s="6">
        <f t="shared" si="2"/>
        <v>68.44</v>
      </c>
      <c r="K23" s="5"/>
      <c r="L23" s="10"/>
      <c r="M23" s="8">
        <v>14</v>
      </c>
      <c r="N23" s="11">
        <v>6.96</v>
      </c>
      <c r="O23" s="10">
        <v>0</v>
      </c>
      <c r="P23" s="10">
        <v>1500</v>
      </c>
      <c r="Q23" s="10">
        <v>0</v>
      </c>
      <c r="R23" s="10">
        <v>7</v>
      </c>
      <c r="S23" s="10">
        <v>78</v>
      </c>
      <c r="T23" s="10">
        <v>144</v>
      </c>
      <c r="U23" s="10"/>
      <c r="V23" s="10">
        <v>655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3</v>
      </c>
      <c r="F24" s="7">
        <v>3</v>
      </c>
      <c r="G24" s="6">
        <f t="shared" si="1"/>
        <v>45.239999999999995</v>
      </c>
      <c r="H24" s="5">
        <v>5</v>
      </c>
      <c r="I24" s="10">
        <v>5</v>
      </c>
      <c r="J24" s="6">
        <f t="shared" si="2"/>
        <v>75.399999999999991</v>
      </c>
      <c r="K24" s="5"/>
      <c r="L24" s="10"/>
      <c r="M24" s="8">
        <v>14</v>
      </c>
      <c r="N24" s="11">
        <v>6.96</v>
      </c>
      <c r="O24" s="10">
        <v>0</v>
      </c>
      <c r="P24" s="10">
        <v>1500</v>
      </c>
      <c r="Q24" s="10">
        <v>0</v>
      </c>
      <c r="R24" s="10">
        <v>7</v>
      </c>
      <c r="S24" s="10">
        <v>80</v>
      </c>
      <c r="T24" s="10">
        <v>170</v>
      </c>
      <c r="U24" s="10"/>
      <c r="V24" s="10">
        <v>660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3</v>
      </c>
      <c r="F25" s="7">
        <v>3</v>
      </c>
      <c r="G25" s="6">
        <f t="shared" si="1"/>
        <v>45.239999999999995</v>
      </c>
      <c r="H25" s="5">
        <v>6</v>
      </c>
      <c r="I25" s="10">
        <v>0</v>
      </c>
      <c r="J25" s="6">
        <f t="shared" si="2"/>
        <v>83.52</v>
      </c>
      <c r="K25" s="5"/>
      <c r="L25" s="10"/>
      <c r="M25" s="8">
        <v>14</v>
      </c>
      <c r="N25" s="11">
        <v>8.1199999999999992</v>
      </c>
      <c r="O25" s="10">
        <v>0</v>
      </c>
      <c r="P25" s="10">
        <v>1500</v>
      </c>
      <c r="Q25" s="10">
        <v>0</v>
      </c>
      <c r="R25" s="10">
        <v>7</v>
      </c>
      <c r="S25" s="10">
        <v>82</v>
      </c>
      <c r="T25" s="10">
        <v>149</v>
      </c>
      <c r="U25" s="10"/>
      <c r="V25" s="17">
        <v>657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3</v>
      </c>
      <c r="G26" s="6">
        <f t="shared" si="1"/>
        <v>45.239999999999995</v>
      </c>
      <c r="H26" s="5">
        <v>6</v>
      </c>
      <c r="I26" s="10">
        <v>7</v>
      </c>
      <c r="J26" s="6">
        <f t="shared" si="2"/>
        <v>91.64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1500</v>
      </c>
      <c r="Q26" s="10">
        <v>0</v>
      </c>
      <c r="R26" s="10">
        <v>7</v>
      </c>
      <c r="S26" s="10">
        <v>84</v>
      </c>
      <c r="T26" s="10">
        <v>144</v>
      </c>
      <c r="U26" s="10"/>
      <c r="V26" s="10">
        <v>674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3</v>
      </c>
      <c r="G27" s="6">
        <f t="shared" si="1"/>
        <v>45.239999999999995</v>
      </c>
      <c r="H27" s="5">
        <v>7</v>
      </c>
      <c r="I27" s="10">
        <v>2</v>
      </c>
      <c r="J27" s="6">
        <f t="shared" si="2"/>
        <v>99.759999999999991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1500</v>
      </c>
      <c r="Q27" s="10">
        <v>0</v>
      </c>
      <c r="R27" s="10">
        <v>7</v>
      </c>
      <c r="S27" s="10">
        <v>77</v>
      </c>
      <c r="T27" s="10">
        <v>172</v>
      </c>
      <c r="U27" s="10"/>
      <c r="V27" s="10">
        <v>658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3</v>
      </c>
      <c r="F28" s="7">
        <v>3</v>
      </c>
      <c r="G28" s="6">
        <f t="shared" si="1"/>
        <v>45.239999999999995</v>
      </c>
      <c r="H28" s="5">
        <v>7</v>
      </c>
      <c r="I28" s="10">
        <v>9</v>
      </c>
      <c r="J28" s="6">
        <f t="shared" si="2"/>
        <v>107.88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1500</v>
      </c>
      <c r="Q28" s="10">
        <v>0</v>
      </c>
      <c r="R28" s="10">
        <v>7</v>
      </c>
      <c r="S28" s="10">
        <v>79</v>
      </c>
      <c r="T28" s="10">
        <v>161</v>
      </c>
      <c r="U28" s="10"/>
      <c r="V28" s="10">
        <v>673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3</v>
      </c>
      <c r="G29" s="6">
        <f t="shared" si="1"/>
        <v>45.239999999999995</v>
      </c>
      <c r="H29" s="5">
        <v>8</v>
      </c>
      <c r="I29" s="10">
        <v>7</v>
      </c>
      <c r="J29" s="6">
        <f t="shared" si="2"/>
        <v>119.47999999999999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1500</v>
      </c>
      <c r="Q29" s="10">
        <v>0</v>
      </c>
      <c r="R29" s="10">
        <v>7</v>
      </c>
      <c r="S29" s="10">
        <v>73</v>
      </c>
      <c r="T29" s="10">
        <v>178</v>
      </c>
      <c r="U29" s="10"/>
      <c r="V29" s="10">
        <v>669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3</v>
      </c>
      <c r="G30" s="6">
        <f t="shared" si="1"/>
        <v>45.239999999999995</v>
      </c>
      <c r="H30" s="5">
        <v>9</v>
      </c>
      <c r="I30" s="10">
        <v>1</v>
      </c>
      <c r="J30" s="6">
        <f t="shared" ref="J30:J39" si="4">((+H30*12)+I30)*1.16</f>
        <v>126.44</v>
      </c>
      <c r="K30" s="5"/>
      <c r="L30" s="10"/>
      <c r="M30" s="8">
        <v>14</v>
      </c>
      <c r="N30" s="11">
        <v>6.96</v>
      </c>
      <c r="O30" s="10">
        <v>0</v>
      </c>
      <c r="P30" s="10">
        <v>1475</v>
      </c>
      <c r="Q30" s="10">
        <v>0</v>
      </c>
      <c r="R30" s="10">
        <v>7</v>
      </c>
      <c r="S30" s="10">
        <v>75</v>
      </c>
      <c r="T30" s="10">
        <v>180</v>
      </c>
      <c r="U30" s="10"/>
      <c r="V30" s="10">
        <v>680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3</v>
      </c>
      <c r="F31" s="7">
        <v>3</v>
      </c>
      <c r="G31" s="6">
        <f t="shared" si="1"/>
        <v>45.239999999999995</v>
      </c>
      <c r="H31" s="5">
        <v>9</v>
      </c>
      <c r="I31" s="10">
        <v>7</v>
      </c>
      <c r="J31" s="6">
        <f t="shared" si="4"/>
        <v>133.39999999999998</v>
      </c>
      <c r="K31" s="5"/>
      <c r="L31" s="10"/>
      <c r="M31" s="8">
        <v>14</v>
      </c>
      <c r="N31" s="11">
        <v>6.96</v>
      </c>
      <c r="O31" s="10">
        <v>0</v>
      </c>
      <c r="P31" s="10">
        <v>1475</v>
      </c>
      <c r="Q31" s="10">
        <v>0</v>
      </c>
      <c r="R31" s="10">
        <v>7</v>
      </c>
      <c r="S31" s="10">
        <v>80</v>
      </c>
      <c r="T31" s="10">
        <v>160</v>
      </c>
      <c r="U31" s="10"/>
      <c r="V31" s="10">
        <v>670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3</v>
      </c>
      <c r="F32" s="7">
        <v>3</v>
      </c>
      <c r="G32" s="6">
        <f t="shared" si="1"/>
        <v>45.239999999999995</v>
      </c>
      <c r="H32" s="5">
        <v>10</v>
      </c>
      <c r="I32" s="10">
        <v>1</v>
      </c>
      <c r="J32" s="6">
        <f t="shared" si="4"/>
        <v>140.35999999999999</v>
      </c>
      <c r="K32" s="5"/>
      <c r="L32" s="10"/>
      <c r="M32" s="8">
        <v>14</v>
      </c>
      <c r="N32" s="11">
        <v>6.96</v>
      </c>
      <c r="O32" s="10">
        <v>2</v>
      </c>
      <c r="P32" s="10">
        <v>1475</v>
      </c>
      <c r="Q32" s="10">
        <v>0</v>
      </c>
      <c r="R32" s="10">
        <v>7</v>
      </c>
      <c r="S32" s="10">
        <v>77</v>
      </c>
      <c r="T32" s="10">
        <v>164</v>
      </c>
      <c r="U32" s="10"/>
      <c r="V32" s="10">
        <v>660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3</v>
      </c>
      <c r="F33" s="7">
        <v>3</v>
      </c>
      <c r="G33" s="6">
        <f t="shared" si="1"/>
        <v>45.239999999999995</v>
      </c>
      <c r="H33" s="5">
        <v>10</v>
      </c>
      <c r="I33" s="10">
        <v>7</v>
      </c>
      <c r="J33" s="6">
        <f t="shared" si="4"/>
        <v>147.32</v>
      </c>
      <c r="K33" s="5"/>
      <c r="L33" s="10"/>
      <c r="M33" s="8">
        <v>14</v>
      </c>
      <c r="N33" s="11">
        <v>6.96</v>
      </c>
      <c r="O33" s="10">
        <v>0</v>
      </c>
      <c r="P33" s="10">
        <v>1475</v>
      </c>
      <c r="Q33" s="10">
        <v>0</v>
      </c>
      <c r="R33" s="10">
        <v>7</v>
      </c>
      <c r="S33" s="10">
        <v>76</v>
      </c>
      <c r="T33" s="10">
        <v>160</v>
      </c>
      <c r="U33" s="10"/>
      <c r="V33" s="10">
        <v>670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3</v>
      </c>
      <c r="F34" s="7">
        <v>3</v>
      </c>
      <c r="G34" s="6">
        <f t="shared" si="1"/>
        <v>45.239999999999995</v>
      </c>
      <c r="H34" s="5">
        <v>11</v>
      </c>
      <c r="I34" s="10">
        <v>1</v>
      </c>
      <c r="J34" s="6">
        <f t="shared" si="4"/>
        <v>154.28</v>
      </c>
      <c r="K34" s="5"/>
      <c r="L34" s="10"/>
      <c r="M34" s="8">
        <v>14</v>
      </c>
      <c r="N34" s="11">
        <v>6.96</v>
      </c>
      <c r="O34" s="10">
        <v>0</v>
      </c>
      <c r="P34" s="10">
        <v>1475</v>
      </c>
      <c r="Q34" s="10">
        <v>0</v>
      </c>
      <c r="R34" s="10">
        <v>7</v>
      </c>
      <c r="S34" s="10">
        <v>75</v>
      </c>
      <c r="T34" s="10">
        <v>159</v>
      </c>
      <c r="U34" s="10"/>
      <c r="V34" s="10">
        <v>675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3</v>
      </c>
      <c r="F35" s="7">
        <v>3</v>
      </c>
      <c r="G35" s="6">
        <f t="shared" si="1"/>
        <v>45.239999999999995</v>
      </c>
      <c r="H35" s="5">
        <v>11</v>
      </c>
      <c r="I35" s="10">
        <v>7</v>
      </c>
      <c r="J35" s="6">
        <f t="shared" si="4"/>
        <v>161.23999999999998</v>
      </c>
      <c r="K35" s="5"/>
      <c r="L35" s="10"/>
      <c r="M35" s="8">
        <v>14</v>
      </c>
      <c r="N35" s="11">
        <v>6.96</v>
      </c>
      <c r="O35" s="10">
        <v>0</v>
      </c>
      <c r="P35" s="10">
        <v>1475</v>
      </c>
      <c r="Q35" s="10">
        <v>0</v>
      </c>
      <c r="R35" s="10">
        <v>7</v>
      </c>
      <c r="S35" s="10">
        <v>79</v>
      </c>
      <c r="T35" s="10">
        <v>155</v>
      </c>
      <c r="U35" s="10"/>
      <c r="V35" s="10">
        <v>689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3</v>
      </c>
      <c r="F36" s="7">
        <v>3</v>
      </c>
      <c r="G36" s="6">
        <f t="shared" si="1"/>
        <v>45.239999999999995</v>
      </c>
      <c r="H36" s="5">
        <v>12</v>
      </c>
      <c r="I36" s="10">
        <v>1</v>
      </c>
      <c r="J36" s="6">
        <f t="shared" si="4"/>
        <v>168.2</v>
      </c>
      <c r="K36" s="5"/>
      <c r="L36" s="10"/>
      <c r="M36" s="8">
        <v>14</v>
      </c>
      <c r="N36" s="11">
        <v>6.96</v>
      </c>
      <c r="O36" s="10">
        <v>0</v>
      </c>
      <c r="P36" s="10">
        <v>1475</v>
      </c>
      <c r="Q36" s="10">
        <v>0</v>
      </c>
      <c r="R36" s="10">
        <v>7</v>
      </c>
      <c r="S36" s="10">
        <v>78</v>
      </c>
      <c r="T36" s="10">
        <v>160</v>
      </c>
      <c r="U36" s="10"/>
      <c r="V36" s="10">
        <v>690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3</v>
      </c>
      <c r="F37" s="7">
        <v>3</v>
      </c>
      <c r="G37" s="6">
        <f t="shared" si="1"/>
        <v>45.239999999999995</v>
      </c>
      <c r="H37" s="5">
        <v>12</v>
      </c>
      <c r="I37" s="10">
        <v>7</v>
      </c>
      <c r="J37" s="6">
        <f t="shared" si="4"/>
        <v>175.16</v>
      </c>
      <c r="K37" s="5"/>
      <c r="L37" s="10"/>
      <c r="M37" s="8">
        <v>14</v>
      </c>
      <c r="N37" s="11">
        <v>6.96</v>
      </c>
      <c r="O37" s="10">
        <v>0</v>
      </c>
      <c r="P37" s="10">
        <v>1450</v>
      </c>
      <c r="Q37" s="10">
        <v>0</v>
      </c>
      <c r="R37" s="10">
        <v>7</v>
      </c>
      <c r="S37" s="10">
        <v>77</v>
      </c>
      <c r="T37" s="10">
        <v>195</v>
      </c>
      <c r="U37" s="10"/>
      <c r="V37" s="10">
        <v>695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3</v>
      </c>
      <c r="F38" s="7">
        <v>3</v>
      </c>
      <c r="G38" s="6">
        <f t="shared" si="1"/>
        <v>45.239999999999995</v>
      </c>
      <c r="H38" s="5">
        <v>13</v>
      </c>
      <c r="I38" s="10">
        <v>1</v>
      </c>
      <c r="J38" s="6">
        <f t="shared" si="4"/>
        <v>182.11999999999998</v>
      </c>
      <c r="K38" s="5"/>
      <c r="L38" s="10"/>
      <c r="M38" s="8">
        <v>14</v>
      </c>
      <c r="N38" s="11">
        <v>6.96</v>
      </c>
      <c r="O38" s="10">
        <v>0</v>
      </c>
      <c r="P38" s="10">
        <v>1450</v>
      </c>
      <c r="Q38" s="10">
        <v>0</v>
      </c>
      <c r="R38" s="10">
        <v>7</v>
      </c>
      <c r="S38" s="10">
        <v>75</v>
      </c>
      <c r="T38" s="10">
        <v>193</v>
      </c>
      <c r="U38" s="10"/>
      <c r="V38" s="10">
        <v>644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3</v>
      </c>
      <c r="F39" s="7">
        <v>9</v>
      </c>
      <c r="G39" s="6">
        <f t="shared" si="1"/>
        <v>52.199999999999996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>
        <v>14</v>
      </c>
      <c r="N39" s="11">
        <v>4.17</v>
      </c>
      <c r="O39" s="10">
        <v>0</v>
      </c>
      <c r="P39" s="10">
        <v>1450</v>
      </c>
      <c r="Q39" s="10">
        <v>0</v>
      </c>
      <c r="R39" s="10">
        <v>7</v>
      </c>
      <c r="S39" s="10">
        <v>74</v>
      </c>
      <c r="T39" s="10">
        <v>164</v>
      </c>
      <c r="U39" s="10"/>
      <c r="V39" s="10">
        <v>637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219.93000000000004</v>
      </c>
      <c r="O40" s="20"/>
      <c r="T40" s="22" t="s">
        <v>34</v>
      </c>
      <c r="U40" s="20">
        <f>SUM(U9:U39)</f>
        <v>0</v>
      </c>
      <c r="V40" s="20">
        <f>SUM(V9:V39)</f>
        <v>20563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219.93000000000004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20563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9</v>
      </c>
      <c r="I8" s="5">
        <v>0</v>
      </c>
      <c r="J8" s="6">
        <f t="shared" ref="J8:J29" si="2">((+H8*12)+I8)*1.16</f>
        <v>125.27999999999999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9</v>
      </c>
      <c r="I9" s="10">
        <v>6</v>
      </c>
      <c r="J9" s="6">
        <f t="shared" si="2"/>
        <v>132.23999999999998</v>
      </c>
      <c r="K9" s="5"/>
      <c r="L9" s="10"/>
      <c r="M9" s="8">
        <v>14</v>
      </c>
      <c r="N9" s="11">
        <v>6.96</v>
      </c>
      <c r="O9" s="10">
        <v>0</v>
      </c>
      <c r="P9" s="10">
        <v>1550</v>
      </c>
      <c r="Q9" s="10">
        <v>0</v>
      </c>
      <c r="R9" s="10">
        <v>7</v>
      </c>
      <c r="S9" s="10">
        <v>71</v>
      </c>
      <c r="T9" s="10">
        <v>165</v>
      </c>
      <c r="U9" s="10"/>
      <c r="V9" s="10">
        <v>623</v>
      </c>
      <c r="W9" s="12">
        <v>43263</v>
      </c>
      <c r="X9" s="10">
        <v>3</v>
      </c>
      <c r="Y9" s="10">
        <v>12564118</v>
      </c>
      <c r="Z9" s="10">
        <v>14</v>
      </c>
      <c r="AA9" s="10">
        <v>3</v>
      </c>
      <c r="AB9" s="10">
        <v>1</v>
      </c>
      <c r="AC9" s="11">
        <v>4</v>
      </c>
      <c r="AD9" s="13">
        <v>179.9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10</v>
      </c>
      <c r="I10" s="10">
        <v>1</v>
      </c>
      <c r="J10" s="6">
        <f t="shared" si="2"/>
        <v>140.35999999999999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1550</v>
      </c>
      <c r="Q10" s="10">
        <v>0</v>
      </c>
      <c r="R10" s="10">
        <v>7</v>
      </c>
      <c r="S10" s="10">
        <v>73</v>
      </c>
      <c r="T10" s="10">
        <v>155</v>
      </c>
      <c r="U10" s="10"/>
      <c r="V10" s="10">
        <v>615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10</v>
      </c>
      <c r="I11" s="10">
        <v>7</v>
      </c>
      <c r="J11" s="6">
        <f t="shared" si="2"/>
        <v>147.32</v>
      </c>
      <c r="K11" s="5"/>
      <c r="L11" s="10"/>
      <c r="M11" s="8">
        <v>14</v>
      </c>
      <c r="N11" s="11">
        <v>6.96</v>
      </c>
      <c r="O11" s="10">
        <v>0</v>
      </c>
      <c r="P11" s="10">
        <v>1550</v>
      </c>
      <c r="Q11" s="10">
        <v>0</v>
      </c>
      <c r="R11" s="10">
        <v>7</v>
      </c>
      <c r="S11" s="10">
        <v>75</v>
      </c>
      <c r="T11" s="10">
        <v>145</v>
      </c>
      <c r="U11" s="10"/>
      <c r="V11" s="10">
        <v>620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11</v>
      </c>
      <c r="I12" s="10">
        <v>1</v>
      </c>
      <c r="J12" s="6">
        <f t="shared" si="2"/>
        <v>154.28</v>
      </c>
      <c r="K12" s="5"/>
      <c r="L12" s="10"/>
      <c r="M12" s="8">
        <v>14</v>
      </c>
      <c r="N12" s="11">
        <v>6.96</v>
      </c>
      <c r="O12" s="10">
        <v>0</v>
      </c>
      <c r="P12" s="10">
        <v>1550</v>
      </c>
      <c r="Q12" s="10">
        <v>0</v>
      </c>
      <c r="R12" s="10">
        <v>7</v>
      </c>
      <c r="S12" s="10">
        <v>73</v>
      </c>
      <c r="T12" s="10">
        <v>140</v>
      </c>
      <c r="U12" s="10"/>
      <c r="V12" s="10">
        <v>625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11</v>
      </c>
      <c r="I13" s="10">
        <v>7</v>
      </c>
      <c r="J13" s="6">
        <f t="shared" si="2"/>
        <v>161.23999999999998</v>
      </c>
      <c r="K13" s="5"/>
      <c r="L13" s="10"/>
      <c r="M13" s="8">
        <v>14</v>
      </c>
      <c r="N13" s="11">
        <v>6.96</v>
      </c>
      <c r="O13" s="10">
        <v>0</v>
      </c>
      <c r="P13" s="10">
        <v>1550</v>
      </c>
      <c r="Q13" s="10">
        <v>0</v>
      </c>
      <c r="R13" s="10">
        <v>7</v>
      </c>
      <c r="S13" s="10">
        <v>74</v>
      </c>
      <c r="T13" s="10">
        <v>125</v>
      </c>
      <c r="U13" s="10"/>
      <c r="V13" s="10">
        <v>596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12</v>
      </c>
      <c r="I14" s="10">
        <v>1</v>
      </c>
      <c r="J14" s="6">
        <f t="shared" si="2"/>
        <v>168.2</v>
      </c>
      <c r="K14" s="5"/>
      <c r="L14" s="10"/>
      <c r="M14" s="8">
        <v>14</v>
      </c>
      <c r="N14" s="11">
        <v>6.96</v>
      </c>
      <c r="O14" s="10">
        <v>0</v>
      </c>
      <c r="P14" s="10">
        <v>1550</v>
      </c>
      <c r="Q14" s="10">
        <v>0</v>
      </c>
      <c r="R14" s="10">
        <v>7</v>
      </c>
      <c r="S14" s="10">
        <v>75</v>
      </c>
      <c r="T14" s="10">
        <v>122</v>
      </c>
      <c r="U14" s="10"/>
      <c r="V14" s="10">
        <v>594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3</v>
      </c>
      <c r="G15" s="6">
        <f t="shared" si="1"/>
        <v>17.399999999999999</v>
      </c>
      <c r="H15" s="5">
        <v>12</v>
      </c>
      <c r="I15" s="10">
        <v>7</v>
      </c>
      <c r="J15" s="6">
        <f t="shared" si="2"/>
        <v>175.16</v>
      </c>
      <c r="K15" s="5"/>
      <c r="L15" s="10"/>
      <c r="M15" s="8">
        <v>14</v>
      </c>
      <c r="N15" s="11">
        <v>6.96</v>
      </c>
      <c r="O15" s="10">
        <v>0</v>
      </c>
      <c r="P15" s="10">
        <v>1550</v>
      </c>
      <c r="Q15" s="10">
        <v>0</v>
      </c>
      <c r="R15" s="10">
        <v>7</v>
      </c>
      <c r="S15" s="10">
        <v>76</v>
      </c>
      <c r="T15" s="10">
        <v>123</v>
      </c>
      <c r="U15" s="10"/>
      <c r="V15" s="10">
        <v>621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3</v>
      </c>
      <c r="G16" s="6">
        <f t="shared" si="1"/>
        <v>17.399999999999999</v>
      </c>
      <c r="H16" s="5">
        <v>13</v>
      </c>
      <c r="I16" s="10">
        <v>1</v>
      </c>
      <c r="J16" s="6">
        <f t="shared" si="2"/>
        <v>182.11999999999998</v>
      </c>
      <c r="K16" s="5"/>
      <c r="L16" s="10"/>
      <c r="M16" s="8">
        <v>14</v>
      </c>
      <c r="N16" s="11">
        <v>6.96</v>
      </c>
      <c r="O16" s="10">
        <v>0</v>
      </c>
      <c r="P16" s="10">
        <v>1550</v>
      </c>
      <c r="Q16" s="10">
        <v>0</v>
      </c>
      <c r="R16" s="10">
        <v>7</v>
      </c>
      <c r="S16" s="10">
        <v>77</v>
      </c>
      <c r="T16" s="10">
        <v>145</v>
      </c>
      <c r="U16" s="10"/>
      <c r="V16" s="10">
        <v>659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3</v>
      </c>
      <c r="G17" s="6">
        <f t="shared" si="1"/>
        <v>17.399999999999999</v>
      </c>
      <c r="H17" s="5">
        <v>13</v>
      </c>
      <c r="I17" s="10">
        <v>7</v>
      </c>
      <c r="J17" s="6">
        <f t="shared" si="2"/>
        <v>189.07999999999998</v>
      </c>
      <c r="K17" s="5"/>
      <c r="L17" s="10"/>
      <c r="M17" s="8">
        <v>14</v>
      </c>
      <c r="N17" s="11">
        <v>6.96</v>
      </c>
      <c r="O17" s="10">
        <v>0</v>
      </c>
      <c r="P17" s="10">
        <v>1550</v>
      </c>
      <c r="Q17" s="10">
        <v>0</v>
      </c>
      <c r="R17" s="10">
        <v>7</v>
      </c>
      <c r="S17" s="10">
        <v>75</v>
      </c>
      <c r="T17" s="10">
        <v>148</v>
      </c>
      <c r="U17" s="10"/>
      <c r="V17" s="10">
        <v>660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3</v>
      </c>
      <c r="G18" s="6">
        <f t="shared" si="1"/>
        <v>17.399999999999999</v>
      </c>
      <c r="H18" s="5">
        <v>14</v>
      </c>
      <c r="I18" s="10">
        <v>1</v>
      </c>
      <c r="J18" s="6">
        <f t="shared" si="2"/>
        <v>196.04</v>
      </c>
      <c r="K18" s="5"/>
      <c r="L18" s="10"/>
      <c r="M18" s="8">
        <v>14</v>
      </c>
      <c r="N18" s="11">
        <v>6.96</v>
      </c>
      <c r="O18" s="10">
        <v>0</v>
      </c>
      <c r="P18" s="10">
        <v>1550</v>
      </c>
      <c r="Q18" s="10">
        <v>0</v>
      </c>
      <c r="R18" s="10">
        <v>7</v>
      </c>
      <c r="S18" s="10">
        <v>75</v>
      </c>
      <c r="T18" s="10">
        <v>167</v>
      </c>
      <c r="U18" s="10"/>
      <c r="V18" s="10">
        <v>655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10</v>
      </c>
      <c r="G19" s="6">
        <f t="shared" si="1"/>
        <v>25.52</v>
      </c>
      <c r="H19" s="5">
        <v>14</v>
      </c>
      <c r="I19" s="10">
        <v>1</v>
      </c>
      <c r="J19" s="6">
        <f t="shared" si="2"/>
        <v>196.04</v>
      </c>
      <c r="K19" s="5"/>
      <c r="L19" s="10"/>
      <c r="M19" s="8">
        <v>14</v>
      </c>
      <c r="N19" s="11">
        <v>8.1199999999999992</v>
      </c>
      <c r="O19" s="10">
        <v>0</v>
      </c>
      <c r="P19" s="10">
        <v>1550</v>
      </c>
      <c r="Q19" s="10">
        <v>0</v>
      </c>
      <c r="R19" s="10">
        <v>7</v>
      </c>
      <c r="S19" s="10">
        <v>74</v>
      </c>
      <c r="T19" s="10">
        <v>165</v>
      </c>
      <c r="U19" s="10"/>
      <c r="V19" s="10">
        <v>639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2</v>
      </c>
      <c r="F20" s="7">
        <v>3</v>
      </c>
      <c r="G20" s="6">
        <f t="shared" si="1"/>
        <v>31.319999999999997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9.26</v>
      </c>
      <c r="O20" s="10">
        <v>0</v>
      </c>
      <c r="P20" s="10">
        <v>1550</v>
      </c>
      <c r="Q20" s="10">
        <v>0</v>
      </c>
      <c r="R20" s="10">
        <v>7</v>
      </c>
      <c r="S20" s="10">
        <v>75</v>
      </c>
      <c r="T20" s="10">
        <v>160</v>
      </c>
      <c r="U20" s="10"/>
      <c r="V20" s="14">
        <v>645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2</v>
      </c>
      <c r="F21" s="7">
        <v>3</v>
      </c>
      <c r="G21" s="6">
        <f t="shared" si="1"/>
        <v>31.319999999999997</v>
      </c>
      <c r="H21" s="5">
        <v>1</v>
      </c>
      <c r="I21" s="10">
        <v>10</v>
      </c>
      <c r="J21" s="6">
        <f t="shared" si="2"/>
        <v>25.52</v>
      </c>
      <c r="K21" s="5"/>
      <c r="L21" s="10"/>
      <c r="M21" s="8">
        <v>14</v>
      </c>
      <c r="N21" s="11">
        <v>6.96</v>
      </c>
      <c r="O21" s="10">
        <v>0</v>
      </c>
      <c r="P21" s="10">
        <v>1550</v>
      </c>
      <c r="Q21" s="10">
        <v>0</v>
      </c>
      <c r="R21" s="16">
        <v>7</v>
      </c>
      <c r="S21" s="10">
        <v>75</v>
      </c>
      <c r="T21" s="10">
        <v>165</v>
      </c>
      <c r="U21" s="10"/>
      <c r="V21" s="10">
        <v>650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2</v>
      </c>
      <c r="F22" s="7">
        <v>3</v>
      </c>
      <c r="G22" s="6">
        <f t="shared" si="1"/>
        <v>31.319999999999997</v>
      </c>
      <c r="H22" s="5">
        <v>2</v>
      </c>
      <c r="I22" s="10">
        <v>4</v>
      </c>
      <c r="J22" s="6">
        <f t="shared" si="2"/>
        <v>32.479999999999997</v>
      </c>
      <c r="K22" s="5"/>
      <c r="L22" s="10"/>
      <c r="M22" s="8">
        <v>14</v>
      </c>
      <c r="N22" s="11">
        <v>6.96</v>
      </c>
      <c r="O22" s="10">
        <v>0</v>
      </c>
      <c r="P22" s="10">
        <v>1550</v>
      </c>
      <c r="Q22" s="10">
        <v>0</v>
      </c>
      <c r="R22" s="10">
        <v>7</v>
      </c>
      <c r="S22" s="10">
        <v>76</v>
      </c>
      <c r="T22" s="10">
        <v>160</v>
      </c>
      <c r="U22" s="10"/>
      <c r="V22" s="10">
        <v>636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2</v>
      </c>
      <c r="F23" s="7">
        <v>3</v>
      </c>
      <c r="G23" s="6">
        <f t="shared" si="1"/>
        <v>31.319999999999997</v>
      </c>
      <c r="H23" s="5">
        <v>2</v>
      </c>
      <c r="I23" s="10">
        <v>10</v>
      </c>
      <c r="J23" s="6">
        <f t="shared" si="2"/>
        <v>39.44</v>
      </c>
      <c r="K23" s="5"/>
      <c r="L23" s="10"/>
      <c r="M23" s="8">
        <v>14</v>
      </c>
      <c r="N23" s="11">
        <v>6.96</v>
      </c>
      <c r="O23" s="10">
        <v>0</v>
      </c>
      <c r="P23" s="10">
        <v>1525</v>
      </c>
      <c r="Q23" s="10">
        <v>0</v>
      </c>
      <c r="R23" s="10">
        <v>7</v>
      </c>
      <c r="S23" s="10">
        <v>75</v>
      </c>
      <c r="T23" s="10">
        <v>165</v>
      </c>
      <c r="U23" s="10"/>
      <c r="V23" s="10">
        <v>680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2</v>
      </c>
      <c r="F24" s="7">
        <v>3</v>
      </c>
      <c r="G24" s="6">
        <f t="shared" si="1"/>
        <v>31.319999999999997</v>
      </c>
      <c r="H24" s="5">
        <v>3</v>
      </c>
      <c r="I24" s="10">
        <v>4</v>
      </c>
      <c r="J24" s="6">
        <f t="shared" si="2"/>
        <v>46.4</v>
      </c>
      <c r="K24" s="5"/>
      <c r="L24" s="10"/>
      <c r="M24" s="8">
        <v>14</v>
      </c>
      <c r="N24" s="11">
        <v>6.96</v>
      </c>
      <c r="O24" s="10">
        <v>0</v>
      </c>
      <c r="P24" s="10">
        <v>1525</v>
      </c>
      <c r="Q24" s="10">
        <v>0</v>
      </c>
      <c r="R24" s="10">
        <v>7</v>
      </c>
      <c r="S24" s="10">
        <v>75</v>
      </c>
      <c r="T24" s="10">
        <v>163</v>
      </c>
      <c r="U24" s="10"/>
      <c r="V24" s="10">
        <v>682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2</v>
      </c>
      <c r="F25" s="7">
        <v>3</v>
      </c>
      <c r="G25" s="6">
        <f t="shared" si="1"/>
        <v>31.319999999999997</v>
      </c>
      <c r="H25" s="5">
        <v>3</v>
      </c>
      <c r="I25" s="10">
        <v>10</v>
      </c>
      <c r="J25" s="6">
        <f t="shared" si="2"/>
        <v>53.36</v>
      </c>
      <c r="K25" s="5"/>
      <c r="L25" s="10"/>
      <c r="M25" s="8">
        <v>14</v>
      </c>
      <c r="N25" s="11">
        <v>6.96</v>
      </c>
      <c r="O25" s="10">
        <v>0</v>
      </c>
      <c r="P25" s="10">
        <v>1525</v>
      </c>
      <c r="Q25" s="10">
        <v>0</v>
      </c>
      <c r="R25" s="10">
        <v>7</v>
      </c>
      <c r="S25" s="10">
        <v>74</v>
      </c>
      <c r="T25" s="10">
        <v>165</v>
      </c>
      <c r="U25" s="10"/>
      <c r="V25" s="17">
        <v>677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2</v>
      </c>
      <c r="F26" s="7">
        <v>3</v>
      </c>
      <c r="G26" s="6">
        <f t="shared" si="1"/>
        <v>31.319999999999997</v>
      </c>
      <c r="H26" s="5">
        <v>4</v>
      </c>
      <c r="I26" s="10">
        <v>5</v>
      </c>
      <c r="J26" s="6">
        <f t="shared" si="2"/>
        <v>61.48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1525</v>
      </c>
      <c r="Q26" s="10">
        <v>0</v>
      </c>
      <c r="R26" s="10">
        <v>7</v>
      </c>
      <c r="S26" s="10">
        <v>76</v>
      </c>
      <c r="T26" s="10">
        <v>160</v>
      </c>
      <c r="U26" s="10"/>
      <c r="V26" s="10">
        <v>673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2</v>
      </c>
      <c r="F27" s="7">
        <v>3</v>
      </c>
      <c r="G27" s="6">
        <f t="shared" si="1"/>
        <v>31.319999999999997</v>
      </c>
      <c r="H27" s="5">
        <v>5</v>
      </c>
      <c r="I27" s="10">
        <v>0</v>
      </c>
      <c r="J27" s="6">
        <f t="shared" si="2"/>
        <v>69.599999999999994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1500</v>
      </c>
      <c r="Q27" s="10">
        <v>0</v>
      </c>
      <c r="R27" s="10">
        <v>7</v>
      </c>
      <c r="S27" s="10">
        <v>75</v>
      </c>
      <c r="T27" s="10">
        <v>155</v>
      </c>
      <c r="U27" s="10"/>
      <c r="V27" s="10">
        <v>665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2</v>
      </c>
      <c r="F28" s="7">
        <v>3</v>
      </c>
      <c r="G28" s="6">
        <f t="shared" si="1"/>
        <v>31.319999999999997</v>
      </c>
      <c r="H28" s="5">
        <v>5</v>
      </c>
      <c r="I28" s="10">
        <v>7</v>
      </c>
      <c r="J28" s="6">
        <f t="shared" si="2"/>
        <v>77.72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1500</v>
      </c>
      <c r="Q28" s="10">
        <v>0</v>
      </c>
      <c r="R28" s="10">
        <v>7</v>
      </c>
      <c r="S28" s="10">
        <v>75</v>
      </c>
      <c r="T28" s="10">
        <v>145</v>
      </c>
      <c r="U28" s="10"/>
      <c r="V28" s="10">
        <v>655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2</v>
      </c>
      <c r="F29" s="7">
        <v>3</v>
      </c>
      <c r="G29" s="6">
        <f t="shared" si="1"/>
        <v>31.319999999999997</v>
      </c>
      <c r="H29" s="5">
        <v>6</v>
      </c>
      <c r="I29" s="10">
        <v>3</v>
      </c>
      <c r="J29" s="6">
        <f t="shared" si="2"/>
        <v>87</v>
      </c>
      <c r="K29" s="5"/>
      <c r="L29" s="10"/>
      <c r="M29" s="8">
        <v>14</v>
      </c>
      <c r="N29" s="11">
        <v>9.26</v>
      </c>
      <c r="O29" s="10">
        <v>0</v>
      </c>
      <c r="P29" s="10">
        <v>1500</v>
      </c>
      <c r="Q29" s="10">
        <v>0</v>
      </c>
      <c r="R29" s="10">
        <v>7</v>
      </c>
      <c r="S29" s="10">
        <v>75</v>
      </c>
      <c r="T29" s="10">
        <v>155</v>
      </c>
      <c r="U29" s="10"/>
      <c r="V29" s="10">
        <v>677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2</v>
      </c>
      <c r="F30" s="7">
        <v>3</v>
      </c>
      <c r="G30" s="6">
        <f t="shared" si="1"/>
        <v>31.319999999999997</v>
      </c>
      <c r="H30" s="5">
        <v>6</v>
      </c>
      <c r="I30" s="10">
        <v>10</v>
      </c>
      <c r="J30" s="6">
        <f t="shared" ref="J30:J39" si="4">((+H30*12)+I30)*1.16</f>
        <v>95.11999999999999</v>
      </c>
      <c r="K30" s="5"/>
      <c r="L30" s="10"/>
      <c r="M30" s="8">
        <v>14</v>
      </c>
      <c r="N30" s="11">
        <v>8.1199999999999992</v>
      </c>
      <c r="O30" s="10">
        <v>0</v>
      </c>
      <c r="P30" s="10">
        <v>1500</v>
      </c>
      <c r="Q30" s="10">
        <v>0</v>
      </c>
      <c r="R30" s="10">
        <v>7</v>
      </c>
      <c r="S30" s="10">
        <v>74</v>
      </c>
      <c r="T30" s="10">
        <v>154</v>
      </c>
      <c r="U30" s="10"/>
      <c r="V30" s="10">
        <v>672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2</v>
      </c>
      <c r="F31" s="7">
        <v>3</v>
      </c>
      <c r="G31" s="6">
        <f t="shared" si="1"/>
        <v>31.319999999999997</v>
      </c>
      <c r="H31" s="5">
        <v>7</v>
      </c>
      <c r="I31" s="10">
        <v>5</v>
      </c>
      <c r="J31" s="6">
        <f t="shared" si="4"/>
        <v>103.24</v>
      </c>
      <c r="K31" s="5"/>
      <c r="L31" s="10"/>
      <c r="M31" s="8">
        <v>14</v>
      </c>
      <c r="N31" s="11">
        <v>8.1199999999999992</v>
      </c>
      <c r="O31" s="10">
        <v>0</v>
      </c>
      <c r="P31" s="10">
        <v>1500</v>
      </c>
      <c r="Q31" s="10">
        <v>0</v>
      </c>
      <c r="R31" s="10">
        <v>7</v>
      </c>
      <c r="S31" s="10">
        <v>73</v>
      </c>
      <c r="T31" s="10">
        <v>150</v>
      </c>
      <c r="U31" s="10"/>
      <c r="V31" s="10">
        <v>668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2</v>
      </c>
      <c r="F32" s="7">
        <v>3</v>
      </c>
      <c r="G32" s="6">
        <f t="shared" si="1"/>
        <v>31.319999999999997</v>
      </c>
      <c r="H32" s="5">
        <v>7</v>
      </c>
      <c r="I32" s="10">
        <v>11</v>
      </c>
      <c r="J32" s="6">
        <f t="shared" si="4"/>
        <v>110.19999999999999</v>
      </c>
      <c r="K32" s="5"/>
      <c r="L32" s="10"/>
      <c r="M32" s="8">
        <v>14</v>
      </c>
      <c r="N32" s="11">
        <v>6.96</v>
      </c>
      <c r="O32" s="10">
        <v>0</v>
      </c>
      <c r="P32" s="10">
        <v>1500</v>
      </c>
      <c r="Q32" s="10">
        <v>0</v>
      </c>
      <c r="R32" s="10">
        <v>7</v>
      </c>
      <c r="S32" s="10">
        <v>75</v>
      </c>
      <c r="T32" s="10">
        <v>145</v>
      </c>
      <c r="U32" s="10"/>
      <c r="V32" s="10">
        <v>667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2</v>
      </c>
      <c r="F33" s="7">
        <v>3</v>
      </c>
      <c r="G33" s="6">
        <f t="shared" si="1"/>
        <v>31.319999999999997</v>
      </c>
      <c r="H33" s="5">
        <v>8</v>
      </c>
      <c r="I33" s="10">
        <v>5</v>
      </c>
      <c r="J33" s="6">
        <f t="shared" si="4"/>
        <v>117.16</v>
      </c>
      <c r="K33" s="5"/>
      <c r="L33" s="10"/>
      <c r="M33" s="8">
        <v>14</v>
      </c>
      <c r="N33" s="11">
        <v>6.96</v>
      </c>
      <c r="O33" s="10">
        <v>0</v>
      </c>
      <c r="P33" s="10">
        <v>1525</v>
      </c>
      <c r="Q33" s="10">
        <v>0</v>
      </c>
      <c r="R33" s="10">
        <v>7</v>
      </c>
      <c r="S33" s="10">
        <v>72</v>
      </c>
      <c r="T33" s="10">
        <v>150</v>
      </c>
      <c r="U33" s="10"/>
      <c r="V33" s="10">
        <v>660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2</v>
      </c>
      <c r="F34" s="7">
        <v>3</v>
      </c>
      <c r="G34" s="6">
        <f t="shared" si="1"/>
        <v>31.319999999999997</v>
      </c>
      <c r="H34" s="5">
        <v>8</v>
      </c>
      <c r="I34" s="10">
        <v>11</v>
      </c>
      <c r="J34" s="6">
        <f t="shared" si="4"/>
        <v>124.11999999999999</v>
      </c>
      <c r="K34" s="5"/>
      <c r="L34" s="10"/>
      <c r="M34" s="8">
        <v>14</v>
      </c>
      <c r="N34" s="11">
        <v>6.96</v>
      </c>
      <c r="O34" s="10">
        <v>0</v>
      </c>
      <c r="P34" s="10">
        <v>1525</v>
      </c>
      <c r="Q34" s="10">
        <v>0</v>
      </c>
      <c r="R34" s="10">
        <v>7</v>
      </c>
      <c r="S34" s="10">
        <v>70</v>
      </c>
      <c r="T34" s="10">
        <v>155</v>
      </c>
      <c r="U34" s="10"/>
      <c r="V34" s="10">
        <v>671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2</v>
      </c>
      <c r="F35" s="7">
        <v>3</v>
      </c>
      <c r="G35" s="6">
        <f t="shared" si="1"/>
        <v>31.319999999999997</v>
      </c>
      <c r="H35" s="5">
        <v>9</v>
      </c>
      <c r="I35" s="10">
        <v>6</v>
      </c>
      <c r="J35" s="6">
        <f t="shared" si="4"/>
        <v>132.23999999999998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1525</v>
      </c>
      <c r="Q35" s="10">
        <v>0</v>
      </c>
      <c r="R35" s="10">
        <v>7</v>
      </c>
      <c r="S35" s="10">
        <v>73</v>
      </c>
      <c r="T35" s="10">
        <v>150</v>
      </c>
      <c r="U35" s="10"/>
      <c r="V35" s="10">
        <v>672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4"/>
        <v>139.19999999999999</v>
      </c>
      <c r="K36" s="5"/>
      <c r="L36" s="10"/>
      <c r="M36" s="8">
        <v>14</v>
      </c>
      <c r="N36" s="11">
        <v>6.96</v>
      </c>
      <c r="O36" s="10">
        <v>0</v>
      </c>
      <c r="P36" s="10">
        <v>1525</v>
      </c>
      <c r="Q36" s="10">
        <v>0</v>
      </c>
      <c r="R36" s="10">
        <v>7</v>
      </c>
      <c r="S36" s="10">
        <v>72</v>
      </c>
      <c r="T36" s="10">
        <v>155</v>
      </c>
      <c r="U36" s="10"/>
      <c r="V36" s="10">
        <v>663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6</v>
      </c>
      <c r="J37" s="6">
        <f t="shared" si="4"/>
        <v>146.16</v>
      </c>
      <c r="K37" s="5"/>
      <c r="L37" s="10"/>
      <c r="M37" s="8">
        <v>14</v>
      </c>
      <c r="N37" s="11">
        <v>6.96</v>
      </c>
      <c r="O37" s="10">
        <v>0</v>
      </c>
      <c r="P37" s="10">
        <v>1525</v>
      </c>
      <c r="Q37" s="10">
        <v>0</v>
      </c>
      <c r="R37" s="10">
        <v>7</v>
      </c>
      <c r="S37" s="10">
        <v>75</v>
      </c>
      <c r="T37" s="10">
        <v>151</v>
      </c>
      <c r="U37" s="10"/>
      <c r="V37" s="10">
        <v>667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2</v>
      </c>
      <c r="F38" s="7">
        <v>3</v>
      </c>
      <c r="G38" s="6">
        <f t="shared" si="1"/>
        <v>31.319999999999997</v>
      </c>
      <c r="H38" s="5">
        <v>11</v>
      </c>
      <c r="I38" s="10">
        <v>0</v>
      </c>
      <c r="J38" s="6">
        <f t="shared" si="4"/>
        <v>153.11999999999998</v>
      </c>
      <c r="K38" s="5"/>
      <c r="L38" s="10"/>
      <c r="M38" s="8">
        <v>14</v>
      </c>
      <c r="N38" s="11">
        <v>6.96</v>
      </c>
      <c r="O38" s="10">
        <v>0</v>
      </c>
      <c r="P38" s="10">
        <v>1525</v>
      </c>
      <c r="Q38" s="10">
        <v>0</v>
      </c>
      <c r="R38" s="10">
        <v>7</v>
      </c>
      <c r="S38" s="10">
        <v>70</v>
      </c>
      <c r="T38" s="10">
        <v>145</v>
      </c>
      <c r="U38" s="10"/>
      <c r="V38" s="10">
        <v>655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222.68000000000004</v>
      </c>
      <c r="O40" s="20"/>
      <c r="T40" s="22" t="s">
        <v>34</v>
      </c>
      <c r="U40" s="20">
        <f>SUM(U9:U39)</f>
        <v>0</v>
      </c>
      <c r="V40" s="20">
        <f>SUM(V9:V39)</f>
        <v>19542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222.68000000000004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19542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4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8</v>
      </c>
      <c r="G8" s="6">
        <f t="shared" ref="G8:G39" si="1">((+E8*12)+F8)*1.16</f>
        <v>64.959999999999994</v>
      </c>
      <c r="H8" s="5">
        <v>1</v>
      </c>
      <c r="I8" s="5">
        <v>5</v>
      </c>
      <c r="J8" s="6">
        <f t="shared" ref="J8:J29" si="2">((+H8*12)+I8)*1.16</f>
        <v>19.72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3</v>
      </c>
      <c r="G9" s="6">
        <f t="shared" si="1"/>
        <v>73.08</v>
      </c>
      <c r="H9" s="5">
        <v>1</v>
      </c>
      <c r="I9" s="10">
        <v>5</v>
      </c>
      <c r="J9" s="6">
        <f t="shared" si="2"/>
        <v>19.72</v>
      </c>
      <c r="K9" s="5"/>
      <c r="L9" s="10"/>
      <c r="M9" s="8">
        <v>14</v>
      </c>
      <c r="N9" s="11">
        <v>8.1199999999999992</v>
      </c>
      <c r="O9" s="10">
        <v>0</v>
      </c>
      <c r="P9" s="10">
        <v>1600</v>
      </c>
      <c r="Q9" s="10">
        <v>0</v>
      </c>
      <c r="R9" s="10">
        <v>7</v>
      </c>
      <c r="S9" s="10">
        <v>65</v>
      </c>
      <c r="T9" s="10">
        <v>180</v>
      </c>
      <c r="U9" s="10"/>
      <c r="V9" s="10">
        <v>635</v>
      </c>
      <c r="W9" s="12">
        <v>43242</v>
      </c>
      <c r="X9" s="10">
        <v>2</v>
      </c>
      <c r="Y9" s="10">
        <v>12539569</v>
      </c>
      <c r="Z9" s="10">
        <v>14</v>
      </c>
      <c r="AA9" s="10">
        <v>2</v>
      </c>
      <c r="AB9" s="10">
        <v>1</v>
      </c>
      <c r="AC9" s="11">
        <v>2.5</v>
      </c>
      <c r="AD9" s="13">
        <v>179.81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10</v>
      </c>
      <c r="G10" s="6">
        <f t="shared" si="1"/>
        <v>81.199999999999989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1600</v>
      </c>
      <c r="Q10" s="10">
        <v>0</v>
      </c>
      <c r="R10" s="10">
        <v>7</v>
      </c>
      <c r="S10" s="10">
        <v>67</v>
      </c>
      <c r="T10" s="10">
        <v>181</v>
      </c>
      <c r="U10" s="10"/>
      <c r="V10" s="10">
        <v>630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6</v>
      </c>
      <c r="F11" s="7">
        <v>5</v>
      </c>
      <c r="G11" s="6">
        <f t="shared" si="1"/>
        <v>89.32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>
        <v>14</v>
      </c>
      <c r="N11" s="11">
        <v>8.1199999999999992</v>
      </c>
      <c r="O11" s="10">
        <v>0</v>
      </c>
      <c r="P11" s="10">
        <v>1600</v>
      </c>
      <c r="Q11" s="10">
        <v>0</v>
      </c>
      <c r="R11" s="10">
        <v>7</v>
      </c>
      <c r="S11" s="10">
        <v>65</v>
      </c>
      <c r="T11" s="10">
        <v>175</v>
      </c>
      <c r="U11" s="10"/>
      <c r="V11" s="10">
        <v>626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6</v>
      </c>
      <c r="F12" s="7">
        <v>11</v>
      </c>
      <c r="G12" s="6">
        <f t="shared" si="1"/>
        <v>96.279999999999987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>
        <v>14</v>
      </c>
      <c r="N12" s="11">
        <v>6.96</v>
      </c>
      <c r="O12" s="10">
        <v>0</v>
      </c>
      <c r="P12" s="10">
        <v>1600</v>
      </c>
      <c r="Q12" s="10">
        <v>0</v>
      </c>
      <c r="R12" s="10">
        <v>7</v>
      </c>
      <c r="S12" s="10">
        <v>68</v>
      </c>
      <c r="T12" s="10">
        <v>171</v>
      </c>
      <c r="U12" s="10"/>
      <c r="V12" s="10">
        <v>630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7</v>
      </c>
      <c r="F13" s="7">
        <v>6</v>
      </c>
      <c r="G13" s="6">
        <f t="shared" si="1"/>
        <v>104.39999999999999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>
        <v>14</v>
      </c>
      <c r="N13" s="11">
        <v>8.1199999999999992</v>
      </c>
      <c r="O13" s="10">
        <v>0</v>
      </c>
      <c r="P13" s="10">
        <v>1575</v>
      </c>
      <c r="Q13" s="10">
        <v>0</v>
      </c>
      <c r="R13" s="10">
        <v>7</v>
      </c>
      <c r="S13" s="10">
        <v>69</v>
      </c>
      <c r="T13" s="10">
        <v>170</v>
      </c>
      <c r="U13" s="10"/>
      <c r="V13" s="10">
        <v>618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8</v>
      </c>
      <c r="F14" s="7">
        <v>1</v>
      </c>
      <c r="G14" s="6">
        <f t="shared" si="1"/>
        <v>112.52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1575</v>
      </c>
      <c r="Q14" s="10">
        <v>0</v>
      </c>
      <c r="R14" s="10">
        <v>7</v>
      </c>
      <c r="S14" s="10">
        <v>67</v>
      </c>
      <c r="T14" s="10">
        <v>173</v>
      </c>
      <c r="U14" s="10"/>
      <c r="V14" s="10">
        <v>618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8</v>
      </c>
      <c r="F15" s="7">
        <v>7</v>
      </c>
      <c r="G15" s="6">
        <f t="shared" si="1"/>
        <v>119.47999999999999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>
        <v>14</v>
      </c>
      <c r="N15" s="11">
        <v>6.96</v>
      </c>
      <c r="O15" s="10">
        <v>0</v>
      </c>
      <c r="P15" s="10">
        <v>1575</v>
      </c>
      <c r="Q15" s="10">
        <v>0</v>
      </c>
      <c r="R15" s="10">
        <v>7</v>
      </c>
      <c r="S15" s="10">
        <v>70</v>
      </c>
      <c r="T15" s="10">
        <v>161</v>
      </c>
      <c r="U15" s="10"/>
      <c r="V15" s="10">
        <v>614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9</v>
      </c>
      <c r="F16" s="7">
        <v>1</v>
      </c>
      <c r="G16" s="6">
        <f t="shared" si="1"/>
        <v>126.44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6.96</v>
      </c>
      <c r="O16" s="10">
        <v>0</v>
      </c>
      <c r="P16" s="10">
        <v>1575</v>
      </c>
      <c r="Q16" s="10">
        <v>0</v>
      </c>
      <c r="R16" s="10">
        <v>7</v>
      </c>
      <c r="S16" s="10">
        <v>75</v>
      </c>
      <c r="T16" s="10">
        <v>132</v>
      </c>
      <c r="U16" s="10"/>
      <c r="V16" s="10">
        <v>610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9</v>
      </c>
      <c r="F17" s="7">
        <v>8</v>
      </c>
      <c r="G17" s="6">
        <f t="shared" si="1"/>
        <v>134.56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1575</v>
      </c>
      <c r="Q17" s="10">
        <v>0</v>
      </c>
      <c r="R17" s="10">
        <v>7</v>
      </c>
      <c r="S17" s="10">
        <v>67</v>
      </c>
      <c r="T17" s="10">
        <v>175</v>
      </c>
      <c r="U17" s="10"/>
      <c r="V17" s="10">
        <v>607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10</v>
      </c>
      <c r="F18" s="7">
        <v>3</v>
      </c>
      <c r="G18" s="6">
        <f t="shared" si="1"/>
        <v>142.67999999999998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8.1199999999999992</v>
      </c>
      <c r="O18" s="10">
        <v>0</v>
      </c>
      <c r="P18" s="10">
        <v>1575</v>
      </c>
      <c r="Q18" s="10">
        <v>0</v>
      </c>
      <c r="R18" s="10">
        <v>7</v>
      </c>
      <c r="S18" s="10">
        <v>68</v>
      </c>
      <c r="T18" s="10">
        <v>157</v>
      </c>
      <c r="U18" s="10"/>
      <c r="V18" s="10">
        <v>605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10</v>
      </c>
      <c r="F19" s="7">
        <v>11</v>
      </c>
      <c r="G19" s="6">
        <f t="shared" si="1"/>
        <v>151.95999999999998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</v>
      </c>
      <c r="O19" s="10">
        <v>0</v>
      </c>
      <c r="P19" s="10">
        <v>1575</v>
      </c>
      <c r="Q19" s="10">
        <v>0</v>
      </c>
      <c r="R19" s="10">
        <v>7</v>
      </c>
      <c r="S19" s="10">
        <v>72</v>
      </c>
      <c r="T19" s="10">
        <v>154</v>
      </c>
      <c r="U19" s="10"/>
      <c r="V19" s="10">
        <v>657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11</v>
      </c>
      <c r="F20" s="7">
        <v>6</v>
      </c>
      <c r="G20" s="6">
        <f t="shared" si="1"/>
        <v>160.07999999999998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8.1199999999999992</v>
      </c>
      <c r="O20" s="10">
        <v>0</v>
      </c>
      <c r="P20" s="10">
        <v>1575</v>
      </c>
      <c r="Q20" s="10">
        <v>0</v>
      </c>
      <c r="R20" s="10">
        <v>7</v>
      </c>
      <c r="S20" s="10">
        <v>68</v>
      </c>
      <c r="T20" s="10">
        <v>155</v>
      </c>
      <c r="U20" s="10"/>
      <c r="V20" s="14">
        <v>643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12</v>
      </c>
      <c r="F21" s="7">
        <v>1</v>
      </c>
      <c r="G21" s="6">
        <f t="shared" si="1"/>
        <v>168.2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>
        <v>14</v>
      </c>
      <c r="N21" s="11">
        <f>IF(B21=0,0,(D21+G21)-(D20+G20))</f>
        <v>8.1200000000000045</v>
      </c>
      <c r="O21" s="10">
        <v>0</v>
      </c>
      <c r="P21" s="10">
        <v>1575</v>
      </c>
      <c r="Q21" s="10">
        <v>0</v>
      </c>
      <c r="R21" s="16">
        <v>7</v>
      </c>
      <c r="S21" s="10">
        <v>74</v>
      </c>
      <c r="T21" s="10">
        <v>167</v>
      </c>
      <c r="U21" s="10"/>
      <c r="V21" s="10">
        <v>636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12</v>
      </c>
      <c r="F22" s="7">
        <v>7</v>
      </c>
      <c r="G22" s="6">
        <f t="shared" si="1"/>
        <v>175.16</v>
      </c>
      <c r="H22" s="5">
        <v>1</v>
      </c>
      <c r="I22" s="10">
        <v>5</v>
      </c>
      <c r="J22" s="6">
        <f t="shared" si="2"/>
        <v>19.72</v>
      </c>
      <c r="K22" s="5"/>
      <c r="L22" s="10"/>
      <c r="M22" s="8">
        <v>14</v>
      </c>
      <c r="N22" s="11">
        <f>IF(B22=0,0,(D22+G22)-(D21+G21))</f>
        <v>6.960000000000008</v>
      </c>
      <c r="O22" s="10">
        <v>0</v>
      </c>
      <c r="P22" s="10">
        <v>1575</v>
      </c>
      <c r="Q22" s="10">
        <v>0</v>
      </c>
      <c r="R22" s="10">
        <v>7</v>
      </c>
      <c r="S22" s="10">
        <v>73</v>
      </c>
      <c r="T22" s="10">
        <v>152</v>
      </c>
      <c r="U22" s="10"/>
      <c r="V22" s="10">
        <v>634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13</v>
      </c>
      <c r="F23" s="7">
        <v>1</v>
      </c>
      <c r="G23" s="6">
        <f t="shared" si="1"/>
        <v>182.11999999999998</v>
      </c>
      <c r="H23" s="5">
        <v>1</v>
      </c>
      <c r="I23" s="10">
        <v>5</v>
      </c>
      <c r="J23" s="6">
        <f t="shared" si="2"/>
        <v>19.72</v>
      </c>
      <c r="K23" s="5"/>
      <c r="L23" s="10"/>
      <c r="M23" s="8">
        <v>14</v>
      </c>
      <c r="N23" s="11">
        <f>IF(B23=0,0,(D23+G23)-(D22+G22))</f>
        <v>6.9599999999999795</v>
      </c>
      <c r="O23" s="10">
        <v>0</v>
      </c>
      <c r="P23" s="10">
        <v>1575</v>
      </c>
      <c r="Q23" s="10">
        <v>0</v>
      </c>
      <c r="R23" s="10">
        <v>7</v>
      </c>
      <c r="S23" s="10">
        <v>73</v>
      </c>
      <c r="T23" s="10">
        <v>170</v>
      </c>
      <c r="U23" s="10"/>
      <c r="V23" s="10">
        <v>638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13</v>
      </c>
      <c r="F24" s="7">
        <v>7</v>
      </c>
      <c r="G24" s="6">
        <f t="shared" si="1"/>
        <v>189.07999999999998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>
        <v>14</v>
      </c>
      <c r="N24" s="11">
        <f>IF(B24=0,0,(D24+G24)-(D23+G23))</f>
        <v>6.960000000000008</v>
      </c>
      <c r="O24" s="10">
        <v>0</v>
      </c>
      <c r="P24" s="10">
        <v>1575</v>
      </c>
      <c r="Q24" s="10">
        <v>0</v>
      </c>
      <c r="R24" s="10">
        <v>7</v>
      </c>
      <c r="S24" s="10">
        <v>78</v>
      </c>
      <c r="T24" s="10">
        <v>157</v>
      </c>
      <c r="U24" s="10"/>
      <c r="V24" s="10">
        <v>633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14</v>
      </c>
      <c r="F25" s="7">
        <v>2</v>
      </c>
      <c r="G25" s="6">
        <f t="shared" si="1"/>
        <v>197.2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>
        <v>14</v>
      </c>
      <c r="N25" s="11">
        <f>IF(B25=0,0,(D25+G25)-(D24+G24))</f>
        <v>8.1200000000000045</v>
      </c>
      <c r="O25" s="10">
        <v>0</v>
      </c>
      <c r="P25" s="10">
        <v>1575</v>
      </c>
      <c r="Q25" s="10">
        <v>0</v>
      </c>
      <c r="R25" s="10">
        <v>7</v>
      </c>
      <c r="S25" s="10">
        <v>74</v>
      </c>
      <c r="T25" s="10">
        <v>171</v>
      </c>
      <c r="U25" s="10"/>
      <c r="V25" s="17">
        <v>630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14</v>
      </c>
      <c r="F26" s="7">
        <v>2</v>
      </c>
      <c r="G26" s="6">
        <f t="shared" si="1"/>
        <v>197.2</v>
      </c>
      <c r="H26" s="5">
        <v>2</v>
      </c>
      <c r="I26" s="10">
        <v>0</v>
      </c>
      <c r="J26" s="6">
        <f t="shared" si="2"/>
        <v>27.839999999999996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1575</v>
      </c>
      <c r="Q26" s="10">
        <v>0</v>
      </c>
      <c r="R26" s="10">
        <v>7</v>
      </c>
      <c r="S26" s="10">
        <v>70</v>
      </c>
      <c r="T26" s="10">
        <v>155</v>
      </c>
      <c r="U26" s="10"/>
      <c r="V26" s="10">
        <v>633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14</v>
      </c>
      <c r="F27" s="7">
        <v>2</v>
      </c>
      <c r="G27" s="6">
        <f t="shared" si="1"/>
        <v>197.2</v>
      </c>
      <c r="H27" s="5">
        <v>2</v>
      </c>
      <c r="I27" s="10">
        <v>6</v>
      </c>
      <c r="J27" s="6">
        <f t="shared" si="2"/>
        <v>34.799999999999997</v>
      </c>
      <c r="K27" s="5"/>
      <c r="L27" s="10"/>
      <c r="M27" s="8">
        <v>14</v>
      </c>
      <c r="N27" s="11">
        <v>6.96</v>
      </c>
      <c r="O27" s="10">
        <v>0</v>
      </c>
      <c r="P27" s="10">
        <v>1575</v>
      </c>
      <c r="Q27" s="10">
        <v>0</v>
      </c>
      <c r="R27" s="10">
        <v>7</v>
      </c>
      <c r="S27" s="10">
        <v>72</v>
      </c>
      <c r="T27" s="10">
        <v>145</v>
      </c>
      <c r="U27" s="10"/>
      <c r="V27" s="10">
        <v>633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14</v>
      </c>
      <c r="F28" s="7">
        <v>2</v>
      </c>
      <c r="G28" s="6">
        <f t="shared" si="1"/>
        <v>197.2</v>
      </c>
      <c r="H28" s="5">
        <v>3</v>
      </c>
      <c r="I28" s="10">
        <v>1</v>
      </c>
      <c r="J28" s="6">
        <f t="shared" si="2"/>
        <v>42.919999999999995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1575</v>
      </c>
      <c r="Q28" s="10">
        <v>0</v>
      </c>
      <c r="R28" s="10">
        <v>7</v>
      </c>
      <c r="S28" s="10">
        <v>73</v>
      </c>
      <c r="T28" s="10">
        <v>157</v>
      </c>
      <c r="U28" s="10"/>
      <c r="V28" s="10">
        <v>635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14</v>
      </c>
      <c r="F29" s="7">
        <v>2</v>
      </c>
      <c r="G29" s="6">
        <f t="shared" si="1"/>
        <v>197.2</v>
      </c>
      <c r="H29" s="5">
        <v>3</v>
      </c>
      <c r="I29" s="10">
        <v>7</v>
      </c>
      <c r="J29" s="6">
        <f t="shared" si="2"/>
        <v>49.879999999999995</v>
      </c>
      <c r="K29" s="5"/>
      <c r="L29" s="10"/>
      <c r="M29" s="8">
        <v>14</v>
      </c>
      <c r="N29" s="11">
        <v>6.96</v>
      </c>
      <c r="O29" s="10">
        <v>0</v>
      </c>
      <c r="P29" s="10">
        <v>1575</v>
      </c>
      <c r="Q29" s="10">
        <v>0</v>
      </c>
      <c r="R29" s="10">
        <v>7</v>
      </c>
      <c r="S29" s="10">
        <v>70</v>
      </c>
      <c r="T29" s="10">
        <v>145</v>
      </c>
      <c r="U29" s="10"/>
      <c r="V29" s="10">
        <v>618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3</v>
      </c>
      <c r="G30" s="6">
        <f t="shared" si="1"/>
        <v>17.399999999999999</v>
      </c>
      <c r="H30" s="5">
        <v>4</v>
      </c>
      <c r="I30" s="10">
        <v>2</v>
      </c>
      <c r="J30" s="6">
        <f t="shared" ref="J30:J39" si="4">((+H30*12)+I30)*1.16</f>
        <v>57.999999999999993</v>
      </c>
      <c r="K30" s="5"/>
      <c r="L30" s="10"/>
      <c r="M30" s="8">
        <v>14</v>
      </c>
      <c r="N30" s="11">
        <v>8.1199999999999992</v>
      </c>
      <c r="O30" s="10">
        <v>0</v>
      </c>
      <c r="P30" s="10">
        <v>1575</v>
      </c>
      <c r="Q30" s="10">
        <v>0</v>
      </c>
      <c r="R30" s="10">
        <v>7</v>
      </c>
      <c r="S30" s="10">
        <v>72</v>
      </c>
      <c r="T30" s="10">
        <v>146</v>
      </c>
      <c r="U30" s="10"/>
      <c r="V30" s="10">
        <v>631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3</v>
      </c>
      <c r="G31" s="6">
        <f t="shared" si="1"/>
        <v>17.399999999999999</v>
      </c>
      <c r="H31" s="5">
        <v>4</v>
      </c>
      <c r="I31" s="10">
        <v>8</v>
      </c>
      <c r="J31" s="6">
        <f t="shared" si="4"/>
        <v>64.959999999999994</v>
      </c>
      <c r="K31" s="5"/>
      <c r="L31" s="10"/>
      <c r="M31" s="8">
        <v>14</v>
      </c>
      <c r="N31" s="11">
        <v>6.96</v>
      </c>
      <c r="O31" s="10">
        <v>0</v>
      </c>
      <c r="P31" s="10">
        <v>1550</v>
      </c>
      <c r="Q31" s="10">
        <v>0</v>
      </c>
      <c r="R31" s="10">
        <v>7</v>
      </c>
      <c r="S31" s="10">
        <v>73</v>
      </c>
      <c r="T31" s="10">
        <v>164</v>
      </c>
      <c r="U31" s="10"/>
      <c r="V31" s="10">
        <v>636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3</v>
      </c>
      <c r="G32" s="6">
        <f t="shared" si="1"/>
        <v>17.399999999999999</v>
      </c>
      <c r="H32" s="5">
        <v>5</v>
      </c>
      <c r="I32" s="10">
        <v>3</v>
      </c>
      <c r="J32" s="6">
        <f t="shared" si="4"/>
        <v>73.08</v>
      </c>
      <c r="K32" s="5"/>
      <c r="L32" s="10"/>
      <c r="M32" s="8">
        <v>14</v>
      </c>
      <c r="N32" s="11">
        <v>8.1199999999999992</v>
      </c>
      <c r="O32" s="10">
        <v>0</v>
      </c>
      <c r="P32" s="10">
        <v>1550</v>
      </c>
      <c r="Q32" s="10">
        <v>0</v>
      </c>
      <c r="R32" s="10">
        <v>7</v>
      </c>
      <c r="S32" s="10">
        <v>75</v>
      </c>
      <c r="T32" s="10">
        <v>156</v>
      </c>
      <c r="U32" s="10"/>
      <c r="V32" s="10">
        <v>632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3</v>
      </c>
      <c r="G33" s="6">
        <f t="shared" si="1"/>
        <v>17.399999999999999</v>
      </c>
      <c r="H33" s="5">
        <v>5</v>
      </c>
      <c r="I33" s="10">
        <v>10</v>
      </c>
      <c r="J33" s="6">
        <f t="shared" si="4"/>
        <v>81.199999999999989</v>
      </c>
      <c r="K33" s="5"/>
      <c r="L33" s="10"/>
      <c r="M33" s="8">
        <v>14</v>
      </c>
      <c r="N33" s="11">
        <v>8.1199999999999992</v>
      </c>
      <c r="O33" s="10">
        <v>0</v>
      </c>
      <c r="P33" s="10">
        <v>1550</v>
      </c>
      <c r="Q33" s="10">
        <v>0</v>
      </c>
      <c r="R33" s="10">
        <v>7</v>
      </c>
      <c r="S33" s="10">
        <v>75</v>
      </c>
      <c r="T33" s="10">
        <v>144</v>
      </c>
      <c r="U33" s="10"/>
      <c r="V33" s="10">
        <v>630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3</v>
      </c>
      <c r="G34" s="6">
        <f t="shared" si="1"/>
        <v>17.399999999999999</v>
      </c>
      <c r="H34" s="5">
        <v>6</v>
      </c>
      <c r="I34" s="10">
        <v>5</v>
      </c>
      <c r="J34" s="6">
        <f t="shared" si="4"/>
        <v>89.32</v>
      </c>
      <c r="K34" s="5"/>
      <c r="L34" s="10"/>
      <c r="M34" s="8">
        <v>14</v>
      </c>
      <c r="N34" s="11">
        <v>8.1199999999999992</v>
      </c>
      <c r="O34" s="10">
        <v>0</v>
      </c>
      <c r="P34" s="10">
        <v>1550</v>
      </c>
      <c r="Q34" s="10">
        <v>0</v>
      </c>
      <c r="R34" s="10">
        <v>7</v>
      </c>
      <c r="S34" s="10">
        <v>79</v>
      </c>
      <c r="T34" s="10">
        <v>147</v>
      </c>
      <c r="U34" s="10"/>
      <c r="V34" s="10">
        <v>618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3</v>
      </c>
      <c r="G35" s="6">
        <f t="shared" si="1"/>
        <v>17.399999999999999</v>
      </c>
      <c r="H35" s="5">
        <v>7</v>
      </c>
      <c r="I35" s="10">
        <v>0</v>
      </c>
      <c r="J35" s="6">
        <f t="shared" si="4"/>
        <v>97.44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1550</v>
      </c>
      <c r="Q35" s="10">
        <v>0</v>
      </c>
      <c r="R35" s="10">
        <v>7</v>
      </c>
      <c r="S35" s="10">
        <v>75</v>
      </c>
      <c r="T35" s="10">
        <v>134</v>
      </c>
      <c r="U35" s="10"/>
      <c r="V35" s="10">
        <v>615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7</v>
      </c>
      <c r="I36" s="10">
        <v>6</v>
      </c>
      <c r="J36" s="6">
        <f t="shared" si="4"/>
        <v>104.39999999999999</v>
      </c>
      <c r="K36" s="5"/>
      <c r="L36" s="10"/>
      <c r="M36" s="8">
        <v>14</v>
      </c>
      <c r="N36" s="11">
        <v>6.96</v>
      </c>
      <c r="O36" s="10">
        <v>0</v>
      </c>
      <c r="P36" s="10">
        <v>1550</v>
      </c>
      <c r="Q36" s="10">
        <v>0</v>
      </c>
      <c r="R36" s="10">
        <v>7</v>
      </c>
      <c r="S36" s="10">
        <v>75</v>
      </c>
      <c r="T36" s="10">
        <v>140</v>
      </c>
      <c r="U36" s="10"/>
      <c r="V36" s="10">
        <v>609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8</v>
      </c>
      <c r="I37" s="10">
        <v>0</v>
      </c>
      <c r="J37" s="6">
        <f t="shared" si="4"/>
        <v>111.35999999999999</v>
      </c>
      <c r="K37" s="5"/>
      <c r="L37" s="10"/>
      <c r="M37" s="8">
        <v>14</v>
      </c>
      <c r="N37" s="11">
        <v>6.96</v>
      </c>
      <c r="O37" s="10">
        <v>0</v>
      </c>
      <c r="P37" s="10">
        <v>1550</v>
      </c>
      <c r="Q37" s="10">
        <v>0</v>
      </c>
      <c r="R37" s="10">
        <v>7</v>
      </c>
      <c r="S37" s="10">
        <v>70</v>
      </c>
      <c r="T37" s="10">
        <v>163</v>
      </c>
      <c r="U37" s="10"/>
      <c r="V37" s="10">
        <v>605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8</v>
      </c>
      <c r="I38" s="10">
        <v>6</v>
      </c>
      <c r="J38" s="6">
        <f t="shared" si="4"/>
        <v>118.32</v>
      </c>
      <c r="K38" s="5"/>
      <c r="L38" s="10"/>
      <c r="M38" s="8">
        <v>14</v>
      </c>
      <c r="N38" s="11">
        <v>6.96</v>
      </c>
      <c r="O38" s="10">
        <v>0</v>
      </c>
      <c r="P38" s="10">
        <v>1550</v>
      </c>
      <c r="Q38" s="10">
        <v>0</v>
      </c>
      <c r="R38" s="10">
        <v>7</v>
      </c>
      <c r="S38" s="10">
        <v>74</v>
      </c>
      <c r="T38" s="10">
        <v>157</v>
      </c>
      <c r="U38" s="10"/>
      <c r="V38" s="10">
        <v>633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9</v>
      </c>
      <c r="I39" s="10">
        <v>0</v>
      </c>
      <c r="J39" s="6">
        <f t="shared" si="4"/>
        <v>125.27999999999999</v>
      </c>
      <c r="K39" s="5"/>
      <c r="L39" s="10"/>
      <c r="M39" s="8">
        <v>14</v>
      </c>
      <c r="N39" s="11">
        <v>6.96</v>
      </c>
      <c r="O39" s="10">
        <v>0</v>
      </c>
      <c r="P39" s="10">
        <v>1550</v>
      </c>
      <c r="Q39" s="10">
        <v>0</v>
      </c>
      <c r="R39" s="10">
        <v>7</v>
      </c>
      <c r="S39" s="10">
        <v>74</v>
      </c>
      <c r="T39" s="10">
        <v>150</v>
      </c>
      <c r="U39" s="10"/>
      <c r="V39" s="10">
        <v>628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237.79000000000011</v>
      </c>
      <c r="O40" s="20"/>
      <c r="T40" s="22" t="s">
        <v>34</v>
      </c>
      <c r="U40" s="20">
        <f>SUM(U9:U39)</f>
        <v>0</v>
      </c>
      <c r="V40" s="20">
        <f>SUM(V9:V39)</f>
        <v>19420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237.79000000000011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9" zoomScale="75" zoomScaleNormal="75" zoomScalePageLayoutView="75" workbookViewId="0">
      <selection activeCell="A39" sqref="A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5</v>
      </c>
      <c r="G8" s="6">
        <f t="shared" ref="G8:G39" si="1">((+E8*12)+F8)*1.16</f>
        <v>19.72</v>
      </c>
      <c r="H8" s="5">
        <v>11</v>
      </c>
      <c r="I8" s="5">
        <v>6</v>
      </c>
      <c r="J8" s="6">
        <f t="shared" ref="J8:J29" si="2">((+H8*12)+I8)*1.16</f>
        <v>160.07999999999998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5</v>
      </c>
      <c r="G9" s="6">
        <f t="shared" si="1"/>
        <v>19.72</v>
      </c>
      <c r="H9" s="5">
        <v>12</v>
      </c>
      <c r="I9" s="10">
        <v>2</v>
      </c>
      <c r="J9" s="6">
        <f t="shared" si="2"/>
        <v>169.35999999999999</v>
      </c>
      <c r="K9" s="5"/>
      <c r="L9" s="10"/>
      <c r="M9" s="8">
        <v>14</v>
      </c>
      <c r="N9" s="11">
        <v>9.27</v>
      </c>
      <c r="O9" s="10">
        <v>0</v>
      </c>
      <c r="P9" s="10">
        <v>1625</v>
      </c>
      <c r="Q9" s="10">
        <v>0</v>
      </c>
      <c r="R9" s="10">
        <v>7</v>
      </c>
      <c r="S9" s="10">
        <v>65</v>
      </c>
      <c r="T9" s="10">
        <v>140</v>
      </c>
      <c r="U9" s="10"/>
      <c r="V9" s="10">
        <v>544</v>
      </c>
      <c r="W9" s="12">
        <v>43199</v>
      </c>
      <c r="X9" s="10">
        <v>3</v>
      </c>
      <c r="Y9" s="10">
        <v>12490750</v>
      </c>
      <c r="Z9" s="10">
        <v>14</v>
      </c>
      <c r="AA9" s="10">
        <v>2</v>
      </c>
      <c r="AB9" s="10">
        <v>1</v>
      </c>
      <c r="AC9" s="11">
        <v>5</v>
      </c>
      <c r="AD9" s="13">
        <v>177.58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5</v>
      </c>
      <c r="G10" s="6">
        <f t="shared" si="1"/>
        <v>19.72</v>
      </c>
      <c r="H10" s="5">
        <v>12</v>
      </c>
      <c r="I10" s="10">
        <v>9</v>
      </c>
      <c r="J10" s="6">
        <f t="shared" si="2"/>
        <v>177.48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1625</v>
      </c>
      <c r="Q10" s="10">
        <v>0</v>
      </c>
      <c r="R10" s="10">
        <v>7</v>
      </c>
      <c r="S10" s="10">
        <v>64</v>
      </c>
      <c r="T10" s="10">
        <v>138</v>
      </c>
      <c r="U10" s="10"/>
      <c r="V10" s="10">
        <v>538</v>
      </c>
      <c r="W10" s="12">
        <v>43215</v>
      </c>
      <c r="X10" s="10">
        <v>2</v>
      </c>
      <c r="Y10" s="10">
        <v>12508744</v>
      </c>
      <c r="Z10" s="10">
        <v>14</v>
      </c>
      <c r="AA10" s="10">
        <v>3.5</v>
      </c>
      <c r="AB10" s="10">
        <v>1</v>
      </c>
      <c r="AC10" s="11">
        <v>4</v>
      </c>
      <c r="AD10" s="13">
        <v>180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5</v>
      </c>
      <c r="G11" s="6">
        <f t="shared" si="1"/>
        <v>19.72</v>
      </c>
      <c r="H11" s="5">
        <v>13</v>
      </c>
      <c r="I11" s="10">
        <v>4</v>
      </c>
      <c r="J11" s="6">
        <f t="shared" si="2"/>
        <v>185.6</v>
      </c>
      <c r="K11" s="5"/>
      <c r="L11" s="10"/>
      <c r="M11" s="8">
        <v>14</v>
      </c>
      <c r="N11" s="11">
        <v>8.1199999999999992</v>
      </c>
      <c r="O11" s="10">
        <v>0</v>
      </c>
      <c r="P11" s="10">
        <v>1625</v>
      </c>
      <c r="Q11" s="10">
        <v>0</v>
      </c>
      <c r="R11" s="10">
        <v>7</v>
      </c>
      <c r="S11" s="10">
        <v>65</v>
      </c>
      <c r="T11" s="10">
        <v>114</v>
      </c>
      <c r="U11" s="10"/>
      <c r="V11" s="10">
        <v>533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5</v>
      </c>
      <c r="G12" s="6">
        <f t="shared" si="1"/>
        <v>19.72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>
        <v>14</v>
      </c>
      <c r="N12" s="11">
        <v>9.27</v>
      </c>
      <c r="O12" s="10">
        <v>0</v>
      </c>
      <c r="P12" s="10">
        <v>1625</v>
      </c>
      <c r="Q12" s="10">
        <v>0</v>
      </c>
      <c r="R12" s="10">
        <v>7</v>
      </c>
      <c r="S12" s="10">
        <v>68</v>
      </c>
      <c r="T12" s="10">
        <v>136</v>
      </c>
      <c r="U12" s="10"/>
      <c r="V12" s="10">
        <v>583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2</v>
      </c>
      <c r="F13" s="7">
        <v>0</v>
      </c>
      <c r="G13" s="6">
        <f t="shared" si="1"/>
        <v>27.839999999999996</v>
      </c>
      <c r="H13" s="5">
        <v>14</v>
      </c>
      <c r="I13" s="10">
        <v>0</v>
      </c>
      <c r="J13" s="6">
        <f t="shared" si="2"/>
        <v>194.88</v>
      </c>
      <c r="K13" s="5"/>
      <c r="L13" s="10"/>
      <c r="M13" s="8">
        <v>14</v>
      </c>
      <c r="N13" s="11">
        <v>6.9</v>
      </c>
      <c r="O13" s="10">
        <v>0</v>
      </c>
      <c r="P13" s="10">
        <v>1625</v>
      </c>
      <c r="Q13" s="10">
        <v>0</v>
      </c>
      <c r="R13" s="10">
        <v>7</v>
      </c>
      <c r="S13" s="10">
        <v>64</v>
      </c>
      <c r="T13" s="10">
        <v>137</v>
      </c>
      <c r="U13" s="10"/>
      <c r="V13" s="10">
        <v>572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2</v>
      </c>
      <c r="F14" s="7">
        <v>7</v>
      </c>
      <c r="G14" s="6">
        <f t="shared" si="1"/>
        <v>35.96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1625</v>
      </c>
      <c r="Q14" s="10">
        <v>0</v>
      </c>
      <c r="R14" s="10">
        <v>7</v>
      </c>
      <c r="S14" s="10">
        <v>67</v>
      </c>
      <c r="T14" s="10">
        <v>156</v>
      </c>
      <c r="U14" s="10"/>
      <c r="V14" s="10">
        <v>577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3</v>
      </c>
      <c r="F15" s="7">
        <v>2</v>
      </c>
      <c r="G15" s="6">
        <f t="shared" si="1"/>
        <v>44.08</v>
      </c>
      <c r="H15" s="5">
        <v>14</v>
      </c>
      <c r="I15" s="10">
        <v>0</v>
      </c>
      <c r="J15" s="6">
        <f t="shared" si="2"/>
        <v>194.88</v>
      </c>
      <c r="K15" s="5"/>
      <c r="L15" s="10"/>
      <c r="M15" s="8">
        <v>14</v>
      </c>
      <c r="N15" s="11">
        <v>8.1199999999999992</v>
      </c>
      <c r="O15" s="10">
        <v>0</v>
      </c>
      <c r="P15" s="10">
        <v>1625</v>
      </c>
      <c r="Q15" s="10">
        <v>0</v>
      </c>
      <c r="R15" s="10">
        <v>7</v>
      </c>
      <c r="S15" s="10">
        <v>64</v>
      </c>
      <c r="T15" s="10">
        <v>149</v>
      </c>
      <c r="U15" s="10"/>
      <c r="V15" s="10">
        <v>578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10</v>
      </c>
      <c r="G16" s="6">
        <f t="shared" si="1"/>
        <v>53.36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>
        <v>14</v>
      </c>
      <c r="N16" s="11">
        <v>9.27</v>
      </c>
      <c r="O16" s="10">
        <v>0</v>
      </c>
      <c r="P16" s="10">
        <v>1625</v>
      </c>
      <c r="Q16" s="10">
        <v>0</v>
      </c>
      <c r="R16" s="10">
        <v>7</v>
      </c>
      <c r="S16" s="10">
        <v>68</v>
      </c>
      <c r="T16" s="10">
        <v>151</v>
      </c>
      <c r="U16" s="10"/>
      <c r="V16" s="10">
        <v>580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5</v>
      </c>
      <c r="G17" s="6">
        <f t="shared" si="1"/>
        <v>61.48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1625</v>
      </c>
      <c r="Q17" s="10">
        <v>0</v>
      </c>
      <c r="R17" s="10">
        <v>7</v>
      </c>
      <c r="S17" s="10">
        <v>72</v>
      </c>
      <c r="T17" s="10">
        <v>135</v>
      </c>
      <c r="U17" s="10"/>
      <c r="V17" s="10">
        <v>580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5</v>
      </c>
      <c r="F18" s="7">
        <v>1</v>
      </c>
      <c r="G18" s="6">
        <f t="shared" si="1"/>
        <v>70.759999999999991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9.27</v>
      </c>
      <c r="O18" s="10">
        <v>0</v>
      </c>
      <c r="P18" s="10">
        <v>1625</v>
      </c>
      <c r="Q18" s="10">
        <v>0</v>
      </c>
      <c r="R18" s="10">
        <v>7</v>
      </c>
      <c r="S18" s="10">
        <v>69</v>
      </c>
      <c r="T18" s="10">
        <v>129</v>
      </c>
      <c r="U18" s="10"/>
      <c r="V18" s="10">
        <v>575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9</v>
      </c>
      <c r="G19" s="6">
        <f t="shared" si="1"/>
        <v>80.039999999999992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</v>
      </c>
      <c r="O19" s="10">
        <v>0</v>
      </c>
      <c r="P19" s="10">
        <v>1625</v>
      </c>
      <c r="Q19" s="10">
        <v>0</v>
      </c>
      <c r="R19" s="10">
        <v>7</v>
      </c>
      <c r="S19" s="10">
        <v>65</v>
      </c>
      <c r="T19" s="10">
        <v>145</v>
      </c>
      <c r="U19" s="10"/>
      <c r="V19" s="10">
        <v>573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6</v>
      </c>
      <c r="F20" s="7">
        <v>5</v>
      </c>
      <c r="G20" s="6">
        <f t="shared" si="1"/>
        <v>89.32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9.27</v>
      </c>
      <c r="O20" s="10">
        <v>0</v>
      </c>
      <c r="P20" s="10">
        <v>1625</v>
      </c>
      <c r="Q20" s="10">
        <v>0</v>
      </c>
      <c r="R20" s="10">
        <v>7</v>
      </c>
      <c r="S20" s="10">
        <v>65</v>
      </c>
      <c r="T20" s="10">
        <v>135</v>
      </c>
      <c r="U20" s="10"/>
      <c r="V20" s="14">
        <v>565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7</v>
      </c>
      <c r="F21" s="7">
        <v>2</v>
      </c>
      <c r="G21" s="6">
        <f t="shared" si="1"/>
        <v>99.759999999999991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>
        <v>14</v>
      </c>
      <c r="N21" s="11">
        <f t="shared" ref="N21:N39" si="4">IF(B21=0,0,(D21+G21)-(D20+G20))</f>
        <v>10.439999999999998</v>
      </c>
      <c r="O21" s="10">
        <v>0</v>
      </c>
      <c r="P21" s="10">
        <v>1625</v>
      </c>
      <c r="Q21" s="10">
        <v>0</v>
      </c>
      <c r="R21" s="16">
        <v>7</v>
      </c>
      <c r="S21" s="10">
        <v>68</v>
      </c>
      <c r="T21" s="10">
        <v>175</v>
      </c>
      <c r="U21" s="10"/>
      <c r="V21" s="10">
        <v>658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7</v>
      </c>
      <c r="F22" s="7">
        <v>11</v>
      </c>
      <c r="G22" s="6">
        <f t="shared" si="1"/>
        <v>110.19999999999999</v>
      </c>
      <c r="H22" s="5">
        <v>1</v>
      </c>
      <c r="I22" s="10">
        <v>5</v>
      </c>
      <c r="J22" s="6">
        <f t="shared" si="2"/>
        <v>19.72</v>
      </c>
      <c r="K22" s="5"/>
      <c r="L22" s="10"/>
      <c r="M22" s="8">
        <v>14</v>
      </c>
      <c r="N22" s="11">
        <f t="shared" si="4"/>
        <v>10.439999999999998</v>
      </c>
      <c r="O22" s="10">
        <v>0</v>
      </c>
      <c r="P22" s="10">
        <v>1600</v>
      </c>
      <c r="Q22" s="10">
        <v>0</v>
      </c>
      <c r="R22" s="10">
        <v>7</v>
      </c>
      <c r="S22" s="10">
        <v>73</v>
      </c>
      <c r="T22" s="10">
        <v>152</v>
      </c>
      <c r="U22" s="10"/>
      <c r="V22" s="10">
        <v>660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8</v>
      </c>
      <c r="F23" s="7">
        <v>8</v>
      </c>
      <c r="G23" s="6">
        <f t="shared" si="1"/>
        <v>120.63999999999999</v>
      </c>
      <c r="H23" s="5">
        <v>1</v>
      </c>
      <c r="I23" s="10">
        <v>5</v>
      </c>
      <c r="J23" s="6">
        <f t="shared" si="2"/>
        <v>19.72</v>
      </c>
      <c r="K23" s="5"/>
      <c r="L23" s="10"/>
      <c r="M23" s="8">
        <v>14</v>
      </c>
      <c r="N23" s="11">
        <f t="shared" si="4"/>
        <v>10.439999999999998</v>
      </c>
      <c r="O23" s="10">
        <v>0</v>
      </c>
      <c r="P23" s="10">
        <v>1600</v>
      </c>
      <c r="Q23" s="10">
        <v>0</v>
      </c>
      <c r="R23" s="10">
        <v>7</v>
      </c>
      <c r="S23" s="10">
        <v>71</v>
      </c>
      <c r="T23" s="10">
        <v>150</v>
      </c>
      <c r="U23" s="10"/>
      <c r="V23" s="10">
        <v>655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9</v>
      </c>
      <c r="F24" s="7">
        <v>5</v>
      </c>
      <c r="G24" s="6">
        <f t="shared" si="1"/>
        <v>131.07999999999998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>
        <v>14</v>
      </c>
      <c r="N24" s="11">
        <f t="shared" si="4"/>
        <v>10.439999999999998</v>
      </c>
      <c r="O24" s="10">
        <v>0</v>
      </c>
      <c r="P24" s="10">
        <v>1600</v>
      </c>
      <c r="Q24" s="10">
        <v>0</v>
      </c>
      <c r="R24" s="10">
        <v>7</v>
      </c>
      <c r="S24" s="10">
        <v>68</v>
      </c>
      <c r="T24" s="10">
        <v>171</v>
      </c>
      <c r="U24" s="10"/>
      <c r="V24" s="10">
        <v>654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1</v>
      </c>
      <c r="G25" s="6">
        <f t="shared" si="1"/>
        <v>140.35999999999999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>
        <v>14</v>
      </c>
      <c r="N25" s="11">
        <f t="shared" si="4"/>
        <v>9.2800000000000011</v>
      </c>
      <c r="O25" s="10">
        <v>0</v>
      </c>
      <c r="P25" s="10">
        <v>1600</v>
      </c>
      <c r="Q25" s="10">
        <v>0</v>
      </c>
      <c r="R25" s="10">
        <v>7</v>
      </c>
      <c r="S25" s="10">
        <v>70</v>
      </c>
      <c r="T25" s="10">
        <v>170</v>
      </c>
      <c r="U25" s="10"/>
      <c r="V25" s="17">
        <v>648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9</v>
      </c>
      <c r="G26" s="6">
        <f t="shared" si="1"/>
        <v>149.63999999999999</v>
      </c>
      <c r="H26" s="5">
        <v>1</v>
      </c>
      <c r="I26" s="10">
        <v>5</v>
      </c>
      <c r="J26" s="6">
        <f t="shared" si="2"/>
        <v>19.72</v>
      </c>
      <c r="K26" s="5"/>
      <c r="L26" s="10"/>
      <c r="M26" s="8">
        <v>14</v>
      </c>
      <c r="N26" s="11">
        <f t="shared" si="4"/>
        <v>9.2800000000000011</v>
      </c>
      <c r="O26" s="10">
        <v>0</v>
      </c>
      <c r="P26" s="10">
        <v>1600</v>
      </c>
      <c r="Q26" s="10">
        <v>0</v>
      </c>
      <c r="R26" s="10">
        <v>7</v>
      </c>
      <c r="S26" s="10">
        <v>68</v>
      </c>
      <c r="T26" s="10">
        <v>175</v>
      </c>
      <c r="U26" s="10"/>
      <c r="V26" s="10">
        <v>648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11</v>
      </c>
      <c r="F27" s="7">
        <v>4</v>
      </c>
      <c r="G27" s="6">
        <f t="shared" si="1"/>
        <v>157.76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>
        <v>14</v>
      </c>
      <c r="N27" s="11">
        <f t="shared" si="4"/>
        <v>8.1200000000000045</v>
      </c>
      <c r="O27" s="10">
        <v>0</v>
      </c>
      <c r="P27" s="10">
        <v>1600</v>
      </c>
      <c r="Q27" s="10">
        <v>0</v>
      </c>
      <c r="R27" s="10">
        <v>7</v>
      </c>
      <c r="S27" s="10">
        <v>67</v>
      </c>
      <c r="T27" s="10">
        <v>158</v>
      </c>
      <c r="U27" s="10"/>
      <c r="V27" s="10">
        <v>642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11</v>
      </c>
      <c r="F28" s="7">
        <v>11</v>
      </c>
      <c r="G28" s="6">
        <f t="shared" si="1"/>
        <v>165.88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>
        <v>14</v>
      </c>
      <c r="N28" s="11">
        <f t="shared" si="4"/>
        <v>8.1200000000000045</v>
      </c>
      <c r="O28" s="10">
        <v>0</v>
      </c>
      <c r="P28" s="10">
        <v>1600</v>
      </c>
      <c r="Q28" s="10">
        <v>0</v>
      </c>
      <c r="R28" s="10">
        <v>7</v>
      </c>
      <c r="S28" s="10">
        <v>68</v>
      </c>
      <c r="T28" s="10">
        <v>175</v>
      </c>
      <c r="U28" s="10"/>
      <c r="V28" s="10">
        <v>642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12</v>
      </c>
      <c r="F29" s="7">
        <v>6</v>
      </c>
      <c r="G29" s="6">
        <f t="shared" si="1"/>
        <v>174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>
        <v>14</v>
      </c>
      <c r="N29" s="11">
        <f t="shared" si="4"/>
        <v>8.1200000000000045</v>
      </c>
      <c r="O29" s="10">
        <v>0</v>
      </c>
      <c r="P29" s="10">
        <v>1600</v>
      </c>
      <c r="Q29" s="10">
        <v>0</v>
      </c>
      <c r="R29" s="10">
        <v>7</v>
      </c>
      <c r="S29" s="10">
        <v>67</v>
      </c>
      <c r="T29" s="10">
        <v>178</v>
      </c>
      <c r="U29" s="10"/>
      <c r="V29" s="10">
        <v>642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13</v>
      </c>
      <c r="F30" s="7">
        <v>1</v>
      </c>
      <c r="G30" s="6">
        <f t="shared" si="1"/>
        <v>182.11999999999998</v>
      </c>
      <c r="H30" s="5">
        <v>1</v>
      </c>
      <c r="I30" s="10">
        <v>5</v>
      </c>
      <c r="J30" s="6">
        <f t="shared" ref="J30:J39" si="5">((+H30*12)+I30)*1.16</f>
        <v>19.72</v>
      </c>
      <c r="K30" s="5"/>
      <c r="L30" s="10"/>
      <c r="M30" s="8">
        <v>14</v>
      </c>
      <c r="N30" s="11">
        <f t="shared" si="4"/>
        <v>8.1199999999999761</v>
      </c>
      <c r="O30" s="10">
        <v>0</v>
      </c>
      <c r="P30" s="10">
        <v>1600</v>
      </c>
      <c r="Q30" s="10">
        <v>0</v>
      </c>
      <c r="R30" s="10">
        <v>7</v>
      </c>
      <c r="S30" s="10">
        <v>65</v>
      </c>
      <c r="T30" s="10">
        <v>180</v>
      </c>
      <c r="U30" s="10"/>
      <c r="V30" s="10">
        <v>641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13</v>
      </c>
      <c r="F31" s="7">
        <v>8</v>
      </c>
      <c r="G31" s="6">
        <f t="shared" si="1"/>
        <v>190.23999999999998</v>
      </c>
      <c r="H31" s="5">
        <v>1</v>
      </c>
      <c r="I31" s="10">
        <v>5</v>
      </c>
      <c r="J31" s="6">
        <f t="shared" si="5"/>
        <v>19.72</v>
      </c>
      <c r="K31" s="5"/>
      <c r="L31" s="10"/>
      <c r="M31" s="8">
        <v>14</v>
      </c>
      <c r="N31" s="11">
        <f t="shared" si="4"/>
        <v>8.1200000000000045</v>
      </c>
      <c r="O31" s="10">
        <v>0</v>
      </c>
      <c r="P31" s="10">
        <v>1600</v>
      </c>
      <c r="Q31" s="10">
        <v>0</v>
      </c>
      <c r="R31" s="10">
        <v>7</v>
      </c>
      <c r="S31" s="10">
        <v>69</v>
      </c>
      <c r="T31" s="10">
        <v>165</v>
      </c>
      <c r="U31" s="10"/>
      <c r="V31" s="10">
        <v>641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5</v>
      </c>
      <c r="J32" s="6">
        <f t="shared" si="5"/>
        <v>19.72</v>
      </c>
      <c r="K32" s="5"/>
      <c r="L32" s="10"/>
      <c r="M32" s="8">
        <v>14</v>
      </c>
      <c r="N32" s="11">
        <v>8.1199999999999992</v>
      </c>
      <c r="O32" s="10">
        <v>0</v>
      </c>
      <c r="P32" s="10">
        <v>1600</v>
      </c>
      <c r="Q32" s="10">
        <v>0</v>
      </c>
      <c r="R32" s="10">
        <v>7</v>
      </c>
      <c r="S32" s="10">
        <v>68</v>
      </c>
      <c r="T32" s="10">
        <v>170</v>
      </c>
      <c r="U32" s="10"/>
      <c r="V32" s="10">
        <v>645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11</v>
      </c>
      <c r="G33" s="6">
        <f t="shared" si="1"/>
        <v>26.68</v>
      </c>
      <c r="H33" s="5">
        <v>1</v>
      </c>
      <c r="I33" s="10">
        <v>5</v>
      </c>
      <c r="J33" s="6">
        <f t="shared" si="5"/>
        <v>19.72</v>
      </c>
      <c r="K33" s="5"/>
      <c r="L33" s="10"/>
      <c r="M33" s="8">
        <v>14</v>
      </c>
      <c r="N33" s="11">
        <f t="shared" si="4"/>
        <v>8.1200000000000045</v>
      </c>
      <c r="O33" s="10">
        <v>0</v>
      </c>
      <c r="P33" s="10">
        <v>1600</v>
      </c>
      <c r="Q33" s="10">
        <v>0</v>
      </c>
      <c r="R33" s="10">
        <v>7</v>
      </c>
      <c r="S33" s="10">
        <v>72</v>
      </c>
      <c r="T33" s="10">
        <v>146</v>
      </c>
      <c r="U33" s="10"/>
      <c r="V33" s="10">
        <v>640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2</v>
      </c>
      <c r="F34" s="7">
        <v>5</v>
      </c>
      <c r="G34" s="6">
        <f t="shared" si="1"/>
        <v>33.64</v>
      </c>
      <c r="H34" s="5">
        <v>1</v>
      </c>
      <c r="I34" s="10">
        <v>5</v>
      </c>
      <c r="J34" s="6">
        <f t="shared" si="5"/>
        <v>19.72</v>
      </c>
      <c r="K34" s="5"/>
      <c r="L34" s="10"/>
      <c r="M34" s="8">
        <v>14</v>
      </c>
      <c r="N34" s="11">
        <f t="shared" si="4"/>
        <v>6.9599999999999937</v>
      </c>
      <c r="O34" s="10">
        <v>0</v>
      </c>
      <c r="P34" s="10">
        <v>1600</v>
      </c>
      <c r="Q34" s="10">
        <v>0</v>
      </c>
      <c r="R34" s="10">
        <v>7</v>
      </c>
      <c r="S34" s="10">
        <v>67</v>
      </c>
      <c r="T34" s="10">
        <v>182</v>
      </c>
      <c r="U34" s="10"/>
      <c r="V34" s="10">
        <v>640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3</v>
      </c>
      <c r="F35" s="7">
        <v>0</v>
      </c>
      <c r="G35" s="6">
        <f t="shared" si="1"/>
        <v>41.76</v>
      </c>
      <c r="H35" s="5">
        <v>1</v>
      </c>
      <c r="I35" s="10">
        <v>5</v>
      </c>
      <c r="J35" s="6">
        <f t="shared" si="5"/>
        <v>19.72</v>
      </c>
      <c r="K35" s="5"/>
      <c r="L35" s="10"/>
      <c r="M35" s="8">
        <v>14</v>
      </c>
      <c r="N35" s="11">
        <f t="shared" si="4"/>
        <v>8.1199999999999903</v>
      </c>
      <c r="O35" s="10">
        <v>0</v>
      </c>
      <c r="P35" s="10">
        <v>1600</v>
      </c>
      <c r="Q35" s="10">
        <v>0</v>
      </c>
      <c r="R35" s="10">
        <v>7</v>
      </c>
      <c r="S35" s="10">
        <v>68</v>
      </c>
      <c r="T35" s="10">
        <v>180</v>
      </c>
      <c r="U35" s="10"/>
      <c r="V35" s="10">
        <v>637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3</v>
      </c>
      <c r="F36" s="7">
        <v>7</v>
      </c>
      <c r="G36" s="6">
        <f t="shared" si="1"/>
        <v>49.879999999999995</v>
      </c>
      <c r="H36" s="5">
        <v>1</v>
      </c>
      <c r="I36" s="10">
        <v>5</v>
      </c>
      <c r="J36" s="6">
        <f t="shared" si="5"/>
        <v>19.72</v>
      </c>
      <c r="K36" s="5"/>
      <c r="L36" s="10"/>
      <c r="M36" s="8">
        <v>14</v>
      </c>
      <c r="N36" s="11">
        <f t="shared" si="4"/>
        <v>8.1200000000000045</v>
      </c>
      <c r="O36" s="10">
        <v>0</v>
      </c>
      <c r="P36" s="10">
        <v>1600</v>
      </c>
      <c r="Q36" s="10">
        <v>0</v>
      </c>
      <c r="R36" s="10">
        <v>7</v>
      </c>
      <c r="S36" s="10">
        <v>65</v>
      </c>
      <c r="T36" s="10">
        <v>175</v>
      </c>
      <c r="U36" s="10"/>
      <c r="V36" s="10">
        <v>634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1</v>
      </c>
      <c r="G37" s="6">
        <f t="shared" si="1"/>
        <v>56.839999999999996</v>
      </c>
      <c r="H37" s="5">
        <v>1</v>
      </c>
      <c r="I37" s="10">
        <v>5</v>
      </c>
      <c r="J37" s="6">
        <f t="shared" si="5"/>
        <v>19.72</v>
      </c>
      <c r="K37" s="5"/>
      <c r="L37" s="10"/>
      <c r="M37" s="8">
        <v>14</v>
      </c>
      <c r="N37" s="11">
        <f t="shared" si="4"/>
        <v>6.960000000000008</v>
      </c>
      <c r="O37" s="10">
        <v>0</v>
      </c>
      <c r="P37" s="10">
        <v>1600</v>
      </c>
      <c r="Q37" s="10">
        <v>0</v>
      </c>
      <c r="R37" s="10">
        <v>7</v>
      </c>
      <c r="S37" s="10">
        <v>67</v>
      </c>
      <c r="T37" s="10">
        <v>186</v>
      </c>
      <c r="U37" s="10"/>
      <c r="V37" s="10">
        <v>632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8</v>
      </c>
      <c r="G38" s="6">
        <f t="shared" si="1"/>
        <v>64.959999999999994</v>
      </c>
      <c r="H38" s="5">
        <v>1</v>
      </c>
      <c r="I38" s="10">
        <v>5</v>
      </c>
      <c r="J38" s="6">
        <f t="shared" si="5"/>
        <v>19.72</v>
      </c>
      <c r="K38" s="5"/>
      <c r="L38" s="10"/>
      <c r="M38" s="8">
        <v>14</v>
      </c>
      <c r="N38" s="11">
        <f t="shared" si="4"/>
        <v>8.1199999999999903</v>
      </c>
      <c r="O38" s="10">
        <v>0</v>
      </c>
      <c r="P38" s="10">
        <v>1600</v>
      </c>
      <c r="Q38" s="10">
        <v>0</v>
      </c>
      <c r="R38" s="10">
        <v>7</v>
      </c>
      <c r="S38" s="10">
        <v>65</v>
      </c>
      <c r="T38" s="10">
        <v>176</v>
      </c>
      <c r="U38" s="10"/>
      <c r="V38" s="10">
        <v>625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258.56</v>
      </c>
      <c r="O40" s="20"/>
      <c r="T40" s="22" t="s">
        <v>34</v>
      </c>
      <c r="U40" s="20">
        <f>SUM(U9:U39)</f>
        <v>0</v>
      </c>
      <c r="V40" s="20">
        <f>SUM(V9:V39)</f>
        <v>18382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258.56</v>
      </c>
      <c r="O42" s="9">
        <f>O40+O41</f>
        <v>0</v>
      </c>
      <c r="S42" t="s">
        <v>48</v>
      </c>
      <c r="U42" s="9">
        <f>U40+U41</f>
        <v>0</v>
      </c>
      <c r="V42" s="9">
        <f>V40+V41</f>
        <v>18382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W40" sqref="W40:X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7</v>
      </c>
      <c r="F8" s="7">
        <v>5</v>
      </c>
      <c r="G8" s="6">
        <f t="shared" ref="G8:G39" si="1">((+E8*12)+F8)*1.16</f>
        <v>103.24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7</v>
      </c>
      <c r="F9" s="7">
        <v>11</v>
      </c>
      <c r="G9" s="6">
        <f t="shared" si="1"/>
        <v>110.19999999999999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>
        <v>14</v>
      </c>
      <c r="N9" s="11">
        <v>6.96</v>
      </c>
      <c r="O9" s="10">
        <v>0</v>
      </c>
      <c r="P9" s="10">
        <v>1625</v>
      </c>
      <c r="Q9" s="10">
        <v>0</v>
      </c>
      <c r="R9" s="10">
        <v>7</v>
      </c>
      <c r="S9" s="10">
        <v>65</v>
      </c>
      <c r="T9" s="10">
        <v>147</v>
      </c>
      <c r="U9" s="10"/>
      <c r="V9" s="10">
        <v>571</v>
      </c>
      <c r="W9" s="12">
        <v>43178</v>
      </c>
      <c r="X9" s="10">
        <v>2</v>
      </c>
      <c r="Y9" s="10">
        <v>12466446</v>
      </c>
      <c r="Z9" s="10">
        <v>14</v>
      </c>
      <c r="AA9" s="10">
        <v>3</v>
      </c>
      <c r="AB9" s="10">
        <v>1</v>
      </c>
      <c r="AC9" s="11">
        <v>5</v>
      </c>
      <c r="AD9" s="13">
        <v>178.24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8</v>
      </c>
      <c r="F10" s="7">
        <v>5</v>
      </c>
      <c r="G10" s="6">
        <f t="shared" si="1"/>
        <v>117.16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>
        <v>14</v>
      </c>
      <c r="N10" s="11">
        <v>6.96</v>
      </c>
      <c r="O10" s="10">
        <v>0</v>
      </c>
      <c r="P10" s="10">
        <v>1625</v>
      </c>
      <c r="Q10" s="10">
        <v>0</v>
      </c>
      <c r="R10" s="10">
        <v>7</v>
      </c>
      <c r="S10" s="10">
        <v>64</v>
      </c>
      <c r="T10" s="10">
        <v>154</v>
      </c>
      <c r="U10" s="10"/>
      <c r="V10" s="10">
        <v>569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8</v>
      </c>
      <c r="F11" s="7">
        <v>11</v>
      </c>
      <c r="G11" s="6">
        <f t="shared" si="1"/>
        <v>124.11999999999999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>
        <v>14</v>
      </c>
      <c r="N11" s="11">
        <v>6.96</v>
      </c>
      <c r="O11" s="10">
        <v>0</v>
      </c>
      <c r="P11" s="10">
        <v>1625</v>
      </c>
      <c r="Q11" s="10">
        <v>0</v>
      </c>
      <c r="R11" s="10">
        <v>7</v>
      </c>
      <c r="S11" s="10">
        <v>63</v>
      </c>
      <c r="T11" s="10">
        <v>149</v>
      </c>
      <c r="U11" s="10"/>
      <c r="V11" s="10">
        <v>565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9</v>
      </c>
      <c r="F12" s="7">
        <v>5</v>
      </c>
      <c r="G12" s="6">
        <f t="shared" si="1"/>
        <v>131.07999999999998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>
        <v>14</v>
      </c>
      <c r="N12" s="11">
        <v>6.96</v>
      </c>
      <c r="O12" s="10">
        <v>0</v>
      </c>
      <c r="P12" s="10">
        <v>1625</v>
      </c>
      <c r="Q12" s="10">
        <v>0</v>
      </c>
      <c r="R12" s="10">
        <v>7</v>
      </c>
      <c r="S12" s="10">
        <v>67</v>
      </c>
      <c r="T12" s="10">
        <v>145</v>
      </c>
      <c r="U12" s="10"/>
      <c r="V12" s="10">
        <v>563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9</v>
      </c>
      <c r="F13" s="7">
        <v>11</v>
      </c>
      <c r="G13" s="6">
        <f t="shared" si="1"/>
        <v>138.04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>
        <v>14</v>
      </c>
      <c r="N13" s="11">
        <v>6.96</v>
      </c>
      <c r="O13" s="10">
        <v>0</v>
      </c>
      <c r="P13" s="10">
        <v>1625</v>
      </c>
      <c r="Q13" s="10">
        <v>0</v>
      </c>
      <c r="R13" s="10">
        <v>7</v>
      </c>
      <c r="S13" s="10">
        <v>61</v>
      </c>
      <c r="T13" s="10">
        <v>135</v>
      </c>
      <c r="U13" s="10"/>
      <c r="V13" s="10">
        <v>546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10</v>
      </c>
      <c r="F14" s="7">
        <v>5</v>
      </c>
      <c r="G14" s="6">
        <f t="shared" si="1"/>
        <v>145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>
        <v>14</v>
      </c>
      <c r="N14" s="11">
        <v>6.96</v>
      </c>
      <c r="O14" s="10">
        <v>0</v>
      </c>
      <c r="P14" s="10">
        <v>1625</v>
      </c>
      <c r="Q14" s="10">
        <v>0</v>
      </c>
      <c r="R14" s="10">
        <v>7</v>
      </c>
      <c r="S14" s="10">
        <v>65</v>
      </c>
      <c r="T14" s="10">
        <v>138</v>
      </c>
      <c r="U14" s="10"/>
      <c r="V14" s="10">
        <v>540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10</v>
      </c>
      <c r="F15" s="7">
        <v>11</v>
      </c>
      <c r="G15" s="6">
        <f t="shared" si="1"/>
        <v>151.95999999999998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>
        <v>14</v>
      </c>
      <c r="N15" s="11">
        <v>6.96</v>
      </c>
      <c r="O15" s="10">
        <v>0</v>
      </c>
      <c r="P15" s="10">
        <v>1625</v>
      </c>
      <c r="Q15" s="10">
        <v>0</v>
      </c>
      <c r="R15" s="10">
        <v>7</v>
      </c>
      <c r="S15" s="10">
        <v>65</v>
      </c>
      <c r="T15" s="10">
        <v>146</v>
      </c>
      <c r="U15" s="10"/>
      <c r="V15" s="10">
        <v>541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11</v>
      </c>
      <c r="F16" s="7">
        <v>5</v>
      </c>
      <c r="G16" s="6">
        <f t="shared" si="1"/>
        <v>158.91999999999999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>
        <v>14</v>
      </c>
      <c r="N16" s="11">
        <v>6.96</v>
      </c>
      <c r="O16" s="10">
        <v>0</v>
      </c>
      <c r="P16" s="10">
        <v>1625</v>
      </c>
      <c r="Q16" s="10">
        <v>0</v>
      </c>
      <c r="R16" s="10">
        <v>7</v>
      </c>
      <c r="S16" s="10">
        <v>64</v>
      </c>
      <c r="T16" s="10">
        <v>135</v>
      </c>
      <c r="U16" s="10"/>
      <c r="V16" s="10">
        <v>540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11</v>
      </c>
      <c r="F17" s="7">
        <v>11</v>
      </c>
      <c r="G17" s="6">
        <f t="shared" si="1"/>
        <v>165.88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>
        <v>14</v>
      </c>
      <c r="N17" s="11">
        <v>6.96</v>
      </c>
      <c r="O17" s="10">
        <v>0</v>
      </c>
      <c r="P17" s="10">
        <v>1625</v>
      </c>
      <c r="Q17" s="10">
        <v>0</v>
      </c>
      <c r="R17" s="10">
        <v>7</v>
      </c>
      <c r="S17" s="10">
        <v>63</v>
      </c>
      <c r="T17" s="10">
        <v>122</v>
      </c>
      <c r="U17" s="10"/>
      <c r="V17" s="10">
        <v>532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12</v>
      </c>
      <c r="F18" s="7">
        <v>5</v>
      </c>
      <c r="G18" s="6">
        <f t="shared" si="1"/>
        <v>172.83999999999997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>
        <v>14</v>
      </c>
      <c r="N18" s="11">
        <v>6.96</v>
      </c>
      <c r="O18" s="10">
        <v>0</v>
      </c>
      <c r="P18" s="10">
        <v>1625</v>
      </c>
      <c r="Q18" s="10">
        <v>0</v>
      </c>
      <c r="R18" s="10">
        <v>7</v>
      </c>
      <c r="S18" s="10">
        <v>64</v>
      </c>
      <c r="T18" s="10">
        <v>145</v>
      </c>
      <c r="U18" s="10"/>
      <c r="V18" s="10">
        <v>539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12</v>
      </c>
      <c r="F19" s="7">
        <v>11</v>
      </c>
      <c r="G19" s="6">
        <f t="shared" si="1"/>
        <v>179.79999999999998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>
        <v>14</v>
      </c>
      <c r="N19" s="11">
        <v>6.96</v>
      </c>
      <c r="O19" s="10">
        <v>0</v>
      </c>
      <c r="P19" s="10">
        <v>1625</v>
      </c>
      <c r="Q19" s="10">
        <v>0</v>
      </c>
      <c r="R19" s="10">
        <v>7</v>
      </c>
      <c r="S19" s="10">
        <v>64</v>
      </c>
      <c r="T19" s="10">
        <v>114</v>
      </c>
      <c r="U19" s="10"/>
      <c r="V19" s="10">
        <v>543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13</v>
      </c>
      <c r="F20" s="7">
        <v>5</v>
      </c>
      <c r="G20" s="6">
        <f t="shared" si="1"/>
        <v>186.76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6.96</v>
      </c>
      <c r="O20" s="10">
        <v>0</v>
      </c>
      <c r="P20" s="10">
        <v>1625</v>
      </c>
      <c r="Q20" s="10">
        <v>0</v>
      </c>
      <c r="R20" s="10">
        <v>7</v>
      </c>
      <c r="S20" s="10">
        <v>63</v>
      </c>
      <c r="T20" s="10">
        <v>130</v>
      </c>
      <c r="U20" s="10"/>
      <c r="V20" s="14">
        <v>544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13</v>
      </c>
      <c r="F21" s="7">
        <v>10</v>
      </c>
      <c r="G21" s="6">
        <f t="shared" si="1"/>
        <v>192.55999999999997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>
        <v>14</v>
      </c>
      <c r="N21" s="11">
        <f>IF(B21=0,0,(D21+G21)-(D20+G20))</f>
        <v>5.7999999999999829</v>
      </c>
      <c r="O21" s="10">
        <v>0</v>
      </c>
      <c r="P21" s="10">
        <v>1625</v>
      </c>
      <c r="Q21" s="10">
        <v>0</v>
      </c>
      <c r="R21" s="16">
        <v>7</v>
      </c>
      <c r="S21" s="10">
        <v>68</v>
      </c>
      <c r="T21" s="10">
        <v>119</v>
      </c>
      <c r="U21" s="10"/>
      <c r="V21" s="10">
        <v>528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>
        <v>14</v>
      </c>
      <c r="N22" s="11">
        <f>IF(B22=0,0,(D22+G22)-(D21+G21))</f>
        <v>5.8000000000000114</v>
      </c>
      <c r="O22" s="10">
        <v>0</v>
      </c>
      <c r="P22" s="10">
        <v>1625</v>
      </c>
      <c r="Q22" s="10">
        <v>0</v>
      </c>
      <c r="R22" s="10">
        <v>7</v>
      </c>
      <c r="S22" s="10">
        <v>58</v>
      </c>
      <c r="T22" s="10">
        <v>110</v>
      </c>
      <c r="U22" s="10"/>
      <c r="V22" s="10">
        <v>459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14</v>
      </c>
      <c r="F23" s="7">
        <v>3</v>
      </c>
      <c r="G23" s="6">
        <f t="shared" si="1"/>
        <v>198.35999999999999</v>
      </c>
      <c r="H23" s="5">
        <v>1</v>
      </c>
      <c r="I23" s="10">
        <v>10</v>
      </c>
      <c r="J23" s="6">
        <f t="shared" si="2"/>
        <v>25.52</v>
      </c>
      <c r="K23" s="5"/>
      <c r="L23" s="10"/>
      <c r="M23" s="8">
        <v>14</v>
      </c>
      <c r="N23" s="11">
        <v>6.96</v>
      </c>
      <c r="O23" s="10">
        <v>0</v>
      </c>
      <c r="P23" s="10">
        <v>1625</v>
      </c>
      <c r="Q23" s="10">
        <v>0</v>
      </c>
      <c r="R23" s="10">
        <v>7</v>
      </c>
      <c r="S23" s="10">
        <v>65</v>
      </c>
      <c r="T23" s="10">
        <v>142</v>
      </c>
      <c r="U23" s="10"/>
      <c r="V23" s="10">
        <v>547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14</v>
      </c>
      <c r="F24" s="7">
        <v>3</v>
      </c>
      <c r="G24" s="6">
        <f t="shared" si="1"/>
        <v>198.35999999999999</v>
      </c>
      <c r="H24" s="5">
        <v>2</v>
      </c>
      <c r="I24" s="10">
        <v>4</v>
      </c>
      <c r="J24" s="6">
        <f t="shared" si="2"/>
        <v>32.479999999999997</v>
      </c>
      <c r="K24" s="5"/>
      <c r="L24" s="10"/>
      <c r="M24" s="8">
        <v>14</v>
      </c>
      <c r="N24" s="11">
        <v>6.96</v>
      </c>
      <c r="O24" s="10">
        <v>0</v>
      </c>
      <c r="P24" s="10">
        <v>1625</v>
      </c>
      <c r="Q24" s="10">
        <v>0</v>
      </c>
      <c r="R24" s="10">
        <v>7</v>
      </c>
      <c r="S24" s="10">
        <v>67</v>
      </c>
      <c r="T24" s="10">
        <v>130</v>
      </c>
      <c r="U24" s="10"/>
      <c r="V24" s="10">
        <v>544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10</v>
      </c>
      <c r="J25" s="6">
        <f t="shared" si="2"/>
        <v>39.44</v>
      </c>
      <c r="K25" s="5"/>
      <c r="L25" s="10"/>
      <c r="M25" s="8">
        <v>14</v>
      </c>
      <c r="N25" s="11">
        <v>6.96</v>
      </c>
      <c r="O25" s="10">
        <v>0</v>
      </c>
      <c r="P25" s="10">
        <v>1625</v>
      </c>
      <c r="Q25" s="10">
        <v>0</v>
      </c>
      <c r="R25" s="10">
        <v>7</v>
      </c>
      <c r="S25" s="10">
        <v>64</v>
      </c>
      <c r="T25" s="10">
        <v>125</v>
      </c>
      <c r="U25" s="10"/>
      <c r="V25" s="17">
        <v>527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14</v>
      </c>
      <c r="F26" s="7">
        <v>3</v>
      </c>
      <c r="G26" s="6">
        <f t="shared" si="1"/>
        <v>198.35999999999999</v>
      </c>
      <c r="H26" s="5">
        <v>3</v>
      </c>
      <c r="I26" s="10">
        <v>5</v>
      </c>
      <c r="J26" s="6">
        <f t="shared" si="2"/>
        <v>47.559999999999995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1625</v>
      </c>
      <c r="Q26" s="10">
        <v>0</v>
      </c>
      <c r="R26" s="10">
        <v>7</v>
      </c>
      <c r="S26" s="10">
        <v>65</v>
      </c>
      <c r="T26" s="10">
        <v>149</v>
      </c>
      <c r="U26" s="10"/>
      <c r="V26" s="10">
        <v>550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5</v>
      </c>
      <c r="G27" s="6">
        <f t="shared" si="1"/>
        <v>19.72</v>
      </c>
      <c r="H27" s="5">
        <v>4</v>
      </c>
      <c r="I27" s="10">
        <v>0</v>
      </c>
      <c r="J27" s="6">
        <f t="shared" si="2"/>
        <v>55.679999999999993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1625</v>
      </c>
      <c r="Q27" s="10">
        <v>0</v>
      </c>
      <c r="R27" s="10">
        <v>7</v>
      </c>
      <c r="S27" s="10">
        <v>63</v>
      </c>
      <c r="T27" s="10">
        <v>141</v>
      </c>
      <c r="U27" s="10"/>
      <c r="V27" s="10">
        <v>554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5</v>
      </c>
      <c r="G28" s="6">
        <f t="shared" si="1"/>
        <v>19.72</v>
      </c>
      <c r="H28" s="5">
        <v>4</v>
      </c>
      <c r="I28" s="10">
        <v>7</v>
      </c>
      <c r="J28" s="6">
        <f t="shared" si="2"/>
        <v>63.8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1625</v>
      </c>
      <c r="Q28" s="10">
        <v>0</v>
      </c>
      <c r="R28" s="10">
        <v>7</v>
      </c>
      <c r="S28" s="10">
        <v>67</v>
      </c>
      <c r="T28" s="10">
        <v>135</v>
      </c>
      <c r="U28" s="10"/>
      <c r="V28" s="10">
        <v>542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5</v>
      </c>
      <c r="G29" s="6">
        <f t="shared" si="1"/>
        <v>19.72</v>
      </c>
      <c r="H29" s="5">
        <v>5</v>
      </c>
      <c r="I29" s="10">
        <v>2</v>
      </c>
      <c r="J29" s="6">
        <f t="shared" si="2"/>
        <v>71.92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1625</v>
      </c>
      <c r="Q29" s="10">
        <v>0</v>
      </c>
      <c r="R29" s="10">
        <v>7</v>
      </c>
      <c r="S29" s="10">
        <v>65</v>
      </c>
      <c r="T29" s="10">
        <v>135</v>
      </c>
      <c r="U29" s="10"/>
      <c r="V29" s="10">
        <v>546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5</v>
      </c>
      <c r="G30" s="6">
        <f t="shared" si="1"/>
        <v>19.72</v>
      </c>
      <c r="H30" s="5">
        <v>5</v>
      </c>
      <c r="I30" s="10">
        <v>8</v>
      </c>
      <c r="J30" s="6">
        <f t="shared" ref="J30:J39" si="4">((+H30*12)+I30)*1.16</f>
        <v>78.88</v>
      </c>
      <c r="K30" s="5"/>
      <c r="L30" s="10"/>
      <c r="M30" s="8">
        <v>14</v>
      </c>
      <c r="N30" s="11">
        <v>9.27</v>
      </c>
      <c r="O30" s="10">
        <v>0</v>
      </c>
      <c r="P30" s="10">
        <v>1625</v>
      </c>
      <c r="Q30" s="10">
        <v>0</v>
      </c>
      <c r="R30" s="10">
        <v>7</v>
      </c>
      <c r="S30" s="10">
        <v>65</v>
      </c>
      <c r="T30" s="10">
        <v>123</v>
      </c>
      <c r="U30" s="10"/>
      <c r="V30" s="10">
        <v>530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5</v>
      </c>
      <c r="G31" s="6">
        <f t="shared" si="1"/>
        <v>19.72</v>
      </c>
      <c r="H31" s="5">
        <v>6</v>
      </c>
      <c r="I31" s="10">
        <v>4</v>
      </c>
      <c r="J31" s="6">
        <f t="shared" si="4"/>
        <v>88.16</v>
      </c>
      <c r="K31" s="5"/>
      <c r="L31" s="10"/>
      <c r="M31" s="8">
        <v>14</v>
      </c>
      <c r="N31" s="11">
        <v>9.27</v>
      </c>
      <c r="O31" s="10">
        <v>0</v>
      </c>
      <c r="P31" s="10">
        <v>1625</v>
      </c>
      <c r="Q31" s="10">
        <v>0</v>
      </c>
      <c r="R31" s="10">
        <v>7</v>
      </c>
      <c r="S31" s="10">
        <v>64</v>
      </c>
      <c r="T31" s="10">
        <v>136</v>
      </c>
      <c r="U31" s="10"/>
      <c r="V31" s="10">
        <v>539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5</v>
      </c>
      <c r="G32" s="6">
        <f t="shared" si="1"/>
        <v>19.72</v>
      </c>
      <c r="H32" s="5">
        <v>7</v>
      </c>
      <c r="I32" s="10">
        <v>0</v>
      </c>
      <c r="J32" s="6">
        <f t="shared" si="4"/>
        <v>97.44</v>
      </c>
      <c r="K32" s="5"/>
      <c r="L32" s="10"/>
      <c r="M32" s="8">
        <v>14</v>
      </c>
      <c r="N32" s="11">
        <v>9.27</v>
      </c>
      <c r="O32" s="10">
        <v>0</v>
      </c>
      <c r="P32" s="10">
        <v>1625</v>
      </c>
      <c r="Q32" s="10">
        <v>0</v>
      </c>
      <c r="R32" s="10">
        <v>7</v>
      </c>
      <c r="S32" s="10">
        <v>69</v>
      </c>
      <c r="T32" s="10">
        <v>119</v>
      </c>
      <c r="U32" s="10"/>
      <c r="V32" s="10">
        <v>529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5</v>
      </c>
      <c r="G33" s="6">
        <f t="shared" si="1"/>
        <v>19.72</v>
      </c>
      <c r="H33" s="5">
        <v>7</v>
      </c>
      <c r="I33" s="10">
        <v>7</v>
      </c>
      <c r="J33" s="6">
        <f t="shared" si="4"/>
        <v>105.55999999999999</v>
      </c>
      <c r="K33" s="5"/>
      <c r="L33" s="10"/>
      <c r="M33" s="8">
        <v>14</v>
      </c>
      <c r="N33" s="11">
        <v>8.1199999999999992</v>
      </c>
      <c r="O33" s="10">
        <v>0</v>
      </c>
      <c r="P33" s="10">
        <v>1625</v>
      </c>
      <c r="Q33" s="10">
        <v>0</v>
      </c>
      <c r="R33" s="10">
        <v>7</v>
      </c>
      <c r="S33" s="10">
        <v>65</v>
      </c>
      <c r="T33" s="10">
        <v>120</v>
      </c>
      <c r="U33" s="10"/>
      <c r="V33" s="10">
        <v>517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5</v>
      </c>
      <c r="G34" s="6">
        <f t="shared" si="1"/>
        <v>19.72</v>
      </c>
      <c r="H34" s="5">
        <v>8</v>
      </c>
      <c r="I34" s="10">
        <v>3</v>
      </c>
      <c r="J34" s="6">
        <f t="shared" si="4"/>
        <v>114.83999999999999</v>
      </c>
      <c r="K34" s="5"/>
      <c r="L34" s="10"/>
      <c r="M34" s="8">
        <v>14</v>
      </c>
      <c r="N34" s="11">
        <v>9.27</v>
      </c>
      <c r="O34" s="10">
        <v>0</v>
      </c>
      <c r="P34" s="10">
        <v>1625</v>
      </c>
      <c r="Q34" s="10">
        <v>0</v>
      </c>
      <c r="R34" s="10">
        <v>7</v>
      </c>
      <c r="S34" s="10">
        <v>70</v>
      </c>
      <c r="T34" s="10">
        <v>141</v>
      </c>
      <c r="U34" s="10"/>
      <c r="V34" s="10">
        <v>559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5</v>
      </c>
      <c r="G35" s="6">
        <f t="shared" si="1"/>
        <v>19.72</v>
      </c>
      <c r="H35" s="5">
        <v>8</v>
      </c>
      <c r="I35" s="10">
        <v>10</v>
      </c>
      <c r="J35" s="6">
        <f t="shared" si="4"/>
        <v>122.96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1625</v>
      </c>
      <c r="Q35" s="10">
        <v>0</v>
      </c>
      <c r="R35" s="10">
        <v>7</v>
      </c>
      <c r="S35" s="10">
        <v>64</v>
      </c>
      <c r="T35" s="10">
        <v>145</v>
      </c>
      <c r="U35" s="10"/>
      <c r="V35" s="10">
        <v>561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5</v>
      </c>
      <c r="G36" s="6">
        <f t="shared" si="1"/>
        <v>19.72</v>
      </c>
      <c r="H36" s="5">
        <v>9</v>
      </c>
      <c r="I36" s="10">
        <v>6</v>
      </c>
      <c r="J36" s="6">
        <f t="shared" si="4"/>
        <v>132.23999999999998</v>
      </c>
      <c r="K36" s="5"/>
      <c r="L36" s="10"/>
      <c r="M36" s="8">
        <v>14</v>
      </c>
      <c r="N36" s="11">
        <v>9.27</v>
      </c>
      <c r="O36" s="10">
        <v>0</v>
      </c>
      <c r="P36" s="10">
        <v>1650</v>
      </c>
      <c r="Q36" s="10">
        <v>0</v>
      </c>
      <c r="R36" s="10">
        <v>7</v>
      </c>
      <c r="S36" s="10">
        <v>68</v>
      </c>
      <c r="T36" s="10">
        <v>139</v>
      </c>
      <c r="U36" s="10"/>
      <c r="V36" s="10">
        <v>565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5</v>
      </c>
      <c r="G37" s="6">
        <f t="shared" si="1"/>
        <v>19.72</v>
      </c>
      <c r="H37" s="5">
        <v>10</v>
      </c>
      <c r="I37" s="10">
        <v>2</v>
      </c>
      <c r="J37" s="6">
        <f t="shared" si="4"/>
        <v>141.51999999999998</v>
      </c>
      <c r="K37" s="5"/>
      <c r="L37" s="10"/>
      <c r="M37" s="8">
        <v>14</v>
      </c>
      <c r="N37" s="11">
        <v>9.27</v>
      </c>
      <c r="O37" s="10">
        <v>0</v>
      </c>
      <c r="P37" s="10">
        <v>1650</v>
      </c>
      <c r="Q37" s="10">
        <v>0</v>
      </c>
      <c r="R37" s="10">
        <v>7</v>
      </c>
      <c r="S37" s="10">
        <v>67</v>
      </c>
      <c r="T37" s="10">
        <v>136</v>
      </c>
      <c r="U37" s="10"/>
      <c r="V37" s="10">
        <v>553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5</v>
      </c>
      <c r="G38" s="6">
        <f t="shared" si="1"/>
        <v>19.72</v>
      </c>
      <c r="H38" s="5">
        <v>10</v>
      </c>
      <c r="I38" s="10">
        <v>10</v>
      </c>
      <c r="J38" s="6">
        <f t="shared" si="4"/>
        <v>150.79999999999998</v>
      </c>
      <c r="K38" s="5"/>
      <c r="L38" s="10"/>
      <c r="M38" s="8">
        <v>14</v>
      </c>
      <c r="N38" s="11">
        <v>9.27</v>
      </c>
      <c r="O38" s="10">
        <v>0</v>
      </c>
      <c r="P38" s="10">
        <v>1650</v>
      </c>
      <c r="Q38" s="10">
        <v>0</v>
      </c>
      <c r="R38" s="10">
        <v>7</v>
      </c>
      <c r="S38" s="10">
        <v>66</v>
      </c>
      <c r="T38" s="10">
        <v>115</v>
      </c>
      <c r="U38" s="10"/>
      <c r="V38" s="10">
        <v>546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5</v>
      </c>
      <c r="G39" s="6">
        <f t="shared" si="1"/>
        <v>19.72</v>
      </c>
      <c r="H39" s="5">
        <v>11</v>
      </c>
      <c r="I39" s="10">
        <v>6</v>
      </c>
      <c r="J39" s="6">
        <f t="shared" si="4"/>
        <v>160.07999999999998</v>
      </c>
      <c r="K39" s="5"/>
      <c r="L39" s="10"/>
      <c r="M39" s="8">
        <v>14</v>
      </c>
      <c r="N39" s="11">
        <v>9.27</v>
      </c>
      <c r="O39" s="10">
        <v>0</v>
      </c>
      <c r="P39" s="10">
        <v>1650</v>
      </c>
      <c r="Q39" s="10">
        <v>0</v>
      </c>
      <c r="R39" s="10">
        <v>7</v>
      </c>
      <c r="S39" s="10">
        <v>64</v>
      </c>
      <c r="T39" s="10">
        <v>142</v>
      </c>
      <c r="U39" s="10"/>
      <c r="V39" s="10">
        <v>547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238.88000000000005</v>
      </c>
      <c r="O40" s="20"/>
      <c r="T40" s="22" t="s">
        <v>34</v>
      </c>
      <c r="U40" s="20">
        <f>SUM(U9:U39)</f>
        <v>0</v>
      </c>
      <c r="V40" s="20">
        <f>SUM(V9:V39)</f>
        <v>16836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238.88000000000005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16836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A37" sqref="A37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3</v>
      </c>
      <c r="I8" s="5">
        <v>6</v>
      </c>
      <c r="J8" s="6">
        <f t="shared" ref="J8:J29" si="2">((+H8*12)+I8)*1.16</f>
        <v>48.72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4</v>
      </c>
      <c r="G9" s="6">
        <f t="shared" si="1"/>
        <v>18.559999999999999</v>
      </c>
      <c r="H9" s="5">
        <v>4</v>
      </c>
      <c r="I9" s="10">
        <v>1</v>
      </c>
      <c r="J9" s="6">
        <f t="shared" si="2"/>
        <v>56.839999999999996</v>
      </c>
      <c r="K9" s="5"/>
      <c r="L9" s="10"/>
      <c r="M9" s="8">
        <v>14</v>
      </c>
      <c r="N9" s="11">
        <v>8.1199999999999992</v>
      </c>
      <c r="O9" s="10">
        <v>0</v>
      </c>
      <c r="P9" s="10">
        <v>1650</v>
      </c>
      <c r="Q9" s="10">
        <v>0</v>
      </c>
      <c r="R9" s="10">
        <v>7</v>
      </c>
      <c r="S9" s="10">
        <v>61</v>
      </c>
      <c r="T9" s="10">
        <v>138</v>
      </c>
      <c r="U9" s="10"/>
      <c r="V9" s="10">
        <v>563</v>
      </c>
      <c r="W9" s="12">
        <v>43151</v>
      </c>
      <c r="X9" s="10">
        <v>3</v>
      </c>
      <c r="Y9" s="10">
        <v>12437271</v>
      </c>
      <c r="Z9" s="10">
        <v>14</v>
      </c>
      <c r="AA9" s="10">
        <v>3</v>
      </c>
      <c r="AB9" s="10">
        <v>1</v>
      </c>
      <c r="AC9" s="11">
        <v>4</v>
      </c>
      <c r="AD9" s="13">
        <v>179.9</v>
      </c>
    </row>
    <row r="10" spans="1:30">
      <c r="A10" s="9">
        <f t="shared" ref="A10:A35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4</v>
      </c>
      <c r="G10" s="6">
        <f t="shared" si="1"/>
        <v>18.559999999999999</v>
      </c>
      <c r="H10" s="5">
        <v>4</v>
      </c>
      <c r="I10" s="10">
        <v>7</v>
      </c>
      <c r="J10" s="6">
        <f t="shared" si="2"/>
        <v>63.8</v>
      </c>
      <c r="K10" s="5"/>
      <c r="L10" s="10"/>
      <c r="M10" s="8">
        <v>14</v>
      </c>
      <c r="N10" s="11">
        <v>6.9</v>
      </c>
      <c r="O10" s="10">
        <v>0</v>
      </c>
      <c r="P10" s="10">
        <v>1650</v>
      </c>
      <c r="Q10" s="10">
        <v>0</v>
      </c>
      <c r="R10" s="10">
        <v>7</v>
      </c>
      <c r="S10" s="10">
        <v>63</v>
      </c>
      <c r="T10" s="10">
        <v>150</v>
      </c>
      <c r="U10" s="10"/>
      <c r="V10" s="10">
        <v>559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4</v>
      </c>
      <c r="G11" s="6">
        <f t="shared" si="1"/>
        <v>18.559999999999999</v>
      </c>
      <c r="H11" s="5">
        <v>5</v>
      </c>
      <c r="I11" s="10">
        <v>1</v>
      </c>
      <c r="J11" s="6">
        <f t="shared" si="2"/>
        <v>70.759999999999991</v>
      </c>
      <c r="K11" s="5"/>
      <c r="L11" s="10"/>
      <c r="M11" s="8">
        <v>14</v>
      </c>
      <c r="N11" s="11">
        <v>6.9</v>
      </c>
      <c r="O11" s="10">
        <v>0</v>
      </c>
      <c r="P11" s="10">
        <v>1650</v>
      </c>
      <c r="Q11" s="10">
        <v>0</v>
      </c>
      <c r="R11" s="10">
        <v>7</v>
      </c>
      <c r="S11" s="10">
        <v>62</v>
      </c>
      <c r="T11" s="10">
        <v>155</v>
      </c>
      <c r="U11" s="10"/>
      <c r="V11" s="10">
        <v>547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4</v>
      </c>
      <c r="G12" s="6">
        <f t="shared" si="1"/>
        <v>18.559999999999999</v>
      </c>
      <c r="H12" s="5">
        <v>5</v>
      </c>
      <c r="I12" s="10">
        <v>8</v>
      </c>
      <c r="J12" s="6">
        <f t="shared" si="2"/>
        <v>78.88</v>
      </c>
      <c r="K12" s="5"/>
      <c r="L12" s="10"/>
      <c r="M12" s="8">
        <v>14</v>
      </c>
      <c r="N12" s="11">
        <v>8.1199999999999992</v>
      </c>
      <c r="O12" s="10">
        <v>0</v>
      </c>
      <c r="P12" s="10">
        <v>1650</v>
      </c>
      <c r="Q12" s="10">
        <v>0</v>
      </c>
      <c r="R12" s="10">
        <v>7</v>
      </c>
      <c r="S12" s="10">
        <v>65</v>
      </c>
      <c r="T12" s="10">
        <v>175</v>
      </c>
      <c r="U12" s="10"/>
      <c r="V12" s="10">
        <v>612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4</v>
      </c>
      <c r="G13" s="6">
        <f t="shared" si="1"/>
        <v>18.559999999999999</v>
      </c>
      <c r="H13" s="5">
        <v>6</v>
      </c>
      <c r="I13" s="10">
        <v>4</v>
      </c>
      <c r="J13" s="6">
        <f t="shared" si="2"/>
        <v>88.16</v>
      </c>
      <c r="K13" s="5"/>
      <c r="L13" s="10"/>
      <c r="M13" s="8">
        <v>14</v>
      </c>
      <c r="N13" s="11">
        <v>9.2799999999999994</v>
      </c>
      <c r="O13" s="10">
        <v>0</v>
      </c>
      <c r="P13" s="10">
        <v>1650</v>
      </c>
      <c r="Q13" s="10">
        <v>0</v>
      </c>
      <c r="R13" s="10">
        <v>7</v>
      </c>
      <c r="S13" s="10">
        <v>69</v>
      </c>
      <c r="T13" s="10">
        <v>155</v>
      </c>
      <c r="U13" s="10"/>
      <c r="V13" s="10">
        <v>636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4</v>
      </c>
      <c r="G14" s="6">
        <f t="shared" si="1"/>
        <v>18.559999999999999</v>
      </c>
      <c r="H14" s="5">
        <v>7</v>
      </c>
      <c r="I14" s="10">
        <v>0</v>
      </c>
      <c r="J14" s="6">
        <f t="shared" si="2"/>
        <v>97.44</v>
      </c>
      <c r="K14" s="5"/>
      <c r="L14" s="10"/>
      <c r="M14" s="8">
        <v>14</v>
      </c>
      <c r="N14" s="11">
        <v>9.2799999999999994</v>
      </c>
      <c r="O14" s="10">
        <v>0</v>
      </c>
      <c r="P14" s="10">
        <v>1650</v>
      </c>
      <c r="Q14" s="10">
        <v>0</v>
      </c>
      <c r="R14" s="10">
        <v>7</v>
      </c>
      <c r="S14" s="10">
        <v>67</v>
      </c>
      <c r="T14" s="10">
        <v>170</v>
      </c>
      <c r="U14" s="10"/>
      <c r="V14" s="10">
        <v>625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4</v>
      </c>
      <c r="G15" s="6">
        <f t="shared" si="1"/>
        <v>18.559999999999999</v>
      </c>
      <c r="H15" s="5">
        <v>7</v>
      </c>
      <c r="I15" s="10">
        <v>7</v>
      </c>
      <c r="J15" s="6">
        <f t="shared" si="2"/>
        <v>105.55999999999999</v>
      </c>
      <c r="K15" s="5"/>
      <c r="L15" s="10"/>
      <c r="M15" s="8">
        <v>14</v>
      </c>
      <c r="N15" s="11">
        <v>8.1199999999999992</v>
      </c>
      <c r="O15" s="10">
        <v>0</v>
      </c>
      <c r="P15" s="10">
        <v>1650</v>
      </c>
      <c r="Q15" s="10">
        <v>0</v>
      </c>
      <c r="R15" s="10">
        <v>7</v>
      </c>
      <c r="S15" s="10">
        <v>68</v>
      </c>
      <c r="T15" s="10">
        <v>175</v>
      </c>
      <c r="U15" s="10"/>
      <c r="V15" s="10">
        <v>630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3</v>
      </c>
      <c r="J16" s="6">
        <f t="shared" si="2"/>
        <v>114.83999999999999</v>
      </c>
      <c r="K16" s="5"/>
      <c r="L16" s="10"/>
      <c r="M16" s="8">
        <v>14</v>
      </c>
      <c r="N16" s="11">
        <v>9.2799999999999994</v>
      </c>
      <c r="O16" s="10">
        <v>0</v>
      </c>
      <c r="P16" s="10">
        <v>1650</v>
      </c>
      <c r="Q16" s="10">
        <v>0</v>
      </c>
      <c r="R16" s="10">
        <v>7</v>
      </c>
      <c r="S16" s="10">
        <v>65</v>
      </c>
      <c r="T16" s="10">
        <v>178</v>
      </c>
      <c r="U16" s="10"/>
      <c r="V16" s="10">
        <v>635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4</v>
      </c>
      <c r="G17" s="6">
        <f t="shared" si="1"/>
        <v>18.559999999999999</v>
      </c>
      <c r="H17" s="5">
        <v>8</v>
      </c>
      <c r="I17" s="10">
        <v>10</v>
      </c>
      <c r="J17" s="6">
        <f t="shared" si="2"/>
        <v>122.96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1650</v>
      </c>
      <c r="Q17" s="10">
        <v>0</v>
      </c>
      <c r="R17" s="10">
        <v>7</v>
      </c>
      <c r="S17" s="10">
        <v>67</v>
      </c>
      <c r="T17" s="10">
        <v>175</v>
      </c>
      <c r="U17" s="10"/>
      <c r="V17" s="10">
        <v>623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4</v>
      </c>
      <c r="G18" s="6">
        <f t="shared" si="1"/>
        <v>18.559999999999999</v>
      </c>
      <c r="H18" s="5">
        <v>9</v>
      </c>
      <c r="I18" s="10">
        <v>7</v>
      </c>
      <c r="J18" s="6">
        <f t="shared" si="2"/>
        <v>133.39999999999998</v>
      </c>
      <c r="K18" s="5"/>
      <c r="L18" s="10"/>
      <c r="M18" s="8">
        <v>14</v>
      </c>
      <c r="N18" s="11">
        <v>10.44</v>
      </c>
      <c r="O18" s="10">
        <v>0</v>
      </c>
      <c r="P18" s="10">
        <v>1650</v>
      </c>
      <c r="Q18" s="10">
        <v>0</v>
      </c>
      <c r="R18" s="10">
        <v>7</v>
      </c>
      <c r="S18" s="10">
        <v>64</v>
      </c>
      <c r="T18" s="10">
        <v>174</v>
      </c>
      <c r="U18" s="10"/>
      <c r="V18" s="10">
        <v>622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4</v>
      </c>
      <c r="G19" s="6">
        <f t="shared" si="1"/>
        <v>18.559999999999999</v>
      </c>
      <c r="H19" s="5">
        <v>10</v>
      </c>
      <c r="I19" s="10">
        <v>3</v>
      </c>
      <c r="J19" s="6">
        <f t="shared" si="2"/>
        <v>142.67999999999998</v>
      </c>
      <c r="K19" s="5"/>
      <c r="L19" s="10"/>
      <c r="M19" s="8">
        <v>14</v>
      </c>
      <c r="N19" s="11">
        <v>9.2799999999999994</v>
      </c>
      <c r="O19" s="10">
        <v>0</v>
      </c>
      <c r="P19" s="10">
        <v>1650</v>
      </c>
      <c r="Q19" s="10">
        <v>0</v>
      </c>
      <c r="R19" s="10">
        <v>7</v>
      </c>
      <c r="S19" s="10">
        <v>72</v>
      </c>
      <c r="T19" s="10">
        <v>142</v>
      </c>
      <c r="U19" s="10"/>
      <c r="V19" s="10">
        <v>617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4</v>
      </c>
      <c r="G20" s="6">
        <f t="shared" si="1"/>
        <v>18.559999999999999</v>
      </c>
      <c r="H20" s="5">
        <v>10</v>
      </c>
      <c r="I20" s="10">
        <v>10</v>
      </c>
      <c r="J20" s="6">
        <f t="shared" si="2"/>
        <v>150.79999999999998</v>
      </c>
      <c r="K20" s="5"/>
      <c r="L20" s="10"/>
      <c r="M20" s="8">
        <v>14</v>
      </c>
      <c r="N20" s="11">
        <v>8.1199999999999992</v>
      </c>
      <c r="O20" s="10">
        <v>0</v>
      </c>
      <c r="P20" s="10">
        <v>1625</v>
      </c>
      <c r="Q20" s="10">
        <v>0</v>
      </c>
      <c r="R20" s="10">
        <v>7</v>
      </c>
      <c r="S20" s="10">
        <v>64</v>
      </c>
      <c r="T20" s="10">
        <v>175</v>
      </c>
      <c r="U20" s="10"/>
      <c r="V20" s="14">
        <v>619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4</v>
      </c>
      <c r="G21" s="6">
        <f t="shared" si="1"/>
        <v>18.559999999999999</v>
      </c>
      <c r="H21" s="5">
        <v>11</v>
      </c>
      <c r="I21" s="10">
        <v>5</v>
      </c>
      <c r="J21" s="6">
        <f t="shared" si="2"/>
        <v>158.91999999999999</v>
      </c>
      <c r="K21" s="5"/>
      <c r="L21" s="10"/>
      <c r="M21" s="8">
        <v>14</v>
      </c>
      <c r="N21" s="11">
        <v>8.1199999999999992</v>
      </c>
      <c r="O21" s="10">
        <v>0</v>
      </c>
      <c r="P21" s="10">
        <v>1625</v>
      </c>
      <c r="Q21" s="10">
        <v>0</v>
      </c>
      <c r="R21" s="16">
        <v>7</v>
      </c>
      <c r="S21" s="10">
        <v>65</v>
      </c>
      <c r="T21" s="10">
        <v>183</v>
      </c>
      <c r="U21" s="10"/>
      <c r="V21" s="10">
        <v>620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4</v>
      </c>
      <c r="G22" s="6">
        <f t="shared" si="1"/>
        <v>18.559999999999999</v>
      </c>
      <c r="H22" s="28">
        <v>12</v>
      </c>
      <c r="I22" s="10">
        <v>1</v>
      </c>
      <c r="J22" s="6">
        <f t="shared" si="2"/>
        <v>168.2</v>
      </c>
      <c r="K22" s="5"/>
      <c r="L22" s="10"/>
      <c r="M22" s="8">
        <v>14</v>
      </c>
      <c r="N22" s="11">
        <v>9.2799999999999994</v>
      </c>
      <c r="O22" s="10">
        <v>0</v>
      </c>
      <c r="P22" s="10">
        <v>1625</v>
      </c>
      <c r="Q22" s="10">
        <v>0</v>
      </c>
      <c r="R22" s="10">
        <v>7</v>
      </c>
      <c r="S22" s="10">
        <v>65</v>
      </c>
      <c r="T22" s="10">
        <v>172</v>
      </c>
      <c r="U22" s="10"/>
      <c r="V22" s="10">
        <v>613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4</v>
      </c>
      <c r="G23" s="6">
        <f t="shared" si="1"/>
        <v>18.559999999999999</v>
      </c>
      <c r="H23" s="5">
        <v>12</v>
      </c>
      <c r="I23" s="10">
        <v>9</v>
      </c>
      <c r="J23" s="6">
        <f t="shared" si="2"/>
        <v>177.48</v>
      </c>
      <c r="K23" s="5"/>
      <c r="L23" s="10"/>
      <c r="M23" s="8">
        <v>14</v>
      </c>
      <c r="N23" s="11">
        <v>9.2799999999999994</v>
      </c>
      <c r="O23" s="10">
        <v>0</v>
      </c>
      <c r="P23" s="10">
        <v>1625</v>
      </c>
      <c r="Q23" s="10">
        <v>0</v>
      </c>
      <c r="R23" s="10">
        <v>7</v>
      </c>
      <c r="S23" s="10">
        <v>64</v>
      </c>
      <c r="T23" s="10">
        <v>164</v>
      </c>
      <c r="U23" s="10"/>
      <c r="V23" s="10">
        <v>615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4</v>
      </c>
      <c r="J24" s="6">
        <f t="shared" si="2"/>
        <v>185.6</v>
      </c>
      <c r="K24" s="5"/>
      <c r="L24" s="10"/>
      <c r="M24" s="8">
        <v>14</v>
      </c>
      <c r="N24" s="11">
        <v>8.1199999999999992</v>
      </c>
      <c r="O24" s="10">
        <v>0</v>
      </c>
      <c r="P24" s="10">
        <v>1625</v>
      </c>
      <c r="Q24" s="10">
        <v>0</v>
      </c>
      <c r="R24" s="10">
        <v>7</v>
      </c>
      <c r="S24" s="10">
        <v>65</v>
      </c>
      <c r="T24" s="10">
        <v>174</v>
      </c>
      <c r="U24" s="10"/>
      <c r="V24" s="10">
        <v>605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4</v>
      </c>
      <c r="G25" s="6">
        <f t="shared" si="1"/>
        <v>18.559999999999999</v>
      </c>
      <c r="H25" s="5">
        <v>14</v>
      </c>
      <c r="I25" s="10">
        <v>0</v>
      </c>
      <c r="J25" s="6">
        <f t="shared" si="2"/>
        <v>194.88</v>
      </c>
      <c r="K25" s="5"/>
      <c r="L25" s="10"/>
      <c r="M25" s="8">
        <v>14</v>
      </c>
      <c r="N25" s="11">
        <v>9.2799999999999994</v>
      </c>
      <c r="O25" s="10">
        <v>0</v>
      </c>
      <c r="P25" s="10">
        <v>1625</v>
      </c>
      <c r="Q25" s="10">
        <v>0</v>
      </c>
      <c r="R25" s="10">
        <v>7</v>
      </c>
      <c r="S25" s="10">
        <v>67</v>
      </c>
      <c r="T25" s="10">
        <v>163</v>
      </c>
      <c r="U25" s="10"/>
      <c r="V25" s="17">
        <v>605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10</v>
      </c>
      <c r="G26" s="6">
        <f t="shared" si="1"/>
        <v>25.52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>
        <v>14</v>
      </c>
      <c r="N26" s="11">
        <f t="shared" ref="N26:N39" si="4">IF(B26=0,0,(D26+G26)-(D25+G25))</f>
        <v>6.9599999999999937</v>
      </c>
      <c r="O26" s="10">
        <v>0</v>
      </c>
      <c r="P26" s="10">
        <v>1625</v>
      </c>
      <c r="Q26" s="10">
        <v>0</v>
      </c>
      <c r="R26" s="10">
        <v>7</v>
      </c>
      <c r="S26" s="10">
        <v>68</v>
      </c>
      <c r="T26" s="10">
        <v>149</v>
      </c>
      <c r="U26" s="10"/>
      <c r="V26" s="10">
        <v>602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2</v>
      </c>
      <c r="F27" s="7">
        <v>5</v>
      </c>
      <c r="G27" s="6">
        <f t="shared" si="1"/>
        <v>33.64</v>
      </c>
      <c r="H27" s="5">
        <v>14</v>
      </c>
      <c r="I27" s="10">
        <v>0</v>
      </c>
      <c r="J27" s="6">
        <f t="shared" si="2"/>
        <v>194.88</v>
      </c>
      <c r="K27" s="5"/>
      <c r="L27" s="10"/>
      <c r="M27" s="8">
        <v>14</v>
      </c>
      <c r="N27" s="11">
        <f t="shared" si="4"/>
        <v>8.1200000000000045</v>
      </c>
      <c r="O27" s="10">
        <v>0</v>
      </c>
      <c r="P27" s="10">
        <v>1625</v>
      </c>
      <c r="Q27" s="10">
        <v>0</v>
      </c>
      <c r="R27" s="10">
        <v>7</v>
      </c>
      <c r="S27" s="10">
        <v>70</v>
      </c>
      <c r="T27" s="10">
        <v>148</v>
      </c>
      <c r="U27" s="10"/>
      <c r="V27" s="10">
        <v>594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2</v>
      </c>
      <c r="F28" s="7">
        <v>11</v>
      </c>
      <c r="G28" s="6">
        <f t="shared" si="1"/>
        <v>40.599999999999994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>
        <v>14</v>
      </c>
      <c r="N28" s="11">
        <f t="shared" si="4"/>
        <v>6.9599999999999937</v>
      </c>
      <c r="O28" s="10">
        <v>0</v>
      </c>
      <c r="P28" s="10">
        <v>1625</v>
      </c>
      <c r="Q28" s="10">
        <v>0</v>
      </c>
      <c r="R28" s="10">
        <v>7</v>
      </c>
      <c r="S28" s="10">
        <v>71</v>
      </c>
      <c r="T28" s="10">
        <v>132</v>
      </c>
      <c r="U28" s="10"/>
      <c r="V28" s="10">
        <v>574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5</v>
      </c>
      <c r="G29" s="6">
        <f t="shared" si="1"/>
        <v>47.559999999999995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>
        <v>14</v>
      </c>
      <c r="N29" s="11">
        <f t="shared" si="4"/>
        <v>6.960000000000008</v>
      </c>
      <c r="O29" s="10">
        <v>0</v>
      </c>
      <c r="P29" s="10">
        <v>1625</v>
      </c>
      <c r="Q29" s="10">
        <v>0</v>
      </c>
      <c r="R29" s="10">
        <v>7</v>
      </c>
      <c r="S29" s="10">
        <v>63</v>
      </c>
      <c r="T29" s="10">
        <v>122</v>
      </c>
      <c r="U29" s="10"/>
      <c r="V29" s="10">
        <v>515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11</v>
      </c>
      <c r="G30" s="6">
        <f t="shared" si="1"/>
        <v>54.519999999999996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>
        <v>14</v>
      </c>
      <c r="N30" s="11">
        <f t="shared" si="4"/>
        <v>6.9599999999999937</v>
      </c>
      <c r="O30" s="10">
        <v>0</v>
      </c>
      <c r="P30" s="10">
        <v>1625</v>
      </c>
      <c r="Q30" s="10">
        <v>0</v>
      </c>
      <c r="R30" s="10">
        <v>7</v>
      </c>
      <c r="S30" s="10">
        <v>68</v>
      </c>
      <c r="T30" s="10">
        <v>162</v>
      </c>
      <c r="U30" s="10"/>
      <c r="V30" s="10">
        <v>575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4</v>
      </c>
      <c r="F31" s="7">
        <v>7</v>
      </c>
      <c r="G31" s="6">
        <f t="shared" si="1"/>
        <v>63.8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>
        <v>14</v>
      </c>
      <c r="N31" s="11">
        <f t="shared" si="4"/>
        <v>9.2800000000000011</v>
      </c>
      <c r="O31" s="10">
        <v>0</v>
      </c>
      <c r="P31" s="10">
        <v>1625</v>
      </c>
      <c r="Q31" s="10">
        <v>0</v>
      </c>
      <c r="R31" s="10">
        <v>7</v>
      </c>
      <c r="S31" s="10">
        <v>67</v>
      </c>
      <c r="T31" s="10">
        <v>181</v>
      </c>
      <c r="U31" s="10"/>
      <c r="V31" s="10">
        <v>622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3</v>
      </c>
      <c r="G32" s="6">
        <f t="shared" si="1"/>
        <v>73.08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>
        <v>14</v>
      </c>
      <c r="N32" s="11">
        <f t="shared" si="4"/>
        <v>9.2800000000000011</v>
      </c>
      <c r="O32" s="10">
        <v>0</v>
      </c>
      <c r="P32" s="10">
        <v>1625</v>
      </c>
      <c r="Q32" s="10">
        <v>0</v>
      </c>
      <c r="R32" s="10">
        <v>7</v>
      </c>
      <c r="S32" s="10">
        <v>65</v>
      </c>
      <c r="T32" s="10">
        <v>156</v>
      </c>
      <c r="U32" s="10"/>
      <c r="V32" s="10">
        <v>612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10</v>
      </c>
      <c r="G33" s="6">
        <f t="shared" si="1"/>
        <v>81.199999999999989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>
        <v>14</v>
      </c>
      <c r="N33" s="11">
        <f t="shared" si="4"/>
        <v>8.1199999999999903</v>
      </c>
      <c r="O33" s="10">
        <v>0</v>
      </c>
      <c r="P33" s="10">
        <v>1625</v>
      </c>
      <c r="Q33" s="10">
        <v>0</v>
      </c>
      <c r="R33" s="10">
        <v>7</v>
      </c>
      <c r="S33" s="10">
        <v>65</v>
      </c>
      <c r="T33" s="10">
        <v>158</v>
      </c>
      <c r="U33" s="10"/>
      <c r="V33" s="10">
        <v>608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6</v>
      </c>
      <c r="F34" s="7">
        <v>5</v>
      </c>
      <c r="G34" s="6">
        <f t="shared" si="1"/>
        <v>89.32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>
        <v>14</v>
      </c>
      <c r="N34" s="11">
        <f t="shared" si="4"/>
        <v>8.1200000000000045</v>
      </c>
      <c r="O34" s="10">
        <v>0</v>
      </c>
      <c r="P34" s="10">
        <v>1625</v>
      </c>
      <c r="Q34" s="10">
        <v>0</v>
      </c>
      <c r="R34" s="10">
        <v>7</v>
      </c>
      <c r="S34" s="10">
        <v>68</v>
      </c>
      <c r="T34" s="10">
        <v>161</v>
      </c>
      <c r="U34" s="10"/>
      <c r="V34" s="10">
        <v>598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6</v>
      </c>
      <c r="F35" s="7">
        <v>11</v>
      </c>
      <c r="G35" s="6">
        <f t="shared" si="1"/>
        <v>96.279999999999987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>
        <v>14</v>
      </c>
      <c r="N35" s="11">
        <f t="shared" si="4"/>
        <v>6.960000000000008</v>
      </c>
      <c r="O35" s="10">
        <v>0</v>
      </c>
      <c r="P35" s="10">
        <v>1625</v>
      </c>
      <c r="Q35" s="10">
        <v>0</v>
      </c>
      <c r="R35" s="10">
        <v>7</v>
      </c>
      <c r="S35" s="10">
        <v>65</v>
      </c>
      <c r="T35" s="10">
        <v>163</v>
      </c>
      <c r="U35" s="10"/>
      <c r="V35" s="10">
        <v>597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v>1</v>
      </c>
      <c r="B36" s="10">
        <v>2</v>
      </c>
      <c r="C36" s="10">
        <v>11</v>
      </c>
      <c r="D36" s="6">
        <f t="shared" si="0"/>
        <v>40.599999999999994</v>
      </c>
      <c r="E36" s="5">
        <v>7</v>
      </c>
      <c r="F36" s="7">
        <v>5</v>
      </c>
      <c r="G36" s="6">
        <f t="shared" si="1"/>
        <v>103.24</v>
      </c>
      <c r="H36" s="5">
        <v>1</v>
      </c>
      <c r="I36" s="10">
        <v>4</v>
      </c>
      <c r="J36" s="6">
        <f t="shared" si="5"/>
        <v>18.559999999999999</v>
      </c>
      <c r="K36" s="5"/>
      <c r="L36" s="10"/>
      <c r="M36" s="8">
        <v>14</v>
      </c>
      <c r="N36" s="11">
        <f t="shared" si="4"/>
        <v>6.9599999999999795</v>
      </c>
      <c r="O36" s="10">
        <v>0</v>
      </c>
      <c r="P36" s="10">
        <v>1625</v>
      </c>
      <c r="Q36" s="10">
        <v>0</v>
      </c>
      <c r="R36" s="10">
        <v>7</v>
      </c>
      <c r="S36" s="10">
        <v>71</v>
      </c>
      <c r="T36" s="10">
        <v>128</v>
      </c>
      <c r="U36" s="10"/>
      <c r="V36" s="10">
        <v>595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230.72</v>
      </c>
      <c r="O40" s="20"/>
      <c r="T40" s="22" t="s">
        <v>34</v>
      </c>
      <c r="U40" s="20">
        <f>SUM(U9:U39)</f>
        <v>0</v>
      </c>
      <c r="V40" s="20">
        <f>SUM(V9:V39)</f>
        <v>16838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230.72</v>
      </c>
      <c r="O42" s="9">
        <f>O40+O41</f>
        <v>0</v>
      </c>
      <c r="S42" t="s">
        <v>48</v>
      </c>
      <c r="U42" s="9">
        <f>U40+U41</f>
        <v>0</v>
      </c>
      <c r="V42" s="9">
        <f>V40+V41</f>
        <v>16838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9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11</v>
      </c>
      <c r="I8" s="5">
        <v>4</v>
      </c>
      <c r="J8" s="6">
        <f t="shared" ref="J8:J29" si="2">((+H8*12)+I8)*1.16</f>
        <v>157.76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11</v>
      </c>
      <c r="I9" s="10">
        <v>8</v>
      </c>
      <c r="J9" s="6">
        <f t="shared" si="2"/>
        <v>162.39999999999998</v>
      </c>
      <c r="K9" s="5"/>
      <c r="L9" s="10"/>
      <c r="M9" s="8">
        <v>14</v>
      </c>
      <c r="N9" s="11">
        <v>4.5999999999999996</v>
      </c>
      <c r="O9" s="10">
        <v>0</v>
      </c>
      <c r="P9" s="10">
        <v>1700</v>
      </c>
      <c r="Q9" s="10">
        <v>0</v>
      </c>
      <c r="R9" s="10">
        <v>7</v>
      </c>
      <c r="S9" s="10">
        <v>68</v>
      </c>
      <c r="T9" s="10">
        <v>105</v>
      </c>
      <c r="U9" s="10"/>
      <c r="V9" s="10">
        <v>478</v>
      </c>
      <c r="W9" s="12">
        <v>43110</v>
      </c>
      <c r="X9" s="10">
        <v>3</v>
      </c>
      <c r="Y9" s="10">
        <v>12391376</v>
      </c>
      <c r="Z9" s="10">
        <v>14</v>
      </c>
      <c r="AA9" s="10">
        <v>3.5</v>
      </c>
      <c r="AB9" s="10">
        <v>1</v>
      </c>
      <c r="AC9" s="11">
        <v>4</v>
      </c>
      <c r="AD9" s="13">
        <v>180.48</v>
      </c>
    </row>
    <row r="10" spans="1:30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12</v>
      </c>
      <c r="I10" s="10">
        <v>1</v>
      </c>
      <c r="J10" s="6">
        <f t="shared" si="2"/>
        <v>168.2</v>
      </c>
      <c r="K10" s="5"/>
      <c r="L10" s="10"/>
      <c r="M10" s="8">
        <v>14</v>
      </c>
      <c r="N10" s="11">
        <v>5.75</v>
      </c>
      <c r="O10" s="10">
        <v>0</v>
      </c>
      <c r="P10" s="10">
        <v>1700</v>
      </c>
      <c r="Q10" s="10">
        <v>0</v>
      </c>
      <c r="R10" s="10">
        <v>7</v>
      </c>
      <c r="S10" s="10">
        <v>65</v>
      </c>
      <c r="T10" s="10">
        <v>140</v>
      </c>
      <c r="U10" s="10"/>
      <c r="V10" s="10">
        <v>597</v>
      </c>
      <c r="W10" s="12">
        <v>43130</v>
      </c>
      <c r="X10" s="10">
        <v>2</v>
      </c>
      <c r="Y10" s="10">
        <v>12413328</v>
      </c>
      <c r="Z10" s="10">
        <v>14</v>
      </c>
      <c r="AA10" s="10">
        <v>2.25</v>
      </c>
      <c r="AB10" s="10">
        <v>1</v>
      </c>
      <c r="AC10" s="11">
        <v>3.5</v>
      </c>
      <c r="AD10" s="13">
        <v>179</v>
      </c>
    </row>
    <row r="11" spans="1:30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12</v>
      </c>
      <c r="I11" s="10">
        <v>5</v>
      </c>
      <c r="J11" s="6">
        <f t="shared" si="2"/>
        <v>172.83999999999997</v>
      </c>
      <c r="K11" s="5"/>
      <c r="L11" s="10"/>
      <c r="M11" s="8">
        <v>14</v>
      </c>
      <c r="N11" s="11">
        <v>4.5999999999999996</v>
      </c>
      <c r="O11" s="10">
        <v>0</v>
      </c>
      <c r="P11" s="10">
        <v>1700</v>
      </c>
      <c r="Q11" s="10">
        <v>0</v>
      </c>
      <c r="R11" s="10">
        <v>7</v>
      </c>
      <c r="S11" s="10">
        <v>65</v>
      </c>
      <c r="T11" s="10">
        <v>132</v>
      </c>
      <c r="U11" s="10"/>
      <c r="V11" s="10">
        <v>550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12</v>
      </c>
      <c r="I12" s="10">
        <v>11</v>
      </c>
      <c r="J12" s="6">
        <f t="shared" si="2"/>
        <v>179.79999999999998</v>
      </c>
      <c r="K12" s="5"/>
      <c r="L12" s="10"/>
      <c r="M12" s="8">
        <v>14</v>
      </c>
      <c r="N12" s="11">
        <v>6.9</v>
      </c>
      <c r="O12" s="10">
        <v>0</v>
      </c>
      <c r="P12" s="10">
        <v>1700</v>
      </c>
      <c r="Q12" s="10">
        <v>0</v>
      </c>
      <c r="R12" s="10">
        <v>7</v>
      </c>
      <c r="S12" s="10">
        <v>65</v>
      </c>
      <c r="T12" s="10">
        <v>121</v>
      </c>
      <c r="U12" s="10"/>
      <c r="V12" s="10">
        <v>522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13</v>
      </c>
      <c r="I13" s="10">
        <v>4</v>
      </c>
      <c r="J13" s="6">
        <f t="shared" si="2"/>
        <v>185.6</v>
      </c>
      <c r="K13" s="5"/>
      <c r="L13" s="10"/>
      <c r="M13" s="8">
        <v>14</v>
      </c>
      <c r="N13" s="11">
        <v>5.75</v>
      </c>
      <c r="O13" s="10">
        <v>0</v>
      </c>
      <c r="P13" s="10">
        <v>1700</v>
      </c>
      <c r="Q13" s="10">
        <v>0</v>
      </c>
      <c r="R13" s="10">
        <v>7</v>
      </c>
      <c r="S13" s="10">
        <v>65</v>
      </c>
      <c r="T13" s="10">
        <v>115</v>
      </c>
      <c r="U13" s="10"/>
      <c r="V13" s="10">
        <v>518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13</v>
      </c>
      <c r="I14" s="10">
        <v>11</v>
      </c>
      <c r="J14" s="6">
        <f t="shared" si="2"/>
        <v>193.72</v>
      </c>
      <c r="K14" s="5"/>
      <c r="L14" s="10"/>
      <c r="M14" s="8">
        <v>14</v>
      </c>
      <c r="N14" s="11">
        <v>8.0500000000000007</v>
      </c>
      <c r="O14" s="10">
        <v>0</v>
      </c>
      <c r="P14" s="10">
        <v>1700</v>
      </c>
      <c r="Q14" s="10">
        <v>0</v>
      </c>
      <c r="R14" s="10">
        <v>7</v>
      </c>
      <c r="S14" s="10">
        <v>61</v>
      </c>
      <c r="T14" s="10">
        <v>115</v>
      </c>
      <c r="U14" s="10"/>
      <c r="V14" s="10">
        <v>505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8</v>
      </c>
      <c r="G15" s="6">
        <f t="shared" si="1"/>
        <v>23.2</v>
      </c>
      <c r="H15" s="5">
        <v>13</v>
      </c>
      <c r="I15" s="10">
        <v>11</v>
      </c>
      <c r="J15" s="6">
        <f t="shared" si="2"/>
        <v>193.72</v>
      </c>
      <c r="K15" s="5"/>
      <c r="L15" s="10"/>
      <c r="M15" s="8">
        <v>14</v>
      </c>
      <c r="N15" s="11">
        <v>5.75</v>
      </c>
      <c r="O15" s="10">
        <v>0</v>
      </c>
      <c r="P15" s="10">
        <v>1700</v>
      </c>
      <c r="Q15" s="10">
        <v>0</v>
      </c>
      <c r="R15" s="10">
        <v>7</v>
      </c>
      <c r="S15" s="10">
        <v>58</v>
      </c>
      <c r="T15" s="10">
        <v>117</v>
      </c>
      <c r="U15" s="10"/>
      <c r="V15" s="10">
        <v>485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2</v>
      </c>
      <c r="F16" s="7">
        <v>2</v>
      </c>
      <c r="G16" s="6">
        <f t="shared" si="1"/>
        <v>30.159999999999997</v>
      </c>
      <c r="H16" s="5">
        <v>13</v>
      </c>
      <c r="I16" s="10">
        <v>11</v>
      </c>
      <c r="J16" s="6">
        <f t="shared" si="2"/>
        <v>193.72</v>
      </c>
      <c r="K16" s="5"/>
      <c r="L16" s="10"/>
      <c r="M16" s="8">
        <v>14</v>
      </c>
      <c r="N16" s="11">
        <v>6.9</v>
      </c>
      <c r="O16" s="10">
        <v>0</v>
      </c>
      <c r="P16" s="10">
        <v>1700</v>
      </c>
      <c r="Q16" s="10">
        <v>0</v>
      </c>
      <c r="R16" s="10">
        <v>7</v>
      </c>
      <c r="S16" s="10">
        <v>60</v>
      </c>
      <c r="T16" s="10">
        <v>120</v>
      </c>
      <c r="U16" s="10"/>
      <c r="V16" s="10">
        <v>485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2</v>
      </c>
      <c r="F17" s="7">
        <v>7</v>
      </c>
      <c r="G17" s="6">
        <f t="shared" si="1"/>
        <v>35.96</v>
      </c>
      <c r="H17" s="5">
        <v>13</v>
      </c>
      <c r="I17" s="10">
        <v>11</v>
      </c>
      <c r="J17" s="6">
        <f t="shared" si="2"/>
        <v>193.72</v>
      </c>
      <c r="K17" s="5"/>
      <c r="L17" s="10"/>
      <c r="M17" s="8">
        <v>14</v>
      </c>
      <c r="N17" s="11">
        <v>5.75</v>
      </c>
      <c r="O17" s="10">
        <v>0</v>
      </c>
      <c r="P17" s="10">
        <v>1700</v>
      </c>
      <c r="Q17" s="10">
        <v>0</v>
      </c>
      <c r="R17" s="10">
        <v>7</v>
      </c>
      <c r="S17" s="10">
        <v>50</v>
      </c>
      <c r="T17" s="10">
        <v>105</v>
      </c>
      <c r="U17" s="10"/>
      <c r="V17" s="10">
        <v>480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1</v>
      </c>
      <c r="G18" s="6">
        <f t="shared" si="1"/>
        <v>42.919999999999995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>
        <v>14</v>
      </c>
      <c r="N18" s="11">
        <v>6.9</v>
      </c>
      <c r="O18" s="10">
        <v>0</v>
      </c>
      <c r="P18" s="10">
        <v>1700</v>
      </c>
      <c r="Q18" s="10">
        <v>0</v>
      </c>
      <c r="R18" s="10">
        <v>7</v>
      </c>
      <c r="S18" s="10">
        <v>67</v>
      </c>
      <c r="T18" s="10">
        <v>155</v>
      </c>
      <c r="U18" s="10"/>
      <c r="V18" s="10">
        <v>609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7</v>
      </c>
      <c r="G19" s="6">
        <f t="shared" si="1"/>
        <v>49.879999999999995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>
        <v>14</v>
      </c>
      <c r="N19" s="11">
        <v>6.9</v>
      </c>
      <c r="O19" s="10">
        <v>0</v>
      </c>
      <c r="P19" s="10">
        <v>1675</v>
      </c>
      <c r="Q19" s="10">
        <v>0</v>
      </c>
      <c r="R19" s="10">
        <v>7</v>
      </c>
      <c r="S19" s="10">
        <v>65</v>
      </c>
      <c r="T19" s="10">
        <v>156</v>
      </c>
      <c r="U19" s="10"/>
      <c r="V19" s="10">
        <v>644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4</v>
      </c>
      <c r="F20" s="7">
        <v>1</v>
      </c>
      <c r="G20" s="6">
        <f t="shared" si="1"/>
        <v>56.839999999999996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6.9</v>
      </c>
      <c r="O20" s="10">
        <v>0</v>
      </c>
      <c r="P20" s="10">
        <v>1675</v>
      </c>
      <c r="Q20" s="10">
        <v>0</v>
      </c>
      <c r="R20" s="10">
        <v>7</v>
      </c>
      <c r="S20" s="10">
        <v>73</v>
      </c>
      <c r="T20" s="10">
        <v>150</v>
      </c>
      <c r="U20" s="10"/>
      <c r="V20" s="14">
        <v>658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4</v>
      </c>
      <c r="F21" s="7">
        <v>7</v>
      </c>
      <c r="G21" s="6">
        <f t="shared" si="1"/>
        <v>63.8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>
        <v>14</v>
      </c>
      <c r="N21" s="11">
        <v>6.9</v>
      </c>
      <c r="O21" s="10">
        <v>0</v>
      </c>
      <c r="P21" s="10">
        <v>1675</v>
      </c>
      <c r="Q21" s="10">
        <v>0</v>
      </c>
      <c r="R21" s="16">
        <v>7</v>
      </c>
      <c r="S21" s="10">
        <v>65</v>
      </c>
      <c r="T21" s="10">
        <v>135</v>
      </c>
      <c r="U21" s="10"/>
      <c r="V21" s="10">
        <v>659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5</v>
      </c>
      <c r="F22" s="7">
        <v>3</v>
      </c>
      <c r="G22" s="6">
        <f t="shared" si="1"/>
        <v>73.08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>
        <v>14</v>
      </c>
      <c r="N22" s="11">
        <f t="shared" ref="N22:N35" si="4">IF(B22=0,0,(D22+G22)-(D21+G21))</f>
        <v>9.2800000000000011</v>
      </c>
      <c r="O22" s="10">
        <v>0</v>
      </c>
      <c r="P22" s="10">
        <v>1650</v>
      </c>
      <c r="Q22" s="10">
        <v>0</v>
      </c>
      <c r="R22" s="10">
        <v>7</v>
      </c>
      <c r="S22" s="10">
        <v>67</v>
      </c>
      <c r="T22" s="10">
        <v>155</v>
      </c>
      <c r="U22" s="10"/>
      <c r="V22" s="10">
        <v>655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5</v>
      </c>
      <c r="F23" s="7">
        <v>11</v>
      </c>
      <c r="G23" s="6">
        <f t="shared" si="1"/>
        <v>82.36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>
        <v>14</v>
      </c>
      <c r="N23" s="11">
        <f t="shared" si="4"/>
        <v>9.2800000000000011</v>
      </c>
      <c r="O23" s="10">
        <v>0</v>
      </c>
      <c r="P23" s="10">
        <v>1650</v>
      </c>
      <c r="Q23" s="10">
        <v>0</v>
      </c>
      <c r="R23" s="10">
        <v>7</v>
      </c>
      <c r="S23" s="10">
        <v>70</v>
      </c>
      <c r="T23" s="10">
        <v>175</v>
      </c>
      <c r="U23" s="10"/>
      <c r="V23" s="10">
        <v>663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6</v>
      </c>
      <c r="F24" s="7">
        <v>7</v>
      </c>
      <c r="G24" s="6">
        <f t="shared" si="1"/>
        <v>91.64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>
        <v>14</v>
      </c>
      <c r="N24" s="11">
        <f t="shared" si="4"/>
        <v>9.2800000000000153</v>
      </c>
      <c r="O24" s="10">
        <v>0</v>
      </c>
      <c r="P24" s="10">
        <v>1650</v>
      </c>
      <c r="Q24" s="10">
        <v>0</v>
      </c>
      <c r="R24" s="10">
        <v>7</v>
      </c>
      <c r="S24" s="10">
        <v>62</v>
      </c>
      <c r="T24" s="10">
        <v>150</v>
      </c>
      <c r="U24" s="10"/>
      <c r="V24" s="10">
        <v>615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7</v>
      </c>
      <c r="F25" s="7">
        <v>3</v>
      </c>
      <c r="G25" s="6">
        <f t="shared" si="1"/>
        <v>100.91999999999999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>
        <v>14</v>
      </c>
      <c r="N25" s="11">
        <f t="shared" si="4"/>
        <v>9.2799999999999727</v>
      </c>
      <c r="O25" s="10">
        <v>0</v>
      </c>
      <c r="P25" s="10">
        <v>1650</v>
      </c>
      <c r="Q25" s="10">
        <v>0</v>
      </c>
      <c r="R25" s="10">
        <v>7</v>
      </c>
      <c r="S25" s="10">
        <v>62</v>
      </c>
      <c r="T25" s="10">
        <v>180</v>
      </c>
      <c r="U25" s="10"/>
      <c r="V25" s="17">
        <v>649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8</v>
      </c>
      <c r="F26" s="7">
        <v>0</v>
      </c>
      <c r="G26" s="6">
        <f t="shared" si="1"/>
        <v>111.35999999999999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>
        <v>14</v>
      </c>
      <c r="N26" s="11">
        <f t="shared" si="4"/>
        <v>10.439999999999998</v>
      </c>
      <c r="O26" s="10">
        <v>0</v>
      </c>
      <c r="P26" s="10">
        <v>1650</v>
      </c>
      <c r="Q26" s="10">
        <v>0</v>
      </c>
      <c r="R26" s="10">
        <v>7</v>
      </c>
      <c r="S26" s="10">
        <v>70</v>
      </c>
      <c r="T26" s="10">
        <v>149</v>
      </c>
      <c r="U26" s="10"/>
      <c r="V26" s="10">
        <v>605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8</v>
      </c>
      <c r="F27" s="7">
        <v>10</v>
      </c>
      <c r="G27" s="6">
        <f t="shared" si="1"/>
        <v>122.96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>
        <v>14</v>
      </c>
      <c r="N27" s="11">
        <f t="shared" si="4"/>
        <v>11.600000000000023</v>
      </c>
      <c r="O27" s="10">
        <v>0</v>
      </c>
      <c r="P27" s="10">
        <v>1650</v>
      </c>
      <c r="Q27" s="10">
        <v>0</v>
      </c>
      <c r="R27" s="10">
        <v>7</v>
      </c>
      <c r="S27" s="10">
        <v>67</v>
      </c>
      <c r="T27" s="10">
        <v>152</v>
      </c>
      <c r="U27" s="10"/>
      <c r="V27" s="10">
        <v>584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9</v>
      </c>
      <c r="F28" s="7">
        <v>8</v>
      </c>
      <c r="G28" s="6">
        <f t="shared" si="1"/>
        <v>134.56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>
        <v>14</v>
      </c>
      <c r="N28" s="11">
        <f t="shared" si="4"/>
        <v>11.599999999999994</v>
      </c>
      <c r="O28" s="10">
        <v>0</v>
      </c>
      <c r="P28" s="10">
        <v>1650</v>
      </c>
      <c r="Q28" s="10">
        <v>0</v>
      </c>
      <c r="R28" s="10">
        <v>7</v>
      </c>
      <c r="S28" s="10">
        <v>63</v>
      </c>
      <c r="T28" s="10">
        <v>158</v>
      </c>
      <c r="U28" s="10"/>
      <c r="V28" s="10">
        <v>579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6</v>
      </c>
      <c r="G29" s="6">
        <f t="shared" si="1"/>
        <v>146.16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>
        <v>14</v>
      </c>
      <c r="N29" s="11">
        <f t="shared" si="4"/>
        <v>11.599999999999994</v>
      </c>
      <c r="O29" s="10">
        <v>0</v>
      </c>
      <c r="P29" s="10">
        <v>1650</v>
      </c>
      <c r="Q29" s="10">
        <v>0</v>
      </c>
      <c r="R29" s="10">
        <v>7</v>
      </c>
      <c r="S29" s="10">
        <v>65</v>
      </c>
      <c r="T29" s="10">
        <v>150</v>
      </c>
      <c r="U29" s="10"/>
      <c r="V29" s="10">
        <v>550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11</v>
      </c>
      <c r="F30" s="7">
        <v>0</v>
      </c>
      <c r="G30" s="6">
        <f t="shared" si="1"/>
        <v>153.11999999999998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>
        <v>14</v>
      </c>
      <c r="N30" s="11">
        <f t="shared" si="4"/>
        <v>6.9599999999999795</v>
      </c>
      <c r="O30" s="10">
        <v>0</v>
      </c>
      <c r="P30" s="10">
        <v>1650</v>
      </c>
      <c r="Q30" s="10">
        <v>0</v>
      </c>
      <c r="R30" s="10">
        <v>7</v>
      </c>
      <c r="S30" s="10">
        <v>85</v>
      </c>
      <c r="T30" s="10">
        <v>74</v>
      </c>
      <c r="U30" s="10"/>
      <c r="V30" s="10">
        <v>536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11</v>
      </c>
      <c r="F31" s="7">
        <v>7</v>
      </c>
      <c r="G31" s="6">
        <f t="shared" si="1"/>
        <v>161.23999999999998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>
        <v>14</v>
      </c>
      <c r="N31" s="11">
        <f t="shared" si="4"/>
        <v>8.1200000000000045</v>
      </c>
      <c r="O31" s="10">
        <v>0</v>
      </c>
      <c r="P31" s="10">
        <v>1650</v>
      </c>
      <c r="Q31" s="10">
        <v>0</v>
      </c>
      <c r="R31" s="10">
        <v>7</v>
      </c>
      <c r="S31" s="10">
        <v>67</v>
      </c>
      <c r="T31" s="10">
        <v>168</v>
      </c>
      <c r="U31" s="10"/>
      <c r="V31" s="10">
        <v>595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12</v>
      </c>
      <c r="F32" s="7">
        <v>2</v>
      </c>
      <c r="G32" s="6">
        <f t="shared" si="1"/>
        <v>169.35999999999999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>
        <v>14</v>
      </c>
      <c r="N32" s="11">
        <f t="shared" si="4"/>
        <v>8.1200000000000045</v>
      </c>
      <c r="O32" s="10">
        <v>0</v>
      </c>
      <c r="P32" s="10">
        <v>1650</v>
      </c>
      <c r="Q32" s="10">
        <v>0</v>
      </c>
      <c r="R32" s="10">
        <v>7</v>
      </c>
      <c r="S32" s="10">
        <v>70</v>
      </c>
      <c r="T32" s="10">
        <v>168</v>
      </c>
      <c r="U32" s="10"/>
      <c r="V32" s="10">
        <v>623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12</v>
      </c>
      <c r="F33" s="7">
        <v>9</v>
      </c>
      <c r="G33" s="6">
        <f t="shared" si="1"/>
        <v>177.48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>
        <v>14</v>
      </c>
      <c r="N33" s="11">
        <f t="shared" si="4"/>
        <v>8.1200000000000045</v>
      </c>
      <c r="O33" s="10">
        <v>0</v>
      </c>
      <c r="P33" s="10">
        <v>1650</v>
      </c>
      <c r="Q33" s="10">
        <v>0</v>
      </c>
      <c r="R33" s="10">
        <v>7</v>
      </c>
      <c r="S33" s="10">
        <v>69</v>
      </c>
      <c r="T33" s="10">
        <v>155</v>
      </c>
      <c r="U33" s="10"/>
      <c r="V33" s="10">
        <v>625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13</v>
      </c>
      <c r="F34" s="7">
        <v>5</v>
      </c>
      <c r="G34" s="6">
        <f t="shared" si="1"/>
        <v>186.76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>
        <v>14</v>
      </c>
      <c r="N34" s="11">
        <f t="shared" si="4"/>
        <v>9.2800000000000011</v>
      </c>
      <c r="O34" s="10">
        <v>0</v>
      </c>
      <c r="P34" s="10">
        <v>1650</v>
      </c>
      <c r="Q34" s="10">
        <v>0</v>
      </c>
      <c r="R34" s="10">
        <v>7</v>
      </c>
      <c r="S34" s="10">
        <v>67</v>
      </c>
      <c r="T34" s="10">
        <v>162</v>
      </c>
      <c r="U34" s="10"/>
      <c r="V34" s="10">
        <v>613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14</v>
      </c>
      <c r="F35" s="7">
        <v>0</v>
      </c>
      <c r="G35" s="6">
        <f t="shared" si="1"/>
        <v>194.88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>
        <v>14</v>
      </c>
      <c r="N35" s="11">
        <f t="shared" si="4"/>
        <v>8.1200000000000045</v>
      </c>
      <c r="O35" s="10">
        <v>0</v>
      </c>
      <c r="P35" s="10">
        <v>1650</v>
      </c>
      <c r="Q35" s="10">
        <v>0</v>
      </c>
      <c r="R35" s="10">
        <v>7</v>
      </c>
      <c r="S35" s="10">
        <v>67</v>
      </c>
      <c r="T35" s="10">
        <v>158</v>
      </c>
      <c r="U35" s="10"/>
      <c r="V35" s="10">
        <v>604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14</v>
      </c>
      <c r="F36" s="7">
        <v>2</v>
      </c>
      <c r="G36" s="6">
        <f t="shared" si="1"/>
        <v>197.2</v>
      </c>
      <c r="H36" s="5">
        <v>1</v>
      </c>
      <c r="I36" s="10">
        <v>9</v>
      </c>
      <c r="J36" s="6">
        <f t="shared" si="5"/>
        <v>24.36</v>
      </c>
      <c r="K36" s="5"/>
      <c r="L36" s="10"/>
      <c r="M36" s="8">
        <v>14</v>
      </c>
      <c r="N36" s="11">
        <v>8.1199999999999992</v>
      </c>
      <c r="O36" s="10">
        <v>0</v>
      </c>
      <c r="P36" s="10">
        <v>1650</v>
      </c>
      <c r="Q36" s="10">
        <v>0</v>
      </c>
      <c r="R36" s="10">
        <v>7</v>
      </c>
      <c r="S36" s="10">
        <v>65</v>
      </c>
      <c r="T36" s="10">
        <v>158</v>
      </c>
      <c r="U36" s="10"/>
      <c r="V36" s="10">
        <v>592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14</v>
      </c>
      <c r="F37" s="7">
        <v>2</v>
      </c>
      <c r="G37" s="6">
        <f t="shared" si="1"/>
        <v>197.2</v>
      </c>
      <c r="H37" s="5">
        <v>2</v>
      </c>
      <c r="I37" s="10">
        <v>4</v>
      </c>
      <c r="J37" s="6">
        <f t="shared" si="5"/>
        <v>32.479999999999997</v>
      </c>
      <c r="K37" s="5"/>
      <c r="L37" s="10"/>
      <c r="M37" s="8">
        <v>14</v>
      </c>
      <c r="N37" s="11">
        <v>8.1199999999999992</v>
      </c>
      <c r="O37" s="10">
        <v>0</v>
      </c>
      <c r="P37" s="10">
        <v>1650</v>
      </c>
      <c r="Q37" s="10">
        <v>0</v>
      </c>
      <c r="R37" s="10">
        <v>7</v>
      </c>
      <c r="S37" s="10">
        <v>67</v>
      </c>
      <c r="T37" s="10">
        <v>140</v>
      </c>
      <c r="U37" s="10"/>
      <c r="V37" s="10">
        <v>583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4</v>
      </c>
      <c r="G38" s="6">
        <f t="shared" si="1"/>
        <v>18.559999999999999</v>
      </c>
      <c r="H38" s="5">
        <v>2</v>
      </c>
      <c r="I38" s="10">
        <v>11</v>
      </c>
      <c r="J38" s="6">
        <f t="shared" si="5"/>
        <v>40.599999999999994</v>
      </c>
      <c r="K38" s="5"/>
      <c r="L38" s="10"/>
      <c r="M38" s="8">
        <v>14</v>
      </c>
      <c r="N38" s="11">
        <v>8.48</v>
      </c>
      <c r="O38" s="10">
        <v>0</v>
      </c>
      <c r="P38" s="10">
        <v>1650</v>
      </c>
      <c r="Q38" s="10">
        <v>0</v>
      </c>
      <c r="R38" s="10">
        <v>7</v>
      </c>
      <c r="S38" s="10">
        <v>63</v>
      </c>
      <c r="T38" s="10">
        <v>142</v>
      </c>
      <c r="U38" s="10"/>
      <c r="V38" s="10">
        <v>553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4</v>
      </c>
      <c r="G39" s="6">
        <f t="shared" si="1"/>
        <v>18.559999999999999</v>
      </c>
      <c r="H39" s="5">
        <v>3</v>
      </c>
      <c r="I39" s="10">
        <v>6</v>
      </c>
      <c r="J39" s="6">
        <f t="shared" si="5"/>
        <v>48.72</v>
      </c>
      <c r="K39" s="5"/>
      <c r="L39" s="10"/>
      <c r="M39" s="8">
        <v>14</v>
      </c>
      <c r="N39" s="11">
        <v>8.1199999999999992</v>
      </c>
      <c r="O39" s="10">
        <v>0</v>
      </c>
      <c r="P39" s="10">
        <v>1650</v>
      </c>
      <c r="Q39" s="10">
        <v>0</v>
      </c>
      <c r="R39" s="10">
        <v>7</v>
      </c>
      <c r="S39" s="10">
        <v>63</v>
      </c>
      <c r="T39" s="10">
        <v>158</v>
      </c>
      <c r="U39" s="10"/>
      <c r="V39" s="10">
        <v>555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245.57000000000002</v>
      </c>
      <c r="O40" s="20"/>
      <c r="T40" s="22" t="s">
        <v>34</v>
      </c>
      <c r="U40" s="20">
        <f>SUM(U9:U39)</f>
        <v>0</v>
      </c>
      <c r="V40" s="20">
        <f>SUM(V9:V39)</f>
        <v>17969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245.57000000000002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17969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4.1640625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7</v>
      </c>
      <c r="F8" s="7">
        <v>3</v>
      </c>
      <c r="G8" s="6">
        <f t="shared" ref="G8:G39" si="1">((+E8*12)+F8)*1.16</f>
        <v>100.91999999999999</v>
      </c>
      <c r="H8" s="5">
        <v>13</v>
      </c>
      <c r="I8" s="5">
        <v>6</v>
      </c>
      <c r="J8" s="6">
        <f t="shared" ref="J8:J29" si="2">((+H8*12)+I8)*1.16</f>
        <v>187.92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7</v>
      </c>
      <c r="F9" s="7">
        <v>9</v>
      </c>
      <c r="G9" s="6">
        <f t="shared" si="1"/>
        <v>107.88</v>
      </c>
      <c r="H9" s="5">
        <v>1</v>
      </c>
      <c r="I9" s="10">
        <v>5</v>
      </c>
      <c r="J9" s="6">
        <f t="shared" si="2"/>
        <v>19.72</v>
      </c>
      <c r="K9" s="5"/>
      <c r="L9" s="10"/>
      <c r="M9" s="8">
        <v>14</v>
      </c>
      <c r="N9" s="11">
        <v>8.2200000000000006</v>
      </c>
      <c r="O9" s="10">
        <v>0</v>
      </c>
      <c r="P9" s="10">
        <v>1700</v>
      </c>
      <c r="Q9" s="10">
        <v>0</v>
      </c>
      <c r="R9" s="10">
        <v>7</v>
      </c>
      <c r="S9" s="10">
        <v>64</v>
      </c>
      <c r="T9" s="10"/>
      <c r="U9" s="10"/>
      <c r="V9" s="10">
        <v>505</v>
      </c>
      <c r="W9" s="12">
        <v>43071</v>
      </c>
      <c r="X9" s="10">
        <v>3</v>
      </c>
      <c r="Y9" s="10">
        <v>12349621</v>
      </c>
      <c r="Z9" s="10">
        <v>13</v>
      </c>
      <c r="AA9" s="10">
        <v>6.5</v>
      </c>
      <c r="AB9" s="10">
        <v>1</v>
      </c>
      <c r="AC9" s="11">
        <v>4.5</v>
      </c>
      <c r="AD9" s="13">
        <v>169.46</v>
      </c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8</v>
      </c>
      <c r="F10" s="7">
        <v>3</v>
      </c>
      <c r="G10" s="6">
        <f t="shared" si="1"/>
        <v>114.83999999999999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>
        <v>14</v>
      </c>
      <c r="N10" s="11">
        <v>6.96</v>
      </c>
      <c r="O10" s="10">
        <v>0</v>
      </c>
      <c r="P10" s="10">
        <v>1700</v>
      </c>
      <c r="Q10" s="10">
        <v>0</v>
      </c>
      <c r="R10" s="10">
        <v>7</v>
      </c>
      <c r="S10" s="10">
        <v>65</v>
      </c>
      <c r="T10" s="10"/>
      <c r="U10" s="10"/>
      <c r="V10" s="10">
        <v>535</v>
      </c>
      <c r="W10" s="12">
        <v>43086</v>
      </c>
      <c r="X10" s="10">
        <v>2</v>
      </c>
      <c r="Y10" s="10">
        <v>12365815</v>
      </c>
      <c r="Z10" s="10">
        <v>14</v>
      </c>
      <c r="AA10" s="10">
        <v>2.5</v>
      </c>
      <c r="AB10" s="10">
        <v>1</v>
      </c>
      <c r="AC10" s="11">
        <v>3</v>
      </c>
      <c r="AD10" s="13">
        <v>180</v>
      </c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8</v>
      </c>
      <c r="F11" s="7">
        <v>9</v>
      </c>
      <c r="G11" s="6">
        <f t="shared" si="1"/>
        <v>121.8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>
        <v>14</v>
      </c>
      <c r="N11" s="11">
        <v>6.96</v>
      </c>
      <c r="O11" s="10">
        <v>0</v>
      </c>
      <c r="P11" s="10">
        <v>1700</v>
      </c>
      <c r="Q11" s="10">
        <v>0</v>
      </c>
      <c r="R11" s="10">
        <v>7</v>
      </c>
      <c r="S11" s="10">
        <v>62</v>
      </c>
      <c r="T11" s="10"/>
      <c r="U11" s="10"/>
      <c r="V11" s="10">
        <v>502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9</v>
      </c>
      <c r="F12" s="7">
        <v>4</v>
      </c>
      <c r="G12" s="6">
        <f t="shared" si="1"/>
        <v>129.91999999999999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>
        <v>14</v>
      </c>
      <c r="N12" s="11">
        <v>8.1199999999999992</v>
      </c>
      <c r="O12" s="10">
        <v>0</v>
      </c>
      <c r="P12" s="10">
        <v>1700</v>
      </c>
      <c r="Q12" s="10">
        <v>0</v>
      </c>
      <c r="R12" s="10">
        <v>7</v>
      </c>
      <c r="S12" s="10">
        <v>62</v>
      </c>
      <c r="T12" s="10"/>
      <c r="U12" s="10"/>
      <c r="V12" s="10">
        <v>545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9</v>
      </c>
      <c r="F13" s="7">
        <v>10</v>
      </c>
      <c r="G13" s="6">
        <f t="shared" si="1"/>
        <v>136.88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>
        <v>14</v>
      </c>
      <c r="N13" s="11">
        <v>6.96</v>
      </c>
      <c r="O13" s="10">
        <v>0</v>
      </c>
      <c r="P13" s="10">
        <v>1700</v>
      </c>
      <c r="Q13" s="10">
        <v>0</v>
      </c>
      <c r="R13" s="10">
        <v>7</v>
      </c>
      <c r="S13" s="10">
        <v>61</v>
      </c>
      <c r="T13" s="10"/>
      <c r="U13" s="10"/>
      <c r="V13" s="10">
        <v>502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10</v>
      </c>
      <c r="F14" s="7">
        <v>5</v>
      </c>
      <c r="G14" s="6">
        <f t="shared" si="1"/>
        <v>145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1700</v>
      </c>
      <c r="Q14" s="10">
        <v>0</v>
      </c>
      <c r="R14" s="10">
        <v>7</v>
      </c>
      <c r="S14" s="10">
        <v>64</v>
      </c>
      <c r="T14" s="10"/>
      <c r="U14" s="10"/>
      <c r="V14" s="10">
        <v>555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10</v>
      </c>
      <c r="F15" s="7">
        <v>11</v>
      </c>
      <c r="G15" s="6">
        <f t="shared" si="1"/>
        <v>151.95999999999998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>
        <v>14</v>
      </c>
      <c r="N15" s="11">
        <v>6.96</v>
      </c>
      <c r="O15" s="10">
        <v>0</v>
      </c>
      <c r="P15" s="10">
        <v>1700</v>
      </c>
      <c r="Q15" s="10">
        <v>0</v>
      </c>
      <c r="R15" s="10">
        <v>7</v>
      </c>
      <c r="S15" s="10">
        <v>64</v>
      </c>
      <c r="T15" s="10"/>
      <c r="U15" s="10"/>
      <c r="V15" s="10">
        <v>542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11</v>
      </c>
      <c r="F16" s="7">
        <v>6</v>
      </c>
      <c r="G16" s="6">
        <f t="shared" si="1"/>
        <v>160.07999999999998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8.1199999999999992</v>
      </c>
      <c r="O16" s="10">
        <v>0</v>
      </c>
      <c r="P16" s="10">
        <v>1700</v>
      </c>
      <c r="Q16" s="10">
        <v>0</v>
      </c>
      <c r="R16" s="10">
        <v>7</v>
      </c>
      <c r="S16" s="10">
        <v>72</v>
      </c>
      <c r="T16" s="10"/>
      <c r="U16" s="10"/>
      <c r="V16" s="10">
        <v>580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12</v>
      </c>
      <c r="F17" s="7">
        <v>2</v>
      </c>
      <c r="G17" s="6">
        <f t="shared" si="1"/>
        <v>169.35999999999999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9.2799999999999994</v>
      </c>
      <c r="O17" s="10">
        <v>0</v>
      </c>
      <c r="P17" s="10">
        <v>1700</v>
      </c>
      <c r="Q17" s="10">
        <v>0</v>
      </c>
      <c r="R17" s="10">
        <v>7</v>
      </c>
      <c r="S17" s="10">
        <v>65</v>
      </c>
      <c r="T17" s="10"/>
      <c r="U17" s="10"/>
      <c r="V17" s="10">
        <v>583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12</v>
      </c>
      <c r="F18" s="7">
        <v>10</v>
      </c>
      <c r="G18" s="6">
        <f t="shared" si="1"/>
        <v>178.64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9.2799999999999994</v>
      </c>
      <c r="O18" s="10">
        <v>0</v>
      </c>
      <c r="P18" s="10">
        <v>1700</v>
      </c>
      <c r="Q18" s="10">
        <v>0</v>
      </c>
      <c r="R18" s="10">
        <v>7</v>
      </c>
      <c r="S18" s="10">
        <v>62</v>
      </c>
      <c r="T18" s="10"/>
      <c r="U18" s="10"/>
      <c r="V18" s="10">
        <v>576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13</v>
      </c>
      <c r="F19" s="7">
        <v>6</v>
      </c>
      <c r="G19" s="6">
        <f t="shared" si="1"/>
        <v>187.92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9.2799999999999994</v>
      </c>
      <c r="O19" s="10">
        <v>0</v>
      </c>
      <c r="P19" s="10">
        <v>1700</v>
      </c>
      <c r="Q19" s="10">
        <v>0</v>
      </c>
      <c r="R19" s="10">
        <v>7</v>
      </c>
      <c r="S19" s="10">
        <v>63</v>
      </c>
      <c r="T19" s="10"/>
      <c r="U19" s="10"/>
      <c r="V19" s="10">
        <v>575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14</v>
      </c>
      <c r="F20" s="7">
        <v>2</v>
      </c>
      <c r="G20" s="6">
        <f t="shared" si="1"/>
        <v>197.2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9.2799999999999994</v>
      </c>
      <c r="O20" s="10">
        <v>0</v>
      </c>
      <c r="P20" s="10">
        <v>1700</v>
      </c>
      <c r="Q20" s="10">
        <v>0</v>
      </c>
      <c r="R20" s="10">
        <v>7</v>
      </c>
      <c r="S20" s="10">
        <v>78</v>
      </c>
      <c r="T20" s="10"/>
      <c r="U20" s="10"/>
      <c r="V20" s="14">
        <v>557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14</v>
      </c>
      <c r="F21" s="7">
        <v>2</v>
      </c>
      <c r="G21" s="6">
        <f t="shared" si="1"/>
        <v>197.2</v>
      </c>
      <c r="H21" s="5">
        <v>2</v>
      </c>
      <c r="I21" s="10">
        <v>1</v>
      </c>
      <c r="J21" s="6">
        <f t="shared" si="2"/>
        <v>28.999999999999996</v>
      </c>
      <c r="K21" s="5"/>
      <c r="L21" s="10"/>
      <c r="M21" s="8">
        <v>14</v>
      </c>
      <c r="N21" s="11">
        <v>9.2799999999999994</v>
      </c>
      <c r="O21" s="10">
        <v>0</v>
      </c>
      <c r="P21" s="10">
        <v>1700</v>
      </c>
      <c r="Q21" s="10">
        <v>0</v>
      </c>
      <c r="R21" s="16">
        <v>7</v>
      </c>
      <c r="S21" s="10">
        <v>70</v>
      </c>
      <c r="T21" s="10"/>
      <c r="U21" s="10"/>
      <c r="V21" s="10">
        <v>533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14</v>
      </c>
      <c r="F22" s="7">
        <v>2</v>
      </c>
      <c r="G22" s="6">
        <f t="shared" si="1"/>
        <v>197.2</v>
      </c>
      <c r="H22" s="5">
        <v>2</v>
      </c>
      <c r="I22" s="10">
        <v>1</v>
      </c>
      <c r="J22" s="6">
        <f t="shared" si="2"/>
        <v>28.999999999999996</v>
      </c>
      <c r="K22" s="5"/>
      <c r="L22" s="10"/>
      <c r="M22" s="8">
        <v>14</v>
      </c>
      <c r="N22" s="11">
        <f>IF(B22=0,0,(D22+G22)-(D21+G21))</f>
        <v>9.2800000000000011</v>
      </c>
      <c r="O22" s="10">
        <v>0</v>
      </c>
      <c r="P22" s="10">
        <v>1700</v>
      </c>
      <c r="Q22" s="10">
        <v>0</v>
      </c>
      <c r="R22" s="10">
        <v>7</v>
      </c>
      <c r="S22" s="10">
        <v>64</v>
      </c>
      <c r="T22" s="10"/>
      <c r="U22" s="10"/>
      <c r="V22" s="10">
        <v>520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14</v>
      </c>
      <c r="F23" s="7">
        <v>2</v>
      </c>
      <c r="G23" s="6">
        <f t="shared" si="1"/>
        <v>197.2</v>
      </c>
      <c r="H23" s="5">
        <v>2</v>
      </c>
      <c r="I23" s="10">
        <v>8</v>
      </c>
      <c r="J23" s="6">
        <f t="shared" si="2"/>
        <v>37.119999999999997</v>
      </c>
      <c r="K23" s="5"/>
      <c r="L23" s="10"/>
      <c r="M23" s="8">
        <v>14</v>
      </c>
      <c r="N23" s="11">
        <v>8.1199999999999992</v>
      </c>
      <c r="O23" s="10">
        <v>0</v>
      </c>
      <c r="P23" s="10">
        <v>1700</v>
      </c>
      <c r="Q23" s="10">
        <v>0</v>
      </c>
      <c r="R23" s="10">
        <v>7</v>
      </c>
      <c r="S23" s="10">
        <v>69</v>
      </c>
      <c r="T23" s="10"/>
      <c r="U23" s="10"/>
      <c r="V23" s="10">
        <v>562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14</v>
      </c>
      <c r="F24" s="7">
        <v>2</v>
      </c>
      <c r="G24" s="6">
        <f t="shared" si="1"/>
        <v>197.2</v>
      </c>
      <c r="H24" s="5">
        <v>3</v>
      </c>
      <c r="I24" s="10">
        <v>2</v>
      </c>
      <c r="J24" s="6">
        <f t="shared" si="2"/>
        <v>44.08</v>
      </c>
      <c r="K24" s="5"/>
      <c r="L24" s="10"/>
      <c r="M24" s="8">
        <v>14</v>
      </c>
      <c r="N24" s="11">
        <v>6.96</v>
      </c>
      <c r="O24" s="10">
        <v>0</v>
      </c>
      <c r="P24" s="10">
        <v>1700</v>
      </c>
      <c r="Q24" s="10">
        <v>0</v>
      </c>
      <c r="R24" s="10">
        <v>7</v>
      </c>
      <c r="S24" s="10">
        <v>62</v>
      </c>
      <c r="T24" s="10"/>
      <c r="U24" s="10"/>
      <c r="V24" s="10">
        <v>494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3</v>
      </c>
      <c r="G25" s="6">
        <f t="shared" si="1"/>
        <v>17.399999999999999</v>
      </c>
      <c r="H25" s="5">
        <v>3</v>
      </c>
      <c r="I25" s="10">
        <v>7</v>
      </c>
      <c r="J25" s="6">
        <f t="shared" si="2"/>
        <v>49.879999999999995</v>
      </c>
      <c r="K25" s="5"/>
      <c r="L25" s="10"/>
      <c r="M25" s="8">
        <v>14</v>
      </c>
      <c r="N25" s="11">
        <v>6</v>
      </c>
      <c r="O25" s="10">
        <v>0</v>
      </c>
      <c r="P25" s="10">
        <v>1700</v>
      </c>
      <c r="Q25" s="10">
        <v>0</v>
      </c>
      <c r="R25" s="10">
        <v>7</v>
      </c>
      <c r="S25" s="10">
        <v>65</v>
      </c>
      <c r="T25" s="10"/>
      <c r="U25" s="10"/>
      <c r="V25" s="17">
        <v>490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3</v>
      </c>
      <c r="G26" s="6">
        <f t="shared" si="1"/>
        <v>17.399999999999999</v>
      </c>
      <c r="H26" s="5">
        <v>4</v>
      </c>
      <c r="I26" s="10">
        <v>4</v>
      </c>
      <c r="J26" s="6">
        <f t="shared" si="2"/>
        <v>60.319999999999993</v>
      </c>
      <c r="K26" s="5"/>
      <c r="L26" s="10"/>
      <c r="M26" s="8">
        <v>14</v>
      </c>
      <c r="N26" s="11">
        <v>9.2799999999999994</v>
      </c>
      <c r="O26" s="10">
        <v>0</v>
      </c>
      <c r="P26" s="10">
        <v>1650</v>
      </c>
      <c r="Q26" s="10">
        <v>0</v>
      </c>
      <c r="R26" s="10">
        <v>7</v>
      </c>
      <c r="S26" s="10">
        <v>70</v>
      </c>
      <c r="T26" s="10"/>
      <c r="U26" s="10"/>
      <c r="V26" s="10">
        <v>712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3</v>
      </c>
      <c r="G27" s="6">
        <f t="shared" si="1"/>
        <v>17.399999999999999</v>
      </c>
      <c r="H27" s="5">
        <v>5</v>
      </c>
      <c r="I27" s="10">
        <v>0</v>
      </c>
      <c r="J27" s="6">
        <f t="shared" si="2"/>
        <v>69.599999999999994</v>
      </c>
      <c r="K27" s="5"/>
      <c r="L27" s="10"/>
      <c r="M27" s="8">
        <v>14</v>
      </c>
      <c r="N27" s="11">
        <v>9.2799999999999994</v>
      </c>
      <c r="O27" s="10">
        <v>0</v>
      </c>
      <c r="P27" s="10">
        <v>1650</v>
      </c>
      <c r="Q27" s="10">
        <v>0</v>
      </c>
      <c r="R27" s="10">
        <v>7</v>
      </c>
      <c r="S27" s="10">
        <v>69</v>
      </c>
      <c r="T27" s="10"/>
      <c r="U27" s="10"/>
      <c r="V27" s="10">
        <v>620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3</v>
      </c>
      <c r="G28" s="6">
        <f t="shared" si="1"/>
        <v>17.399999999999999</v>
      </c>
      <c r="H28" s="5">
        <v>5</v>
      </c>
      <c r="I28" s="10">
        <v>8</v>
      </c>
      <c r="J28" s="6">
        <f t="shared" si="2"/>
        <v>78.88</v>
      </c>
      <c r="K28" s="5"/>
      <c r="L28" s="10"/>
      <c r="M28" s="8">
        <v>14</v>
      </c>
      <c r="N28" s="11">
        <v>9.2799999999999994</v>
      </c>
      <c r="O28" s="10">
        <v>0</v>
      </c>
      <c r="P28" s="10">
        <v>1650</v>
      </c>
      <c r="Q28" s="10">
        <v>0</v>
      </c>
      <c r="R28" s="10">
        <v>7</v>
      </c>
      <c r="S28" s="10">
        <v>68</v>
      </c>
      <c r="T28" s="10"/>
      <c r="U28" s="10"/>
      <c r="V28" s="10">
        <v>580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3</v>
      </c>
      <c r="G29" s="6">
        <f t="shared" si="1"/>
        <v>17.399999999999999</v>
      </c>
      <c r="H29" s="5">
        <v>6</v>
      </c>
      <c r="I29" s="10">
        <v>3</v>
      </c>
      <c r="J29" s="6">
        <f t="shared" si="2"/>
        <v>87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1650</v>
      </c>
      <c r="Q29" s="10">
        <v>0</v>
      </c>
      <c r="R29" s="10">
        <v>7</v>
      </c>
      <c r="S29" s="10">
        <v>64</v>
      </c>
      <c r="T29" s="10"/>
      <c r="U29" s="10"/>
      <c r="V29" s="10">
        <v>574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3</v>
      </c>
      <c r="G30" s="6">
        <f t="shared" si="1"/>
        <v>17.399999999999999</v>
      </c>
      <c r="H30" s="5">
        <v>6</v>
      </c>
      <c r="I30" s="10">
        <v>8</v>
      </c>
      <c r="J30" s="6">
        <f t="shared" ref="J30:J39" si="4">((+H30*12)+I30)*1.16</f>
        <v>92.8</v>
      </c>
      <c r="K30" s="5"/>
      <c r="L30" s="10"/>
      <c r="M30" s="8">
        <v>14</v>
      </c>
      <c r="N30" s="11">
        <v>5.75</v>
      </c>
      <c r="O30" s="10">
        <v>0</v>
      </c>
      <c r="P30" s="10">
        <v>1650</v>
      </c>
      <c r="Q30" s="10">
        <v>0</v>
      </c>
      <c r="R30" s="10">
        <v>7</v>
      </c>
      <c r="S30" s="10">
        <v>62</v>
      </c>
      <c r="T30" s="10"/>
      <c r="U30" s="10"/>
      <c r="V30" s="10">
        <v>537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3</v>
      </c>
      <c r="G31" s="6">
        <f t="shared" si="1"/>
        <v>17.399999999999999</v>
      </c>
      <c r="H31" s="5">
        <v>7</v>
      </c>
      <c r="I31" s="10">
        <v>1</v>
      </c>
      <c r="J31" s="6">
        <f t="shared" si="4"/>
        <v>98.6</v>
      </c>
      <c r="K31" s="5"/>
      <c r="L31" s="10"/>
      <c r="M31" s="8">
        <v>14</v>
      </c>
      <c r="N31" s="11">
        <v>5.75</v>
      </c>
      <c r="O31" s="10">
        <v>0</v>
      </c>
      <c r="P31" s="10">
        <v>1650</v>
      </c>
      <c r="Q31" s="10">
        <v>0</v>
      </c>
      <c r="R31" s="10">
        <v>7</v>
      </c>
      <c r="S31" s="10">
        <v>65</v>
      </c>
      <c r="T31" s="10"/>
      <c r="U31" s="10"/>
      <c r="V31" s="10">
        <v>524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3</v>
      </c>
      <c r="G32" s="6">
        <f t="shared" si="1"/>
        <v>17.399999999999999</v>
      </c>
      <c r="H32" s="5">
        <v>7</v>
      </c>
      <c r="I32" s="10">
        <v>6</v>
      </c>
      <c r="J32" s="6">
        <f t="shared" si="4"/>
        <v>104.39999999999999</v>
      </c>
      <c r="K32" s="5"/>
      <c r="L32" s="10"/>
      <c r="M32" s="8">
        <v>14</v>
      </c>
      <c r="N32" s="11">
        <v>5.75</v>
      </c>
      <c r="O32" s="10">
        <v>0</v>
      </c>
      <c r="P32" s="10">
        <v>1650</v>
      </c>
      <c r="Q32" s="10">
        <v>0</v>
      </c>
      <c r="R32" s="10">
        <v>7</v>
      </c>
      <c r="S32" s="10">
        <v>65</v>
      </c>
      <c r="T32" s="10"/>
      <c r="U32" s="10"/>
      <c r="V32" s="10">
        <v>528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3</v>
      </c>
      <c r="G33" s="6">
        <f t="shared" si="1"/>
        <v>17.399999999999999</v>
      </c>
      <c r="H33" s="5">
        <v>8</v>
      </c>
      <c r="I33" s="10">
        <v>0</v>
      </c>
      <c r="J33" s="6">
        <f t="shared" si="4"/>
        <v>111.35999999999999</v>
      </c>
      <c r="K33" s="5"/>
      <c r="L33" s="10"/>
      <c r="M33" s="8">
        <v>14</v>
      </c>
      <c r="N33" s="11">
        <v>6.96</v>
      </c>
      <c r="O33" s="10">
        <v>0</v>
      </c>
      <c r="P33" s="10">
        <v>1650</v>
      </c>
      <c r="Q33" s="10">
        <v>0</v>
      </c>
      <c r="R33" s="10">
        <v>7</v>
      </c>
      <c r="S33" s="10">
        <v>65</v>
      </c>
      <c r="T33" s="10"/>
      <c r="U33" s="10"/>
      <c r="V33" s="10">
        <v>518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3</v>
      </c>
      <c r="G34" s="6">
        <f t="shared" si="1"/>
        <v>17.399999999999999</v>
      </c>
      <c r="H34" s="5">
        <v>8</v>
      </c>
      <c r="I34" s="10">
        <v>8</v>
      </c>
      <c r="J34" s="6">
        <f t="shared" si="4"/>
        <v>120.63999999999999</v>
      </c>
      <c r="K34" s="5"/>
      <c r="L34" s="10"/>
      <c r="M34" s="8">
        <v>14</v>
      </c>
      <c r="N34" s="11">
        <v>9.2799999999999994</v>
      </c>
      <c r="O34" s="10">
        <v>0</v>
      </c>
      <c r="P34" s="10">
        <v>1650</v>
      </c>
      <c r="Q34" s="10">
        <v>0</v>
      </c>
      <c r="R34" s="10">
        <v>7</v>
      </c>
      <c r="S34" s="10">
        <v>67</v>
      </c>
      <c r="T34" s="10"/>
      <c r="U34" s="10"/>
      <c r="V34" s="10">
        <v>637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3</v>
      </c>
      <c r="G35" s="6">
        <f t="shared" si="1"/>
        <v>17.399999999999999</v>
      </c>
      <c r="H35" s="5">
        <v>9</v>
      </c>
      <c r="I35" s="10">
        <v>4</v>
      </c>
      <c r="J35" s="6">
        <f t="shared" si="4"/>
        <v>129.91999999999999</v>
      </c>
      <c r="K35" s="5"/>
      <c r="L35" s="10"/>
      <c r="M35" s="8">
        <v>14</v>
      </c>
      <c r="N35" s="11">
        <v>9.2799999999999994</v>
      </c>
      <c r="O35" s="10">
        <v>0</v>
      </c>
      <c r="P35" s="10">
        <v>1650</v>
      </c>
      <c r="Q35" s="10">
        <v>0</v>
      </c>
      <c r="R35" s="10">
        <v>7</v>
      </c>
      <c r="S35" s="10">
        <v>69</v>
      </c>
      <c r="T35" s="10"/>
      <c r="U35" s="10"/>
      <c r="V35" s="10">
        <v>560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9</v>
      </c>
      <c r="I36" s="10">
        <v>11</v>
      </c>
      <c r="J36" s="6">
        <f t="shared" si="4"/>
        <v>138.04</v>
      </c>
      <c r="K36" s="5"/>
      <c r="L36" s="10"/>
      <c r="M36" s="8">
        <v>14</v>
      </c>
      <c r="N36" s="11">
        <v>8.1199999999999992</v>
      </c>
      <c r="O36" s="10">
        <v>0</v>
      </c>
      <c r="P36" s="10">
        <v>1650</v>
      </c>
      <c r="Q36" s="10">
        <v>0</v>
      </c>
      <c r="R36" s="10">
        <v>7</v>
      </c>
      <c r="S36" s="10">
        <v>56</v>
      </c>
      <c r="T36" s="10"/>
      <c r="U36" s="10"/>
      <c r="V36" s="10">
        <v>581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10</v>
      </c>
      <c r="I37" s="10">
        <v>6</v>
      </c>
      <c r="J37" s="6">
        <f t="shared" si="4"/>
        <v>146.16</v>
      </c>
      <c r="K37" s="5"/>
      <c r="L37" s="10"/>
      <c r="M37" s="8">
        <v>14</v>
      </c>
      <c r="N37" s="11">
        <v>8.1199999999999992</v>
      </c>
      <c r="O37" s="10">
        <v>0</v>
      </c>
      <c r="P37" s="10">
        <v>1650</v>
      </c>
      <c r="Q37" s="10">
        <v>0</v>
      </c>
      <c r="R37" s="10">
        <v>7</v>
      </c>
      <c r="S37" s="10">
        <v>60</v>
      </c>
      <c r="T37" s="10"/>
      <c r="U37" s="10"/>
      <c r="V37" s="10">
        <v>575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11</v>
      </c>
      <c r="I38" s="10">
        <v>1</v>
      </c>
      <c r="J38" s="6">
        <f t="shared" si="4"/>
        <v>154.28</v>
      </c>
      <c r="K38" s="5"/>
      <c r="L38" s="10"/>
      <c r="M38" s="8">
        <v>14</v>
      </c>
      <c r="N38" s="11">
        <v>8.1199999999999992</v>
      </c>
      <c r="O38" s="10">
        <v>0</v>
      </c>
      <c r="P38" s="10">
        <v>1650</v>
      </c>
      <c r="Q38" s="10">
        <v>0</v>
      </c>
      <c r="R38" s="10">
        <v>7</v>
      </c>
      <c r="S38" s="10">
        <v>58</v>
      </c>
      <c r="T38" s="10"/>
      <c r="U38" s="10"/>
      <c r="V38" s="10">
        <v>500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11</v>
      </c>
      <c r="I39" s="10">
        <v>4</v>
      </c>
      <c r="J39" s="6">
        <f t="shared" si="4"/>
        <v>157.76</v>
      </c>
      <c r="K39" s="5"/>
      <c r="L39" s="10"/>
      <c r="M39" s="8">
        <v>14</v>
      </c>
      <c r="N39" s="11">
        <v>3.45</v>
      </c>
      <c r="O39" s="10">
        <v>0</v>
      </c>
      <c r="P39" s="10">
        <v>1700</v>
      </c>
      <c r="Q39" s="10">
        <v>0</v>
      </c>
      <c r="R39" s="10">
        <v>7</v>
      </c>
      <c r="S39" s="10">
        <v>65</v>
      </c>
      <c r="T39" s="10"/>
      <c r="U39" s="10"/>
      <c r="V39" s="10">
        <v>554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243.72000000000003</v>
      </c>
      <c r="O40" s="20"/>
      <c r="T40" s="22" t="s">
        <v>34</v>
      </c>
      <c r="U40" s="20">
        <f>SUM(U9:U39)</f>
        <v>0</v>
      </c>
      <c r="V40" s="20">
        <f>SUM(V9:V39)</f>
        <v>17156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243.72000000000003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17156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B38" sqref="B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11</v>
      </c>
      <c r="F8" s="7">
        <v>4</v>
      </c>
      <c r="G8" s="6">
        <f t="shared" ref="G8:G39" si="1">((+E8*12)+F8)*1.16</f>
        <v>157.76</v>
      </c>
      <c r="H8" s="5">
        <v>1</v>
      </c>
      <c r="I8" s="5">
        <v>3</v>
      </c>
      <c r="J8" s="6">
        <f t="shared" ref="J8:J29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11</v>
      </c>
      <c r="F9" s="7">
        <v>8</v>
      </c>
      <c r="G9" s="6">
        <f t="shared" si="1"/>
        <v>162.39999999999998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4.6399999999999997</v>
      </c>
      <c r="O9" s="10">
        <v>0</v>
      </c>
      <c r="P9" s="10">
        <v>1200</v>
      </c>
      <c r="Q9" s="10"/>
      <c r="R9" s="10">
        <v>9</v>
      </c>
      <c r="S9" s="10">
        <v>93</v>
      </c>
      <c r="T9" s="10">
        <v>18</v>
      </c>
      <c r="U9" s="10"/>
      <c r="V9" s="10">
        <v>412</v>
      </c>
      <c r="W9" s="12">
        <v>43880</v>
      </c>
      <c r="X9" s="10">
        <v>2</v>
      </c>
      <c r="Y9" s="10">
        <v>521254</v>
      </c>
      <c r="Z9" s="10">
        <v>13</v>
      </c>
      <c r="AA9" s="10">
        <v>11.5</v>
      </c>
      <c r="AB9" s="10">
        <v>1</v>
      </c>
      <c r="AC9" s="11">
        <v>4</v>
      </c>
      <c r="AD9" s="13">
        <v>176.8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11</v>
      </c>
      <c r="F10" s="7">
        <v>11</v>
      </c>
      <c r="G10" s="6">
        <f t="shared" si="1"/>
        <v>165.88</v>
      </c>
      <c r="H10" s="5">
        <v>1</v>
      </c>
      <c r="I10" s="10">
        <v>3</v>
      </c>
      <c r="J10" s="6">
        <f t="shared" si="2"/>
        <v>17.399999999999999</v>
      </c>
      <c r="K10" s="5"/>
      <c r="L10" s="10"/>
      <c r="M10" s="8"/>
      <c r="N10" s="11">
        <v>3.48</v>
      </c>
      <c r="O10" s="10">
        <v>0</v>
      </c>
      <c r="P10" s="10">
        <v>1250</v>
      </c>
      <c r="Q10" s="10" t="s">
        <v>328</v>
      </c>
      <c r="R10" s="10">
        <v>9</v>
      </c>
      <c r="S10" s="10">
        <v>106</v>
      </c>
      <c r="T10" s="10">
        <v>10</v>
      </c>
      <c r="U10" s="10"/>
      <c r="V10" s="10">
        <v>346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3</v>
      </c>
      <c r="G11" s="6">
        <f t="shared" si="1"/>
        <v>170.51999999999998</v>
      </c>
      <c r="H11" s="5">
        <v>1</v>
      </c>
      <c r="I11" s="10">
        <v>3</v>
      </c>
      <c r="J11" s="6">
        <f t="shared" si="2"/>
        <v>17.399999999999999</v>
      </c>
      <c r="K11" s="5"/>
      <c r="L11" s="10"/>
      <c r="M11" s="8"/>
      <c r="N11" s="11">
        <v>4.6399999999999997</v>
      </c>
      <c r="O11" s="10">
        <v>0</v>
      </c>
      <c r="P11" s="10">
        <v>1250</v>
      </c>
      <c r="Q11" s="10"/>
      <c r="R11" s="10">
        <v>9</v>
      </c>
      <c r="S11" s="10">
        <v>81</v>
      </c>
      <c r="T11" s="10">
        <v>14</v>
      </c>
      <c r="U11" s="10"/>
      <c r="V11" s="10">
        <v>287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12</v>
      </c>
      <c r="F12" s="7">
        <v>7</v>
      </c>
      <c r="G12" s="6">
        <f t="shared" si="1"/>
        <v>175.16</v>
      </c>
      <c r="H12" s="5">
        <v>1</v>
      </c>
      <c r="I12" s="10">
        <v>3</v>
      </c>
      <c r="J12" s="6">
        <f t="shared" si="2"/>
        <v>17.399999999999999</v>
      </c>
      <c r="K12" s="5"/>
      <c r="L12" s="10"/>
      <c r="M12" s="8"/>
      <c r="N12" s="11">
        <v>4.6399999999999997</v>
      </c>
      <c r="O12" s="10">
        <v>0</v>
      </c>
      <c r="P12" s="10">
        <v>1250</v>
      </c>
      <c r="Q12" s="10"/>
      <c r="R12" s="10">
        <v>9</v>
      </c>
      <c r="S12" s="10">
        <v>81</v>
      </c>
      <c r="T12" s="10">
        <v>18</v>
      </c>
      <c r="U12" s="10"/>
      <c r="V12" s="10">
        <v>390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12</v>
      </c>
      <c r="F13" s="7">
        <v>10</v>
      </c>
      <c r="G13" s="6">
        <f t="shared" si="1"/>
        <v>178.64</v>
      </c>
      <c r="H13" s="5">
        <v>1</v>
      </c>
      <c r="I13" s="10">
        <v>3</v>
      </c>
      <c r="J13" s="6">
        <f t="shared" si="2"/>
        <v>17.399999999999999</v>
      </c>
      <c r="K13" s="5"/>
      <c r="L13" s="10"/>
      <c r="M13" s="8"/>
      <c r="N13" s="11">
        <v>3.48</v>
      </c>
      <c r="O13" s="10">
        <v>1</v>
      </c>
      <c r="P13" s="10">
        <v>1250</v>
      </c>
      <c r="Q13" s="10"/>
      <c r="R13" s="10">
        <v>9</v>
      </c>
      <c r="S13" s="10">
        <v>77</v>
      </c>
      <c r="T13" s="10">
        <v>25</v>
      </c>
      <c r="U13" s="10"/>
      <c r="V13" s="10">
        <v>391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13</v>
      </c>
      <c r="F14" s="7">
        <v>2</v>
      </c>
      <c r="G14" s="6">
        <f t="shared" si="1"/>
        <v>183.28</v>
      </c>
      <c r="H14" s="5">
        <v>1</v>
      </c>
      <c r="I14" s="10">
        <v>3</v>
      </c>
      <c r="J14" s="6">
        <f t="shared" si="2"/>
        <v>17.399999999999999</v>
      </c>
      <c r="K14" s="5"/>
      <c r="L14" s="10"/>
      <c r="M14" s="8"/>
      <c r="N14" s="11">
        <v>4.6399999999999997</v>
      </c>
      <c r="O14" s="10">
        <v>0</v>
      </c>
      <c r="P14" s="10">
        <v>1250</v>
      </c>
      <c r="Q14" s="10"/>
      <c r="R14" s="10">
        <v>9</v>
      </c>
      <c r="S14" s="10">
        <v>84</v>
      </c>
      <c r="T14" s="10">
        <v>34</v>
      </c>
      <c r="U14" s="10"/>
      <c r="V14" s="10">
        <v>521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7</v>
      </c>
      <c r="G15" s="6">
        <f t="shared" si="1"/>
        <v>189.07999999999998</v>
      </c>
      <c r="H15" s="5">
        <v>1</v>
      </c>
      <c r="I15" s="10">
        <v>3</v>
      </c>
      <c r="J15" s="6">
        <f t="shared" si="2"/>
        <v>17.399999999999999</v>
      </c>
      <c r="K15" s="5"/>
      <c r="L15" s="10"/>
      <c r="M15" s="8"/>
      <c r="N15" s="11">
        <v>5.8</v>
      </c>
      <c r="O15" s="10">
        <v>0</v>
      </c>
      <c r="P15" s="10">
        <v>1250</v>
      </c>
      <c r="Q15" s="10"/>
      <c r="R15" s="10">
        <v>9</v>
      </c>
      <c r="S15" s="10">
        <v>91</v>
      </c>
      <c r="T15" s="10">
        <v>32</v>
      </c>
      <c r="U15" s="10"/>
      <c r="V15" s="10">
        <v>536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14</v>
      </c>
      <c r="F16" s="7">
        <v>0</v>
      </c>
      <c r="G16" s="6">
        <f t="shared" si="1"/>
        <v>194.88</v>
      </c>
      <c r="H16" s="5">
        <v>1</v>
      </c>
      <c r="I16" s="10">
        <v>3</v>
      </c>
      <c r="J16" s="6">
        <f t="shared" si="2"/>
        <v>17.399999999999999</v>
      </c>
      <c r="K16" s="5"/>
      <c r="L16" s="10"/>
      <c r="M16" s="8"/>
      <c r="N16" s="11">
        <v>5.8</v>
      </c>
      <c r="O16" s="10">
        <v>0</v>
      </c>
      <c r="P16" s="10">
        <v>1250</v>
      </c>
      <c r="Q16" s="10"/>
      <c r="R16" s="10">
        <v>9</v>
      </c>
      <c r="S16" s="10">
        <v>85</v>
      </c>
      <c r="T16" s="10">
        <v>21</v>
      </c>
      <c r="U16" s="10"/>
      <c r="V16" s="10">
        <v>430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0</v>
      </c>
      <c r="G17" s="6">
        <f t="shared" si="1"/>
        <v>194.88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4.6399999999999997</v>
      </c>
      <c r="O17" s="10">
        <v>1</v>
      </c>
      <c r="P17" s="10">
        <v>1250</v>
      </c>
      <c r="Q17" s="10"/>
      <c r="R17" s="10">
        <v>9</v>
      </c>
      <c r="S17" s="10">
        <v>81</v>
      </c>
      <c r="T17" s="10">
        <v>23</v>
      </c>
      <c r="U17" s="10"/>
      <c r="V17" s="10">
        <v>410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0</v>
      </c>
      <c r="D18" s="6">
        <v>27.8</v>
      </c>
      <c r="E18" s="5">
        <v>14</v>
      </c>
      <c r="F18" s="7">
        <v>0</v>
      </c>
      <c r="G18" s="6">
        <f t="shared" si="1"/>
        <v>194.88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4.6399999999999997</v>
      </c>
      <c r="O18" s="10">
        <v>0</v>
      </c>
      <c r="P18" s="10">
        <v>1250</v>
      </c>
      <c r="Q18" s="10"/>
      <c r="R18" s="10">
        <v>9</v>
      </c>
      <c r="S18" s="10">
        <v>89</v>
      </c>
      <c r="T18" s="10">
        <v>20</v>
      </c>
      <c r="U18" s="10"/>
      <c r="V18" s="10">
        <v>411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14</v>
      </c>
      <c r="F19" s="7">
        <v>0</v>
      </c>
      <c r="G19" s="6">
        <f t="shared" si="1"/>
        <v>194.88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3.48</v>
      </c>
      <c r="O19" s="10">
        <v>0</v>
      </c>
      <c r="P19" s="10">
        <v>1250</v>
      </c>
      <c r="Q19" s="10"/>
      <c r="R19" s="10">
        <v>9</v>
      </c>
      <c r="S19" s="10">
        <v>86</v>
      </c>
      <c r="T19" s="10">
        <v>17</v>
      </c>
      <c r="U19" s="10"/>
      <c r="V19" s="10">
        <v>414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7</v>
      </c>
      <c r="D20" s="6">
        <f t="shared" si="0"/>
        <v>35.96</v>
      </c>
      <c r="E20" s="5">
        <v>14</v>
      </c>
      <c r="F20" s="7">
        <v>0</v>
      </c>
      <c r="G20" s="6">
        <f t="shared" si="1"/>
        <v>194.88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4.6399999999999997</v>
      </c>
      <c r="O20" s="10">
        <v>0</v>
      </c>
      <c r="P20" s="10">
        <v>1250</v>
      </c>
      <c r="Q20" s="10"/>
      <c r="R20" s="10">
        <v>9</v>
      </c>
      <c r="S20" s="10">
        <v>77</v>
      </c>
      <c r="T20" s="10">
        <v>24</v>
      </c>
      <c r="U20" s="10"/>
      <c r="V20" s="14">
        <v>422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14</v>
      </c>
      <c r="F21" s="7">
        <v>0</v>
      </c>
      <c r="G21" s="6">
        <f t="shared" si="1"/>
        <v>194.88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4.6399999999999864</v>
      </c>
      <c r="O21" s="10">
        <v>1</v>
      </c>
      <c r="P21" s="10">
        <v>1250</v>
      </c>
      <c r="Q21" s="10"/>
      <c r="R21" s="16">
        <v>9</v>
      </c>
      <c r="S21" s="10">
        <v>75</v>
      </c>
      <c r="T21" s="10">
        <v>23</v>
      </c>
      <c r="U21" s="10"/>
      <c r="V21" s="10">
        <v>414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3</v>
      </c>
      <c r="C22" s="10">
        <v>3</v>
      </c>
      <c r="D22" s="6">
        <f t="shared" si="0"/>
        <v>45.239999999999995</v>
      </c>
      <c r="E22" s="5">
        <v>14</v>
      </c>
      <c r="F22" s="7">
        <v>0</v>
      </c>
      <c r="G22" s="6">
        <f t="shared" si="1"/>
        <v>194.88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4.6400000000000148</v>
      </c>
      <c r="O22" s="10">
        <v>1</v>
      </c>
      <c r="P22" s="10">
        <v>1250</v>
      </c>
      <c r="Q22" s="10"/>
      <c r="R22" s="10">
        <v>9</v>
      </c>
      <c r="S22" s="10">
        <v>79</v>
      </c>
      <c r="T22" s="10">
        <v>27</v>
      </c>
      <c r="U22" s="10"/>
      <c r="V22" s="10">
        <v>445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3</v>
      </c>
      <c r="C23" s="10">
        <v>8</v>
      </c>
      <c r="D23" s="6">
        <f t="shared" si="0"/>
        <v>51.04</v>
      </c>
      <c r="E23" s="5">
        <v>14</v>
      </c>
      <c r="F23" s="7">
        <v>0</v>
      </c>
      <c r="G23" s="6">
        <f t="shared" si="1"/>
        <v>194.88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5.7999999999999829</v>
      </c>
      <c r="O23" s="10">
        <v>1</v>
      </c>
      <c r="P23" s="10">
        <v>1250</v>
      </c>
      <c r="Q23" s="10"/>
      <c r="R23" s="10">
        <v>9</v>
      </c>
      <c r="S23" s="10">
        <v>80</v>
      </c>
      <c r="T23" s="10">
        <v>25</v>
      </c>
      <c r="U23" s="10"/>
      <c r="V23" s="10">
        <v>433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4</v>
      </c>
      <c r="C24" s="10">
        <v>0</v>
      </c>
      <c r="D24" s="6">
        <f t="shared" si="0"/>
        <v>55.679999999999993</v>
      </c>
      <c r="E24" s="5">
        <v>14</v>
      </c>
      <c r="F24" s="7">
        <v>0</v>
      </c>
      <c r="G24" s="6">
        <f t="shared" si="1"/>
        <v>194.88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4.6400000000000148</v>
      </c>
      <c r="O24" s="10">
        <v>0</v>
      </c>
      <c r="P24" s="10">
        <v>1250</v>
      </c>
      <c r="Q24" s="10"/>
      <c r="R24" s="10">
        <v>9</v>
      </c>
      <c r="S24" s="10">
        <v>81</v>
      </c>
      <c r="T24" s="10">
        <v>20</v>
      </c>
      <c r="U24" s="10"/>
      <c r="V24" s="10">
        <v>419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4</v>
      </c>
      <c r="C25" s="10">
        <v>4</v>
      </c>
      <c r="D25" s="6">
        <f t="shared" si="0"/>
        <v>60.319999999999993</v>
      </c>
      <c r="E25" s="5">
        <v>14</v>
      </c>
      <c r="F25" s="7">
        <v>0</v>
      </c>
      <c r="G25" s="6">
        <f t="shared" si="1"/>
        <v>194.88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4.6399999999999864</v>
      </c>
      <c r="O25" s="10">
        <v>0</v>
      </c>
      <c r="P25" s="10">
        <v>1250</v>
      </c>
      <c r="Q25" s="10"/>
      <c r="R25" s="10">
        <v>9</v>
      </c>
      <c r="S25" s="10">
        <v>77</v>
      </c>
      <c r="T25" s="10">
        <v>17</v>
      </c>
      <c r="U25" s="10"/>
      <c r="V25" s="17">
        <v>366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4</v>
      </c>
      <c r="C26" s="10">
        <v>7</v>
      </c>
      <c r="D26" s="6">
        <f t="shared" si="0"/>
        <v>63.8</v>
      </c>
      <c r="E26" s="5">
        <v>14</v>
      </c>
      <c r="F26" s="7">
        <v>0</v>
      </c>
      <c r="G26" s="6">
        <f t="shared" si="1"/>
        <v>194.88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3.4800000000000182</v>
      </c>
      <c r="O26" s="10">
        <v>0</v>
      </c>
      <c r="P26" s="10">
        <v>1250</v>
      </c>
      <c r="Q26" s="10"/>
      <c r="R26" s="10">
        <v>9</v>
      </c>
      <c r="S26" s="10">
        <v>78</v>
      </c>
      <c r="T26" s="10">
        <v>19</v>
      </c>
      <c r="U26" s="10"/>
      <c r="V26" s="10">
        <v>380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4</v>
      </c>
      <c r="C27" s="10">
        <v>9</v>
      </c>
      <c r="D27" s="6">
        <f t="shared" si="0"/>
        <v>66.11999999999999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v>2.3199999999999998</v>
      </c>
      <c r="O27" s="10">
        <v>0</v>
      </c>
      <c r="P27" s="10">
        <v>1250</v>
      </c>
      <c r="Q27" s="10" t="s">
        <v>49</v>
      </c>
      <c r="R27" s="10">
        <v>9</v>
      </c>
      <c r="S27" s="10">
        <v>80</v>
      </c>
      <c r="T27" s="10">
        <v>9</v>
      </c>
      <c r="U27" s="10"/>
      <c r="V27" s="10">
        <v>296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5</v>
      </c>
      <c r="C28" s="10">
        <v>0</v>
      </c>
      <c r="D28" s="6">
        <f t="shared" si="0"/>
        <v>69.599999999999994</v>
      </c>
      <c r="E28" s="5">
        <v>1</v>
      </c>
      <c r="F28" s="7">
        <v>4</v>
      </c>
      <c r="G28" s="6">
        <f t="shared" si="1"/>
        <v>18.559999999999999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3.480000000000004</v>
      </c>
      <c r="O28" s="10">
        <v>0</v>
      </c>
      <c r="P28" s="10">
        <v>1250</v>
      </c>
      <c r="Q28" s="10"/>
      <c r="R28" s="10">
        <v>9</v>
      </c>
      <c r="S28" s="10">
        <v>99</v>
      </c>
      <c r="T28" s="10">
        <v>18</v>
      </c>
      <c r="U28" s="10"/>
      <c r="V28" s="10">
        <v>367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5</v>
      </c>
      <c r="C29" s="10">
        <v>2</v>
      </c>
      <c r="D29" s="6">
        <f t="shared" si="0"/>
        <v>71.92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2.3200000000000074</v>
      </c>
      <c r="O29" s="10">
        <v>1</v>
      </c>
      <c r="P29" s="10">
        <v>1300</v>
      </c>
      <c r="Q29" s="10" t="s">
        <v>330</v>
      </c>
      <c r="R29" s="10">
        <v>9</v>
      </c>
      <c r="S29" s="10">
        <v>105</v>
      </c>
      <c r="T29" s="10">
        <v>12</v>
      </c>
      <c r="U29" s="10"/>
      <c r="V29" s="10">
        <v>334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5</v>
      </c>
      <c r="C30" s="10">
        <v>2</v>
      </c>
      <c r="D30" s="6">
        <f t="shared" si="0"/>
        <v>71.92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0</v>
      </c>
      <c r="O30" s="10">
        <v>0</v>
      </c>
      <c r="P30" s="10">
        <v>1300</v>
      </c>
      <c r="Q30" s="10"/>
      <c r="R30" s="10">
        <v>9</v>
      </c>
      <c r="S30" s="10">
        <v>75</v>
      </c>
      <c r="T30" s="10">
        <v>2</v>
      </c>
      <c r="U30" s="10"/>
      <c r="V30" s="10">
        <v>210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5</v>
      </c>
      <c r="C31" s="10">
        <v>5</v>
      </c>
      <c r="D31" s="6">
        <f t="shared" si="0"/>
        <v>75.399999999999991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3.4799999999999898</v>
      </c>
      <c r="O31" s="10">
        <v>0</v>
      </c>
      <c r="P31" s="10">
        <v>1300</v>
      </c>
      <c r="Q31" s="10"/>
      <c r="R31" s="10">
        <v>9</v>
      </c>
      <c r="S31" s="10">
        <v>75</v>
      </c>
      <c r="T31" s="10">
        <v>16</v>
      </c>
      <c r="U31" s="10"/>
      <c r="V31" s="10">
        <v>316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5</v>
      </c>
      <c r="C32" s="10">
        <v>9</v>
      </c>
      <c r="D32" s="6">
        <f t="shared" si="0"/>
        <v>80.039999999999992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4.6400000000000006</v>
      </c>
      <c r="O32" s="10">
        <v>1</v>
      </c>
      <c r="P32" s="10">
        <v>1300</v>
      </c>
      <c r="Q32" s="10"/>
      <c r="R32" s="10">
        <v>9</v>
      </c>
      <c r="S32" s="10">
        <v>96</v>
      </c>
      <c r="T32" s="10">
        <v>15</v>
      </c>
      <c r="U32" s="10"/>
      <c r="V32" s="10">
        <v>392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6</v>
      </c>
      <c r="C33" s="10">
        <v>1</v>
      </c>
      <c r="D33" s="6">
        <f t="shared" si="0"/>
        <v>84.679999999999993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4.6400000000000006</v>
      </c>
      <c r="O33" s="10">
        <v>0</v>
      </c>
      <c r="P33" s="10">
        <v>1250</v>
      </c>
      <c r="Q33" s="10"/>
      <c r="R33" s="10">
        <v>9</v>
      </c>
      <c r="S33" s="10">
        <v>80</v>
      </c>
      <c r="T33" s="10">
        <v>12</v>
      </c>
      <c r="U33" s="10"/>
      <c r="V33" s="10">
        <v>388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6</v>
      </c>
      <c r="C34" s="10">
        <v>5</v>
      </c>
      <c r="D34" s="6">
        <f t="shared" si="0"/>
        <v>89.32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4.6400000000000006</v>
      </c>
      <c r="O34" s="10">
        <v>0</v>
      </c>
      <c r="P34" s="10">
        <v>1250</v>
      </c>
      <c r="Q34" s="10"/>
      <c r="R34" s="10">
        <v>9</v>
      </c>
      <c r="S34" s="10">
        <v>74</v>
      </c>
      <c r="T34" s="10">
        <v>20</v>
      </c>
      <c r="U34" s="10"/>
      <c r="V34" s="10">
        <v>346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6</v>
      </c>
      <c r="C35" s="10">
        <v>9</v>
      </c>
      <c r="D35" s="6">
        <f t="shared" si="0"/>
        <v>93.96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4.6400000000000006</v>
      </c>
      <c r="O35" s="10">
        <v>0</v>
      </c>
      <c r="P35" s="10">
        <v>1250</v>
      </c>
      <c r="Q35" s="10"/>
      <c r="R35" s="10">
        <v>9</v>
      </c>
      <c r="S35" s="10">
        <v>76</v>
      </c>
      <c r="T35" s="10">
        <v>28</v>
      </c>
      <c r="U35" s="10"/>
      <c r="V35" s="10">
        <v>418</v>
      </c>
      <c r="W35" s="19" t="s">
        <v>45</v>
      </c>
      <c r="X35" s="19"/>
      <c r="Y35" s="34" t="s">
        <v>329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7</v>
      </c>
      <c r="C36" s="10">
        <v>2</v>
      </c>
      <c r="D36" s="6">
        <f t="shared" si="0"/>
        <v>99.759999999999991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5.7999999999999972</v>
      </c>
      <c r="O36" s="10">
        <v>1</v>
      </c>
      <c r="P36" s="10">
        <v>1250</v>
      </c>
      <c r="Q36" s="10"/>
      <c r="R36" s="10">
        <v>9</v>
      </c>
      <c r="S36" s="10">
        <v>79</v>
      </c>
      <c r="T36" s="10">
        <v>35</v>
      </c>
      <c r="U36" s="10"/>
      <c r="V36" s="10">
        <v>497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1</v>
      </c>
      <c r="B37" s="10">
        <v>7</v>
      </c>
      <c r="C37" s="10">
        <v>6</v>
      </c>
      <c r="D37" s="6">
        <f t="shared" si="0"/>
        <v>104.39999999999999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4.6400000000000006</v>
      </c>
      <c r="O37" s="10">
        <v>0</v>
      </c>
      <c r="P37" s="10">
        <v>1250</v>
      </c>
      <c r="Q37" s="10"/>
      <c r="R37" s="10">
        <v>9</v>
      </c>
      <c r="S37" s="10">
        <v>101</v>
      </c>
      <c r="T37" s="10">
        <v>23</v>
      </c>
      <c r="U37" s="10"/>
      <c r="V37" s="10">
        <v>488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122.96</v>
      </c>
      <c r="O40" s="20"/>
      <c r="T40" s="22" t="s">
        <v>34</v>
      </c>
      <c r="U40" s="20">
        <f>SUM(U9:U39)</f>
        <v>0</v>
      </c>
      <c r="V40" s="20">
        <f>SUM(V9:V39)</f>
        <v>11479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122.96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11479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1" zoomScale="75" zoomScaleNormal="75" zoomScalePageLayoutView="75" workbookViewId="0">
      <selection activeCell="AE26" sqref="AE26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1.33203125" customWidth="1"/>
    <col min="25" max="25" width="14.83203125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14</v>
      </c>
      <c r="F8" s="7">
        <v>2</v>
      </c>
      <c r="G8" s="6">
        <f t="shared" ref="G8:G39" si="1">((+E8*12)+F8)*1.16</f>
        <v>197.2</v>
      </c>
      <c r="H8" s="5">
        <v>4</v>
      </c>
      <c r="I8" s="5">
        <v>6</v>
      </c>
      <c r="J8" s="6">
        <f t="shared" ref="J8:J29" si="2">((+H8*12)+I8)*1.16</f>
        <v>62.639999999999993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14</v>
      </c>
      <c r="F9" s="7">
        <v>2</v>
      </c>
      <c r="G9" s="6">
        <f t="shared" si="1"/>
        <v>197.2</v>
      </c>
      <c r="H9" s="5">
        <v>5</v>
      </c>
      <c r="I9" s="10">
        <v>0</v>
      </c>
      <c r="J9" s="6">
        <f t="shared" si="2"/>
        <v>69.599999999999994</v>
      </c>
      <c r="K9" s="5"/>
      <c r="L9" s="10"/>
      <c r="M9" s="8">
        <v>14</v>
      </c>
      <c r="N9" s="11">
        <v>4.6399999999999997</v>
      </c>
      <c r="O9" s="10">
        <v>0</v>
      </c>
      <c r="P9" s="10">
        <v>1700</v>
      </c>
      <c r="Q9" s="10">
        <v>0</v>
      </c>
      <c r="R9" s="10">
        <v>6</v>
      </c>
      <c r="S9" s="10">
        <v>61</v>
      </c>
      <c r="T9" s="10"/>
      <c r="U9" s="10"/>
      <c r="V9" s="10">
        <v>373</v>
      </c>
      <c r="W9" s="12">
        <v>43045</v>
      </c>
      <c r="X9" s="10">
        <v>4548302</v>
      </c>
      <c r="Y9" s="10">
        <v>12318987</v>
      </c>
      <c r="Z9" s="10">
        <v>14</v>
      </c>
      <c r="AA9" s="10">
        <v>3</v>
      </c>
      <c r="AB9" s="10">
        <v>2</v>
      </c>
      <c r="AC9" s="11">
        <v>0</v>
      </c>
      <c r="AD9" s="13">
        <v>170.1</v>
      </c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14</v>
      </c>
      <c r="F10" s="7">
        <v>2</v>
      </c>
      <c r="G10" s="6">
        <f t="shared" si="1"/>
        <v>197.2</v>
      </c>
      <c r="H10" s="5">
        <v>5</v>
      </c>
      <c r="I10" s="10">
        <v>4</v>
      </c>
      <c r="J10" s="6">
        <f t="shared" si="2"/>
        <v>74.239999999999995</v>
      </c>
      <c r="K10" s="5"/>
      <c r="L10" s="10"/>
      <c r="M10" s="8">
        <v>14</v>
      </c>
      <c r="N10" s="11">
        <v>4.6399999999999997</v>
      </c>
      <c r="O10" s="10">
        <v>0</v>
      </c>
      <c r="P10" s="10">
        <v>1700</v>
      </c>
      <c r="Q10" s="10">
        <v>0</v>
      </c>
      <c r="R10" s="10">
        <v>6</v>
      </c>
      <c r="S10" s="10">
        <v>60</v>
      </c>
      <c r="T10" s="10"/>
      <c r="U10" s="10"/>
      <c r="V10" s="10">
        <v>375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14</v>
      </c>
      <c r="F11" s="7">
        <v>2</v>
      </c>
      <c r="G11" s="6">
        <f t="shared" si="1"/>
        <v>197.2</v>
      </c>
      <c r="H11" s="5">
        <v>5</v>
      </c>
      <c r="I11" s="10">
        <v>9</v>
      </c>
      <c r="J11" s="6">
        <f t="shared" si="2"/>
        <v>80.039999999999992</v>
      </c>
      <c r="K11" s="5"/>
      <c r="L11" s="10"/>
      <c r="M11" s="8">
        <v>14</v>
      </c>
      <c r="N11" s="11">
        <v>5.8</v>
      </c>
      <c r="O11" s="10">
        <v>0</v>
      </c>
      <c r="P11" s="10">
        <v>1700</v>
      </c>
      <c r="Q11" s="10">
        <v>0</v>
      </c>
      <c r="R11" s="10">
        <v>6</v>
      </c>
      <c r="S11" s="10">
        <v>64</v>
      </c>
      <c r="T11" s="10"/>
      <c r="U11" s="10"/>
      <c r="V11" s="10">
        <v>388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14</v>
      </c>
      <c r="F12" s="7">
        <v>2</v>
      </c>
      <c r="G12" s="6">
        <f t="shared" si="1"/>
        <v>197.2</v>
      </c>
      <c r="H12" s="5">
        <v>6</v>
      </c>
      <c r="I12" s="10">
        <v>1</v>
      </c>
      <c r="J12" s="6">
        <f t="shared" si="2"/>
        <v>84.679999999999993</v>
      </c>
      <c r="K12" s="5"/>
      <c r="L12" s="10"/>
      <c r="M12" s="8">
        <v>14</v>
      </c>
      <c r="N12" s="11">
        <v>4.6399999999999997</v>
      </c>
      <c r="O12" s="10">
        <v>0</v>
      </c>
      <c r="P12" s="10">
        <v>1700</v>
      </c>
      <c r="Q12" s="10">
        <v>0</v>
      </c>
      <c r="R12" s="10">
        <v>6</v>
      </c>
      <c r="S12" s="10">
        <v>67</v>
      </c>
      <c r="T12" s="10"/>
      <c r="U12" s="10"/>
      <c r="V12" s="10">
        <v>391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14</v>
      </c>
      <c r="F13" s="7">
        <v>2</v>
      </c>
      <c r="G13" s="6">
        <f t="shared" si="1"/>
        <v>197.2</v>
      </c>
      <c r="H13" s="5">
        <v>6</v>
      </c>
      <c r="I13" s="10">
        <v>6</v>
      </c>
      <c r="J13" s="6">
        <f t="shared" si="2"/>
        <v>90.47999999999999</v>
      </c>
      <c r="K13" s="5"/>
      <c r="L13" s="10"/>
      <c r="M13" s="8">
        <v>14</v>
      </c>
      <c r="N13" s="11">
        <v>5.8</v>
      </c>
      <c r="O13" s="10">
        <v>0</v>
      </c>
      <c r="P13" s="10">
        <v>1700</v>
      </c>
      <c r="Q13" s="10">
        <v>0</v>
      </c>
      <c r="R13" s="10">
        <v>6</v>
      </c>
      <c r="S13" s="10">
        <v>62</v>
      </c>
      <c r="T13" s="10"/>
      <c r="U13" s="10"/>
      <c r="V13" s="10">
        <v>409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0</v>
      </c>
      <c r="G14" s="6">
        <f t="shared" si="1"/>
        <v>27.839999999999996</v>
      </c>
      <c r="H14" s="5">
        <v>6</v>
      </c>
      <c r="I14" s="10">
        <v>11</v>
      </c>
      <c r="J14" s="6">
        <f t="shared" si="2"/>
        <v>96.279999999999987</v>
      </c>
      <c r="K14" s="5"/>
      <c r="L14" s="10"/>
      <c r="M14" s="8">
        <v>14</v>
      </c>
      <c r="N14" s="11">
        <v>5.8</v>
      </c>
      <c r="O14" s="10">
        <v>0</v>
      </c>
      <c r="P14" s="10">
        <v>1700</v>
      </c>
      <c r="Q14" s="10">
        <v>0</v>
      </c>
      <c r="R14" s="10">
        <v>6</v>
      </c>
      <c r="S14" s="10">
        <v>61</v>
      </c>
      <c r="T14" s="10"/>
      <c r="U14" s="10"/>
      <c r="V14" s="10">
        <v>395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0</v>
      </c>
      <c r="G15" s="6">
        <f t="shared" si="1"/>
        <v>27.839999999999996</v>
      </c>
      <c r="H15" s="5">
        <v>7</v>
      </c>
      <c r="I15" s="10">
        <v>4</v>
      </c>
      <c r="J15" s="6">
        <f t="shared" si="2"/>
        <v>102.08</v>
      </c>
      <c r="K15" s="5"/>
      <c r="L15" s="10"/>
      <c r="M15" s="8">
        <v>14</v>
      </c>
      <c r="N15" s="11">
        <v>5.8</v>
      </c>
      <c r="O15" s="10">
        <v>0</v>
      </c>
      <c r="P15" s="10">
        <v>1700</v>
      </c>
      <c r="Q15" s="10">
        <v>0</v>
      </c>
      <c r="R15" s="10">
        <v>6</v>
      </c>
      <c r="S15" s="10">
        <v>63</v>
      </c>
      <c r="T15" s="10"/>
      <c r="U15" s="10"/>
      <c r="V15" s="10">
        <v>390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0</v>
      </c>
      <c r="G16" s="6">
        <f t="shared" si="1"/>
        <v>27.839999999999996</v>
      </c>
      <c r="H16" s="5">
        <v>7</v>
      </c>
      <c r="I16" s="10">
        <v>9</v>
      </c>
      <c r="J16" s="6">
        <f t="shared" si="2"/>
        <v>107.88</v>
      </c>
      <c r="K16" s="5"/>
      <c r="L16" s="10"/>
      <c r="M16" s="8">
        <v>14</v>
      </c>
      <c r="N16" s="11">
        <v>5.8</v>
      </c>
      <c r="O16" s="10">
        <v>0</v>
      </c>
      <c r="P16" s="10">
        <v>1700</v>
      </c>
      <c r="Q16" s="10">
        <v>0</v>
      </c>
      <c r="R16" s="10">
        <v>6</v>
      </c>
      <c r="S16" s="10">
        <v>61</v>
      </c>
      <c r="T16" s="10"/>
      <c r="U16" s="10"/>
      <c r="V16" s="10">
        <v>372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0</v>
      </c>
      <c r="G17" s="6">
        <f t="shared" si="1"/>
        <v>27.839999999999996</v>
      </c>
      <c r="H17" s="5">
        <v>8</v>
      </c>
      <c r="I17" s="10">
        <v>1</v>
      </c>
      <c r="J17" s="6">
        <f t="shared" si="2"/>
        <v>112.52</v>
      </c>
      <c r="K17" s="5"/>
      <c r="L17" s="10"/>
      <c r="M17" s="8">
        <v>14</v>
      </c>
      <c r="N17" s="11">
        <v>4.6399999999999997</v>
      </c>
      <c r="O17" s="10">
        <v>0</v>
      </c>
      <c r="P17" s="10">
        <v>1700</v>
      </c>
      <c r="Q17" s="10">
        <v>0</v>
      </c>
      <c r="R17" s="10">
        <v>6</v>
      </c>
      <c r="S17" s="10">
        <v>62</v>
      </c>
      <c r="T17" s="10"/>
      <c r="U17" s="10"/>
      <c r="V17" s="10">
        <v>362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0</v>
      </c>
      <c r="G18" s="6">
        <f t="shared" si="1"/>
        <v>27.839999999999996</v>
      </c>
      <c r="H18" s="5">
        <v>8</v>
      </c>
      <c r="I18" s="10">
        <v>6</v>
      </c>
      <c r="J18" s="6">
        <f t="shared" si="2"/>
        <v>118.32</v>
      </c>
      <c r="K18" s="5"/>
      <c r="L18" s="10"/>
      <c r="M18" s="8">
        <v>14</v>
      </c>
      <c r="N18" s="11">
        <v>5.8</v>
      </c>
      <c r="O18" s="10">
        <v>0</v>
      </c>
      <c r="P18" s="10">
        <v>1700</v>
      </c>
      <c r="Q18" s="10">
        <v>0</v>
      </c>
      <c r="R18" s="10">
        <v>6</v>
      </c>
      <c r="S18" s="10">
        <v>65</v>
      </c>
      <c r="T18" s="10"/>
      <c r="U18" s="10"/>
      <c r="V18" s="10">
        <v>433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0</v>
      </c>
      <c r="G19" s="6">
        <f t="shared" si="1"/>
        <v>27.839999999999996</v>
      </c>
      <c r="H19" s="5">
        <v>8</v>
      </c>
      <c r="I19" s="10">
        <v>11</v>
      </c>
      <c r="J19" s="6">
        <f t="shared" si="2"/>
        <v>124.11999999999999</v>
      </c>
      <c r="K19" s="5"/>
      <c r="L19" s="10"/>
      <c r="M19" s="8">
        <v>14</v>
      </c>
      <c r="N19" s="11">
        <v>5.8</v>
      </c>
      <c r="O19" s="10">
        <v>0</v>
      </c>
      <c r="P19" s="10">
        <v>1700</v>
      </c>
      <c r="Q19" s="10">
        <v>0</v>
      </c>
      <c r="R19" s="10">
        <v>6</v>
      </c>
      <c r="S19" s="10">
        <v>62</v>
      </c>
      <c r="T19" s="10"/>
      <c r="U19" s="10"/>
      <c r="V19" s="10">
        <v>453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0</v>
      </c>
      <c r="G20" s="6">
        <f t="shared" si="1"/>
        <v>27.839999999999996</v>
      </c>
      <c r="H20" s="5">
        <v>9</v>
      </c>
      <c r="I20" s="10">
        <v>4</v>
      </c>
      <c r="J20" s="6">
        <f t="shared" si="2"/>
        <v>129.91999999999999</v>
      </c>
      <c r="K20" s="5"/>
      <c r="L20" s="10"/>
      <c r="M20" s="8">
        <v>14</v>
      </c>
      <c r="N20" s="11">
        <v>5.8</v>
      </c>
      <c r="O20" s="10">
        <v>0</v>
      </c>
      <c r="P20" s="10">
        <v>1700</v>
      </c>
      <c r="Q20" s="10">
        <v>0</v>
      </c>
      <c r="R20" s="10">
        <v>6</v>
      </c>
      <c r="S20" s="10">
        <v>62</v>
      </c>
      <c r="T20" s="10"/>
      <c r="U20" s="10"/>
      <c r="V20" s="14">
        <v>443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0</v>
      </c>
      <c r="G21" s="6">
        <f t="shared" si="1"/>
        <v>27.839999999999996</v>
      </c>
      <c r="H21" s="5">
        <v>9</v>
      </c>
      <c r="I21" s="10">
        <v>9</v>
      </c>
      <c r="J21" s="6">
        <f t="shared" si="2"/>
        <v>135.72</v>
      </c>
      <c r="K21" s="5"/>
      <c r="L21" s="10"/>
      <c r="M21" s="8">
        <v>14</v>
      </c>
      <c r="N21" s="11">
        <v>5.8</v>
      </c>
      <c r="O21" s="10">
        <v>0</v>
      </c>
      <c r="P21" s="10">
        <v>1700</v>
      </c>
      <c r="Q21" s="10">
        <v>0</v>
      </c>
      <c r="R21" s="16">
        <v>6</v>
      </c>
      <c r="S21" s="10">
        <v>71</v>
      </c>
      <c r="T21" s="10"/>
      <c r="U21" s="10"/>
      <c r="V21" s="10">
        <v>405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0</v>
      </c>
      <c r="G22" s="6">
        <f t="shared" si="1"/>
        <v>27.839999999999996</v>
      </c>
      <c r="H22" s="5">
        <v>10</v>
      </c>
      <c r="I22" s="10">
        <v>3</v>
      </c>
      <c r="J22" s="6">
        <f t="shared" si="2"/>
        <v>142.67999999999998</v>
      </c>
      <c r="K22" s="5"/>
      <c r="L22" s="10"/>
      <c r="M22" s="8">
        <v>14</v>
      </c>
      <c r="N22" s="11">
        <v>6.96</v>
      </c>
      <c r="O22" s="10">
        <v>0</v>
      </c>
      <c r="P22" s="10">
        <v>1700</v>
      </c>
      <c r="Q22" s="10">
        <v>0</v>
      </c>
      <c r="R22" s="10">
        <v>6</v>
      </c>
      <c r="S22" s="10">
        <v>61</v>
      </c>
      <c r="T22" s="10"/>
      <c r="U22" s="10"/>
      <c r="V22" s="10">
        <v>387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0</v>
      </c>
      <c r="G23" s="6">
        <f t="shared" si="1"/>
        <v>27.839999999999996</v>
      </c>
      <c r="H23" s="5">
        <v>10</v>
      </c>
      <c r="I23" s="10">
        <v>9</v>
      </c>
      <c r="J23" s="6">
        <f t="shared" si="2"/>
        <v>149.63999999999999</v>
      </c>
      <c r="K23" s="5"/>
      <c r="L23" s="10"/>
      <c r="M23" s="8">
        <v>14</v>
      </c>
      <c r="N23" s="11">
        <v>6.96</v>
      </c>
      <c r="O23" s="10">
        <v>0</v>
      </c>
      <c r="P23" s="10">
        <v>1700</v>
      </c>
      <c r="Q23" s="10">
        <v>0</v>
      </c>
      <c r="R23" s="10">
        <v>6</v>
      </c>
      <c r="S23" s="10">
        <v>61</v>
      </c>
      <c r="T23" s="10"/>
      <c r="U23" s="10"/>
      <c r="V23" s="10">
        <v>360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0</v>
      </c>
      <c r="G24" s="6">
        <f t="shared" si="1"/>
        <v>27.839999999999996</v>
      </c>
      <c r="H24" s="5">
        <v>11</v>
      </c>
      <c r="I24" s="10">
        <v>3</v>
      </c>
      <c r="J24" s="6">
        <f t="shared" si="2"/>
        <v>156.6</v>
      </c>
      <c r="K24" s="5"/>
      <c r="L24" s="10"/>
      <c r="M24" s="8">
        <v>14</v>
      </c>
      <c r="N24" s="11">
        <v>6.96</v>
      </c>
      <c r="O24" s="10">
        <v>0</v>
      </c>
      <c r="P24" s="10">
        <v>1700</v>
      </c>
      <c r="Q24" s="10">
        <v>0</v>
      </c>
      <c r="R24" s="10">
        <v>6</v>
      </c>
      <c r="S24" s="10">
        <v>62</v>
      </c>
      <c r="T24" s="10"/>
      <c r="U24" s="10"/>
      <c r="V24" s="10">
        <v>392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0</v>
      </c>
      <c r="G25" s="6">
        <f t="shared" si="1"/>
        <v>27.839999999999996</v>
      </c>
      <c r="H25" s="5">
        <v>11</v>
      </c>
      <c r="I25" s="10">
        <v>9</v>
      </c>
      <c r="J25" s="6">
        <f t="shared" si="2"/>
        <v>163.56</v>
      </c>
      <c r="K25" s="5"/>
      <c r="L25" s="10"/>
      <c r="M25" s="8">
        <v>14</v>
      </c>
      <c r="N25" s="11">
        <v>6.96</v>
      </c>
      <c r="O25" s="10">
        <v>0</v>
      </c>
      <c r="P25" s="10">
        <v>1700</v>
      </c>
      <c r="Q25" s="10">
        <v>0</v>
      </c>
      <c r="R25" s="10">
        <v>6</v>
      </c>
      <c r="S25" s="10">
        <v>61</v>
      </c>
      <c r="T25" s="10"/>
      <c r="U25" s="10"/>
      <c r="V25" s="17">
        <v>405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0</v>
      </c>
      <c r="G26" s="6">
        <f t="shared" si="1"/>
        <v>27.839999999999996</v>
      </c>
      <c r="H26" s="5">
        <v>12</v>
      </c>
      <c r="I26" s="10">
        <v>3</v>
      </c>
      <c r="J26" s="6">
        <f t="shared" si="2"/>
        <v>170.51999999999998</v>
      </c>
      <c r="K26" s="5"/>
      <c r="L26" s="10"/>
      <c r="M26" s="8">
        <v>14</v>
      </c>
      <c r="N26" s="11">
        <v>6.96</v>
      </c>
      <c r="O26" s="10">
        <v>0</v>
      </c>
      <c r="P26" s="10">
        <v>1700</v>
      </c>
      <c r="Q26" s="10">
        <v>0</v>
      </c>
      <c r="R26" s="10">
        <v>6</v>
      </c>
      <c r="S26" s="10">
        <v>60</v>
      </c>
      <c r="T26" s="10"/>
      <c r="U26" s="10"/>
      <c r="V26" s="10">
        <v>403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0</v>
      </c>
      <c r="G27" s="6">
        <f t="shared" si="1"/>
        <v>27.839999999999996</v>
      </c>
      <c r="H27" s="5">
        <v>12</v>
      </c>
      <c r="I27" s="10">
        <v>7</v>
      </c>
      <c r="J27" s="6">
        <f t="shared" si="2"/>
        <v>175.16</v>
      </c>
      <c r="K27" s="5"/>
      <c r="L27" s="10"/>
      <c r="M27" s="8">
        <v>14</v>
      </c>
      <c r="N27" s="11">
        <v>4.6399999999999997</v>
      </c>
      <c r="O27" s="10">
        <v>0</v>
      </c>
      <c r="P27" s="10">
        <v>1700</v>
      </c>
      <c r="Q27" s="10">
        <v>0</v>
      </c>
      <c r="R27" s="10">
        <v>6</v>
      </c>
      <c r="S27" s="10">
        <v>62</v>
      </c>
      <c r="T27" s="10"/>
      <c r="U27" s="10"/>
      <c r="V27" s="10">
        <v>400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0</v>
      </c>
      <c r="G28" s="6">
        <f t="shared" si="1"/>
        <v>27.839999999999996</v>
      </c>
      <c r="H28" s="5">
        <v>13</v>
      </c>
      <c r="I28" s="10">
        <v>0</v>
      </c>
      <c r="J28" s="6">
        <f t="shared" si="2"/>
        <v>180.95999999999998</v>
      </c>
      <c r="K28" s="5"/>
      <c r="L28" s="10"/>
      <c r="M28" s="8">
        <v>14</v>
      </c>
      <c r="N28" s="11">
        <v>5.8</v>
      </c>
      <c r="O28" s="10">
        <v>0</v>
      </c>
      <c r="P28" s="10">
        <v>1700</v>
      </c>
      <c r="Q28" s="10">
        <v>0</v>
      </c>
      <c r="R28" s="10">
        <v>6</v>
      </c>
      <c r="S28" s="10">
        <v>65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0</v>
      </c>
      <c r="G29" s="6">
        <f t="shared" si="1"/>
        <v>27.839999999999996</v>
      </c>
      <c r="H29" s="5">
        <v>13</v>
      </c>
      <c r="I29" s="10">
        <v>6</v>
      </c>
      <c r="J29" s="6">
        <f t="shared" si="2"/>
        <v>187.92</v>
      </c>
      <c r="K29" s="5"/>
      <c r="L29" s="10"/>
      <c r="M29" s="8">
        <v>14</v>
      </c>
      <c r="N29" s="11">
        <v>6.96</v>
      </c>
      <c r="O29" s="10">
        <v>0</v>
      </c>
      <c r="P29" s="10">
        <v>1700</v>
      </c>
      <c r="Q29" s="10">
        <v>0</v>
      </c>
      <c r="R29" s="10">
        <v>7</v>
      </c>
      <c r="S29" s="10">
        <v>64</v>
      </c>
      <c r="T29" s="10"/>
      <c r="U29" s="10"/>
      <c r="V29" s="10">
        <v>457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7</v>
      </c>
      <c r="G30" s="6">
        <f t="shared" si="1"/>
        <v>35.96</v>
      </c>
      <c r="H30" s="5">
        <v>13</v>
      </c>
      <c r="I30" s="10">
        <v>6</v>
      </c>
      <c r="J30" s="6">
        <f t="shared" ref="J30:J39" si="4">((+H30*12)+I30)*1.16</f>
        <v>187.92</v>
      </c>
      <c r="K30" s="5"/>
      <c r="L30" s="10"/>
      <c r="M30" s="8">
        <v>14</v>
      </c>
      <c r="N30" s="11">
        <f t="shared" ref="N30:N39" si="5">IF(B30=0,0,(D30+G30)-(D29+G29))</f>
        <v>8.1200000000000045</v>
      </c>
      <c r="O30" s="10">
        <v>0</v>
      </c>
      <c r="P30" s="10">
        <v>1700</v>
      </c>
      <c r="Q30" s="10">
        <v>0</v>
      </c>
      <c r="R30" s="10">
        <v>7</v>
      </c>
      <c r="S30" s="10">
        <v>68</v>
      </c>
      <c r="T30" s="10"/>
      <c r="U30" s="10"/>
      <c r="V30" s="10">
        <v>575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3</v>
      </c>
      <c r="F31" s="7">
        <v>2</v>
      </c>
      <c r="G31" s="6">
        <f t="shared" si="1"/>
        <v>44.08</v>
      </c>
      <c r="H31" s="5">
        <v>13</v>
      </c>
      <c r="I31" s="10">
        <v>6</v>
      </c>
      <c r="J31" s="6">
        <f t="shared" si="4"/>
        <v>187.92</v>
      </c>
      <c r="K31" s="5"/>
      <c r="L31" s="10"/>
      <c r="M31" s="8">
        <v>14</v>
      </c>
      <c r="N31" s="11">
        <f t="shared" si="5"/>
        <v>8.1199999999999903</v>
      </c>
      <c r="O31" s="10">
        <v>0</v>
      </c>
      <c r="P31" s="10">
        <v>1700</v>
      </c>
      <c r="Q31" s="10">
        <v>0</v>
      </c>
      <c r="R31" s="10">
        <v>7</v>
      </c>
      <c r="S31" s="10">
        <v>70</v>
      </c>
      <c r="T31" s="10"/>
      <c r="U31" s="10"/>
      <c r="V31" s="10">
        <v>566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3</v>
      </c>
      <c r="F32" s="7">
        <v>9</v>
      </c>
      <c r="G32" s="6">
        <f t="shared" si="1"/>
        <v>52.199999999999996</v>
      </c>
      <c r="H32" s="5">
        <v>13</v>
      </c>
      <c r="I32" s="10">
        <v>6</v>
      </c>
      <c r="J32" s="6">
        <f t="shared" si="4"/>
        <v>187.92</v>
      </c>
      <c r="K32" s="5"/>
      <c r="L32" s="10"/>
      <c r="M32" s="8">
        <v>14</v>
      </c>
      <c r="N32" s="11">
        <f t="shared" si="5"/>
        <v>8.1200000000000045</v>
      </c>
      <c r="O32" s="10">
        <v>0</v>
      </c>
      <c r="P32" s="10">
        <v>1700</v>
      </c>
      <c r="Q32" s="10">
        <v>0</v>
      </c>
      <c r="R32" s="10">
        <v>7</v>
      </c>
      <c r="S32" s="10">
        <v>67</v>
      </c>
      <c r="T32" s="10"/>
      <c r="U32" s="10"/>
      <c r="V32" s="10">
        <v>591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4</v>
      </c>
      <c r="F33" s="7">
        <v>4</v>
      </c>
      <c r="G33" s="6">
        <f t="shared" si="1"/>
        <v>60.319999999999993</v>
      </c>
      <c r="H33" s="5">
        <v>13</v>
      </c>
      <c r="I33" s="10">
        <v>6</v>
      </c>
      <c r="J33" s="6">
        <f t="shared" si="4"/>
        <v>187.92</v>
      </c>
      <c r="K33" s="5"/>
      <c r="L33" s="10"/>
      <c r="M33" s="8">
        <v>14</v>
      </c>
      <c r="N33" s="11">
        <f t="shared" si="5"/>
        <v>8.1199999999999903</v>
      </c>
      <c r="O33" s="10">
        <v>0</v>
      </c>
      <c r="P33" s="10">
        <v>1700</v>
      </c>
      <c r="Q33" s="10">
        <v>0</v>
      </c>
      <c r="R33" s="10">
        <v>7</v>
      </c>
      <c r="S33" s="10">
        <v>69</v>
      </c>
      <c r="T33" s="10"/>
      <c r="U33" s="10"/>
      <c r="V33" s="10">
        <v>592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4</v>
      </c>
      <c r="F34" s="7">
        <v>11</v>
      </c>
      <c r="G34" s="6">
        <f t="shared" si="1"/>
        <v>68.44</v>
      </c>
      <c r="H34" s="5">
        <v>13</v>
      </c>
      <c r="I34" s="10">
        <v>6</v>
      </c>
      <c r="J34" s="6">
        <f t="shared" si="4"/>
        <v>187.92</v>
      </c>
      <c r="K34" s="5"/>
      <c r="L34" s="10"/>
      <c r="M34" s="8">
        <v>14</v>
      </c>
      <c r="N34" s="11">
        <f t="shared" si="5"/>
        <v>8.1200000000000045</v>
      </c>
      <c r="O34" s="10">
        <v>0</v>
      </c>
      <c r="P34" s="10">
        <v>1700</v>
      </c>
      <c r="Q34" s="10">
        <v>0</v>
      </c>
      <c r="R34" s="10">
        <v>7</v>
      </c>
      <c r="S34" s="10">
        <v>68</v>
      </c>
      <c r="T34" s="10"/>
      <c r="U34" s="10"/>
      <c r="V34" s="10">
        <v>568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5</v>
      </c>
      <c r="F35" s="7">
        <v>6</v>
      </c>
      <c r="G35" s="6">
        <f t="shared" si="1"/>
        <v>76.559999999999988</v>
      </c>
      <c r="H35" s="5">
        <v>13</v>
      </c>
      <c r="I35" s="10">
        <v>6</v>
      </c>
      <c r="J35" s="6">
        <f t="shared" si="4"/>
        <v>187.92</v>
      </c>
      <c r="K35" s="5"/>
      <c r="L35" s="10"/>
      <c r="M35" s="8">
        <v>14</v>
      </c>
      <c r="N35" s="11">
        <f t="shared" si="5"/>
        <v>8.1199999999999903</v>
      </c>
      <c r="O35" s="10">
        <v>0</v>
      </c>
      <c r="P35" s="10">
        <v>1700</v>
      </c>
      <c r="Q35" s="10">
        <v>0</v>
      </c>
      <c r="R35" s="10">
        <v>7</v>
      </c>
      <c r="S35" s="10">
        <v>70</v>
      </c>
      <c r="T35" s="10"/>
      <c r="U35" s="10"/>
      <c r="V35" s="10">
        <v>563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6</v>
      </c>
      <c r="F36" s="7">
        <v>1</v>
      </c>
      <c r="G36" s="6">
        <f t="shared" si="1"/>
        <v>84.679999999999993</v>
      </c>
      <c r="H36" s="5">
        <v>13</v>
      </c>
      <c r="I36" s="10">
        <v>6</v>
      </c>
      <c r="J36" s="6">
        <f t="shared" si="4"/>
        <v>187.92</v>
      </c>
      <c r="K36" s="5"/>
      <c r="L36" s="10"/>
      <c r="M36" s="8">
        <v>14</v>
      </c>
      <c r="N36" s="11">
        <f t="shared" si="5"/>
        <v>8.1200000000000045</v>
      </c>
      <c r="O36" s="10">
        <v>0</v>
      </c>
      <c r="P36" s="10">
        <v>1700</v>
      </c>
      <c r="Q36" s="10">
        <v>0</v>
      </c>
      <c r="R36" s="10">
        <v>7</v>
      </c>
      <c r="S36" s="10">
        <v>65</v>
      </c>
      <c r="T36" s="10"/>
      <c r="U36" s="10"/>
      <c r="V36" s="10">
        <v>552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6</v>
      </c>
      <c r="F37" s="7">
        <v>8</v>
      </c>
      <c r="G37" s="6">
        <f t="shared" si="1"/>
        <v>92.8</v>
      </c>
      <c r="H37" s="5">
        <v>13</v>
      </c>
      <c r="I37" s="10">
        <v>6</v>
      </c>
      <c r="J37" s="6">
        <f t="shared" si="4"/>
        <v>187.92</v>
      </c>
      <c r="K37" s="5"/>
      <c r="L37" s="10"/>
      <c r="M37" s="8">
        <v>14</v>
      </c>
      <c r="N37" s="11">
        <f t="shared" si="5"/>
        <v>8.1200000000000045</v>
      </c>
      <c r="O37" s="10">
        <v>0</v>
      </c>
      <c r="P37" s="10">
        <v>1700</v>
      </c>
      <c r="Q37" s="10">
        <v>0</v>
      </c>
      <c r="R37" s="10">
        <v>7</v>
      </c>
      <c r="S37" s="10">
        <v>68</v>
      </c>
      <c r="T37" s="10"/>
      <c r="U37" s="10"/>
      <c r="V37" s="10">
        <v>548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7</v>
      </c>
      <c r="F38" s="7">
        <v>3</v>
      </c>
      <c r="G38" s="6">
        <f t="shared" si="1"/>
        <v>100.91999999999999</v>
      </c>
      <c r="H38" s="5">
        <v>13</v>
      </c>
      <c r="I38" s="10">
        <v>6</v>
      </c>
      <c r="J38" s="6">
        <f t="shared" si="4"/>
        <v>187.92</v>
      </c>
      <c r="K38" s="5"/>
      <c r="L38" s="10"/>
      <c r="M38" s="8">
        <v>14</v>
      </c>
      <c r="N38" s="11">
        <f t="shared" si="5"/>
        <v>8.1199999999999903</v>
      </c>
      <c r="O38" s="10">
        <v>0</v>
      </c>
      <c r="P38" s="10">
        <v>1700</v>
      </c>
      <c r="Q38" s="10">
        <v>0</v>
      </c>
      <c r="R38" s="10">
        <v>7</v>
      </c>
      <c r="S38" s="10">
        <v>64</v>
      </c>
      <c r="T38" s="10"/>
      <c r="U38" s="10"/>
      <c r="V38" s="10">
        <v>535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196.03999999999996</v>
      </c>
      <c r="O40" s="20"/>
      <c r="T40" s="22" t="s">
        <v>34</v>
      </c>
      <c r="U40" s="20">
        <f>SUM(U9:U39)</f>
        <v>0</v>
      </c>
      <c r="V40" s="20">
        <f>SUM(V9:V39)</f>
        <v>13485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196.03999999999996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13485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0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301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7</v>
      </c>
      <c r="F8" s="7">
        <v>1</v>
      </c>
      <c r="G8" s="6">
        <f t="shared" ref="G8:G39" si="1">((+E8*12)+F8)*1.16</f>
        <v>98.6</v>
      </c>
      <c r="H8" s="5">
        <v>2</v>
      </c>
      <c r="I8" s="5">
        <v>0</v>
      </c>
      <c r="J8" s="6">
        <f t="shared" ref="J8:J29" si="2">((+H8*12)+I8)*1.16</f>
        <v>27.839999999999996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7</v>
      </c>
      <c r="F9" s="7">
        <v>5</v>
      </c>
      <c r="G9" s="6">
        <f t="shared" si="1"/>
        <v>103.24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>
        <v>14</v>
      </c>
      <c r="N9" s="11">
        <v>4.6399999999999997</v>
      </c>
      <c r="O9" s="10">
        <v>0</v>
      </c>
      <c r="P9" s="10">
        <v>1675</v>
      </c>
      <c r="Q9" s="10">
        <v>0</v>
      </c>
      <c r="R9" s="10">
        <v>6</v>
      </c>
      <c r="S9" s="10">
        <v>60</v>
      </c>
      <c r="T9" s="10"/>
      <c r="U9" s="10"/>
      <c r="V9" s="10">
        <v>304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7</v>
      </c>
      <c r="F10" s="7">
        <v>9</v>
      </c>
      <c r="G10" s="6">
        <f t="shared" si="1"/>
        <v>107.88</v>
      </c>
      <c r="H10" s="5">
        <v>2</v>
      </c>
      <c r="I10" s="10">
        <v>0</v>
      </c>
      <c r="J10" s="6">
        <f t="shared" si="2"/>
        <v>27.839999999999996</v>
      </c>
      <c r="K10" s="5"/>
      <c r="L10" s="10"/>
      <c r="M10" s="8">
        <v>14</v>
      </c>
      <c r="N10" s="11">
        <v>4.6399999999999997</v>
      </c>
      <c r="O10" s="10">
        <v>0</v>
      </c>
      <c r="P10" s="10">
        <v>1675</v>
      </c>
      <c r="Q10" s="10">
        <v>0</v>
      </c>
      <c r="R10" s="10">
        <v>6</v>
      </c>
      <c r="S10" s="10">
        <v>63</v>
      </c>
      <c r="T10" s="10"/>
      <c r="U10" s="10"/>
      <c r="V10" s="10">
        <v>302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8</v>
      </c>
      <c r="F11" s="7">
        <v>1</v>
      </c>
      <c r="G11" s="6">
        <f t="shared" si="1"/>
        <v>112.52</v>
      </c>
      <c r="H11" s="5">
        <v>2</v>
      </c>
      <c r="I11" s="10">
        <v>0</v>
      </c>
      <c r="J11" s="6">
        <f t="shared" si="2"/>
        <v>27.839999999999996</v>
      </c>
      <c r="K11" s="5"/>
      <c r="L11" s="10"/>
      <c r="M11" s="8">
        <v>14</v>
      </c>
      <c r="N11" s="11">
        <v>4.6399999999999997</v>
      </c>
      <c r="O11" s="10">
        <v>0</v>
      </c>
      <c r="P11" s="10">
        <v>1675</v>
      </c>
      <c r="Q11" s="10">
        <v>0</v>
      </c>
      <c r="R11" s="10">
        <v>6</v>
      </c>
      <c r="S11" s="10">
        <v>61</v>
      </c>
      <c r="T11" s="10"/>
      <c r="U11" s="10"/>
      <c r="V11" s="10">
        <v>301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8</v>
      </c>
      <c r="F12" s="7">
        <v>5</v>
      </c>
      <c r="G12" s="6">
        <f t="shared" si="1"/>
        <v>117.16</v>
      </c>
      <c r="H12" s="5">
        <v>2</v>
      </c>
      <c r="I12" s="10">
        <v>0</v>
      </c>
      <c r="J12" s="6">
        <f t="shared" si="2"/>
        <v>27.839999999999996</v>
      </c>
      <c r="K12" s="5"/>
      <c r="L12" s="10"/>
      <c r="M12" s="8">
        <v>14</v>
      </c>
      <c r="N12" s="11">
        <v>4.6399999999999997</v>
      </c>
      <c r="O12" s="10">
        <v>0</v>
      </c>
      <c r="P12" s="10">
        <v>1675</v>
      </c>
      <c r="Q12" s="10">
        <v>0</v>
      </c>
      <c r="R12" s="10">
        <v>6</v>
      </c>
      <c r="S12" s="10">
        <v>60</v>
      </c>
      <c r="T12" s="10"/>
      <c r="U12" s="10"/>
      <c r="V12" s="10">
        <v>300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8</v>
      </c>
      <c r="F13" s="7">
        <v>9</v>
      </c>
      <c r="G13" s="6">
        <f t="shared" si="1"/>
        <v>121.8</v>
      </c>
      <c r="H13" s="5">
        <v>2</v>
      </c>
      <c r="I13" s="10">
        <v>0</v>
      </c>
      <c r="J13" s="6">
        <f t="shared" si="2"/>
        <v>27.839999999999996</v>
      </c>
      <c r="K13" s="5"/>
      <c r="L13" s="10"/>
      <c r="M13" s="8">
        <v>14</v>
      </c>
      <c r="N13" s="11">
        <v>4.6399999999999997</v>
      </c>
      <c r="O13" s="10">
        <v>0</v>
      </c>
      <c r="P13" s="10">
        <v>1675</v>
      </c>
      <c r="Q13" s="10">
        <v>0</v>
      </c>
      <c r="R13" s="10">
        <v>6</v>
      </c>
      <c r="S13" s="10">
        <v>59</v>
      </c>
      <c r="T13" s="10"/>
      <c r="U13" s="10"/>
      <c r="V13" s="10">
        <v>301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9</v>
      </c>
      <c r="F14" s="7">
        <v>1</v>
      </c>
      <c r="G14" s="6">
        <f t="shared" si="1"/>
        <v>126.44</v>
      </c>
      <c r="H14" s="5">
        <v>2</v>
      </c>
      <c r="I14" s="10">
        <v>0</v>
      </c>
      <c r="J14" s="6">
        <f t="shared" si="2"/>
        <v>27.839999999999996</v>
      </c>
      <c r="K14" s="5"/>
      <c r="L14" s="10"/>
      <c r="M14" s="8">
        <v>14</v>
      </c>
      <c r="N14" s="11">
        <v>4.6399999999999997</v>
      </c>
      <c r="O14" s="10">
        <v>0</v>
      </c>
      <c r="P14" s="10">
        <v>1675</v>
      </c>
      <c r="Q14" s="10">
        <v>0</v>
      </c>
      <c r="R14" s="10">
        <v>6</v>
      </c>
      <c r="S14" s="10">
        <v>56</v>
      </c>
      <c r="T14" s="10"/>
      <c r="U14" s="10"/>
      <c r="V14" s="10">
        <v>300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9</v>
      </c>
      <c r="F15" s="7">
        <v>4</v>
      </c>
      <c r="G15" s="6">
        <f t="shared" si="1"/>
        <v>129.91999999999999</v>
      </c>
      <c r="H15" s="5">
        <v>2</v>
      </c>
      <c r="I15" s="10">
        <v>0</v>
      </c>
      <c r="J15" s="6">
        <f t="shared" si="2"/>
        <v>27.839999999999996</v>
      </c>
      <c r="K15" s="5"/>
      <c r="L15" s="10"/>
      <c r="M15" s="8">
        <v>14</v>
      </c>
      <c r="N15" s="11">
        <v>3.48</v>
      </c>
      <c r="O15" s="10">
        <v>0</v>
      </c>
      <c r="P15" s="10">
        <v>1675</v>
      </c>
      <c r="Q15" s="10">
        <v>0</v>
      </c>
      <c r="R15" s="10">
        <v>6</v>
      </c>
      <c r="S15" s="10">
        <v>61</v>
      </c>
      <c r="T15" s="10"/>
      <c r="U15" s="10"/>
      <c r="V15" s="10">
        <v>295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9</v>
      </c>
      <c r="F16" s="7">
        <v>8</v>
      </c>
      <c r="G16" s="6">
        <f t="shared" si="1"/>
        <v>134.56</v>
      </c>
      <c r="H16" s="5">
        <v>2</v>
      </c>
      <c r="I16" s="10">
        <v>0</v>
      </c>
      <c r="J16" s="6">
        <f t="shared" si="2"/>
        <v>27.839999999999996</v>
      </c>
      <c r="K16" s="5"/>
      <c r="L16" s="10"/>
      <c r="M16" s="8">
        <v>14</v>
      </c>
      <c r="N16" s="11">
        <v>4.6399999999999997</v>
      </c>
      <c r="O16" s="10">
        <v>0</v>
      </c>
      <c r="P16" s="10">
        <v>1675</v>
      </c>
      <c r="Q16" s="10">
        <v>0</v>
      </c>
      <c r="R16" s="10">
        <v>6</v>
      </c>
      <c r="S16" s="10">
        <v>60</v>
      </c>
      <c r="T16" s="10"/>
      <c r="U16" s="10"/>
      <c r="V16" s="10">
        <v>303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10</v>
      </c>
      <c r="F17" s="7">
        <v>0</v>
      </c>
      <c r="G17" s="6">
        <f t="shared" si="1"/>
        <v>139.19999999999999</v>
      </c>
      <c r="H17" s="5">
        <v>2</v>
      </c>
      <c r="I17" s="10">
        <v>0</v>
      </c>
      <c r="J17" s="6">
        <f t="shared" si="2"/>
        <v>27.839999999999996</v>
      </c>
      <c r="K17" s="5"/>
      <c r="L17" s="10"/>
      <c r="M17" s="8">
        <v>14</v>
      </c>
      <c r="N17" s="11">
        <v>4.6399999999999997</v>
      </c>
      <c r="O17" s="10">
        <v>0</v>
      </c>
      <c r="P17" s="10">
        <v>1675</v>
      </c>
      <c r="Q17" s="10">
        <v>0</v>
      </c>
      <c r="R17" s="10">
        <v>6</v>
      </c>
      <c r="S17" s="10">
        <v>63</v>
      </c>
      <c r="T17" s="10"/>
      <c r="U17" s="10"/>
      <c r="V17" s="10">
        <v>303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10</v>
      </c>
      <c r="F18" s="7">
        <v>4</v>
      </c>
      <c r="G18" s="6">
        <f t="shared" si="1"/>
        <v>143.84</v>
      </c>
      <c r="H18" s="5">
        <v>2</v>
      </c>
      <c r="I18" s="10">
        <v>0</v>
      </c>
      <c r="J18" s="6">
        <f t="shared" si="2"/>
        <v>27.839999999999996</v>
      </c>
      <c r="K18" s="5"/>
      <c r="L18" s="10"/>
      <c r="M18" s="8">
        <v>14</v>
      </c>
      <c r="N18" s="11">
        <v>4.6399999999999997</v>
      </c>
      <c r="O18" s="10">
        <v>0</v>
      </c>
      <c r="P18" s="10">
        <v>1675</v>
      </c>
      <c r="Q18" s="10">
        <v>0</v>
      </c>
      <c r="R18" s="10">
        <v>6</v>
      </c>
      <c r="S18" s="10">
        <v>60</v>
      </c>
      <c r="T18" s="10"/>
      <c r="U18" s="10"/>
      <c r="V18" s="10">
        <v>290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10</v>
      </c>
      <c r="F19" s="7">
        <v>8</v>
      </c>
      <c r="G19" s="6">
        <f t="shared" si="1"/>
        <v>148.47999999999999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>
        <v>14</v>
      </c>
      <c r="N19" s="11">
        <v>4.6399999999999997</v>
      </c>
      <c r="O19" s="10">
        <v>0</v>
      </c>
      <c r="P19" s="10">
        <v>1675</v>
      </c>
      <c r="Q19" s="10">
        <v>0</v>
      </c>
      <c r="R19" s="10">
        <v>6</v>
      </c>
      <c r="S19" s="10">
        <v>60</v>
      </c>
      <c r="T19" s="10"/>
      <c r="U19" s="10"/>
      <c r="V19" s="10">
        <v>284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10</v>
      </c>
      <c r="F20" s="7">
        <v>11</v>
      </c>
      <c r="G20" s="6">
        <f t="shared" si="1"/>
        <v>151.95999999999998</v>
      </c>
      <c r="H20" s="5">
        <v>2</v>
      </c>
      <c r="I20" s="10">
        <v>0</v>
      </c>
      <c r="J20" s="6">
        <f t="shared" si="2"/>
        <v>27.839999999999996</v>
      </c>
      <c r="K20" s="5"/>
      <c r="L20" s="10"/>
      <c r="M20" s="8">
        <v>14</v>
      </c>
      <c r="N20" s="11">
        <v>3.48</v>
      </c>
      <c r="O20" s="10">
        <v>0</v>
      </c>
      <c r="P20" s="10">
        <v>1675</v>
      </c>
      <c r="Q20" s="10">
        <v>0</v>
      </c>
      <c r="R20" s="10">
        <v>6</v>
      </c>
      <c r="S20" s="10">
        <v>62</v>
      </c>
      <c r="T20" s="10"/>
      <c r="U20" s="10"/>
      <c r="V20" s="14">
        <v>285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11</v>
      </c>
      <c r="F21" s="7">
        <v>3</v>
      </c>
      <c r="G21" s="6">
        <f t="shared" si="1"/>
        <v>156.6</v>
      </c>
      <c r="H21" s="5">
        <v>2</v>
      </c>
      <c r="I21" s="10">
        <v>0</v>
      </c>
      <c r="J21" s="6">
        <f t="shared" si="2"/>
        <v>27.839999999999996</v>
      </c>
      <c r="K21" s="5"/>
      <c r="L21" s="10"/>
      <c r="M21" s="8">
        <v>14</v>
      </c>
      <c r="N21" s="11">
        <f t="shared" ref="N21:N31" si="4">IF(B21=0,0,(D21+G21)-(D20+G20))</f>
        <v>4.6400000000000148</v>
      </c>
      <c r="O21" s="10">
        <v>0</v>
      </c>
      <c r="P21" s="10">
        <v>1675</v>
      </c>
      <c r="Q21" s="10">
        <v>0</v>
      </c>
      <c r="R21" s="16">
        <v>6</v>
      </c>
      <c r="S21" s="10">
        <v>59</v>
      </c>
      <c r="T21" s="10"/>
      <c r="U21" s="10"/>
      <c r="V21" s="10">
        <v>272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11</v>
      </c>
      <c r="F22" s="7">
        <v>7</v>
      </c>
      <c r="G22" s="6">
        <f t="shared" si="1"/>
        <v>161.23999999999998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>
        <v>14</v>
      </c>
      <c r="N22" s="11">
        <f t="shared" si="4"/>
        <v>4.6399999999999864</v>
      </c>
      <c r="O22" s="10">
        <v>0</v>
      </c>
      <c r="P22" s="10">
        <v>1675</v>
      </c>
      <c r="Q22" s="10">
        <v>0</v>
      </c>
      <c r="R22" s="10">
        <v>6</v>
      </c>
      <c r="S22" s="10">
        <v>60</v>
      </c>
      <c r="T22" s="10"/>
      <c r="U22" s="10"/>
      <c r="V22" s="10">
        <v>272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11</v>
      </c>
      <c r="F23" s="7">
        <v>11</v>
      </c>
      <c r="G23" s="6">
        <f t="shared" si="1"/>
        <v>165.88</v>
      </c>
      <c r="H23" s="5">
        <v>2</v>
      </c>
      <c r="I23" s="10">
        <v>0</v>
      </c>
      <c r="J23" s="6">
        <f t="shared" si="2"/>
        <v>27.839999999999996</v>
      </c>
      <c r="K23" s="5"/>
      <c r="L23" s="10"/>
      <c r="M23" s="8">
        <v>14</v>
      </c>
      <c r="N23" s="11">
        <f t="shared" si="4"/>
        <v>4.6400000000000148</v>
      </c>
      <c r="O23" s="10">
        <v>0</v>
      </c>
      <c r="P23" s="10">
        <v>1675</v>
      </c>
      <c r="Q23" s="10">
        <v>0</v>
      </c>
      <c r="R23" s="10">
        <v>6</v>
      </c>
      <c r="S23" s="10">
        <v>59</v>
      </c>
      <c r="T23" s="10"/>
      <c r="U23" s="10"/>
      <c r="V23" s="10">
        <v>273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12</v>
      </c>
      <c r="F24" s="7">
        <v>3</v>
      </c>
      <c r="G24" s="6">
        <f t="shared" si="1"/>
        <v>170.51999999999998</v>
      </c>
      <c r="H24" s="5">
        <v>2</v>
      </c>
      <c r="I24" s="10">
        <v>0</v>
      </c>
      <c r="J24" s="6">
        <f t="shared" si="2"/>
        <v>27.839999999999996</v>
      </c>
      <c r="K24" s="5"/>
      <c r="L24" s="10"/>
      <c r="M24" s="8">
        <v>14</v>
      </c>
      <c r="N24" s="11">
        <f t="shared" si="4"/>
        <v>4.6399999999999864</v>
      </c>
      <c r="O24" s="10">
        <v>0</v>
      </c>
      <c r="P24" s="10">
        <v>1675</v>
      </c>
      <c r="Q24" s="10">
        <v>0</v>
      </c>
      <c r="R24" s="10">
        <v>6</v>
      </c>
      <c r="S24" s="10">
        <v>60</v>
      </c>
      <c r="T24" s="10"/>
      <c r="U24" s="10"/>
      <c r="V24" s="10">
        <v>278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12</v>
      </c>
      <c r="F25" s="7">
        <v>6</v>
      </c>
      <c r="G25" s="6">
        <f t="shared" si="1"/>
        <v>174</v>
      </c>
      <c r="H25" s="5">
        <v>2</v>
      </c>
      <c r="I25" s="10">
        <v>0</v>
      </c>
      <c r="J25" s="6">
        <f t="shared" si="2"/>
        <v>27.839999999999996</v>
      </c>
      <c r="K25" s="5"/>
      <c r="L25" s="10"/>
      <c r="M25" s="8">
        <v>14</v>
      </c>
      <c r="N25" s="11">
        <f t="shared" si="4"/>
        <v>3.4800000000000182</v>
      </c>
      <c r="O25" s="10">
        <v>0</v>
      </c>
      <c r="P25" s="10">
        <v>1675</v>
      </c>
      <c r="Q25" s="10">
        <v>0</v>
      </c>
      <c r="R25" s="10">
        <v>6</v>
      </c>
      <c r="S25" s="10">
        <v>65</v>
      </c>
      <c r="T25" s="10"/>
      <c r="U25" s="10"/>
      <c r="V25" s="17">
        <v>275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12</v>
      </c>
      <c r="F26" s="7">
        <v>10</v>
      </c>
      <c r="G26" s="6">
        <f t="shared" si="1"/>
        <v>178.64</v>
      </c>
      <c r="H26" s="5">
        <v>2</v>
      </c>
      <c r="I26" s="10">
        <v>0</v>
      </c>
      <c r="J26" s="6">
        <f t="shared" si="2"/>
        <v>27.839999999999996</v>
      </c>
      <c r="K26" s="5"/>
      <c r="L26" s="10"/>
      <c r="M26" s="8">
        <v>14</v>
      </c>
      <c r="N26" s="11">
        <f t="shared" si="4"/>
        <v>4.6399999999999864</v>
      </c>
      <c r="O26" s="10">
        <v>0</v>
      </c>
      <c r="P26" s="10">
        <v>1675</v>
      </c>
      <c r="Q26" s="10">
        <v>0</v>
      </c>
      <c r="R26" s="10">
        <v>6</v>
      </c>
      <c r="S26" s="10">
        <v>54</v>
      </c>
      <c r="T26" s="10"/>
      <c r="U26" s="10"/>
      <c r="V26" s="10">
        <v>273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13</v>
      </c>
      <c r="F27" s="7">
        <v>1</v>
      </c>
      <c r="G27" s="6">
        <f t="shared" si="1"/>
        <v>182.11999999999998</v>
      </c>
      <c r="H27" s="5">
        <v>2</v>
      </c>
      <c r="I27" s="10">
        <v>0</v>
      </c>
      <c r="J27" s="6">
        <f t="shared" si="2"/>
        <v>27.839999999999996</v>
      </c>
      <c r="K27" s="5"/>
      <c r="L27" s="10"/>
      <c r="M27" s="8">
        <v>14</v>
      </c>
      <c r="N27" s="11">
        <f t="shared" si="4"/>
        <v>3.4799999999999898</v>
      </c>
      <c r="O27" s="10">
        <v>0</v>
      </c>
      <c r="P27" s="10">
        <v>1675</v>
      </c>
      <c r="Q27" s="10">
        <v>0</v>
      </c>
      <c r="R27" s="10">
        <v>6</v>
      </c>
      <c r="S27" s="10">
        <v>61</v>
      </c>
      <c r="T27" s="10"/>
      <c r="U27" s="10"/>
      <c r="V27" s="10">
        <v>265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13</v>
      </c>
      <c r="F28" s="7">
        <v>4</v>
      </c>
      <c r="G28" s="6">
        <f t="shared" si="1"/>
        <v>185.6</v>
      </c>
      <c r="H28" s="5">
        <v>2</v>
      </c>
      <c r="I28" s="10">
        <v>0</v>
      </c>
      <c r="J28" s="6">
        <f t="shared" si="2"/>
        <v>27.839999999999996</v>
      </c>
      <c r="K28" s="5"/>
      <c r="L28" s="10"/>
      <c r="M28" s="8">
        <v>14</v>
      </c>
      <c r="N28" s="11">
        <f t="shared" si="4"/>
        <v>3.4800000000000182</v>
      </c>
      <c r="O28" s="10">
        <v>0</v>
      </c>
      <c r="P28" s="10">
        <v>1675</v>
      </c>
      <c r="Q28" s="10">
        <v>0</v>
      </c>
      <c r="R28" s="10">
        <v>6</v>
      </c>
      <c r="S28" s="10">
        <v>60</v>
      </c>
      <c r="T28" s="10"/>
      <c r="U28" s="10"/>
      <c r="V28" s="10">
        <v>272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13</v>
      </c>
      <c r="F29" s="7">
        <v>8</v>
      </c>
      <c r="G29" s="6">
        <f t="shared" si="1"/>
        <v>190.23999999999998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>
        <v>14</v>
      </c>
      <c r="N29" s="11">
        <f t="shared" si="4"/>
        <v>4.6399999999999864</v>
      </c>
      <c r="O29" s="10">
        <v>0</v>
      </c>
      <c r="P29" s="10">
        <v>1675</v>
      </c>
      <c r="Q29" s="10">
        <v>0</v>
      </c>
      <c r="R29" s="10">
        <v>6</v>
      </c>
      <c r="S29" s="10">
        <v>57</v>
      </c>
      <c r="T29" s="10"/>
      <c r="U29" s="10"/>
      <c r="V29" s="10">
        <v>276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13</v>
      </c>
      <c r="F30" s="7">
        <v>11</v>
      </c>
      <c r="G30" s="6">
        <f t="shared" si="1"/>
        <v>193.72</v>
      </c>
      <c r="H30" s="5">
        <v>2</v>
      </c>
      <c r="I30" s="10">
        <v>0</v>
      </c>
      <c r="J30" s="6">
        <f t="shared" ref="J30:J39" si="5">((+H30*12)+I30)*1.16</f>
        <v>27.839999999999996</v>
      </c>
      <c r="K30" s="5"/>
      <c r="L30" s="10"/>
      <c r="M30" s="8">
        <v>14</v>
      </c>
      <c r="N30" s="11">
        <f t="shared" si="4"/>
        <v>3.4800000000000182</v>
      </c>
      <c r="O30" s="10">
        <v>0</v>
      </c>
      <c r="P30" s="10">
        <v>1675</v>
      </c>
      <c r="Q30" s="10">
        <v>0</v>
      </c>
      <c r="R30" s="10">
        <v>6</v>
      </c>
      <c r="S30" s="10">
        <v>59</v>
      </c>
      <c r="T30" s="10"/>
      <c r="U30" s="10"/>
      <c r="V30" s="10">
        <v>268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2</v>
      </c>
      <c r="I31" s="10">
        <v>0</v>
      </c>
      <c r="J31" s="6">
        <f t="shared" si="5"/>
        <v>27.839999999999996</v>
      </c>
      <c r="K31" s="5"/>
      <c r="L31" s="10"/>
      <c r="M31" s="8">
        <v>14</v>
      </c>
      <c r="N31" s="11">
        <f t="shared" si="4"/>
        <v>3.4799999999999898</v>
      </c>
      <c r="O31" s="10">
        <v>0</v>
      </c>
      <c r="P31" s="10">
        <v>1675</v>
      </c>
      <c r="Q31" s="10">
        <v>0</v>
      </c>
      <c r="R31" s="10">
        <v>6</v>
      </c>
      <c r="S31" s="10">
        <v>60</v>
      </c>
      <c r="T31" s="10"/>
      <c r="U31" s="10"/>
      <c r="V31" s="10">
        <v>258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3</v>
      </c>
      <c r="J32" s="6">
        <f t="shared" si="5"/>
        <v>31.319999999999997</v>
      </c>
      <c r="K32" s="5"/>
      <c r="L32" s="10"/>
      <c r="M32" s="8">
        <v>14</v>
      </c>
      <c r="N32" s="11">
        <v>3.48</v>
      </c>
      <c r="O32" s="10">
        <v>0</v>
      </c>
      <c r="P32" s="10">
        <v>1675</v>
      </c>
      <c r="Q32" s="10">
        <v>0</v>
      </c>
      <c r="R32" s="10">
        <v>6</v>
      </c>
      <c r="S32" s="10">
        <v>58</v>
      </c>
      <c r="T32" s="10"/>
      <c r="U32" s="10"/>
      <c r="V32" s="10">
        <v>250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14</v>
      </c>
      <c r="F33" s="7">
        <v>2</v>
      </c>
      <c r="G33" s="6">
        <f t="shared" si="1"/>
        <v>197.2</v>
      </c>
      <c r="H33" s="5">
        <v>2</v>
      </c>
      <c r="I33" s="10">
        <v>7</v>
      </c>
      <c r="J33" s="6">
        <f t="shared" si="5"/>
        <v>35.96</v>
      </c>
      <c r="K33" s="5"/>
      <c r="L33" s="10"/>
      <c r="M33" s="8">
        <v>14</v>
      </c>
      <c r="N33" s="11">
        <v>4.6399999999999997</v>
      </c>
      <c r="O33" s="10">
        <v>0</v>
      </c>
      <c r="P33" s="10">
        <v>1700</v>
      </c>
      <c r="Q33" s="10">
        <v>0</v>
      </c>
      <c r="R33" s="10">
        <v>6</v>
      </c>
      <c r="S33" s="10">
        <v>63</v>
      </c>
      <c r="T33" s="10" t="s">
        <v>302</v>
      </c>
      <c r="U33" s="10"/>
      <c r="V33" s="10">
        <v>325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14</v>
      </c>
      <c r="F34" s="7">
        <v>2</v>
      </c>
      <c r="G34" s="6">
        <f t="shared" si="1"/>
        <v>197.2</v>
      </c>
      <c r="H34" s="5">
        <v>2</v>
      </c>
      <c r="I34" s="10">
        <v>10</v>
      </c>
      <c r="J34" s="6">
        <f t="shared" si="5"/>
        <v>39.44</v>
      </c>
      <c r="K34" s="5"/>
      <c r="L34" s="10"/>
      <c r="M34" s="8">
        <v>14</v>
      </c>
      <c r="N34" s="11">
        <v>3.48</v>
      </c>
      <c r="O34" s="10">
        <v>0</v>
      </c>
      <c r="P34" s="10">
        <v>1700</v>
      </c>
      <c r="Q34" s="10">
        <v>0</v>
      </c>
      <c r="R34" s="10">
        <v>6</v>
      </c>
      <c r="S34" s="10">
        <v>60</v>
      </c>
      <c r="T34" s="10"/>
      <c r="U34" s="10"/>
      <c r="V34" s="10">
        <v>330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14</v>
      </c>
      <c r="F35" s="7">
        <v>2</v>
      </c>
      <c r="G35" s="6">
        <f t="shared" si="1"/>
        <v>197.2</v>
      </c>
      <c r="H35" s="5">
        <v>3</v>
      </c>
      <c r="I35" s="10">
        <v>2</v>
      </c>
      <c r="J35" s="6">
        <f t="shared" si="5"/>
        <v>44.08</v>
      </c>
      <c r="K35" s="5"/>
      <c r="L35" s="10"/>
      <c r="M35" s="8">
        <v>14</v>
      </c>
      <c r="N35" s="11">
        <v>4.6399999999999997</v>
      </c>
      <c r="O35" s="10">
        <v>0</v>
      </c>
      <c r="P35" s="10">
        <v>1700</v>
      </c>
      <c r="Q35" s="10">
        <v>0</v>
      </c>
      <c r="R35" s="10">
        <v>6</v>
      </c>
      <c r="S35" s="10">
        <v>59</v>
      </c>
      <c r="T35" s="10"/>
      <c r="U35" s="10"/>
      <c r="V35" s="10">
        <v>324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14</v>
      </c>
      <c r="F36" s="7">
        <v>2</v>
      </c>
      <c r="G36" s="6">
        <f t="shared" si="1"/>
        <v>197.2</v>
      </c>
      <c r="H36" s="5">
        <v>3</v>
      </c>
      <c r="I36" s="10">
        <v>6</v>
      </c>
      <c r="J36" s="6">
        <f t="shared" si="5"/>
        <v>48.72</v>
      </c>
      <c r="K36" s="5"/>
      <c r="L36" s="10"/>
      <c r="M36" s="8">
        <v>14</v>
      </c>
      <c r="N36" s="11">
        <v>4.6399999999999997</v>
      </c>
      <c r="O36" s="10">
        <v>0</v>
      </c>
      <c r="P36" s="10">
        <v>1700</v>
      </c>
      <c r="Q36" s="10">
        <v>0</v>
      </c>
      <c r="R36" s="10">
        <v>6</v>
      </c>
      <c r="S36" s="10">
        <v>58</v>
      </c>
      <c r="T36" s="10"/>
      <c r="U36" s="10"/>
      <c r="V36" s="10">
        <v>321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14</v>
      </c>
      <c r="F37" s="7">
        <v>2</v>
      </c>
      <c r="G37" s="6">
        <f t="shared" si="1"/>
        <v>197.2</v>
      </c>
      <c r="H37" s="5">
        <v>3</v>
      </c>
      <c r="I37" s="10">
        <v>10</v>
      </c>
      <c r="J37" s="6">
        <f t="shared" si="5"/>
        <v>53.36</v>
      </c>
      <c r="K37" s="5"/>
      <c r="L37" s="10"/>
      <c r="M37" s="8">
        <v>14</v>
      </c>
      <c r="N37" s="11">
        <v>4.6399999999999997</v>
      </c>
      <c r="O37" s="10">
        <v>0</v>
      </c>
      <c r="P37" s="10">
        <v>1700</v>
      </c>
      <c r="Q37" s="10">
        <v>0</v>
      </c>
      <c r="R37" s="10">
        <v>6</v>
      </c>
      <c r="S37" s="10">
        <v>60</v>
      </c>
      <c r="T37" s="10"/>
      <c r="U37" s="10"/>
      <c r="V37" s="10">
        <v>342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14</v>
      </c>
      <c r="F38" s="7">
        <v>2</v>
      </c>
      <c r="G38" s="6">
        <f t="shared" si="1"/>
        <v>197.2</v>
      </c>
      <c r="H38" s="5">
        <v>4</v>
      </c>
      <c r="I38" s="10">
        <v>2</v>
      </c>
      <c r="J38" s="6">
        <f t="shared" si="5"/>
        <v>57.999999999999993</v>
      </c>
      <c r="K38" s="5"/>
      <c r="L38" s="10"/>
      <c r="M38" s="8">
        <v>14</v>
      </c>
      <c r="N38" s="11">
        <v>4.6399999999999997</v>
      </c>
      <c r="O38" s="10">
        <v>0</v>
      </c>
      <c r="P38" s="10">
        <v>1700</v>
      </c>
      <c r="Q38" s="10">
        <v>0</v>
      </c>
      <c r="R38" s="10">
        <v>6</v>
      </c>
      <c r="S38" s="10">
        <v>61</v>
      </c>
      <c r="T38" s="10"/>
      <c r="U38" s="10"/>
      <c r="V38" s="10">
        <v>348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14</v>
      </c>
      <c r="F39" s="7">
        <v>2</v>
      </c>
      <c r="G39" s="6">
        <f t="shared" si="1"/>
        <v>197.2</v>
      </c>
      <c r="H39" s="5">
        <v>4</v>
      </c>
      <c r="I39" s="10">
        <v>6</v>
      </c>
      <c r="J39" s="6">
        <f t="shared" si="5"/>
        <v>62.639999999999993</v>
      </c>
      <c r="K39" s="5"/>
      <c r="L39" s="10"/>
      <c r="M39" s="8">
        <v>14</v>
      </c>
      <c r="N39" s="11">
        <v>4.6399999999999997</v>
      </c>
      <c r="O39" s="10">
        <v>0</v>
      </c>
      <c r="P39" s="10">
        <v>1700</v>
      </c>
      <c r="Q39" s="10">
        <v>0</v>
      </c>
      <c r="R39" s="10">
        <v>6</v>
      </c>
      <c r="S39" s="10">
        <v>59</v>
      </c>
      <c r="T39" s="10"/>
      <c r="U39" s="10"/>
      <c r="V39" s="10">
        <v>345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133.4</v>
      </c>
      <c r="O40" s="20"/>
      <c r="T40" s="22" t="s">
        <v>34</v>
      </c>
      <c r="U40" s="20">
        <f>SUM(U9:U39)</f>
        <v>0</v>
      </c>
      <c r="V40" s="20">
        <f>SUM(V9:V39)</f>
        <v>9135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133.4</v>
      </c>
      <c r="O42" s="9">
        <f>O40+O41</f>
        <v>0</v>
      </c>
      <c r="S42" t="s">
        <v>48</v>
      </c>
      <c r="U42" s="9">
        <f>U40+U41</f>
        <v>0</v>
      </c>
      <c r="V42" s="9">
        <f>V40+V41</f>
        <v>9135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W40" sqref="W40:X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301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8</v>
      </c>
      <c r="J8" s="6">
        <f t="shared" ref="J8:J29" si="2">((+H8*12)+I8)*1.16</f>
        <v>148.47999999999999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9</v>
      </c>
      <c r="J9" s="6">
        <f t="shared" si="2"/>
        <v>149.63999999999999</v>
      </c>
      <c r="K9" s="5"/>
      <c r="L9" s="10"/>
      <c r="M9" s="8">
        <v>14</v>
      </c>
      <c r="N9" s="11">
        <v>1.1499999999999999</v>
      </c>
      <c r="O9" s="10">
        <v>0</v>
      </c>
      <c r="P9" s="10">
        <v>2300</v>
      </c>
      <c r="Q9" s="10">
        <v>0</v>
      </c>
      <c r="R9" s="10">
        <v>6</v>
      </c>
      <c r="S9" s="10">
        <v>60</v>
      </c>
      <c r="T9" s="10" t="s">
        <v>300</v>
      </c>
      <c r="U9" s="10"/>
      <c r="V9" s="10">
        <v>71</v>
      </c>
      <c r="W9" s="12">
        <v>42999</v>
      </c>
      <c r="X9" s="10">
        <v>3</v>
      </c>
      <c r="Y9" s="10">
        <v>12259230</v>
      </c>
      <c r="Z9" s="10">
        <v>14</v>
      </c>
      <c r="AA9" s="10">
        <v>3</v>
      </c>
      <c r="AB9" s="10">
        <v>1</v>
      </c>
      <c r="AC9" s="11">
        <v>11.5</v>
      </c>
      <c r="AD9" s="13">
        <v>171.15</v>
      </c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11</v>
      </c>
      <c r="J10" s="6">
        <f t="shared" si="2"/>
        <v>151.95999999999998</v>
      </c>
      <c r="K10" s="5"/>
      <c r="L10" s="10"/>
      <c r="M10" s="8">
        <v>14</v>
      </c>
      <c r="N10" s="11">
        <v>2.2999999999999998</v>
      </c>
      <c r="O10" s="10">
        <v>0</v>
      </c>
      <c r="P10" s="10">
        <v>1850</v>
      </c>
      <c r="Q10" s="10">
        <v>0</v>
      </c>
      <c r="R10" s="10">
        <v>6</v>
      </c>
      <c r="S10" s="10">
        <v>65</v>
      </c>
      <c r="T10" s="10"/>
      <c r="U10" s="10"/>
      <c r="V10" s="10">
        <v>332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11</v>
      </c>
      <c r="I11" s="10">
        <v>2</v>
      </c>
      <c r="J11" s="6">
        <f t="shared" si="2"/>
        <v>155.44</v>
      </c>
      <c r="K11" s="5"/>
      <c r="L11" s="10"/>
      <c r="M11" s="8">
        <v>14</v>
      </c>
      <c r="N11" s="11">
        <v>3.45</v>
      </c>
      <c r="O11" s="10">
        <v>0</v>
      </c>
      <c r="P11" s="10">
        <v>2025</v>
      </c>
      <c r="Q11" s="10">
        <v>0</v>
      </c>
      <c r="R11" s="10">
        <v>6</v>
      </c>
      <c r="S11" s="10">
        <v>61</v>
      </c>
      <c r="T11" s="10"/>
      <c r="U11" s="10"/>
      <c r="V11" s="10">
        <v>301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>
        <v>14</v>
      </c>
      <c r="N12" s="11">
        <v>2.2999999999999998</v>
      </c>
      <c r="O12" s="10">
        <v>0</v>
      </c>
      <c r="P12" s="10">
        <v>1925</v>
      </c>
      <c r="Q12" s="10">
        <v>0</v>
      </c>
      <c r="R12" s="10">
        <v>6</v>
      </c>
      <c r="S12" s="10">
        <v>62</v>
      </c>
      <c r="T12" s="10"/>
      <c r="U12" s="10"/>
      <c r="V12" s="10">
        <v>288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11</v>
      </c>
      <c r="I13" s="10">
        <v>7</v>
      </c>
      <c r="J13" s="6">
        <f t="shared" si="2"/>
        <v>161.23999999999998</v>
      </c>
      <c r="K13" s="5"/>
      <c r="L13" s="10"/>
      <c r="M13" s="8">
        <v>14</v>
      </c>
      <c r="N13" s="11">
        <v>3.45</v>
      </c>
      <c r="O13" s="10">
        <v>0</v>
      </c>
      <c r="P13" s="10">
        <v>1800</v>
      </c>
      <c r="Q13" s="10">
        <v>0</v>
      </c>
      <c r="R13" s="10">
        <v>6</v>
      </c>
      <c r="S13" s="10">
        <v>60</v>
      </c>
      <c r="T13" s="10"/>
      <c r="U13" s="10"/>
      <c r="V13" s="10">
        <v>262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11</v>
      </c>
      <c r="I14" s="10">
        <v>10</v>
      </c>
      <c r="J14" s="6">
        <f t="shared" si="2"/>
        <v>164.72</v>
      </c>
      <c r="K14" s="5"/>
      <c r="L14" s="10"/>
      <c r="M14" s="8">
        <v>14</v>
      </c>
      <c r="N14" s="11">
        <v>3.45</v>
      </c>
      <c r="O14" s="10">
        <v>0</v>
      </c>
      <c r="P14" s="10">
        <v>1775</v>
      </c>
      <c r="Q14" s="10">
        <v>0</v>
      </c>
      <c r="R14" s="10">
        <v>6</v>
      </c>
      <c r="S14" s="10">
        <v>58</v>
      </c>
      <c r="T14" s="10"/>
      <c r="U14" s="10"/>
      <c r="V14" s="10">
        <v>246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12</v>
      </c>
      <c r="I15" s="10">
        <v>1</v>
      </c>
      <c r="J15" s="6">
        <f t="shared" si="2"/>
        <v>168.2</v>
      </c>
      <c r="K15" s="5"/>
      <c r="L15" s="10"/>
      <c r="M15" s="8">
        <v>14</v>
      </c>
      <c r="N15" s="11">
        <v>3.45</v>
      </c>
      <c r="O15" s="10">
        <v>0</v>
      </c>
      <c r="P15" s="10">
        <v>1725</v>
      </c>
      <c r="Q15" s="10">
        <v>0</v>
      </c>
      <c r="R15" s="10">
        <v>6</v>
      </c>
      <c r="S15" s="10">
        <v>58</v>
      </c>
      <c r="T15" s="10"/>
      <c r="U15" s="10"/>
      <c r="V15" s="10">
        <v>278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12</v>
      </c>
      <c r="I16" s="10">
        <v>4</v>
      </c>
      <c r="J16" s="6">
        <f t="shared" si="2"/>
        <v>171.67999999999998</v>
      </c>
      <c r="K16" s="5"/>
      <c r="L16" s="10"/>
      <c r="M16" s="8">
        <v>14</v>
      </c>
      <c r="N16" s="11">
        <v>3.45</v>
      </c>
      <c r="O16" s="10">
        <v>0</v>
      </c>
      <c r="P16" s="10">
        <v>1700</v>
      </c>
      <c r="Q16" s="10">
        <v>0</v>
      </c>
      <c r="R16" s="10">
        <v>6</v>
      </c>
      <c r="S16" s="10">
        <v>53</v>
      </c>
      <c r="T16" s="10"/>
      <c r="U16" s="10"/>
      <c r="V16" s="10">
        <v>277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12</v>
      </c>
      <c r="I17" s="10">
        <v>7</v>
      </c>
      <c r="J17" s="6">
        <f t="shared" si="2"/>
        <v>175.16</v>
      </c>
      <c r="K17" s="5"/>
      <c r="L17" s="10"/>
      <c r="M17" s="8">
        <v>14</v>
      </c>
      <c r="N17" s="11">
        <v>3.45</v>
      </c>
      <c r="O17" s="10">
        <v>0</v>
      </c>
      <c r="P17" s="10">
        <v>1700</v>
      </c>
      <c r="Q17" s="10">
        <v>0</v>
      </c>
      <c r="R17" s="10">
        <v>6</v>
      </c>
      <c r="S17" s="10">
        <v>58</v>
      </c>
      <c r="T17" s="10"/>
      <c r="U17" s="10"/>
      <c r="V17" s="10">
        <v>295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12</v>
      </c>
      <c r="I18" s="10">
        <v>11</v>
      </c>
      <c r="J18" s="6">
        <f t="shared" si="2"/>
        <v>179.79999999999998</v>
      </c>
      <c r="K18" s="5"/>
      <c r="L18" s="10"/>
      <c r="M18" s="8">
        <v>14</v>
      </c>
      <c r="N18" s="11">
        <v>4.5999999999999996</v>
      </c>
      <c r="O18" s="10">
        <v>0</v>
      </c>
      <c r="P18" s="10">
        <v>1675</v>
      </c>
      <c r="Q18" s="10">
        <v>0</v>
      </c>
      <c r="R18" s="10">
        <v>6</v>
      </c>
      <c r="S18" s="10">
        <v>59</v>
      </c>
      <c r="T18" s="10"/>
      <c r="U18" s="10"/>
      <c r="V18" s="10">
        <v>284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13</v>
      </c>
      <c r="I19" s="10">
        <v>1</v>
      </c>
      <c r="J19" s="6">
        <f t="shared" si="2"/>
        <v>182.11999999999998</v>
      </c>
      <c r="K19" s="5"/>
      <c r="L19" s="10"/>
      <c r="M19" s="8">
        <v>14</v>
      </c>
      <c r="N19" s="11">
        <v>3.45</v>
      </c>
      <c r="O19" s="10">
        <v>0</v>
      </c>
      <c r="P19" s="10">
        <v>1700</v>
      </c>
      <c r="Q19" s="10">
        <v>0</v>
      </c>
      <c r="R19" s="10">
        <v>6</v>
      </c>
      <c r="S19" s="10">
        <v>60</v>
      </c>
      <c r="T19" s="10"/>
      <c r="U19" s="10"/>
      <c r="V19" s="10">
        <v>286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13</v>
      </c>
      <c r="I20" s="10">
        <v>4</v>
      </c>
      <c r="J20" s="6">
        <f t="shared" si="2"/>
        <v>185.6</v>
      </c>
      <c r="K20" s="5"/>
      <c r="L20" s="10"/>
      <c r="M20" s="8">
        <v>14</v>
      </c>
      <c r="N20" s="11">
        <v>3.45</v>
      </c>
      <c r="O20" s="10">
        <v>0</v>
      </c>
      <c r="P20" s="10">
        <v>1675</v>
      </c>
      <c r="Q20" s="10">
        <v>0</v>
      </c>
      <c r="R20" s="10">
        <v>6</v>
      </c>
      <c r="S20" s="10">
        <v>73</v>
      </c>
      <c r="T20" s="10"/>
      <c r="U20" s="10"/>
      <c r="V20" s="14">
        <v>281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13</v>
      </c>
      <c r="I21" s="10">
        <v>7</v>
      </c>
      <c r="J21" s="6">
        <f t="shared" si="2"/>
        <v>189.07999999999998</v>
      </c>
      <c r="K21" s="5"/>
      <c r="L21" s="10"/>
      <c r="M21" s="8">
        <v>14</v>
      </c>
      <c r="N21" s="11">
        <v>3.45</v>
      </c>
      <c r="O21" s="10">
        <v>0</v>
      </c>
      <c r="P21" s="10">
        <v>1675</v>
      </c>
      <c r="Q21" s="10">
        <v>0</v>
      </c>
      <c r="R21" s="16">
        <v>6</v>
      </c>
      <c r="S21" s="10">
        <v>58</v>
      </c>
      <c r="T21" s="10"/>
      <c r="U21" s="10"/>
      <c r="V21" s="10">
        <v>260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6</v>
      </c>
      <c r="G22" s="6">
        <f t="shared" si="1"/>
        <v>34.799999999999997</v>
      </c>
      <c r="H22" s="5">
        <v>13</v>
      </c>
      <c r="I22" s="10">
        <v>7</v>
      </c>
      <c r="J22" s="6">
        <f t="shared" si="2"/>
        <v>189.07999999999998</v>
      </c>
      <c r="K22" s="5"/>
      <c r="L22" s="10"/>
      <c r="M22" s="8">
        <v>14</v>
      </c>
      <c r="N22" s="11">
        <f t="shared" ref="N22:N39" si="4">IF(B22=0,0,(D22+G22)-(D21+G21))</f>
        <v>3.4799999999999969</v>
      </c>
      <c r="O22" s="10">
        <v>0</v>
      </c>
      <c r="P22" s="10">
        <v>1675</v>
      </c>
      <c r="Q22" s="10">
        <v>0</v>
      </c>
      <c r="R22" s="10">
        <v>6</v>
      </c>
      <c r="S22" s="10">
        <v>57</v>
      </c>
      <c r="T22" s="10"/>
      <c r="U22" s="10"/>
      <c r="V22" s="10">
        <v>262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9</v>
      </c>
      <c r="G23" s="6">
        <f t="shared" si="1"/>
        <v>38.279999999999994</v>
      </c>
      <c r="H23" s="5">
        <v>13</v>
      </c>
      <c r="I23" s="10">
        <v>7</v>
      </c>
      <c r="J23" s="6">
        <f t="shared" si="2"/>
        <v>189.07999999999998</v>
      </c>
      <c r="K23" s="5"/>
      <c r="L23" s="10"/>
      <c r="M23" s="8">
        <v>14</v>
      </c>
      <c r="N23" s="11">
        <f t="shared" si="4"/>
        <v>3.480000000000004</v>
      </c>
      <c r="O23" s="10">
        <v>0</v>
      </c>
      <c r="P23" s="10">
        <v>1675</v>
      </c>
      <c r="Q23" s="10">
        <v>0</v>
      </c>
      <c r="R23" s="10">
        <v>6</v>
      </c>
      <c r="S23" s="10">
        <v>56</v>
      </c>
      <c r="T23" s="10"/>
      <c r="U23" s="10"/>
      <c r="V23" s="10">
        <v>257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3</v>
      </c>
      <c r="F24" s="7">
        <v>0</v>
      </c>
      <c r="G24" s="6">
        <f t="shared" si="1"/>
        <v>41.76</v>
      </c>
      <c r="H24" s="5">
        <v>13</v>
      </c>
      <c r="I24" s="10">
        <v>7</v>
      </c>
      <c r="J24" s="6">
        <f t="shared" si="2"/>
        <v>189.07999999999998</v>
      </c>
      <c r="K24" s="5"/>
      <c r="L24" s="10"/>
      <c r="M24" s="8">
        <v>14</v>
      </c>
      <c r="N24" s="11">
        <f t="shared" si="4"/>
        <v>3.480000000000004</v>
      </c>
      <c r="O24" s="10">
        <v>0</v>
      </c>
      <c r="P24" s="10">
        <v>1675</v>
      </c>
      <c r="Q24" s="10">
        <v>0</v>
      </c>
      <c r="R24" s="10">
        <v>6</v>
      </c>
      <c r="S24" s="10">
        <v>65</v>
      </c>
      <c r="T24" s="10"/>
      <c r="U24" s="10"/>
      <c r="V24" s="10">
        <v>250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3</v>
      </c>
      <c r="F25" s="7">
        <v>3</v>
      </c>
      <c r="G25" s="6">
        <f t="shared" si="1"/>
        <v>45.239999999999995</v>
      </c>
      <c r="H25" s="5">
        <v>13</v>
      </c>
      <c r="I25" s="10">
        <v>7</v>
      </c>
      <c r="J25" s="6">
        <f t="shared" si="2"/>
        <v>189.07999999999998</v>
      </c>
      <c r="K25" s="5"/>
      <c r="L25" s="10"/>
      <c r="M25" s="8">
        <v>14</v>
      </c>
      <c r="N25" s="11">
        <f t="shared" si="4"/>
        <v>3.4799999999999898</v>
      </c>
      <c r="O25" s="10">
        <v>0</v>
      </c>
      <c r="P25" s="10">
        <v>1675</v>
      </c>
      <c r="Q25" s="10">
        <v>0</v>
      </c>
      <c r="R25" s="10">
        <v>6</v>
      </c>
      <c r="S25" s="10">
        <v>55</v>
      </c>
      <c r="T25" s="10"/>
      <c r="U25" s="10"/>
      <c r="V25" s="17">
        <v>272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3</v>
      </c>
      <c r="F26" s="7">
        <v>6</v>
      </c>
      <c r="G26" s="6">
        <f t="shared" si="1"/>
        <v>48.72</v>
      </c>
      <c r="H26" s="5">
        <v>13</v>
      </c>
      <c r="I26" s="10">
        <v>7</v>
      </c>
      <c r="J26" s="6">
        <f t="shared" si="2"/>
        <v>189.07999999999998</v>
      </c>
      <c r="K26" s="5"/>
      <c r="L26" s="10"/>
      <c r="M26" s="8">
        <v>14</v>
      </c>
      <c r="N26" s="11">
        <f t="shared" si="4"/>
        <v>3.480000000000004</v>
      </c>
      <c r="O26" s="10">
        <v>0</v>
      </c>
      <c r="P26" s="10">
        <v>1675</v>
      </c>
      <c r="Q26" s="10">
        <v>0</v>
      </c>
      <c r="R26" s="10">
        <v>6</v>
      </c>
      <c r="S26" s="10">
        <v>58</v>
      </c>
      <c r="T26" s="10"/>
      <c r="U26" s="10"/>
      <c r="V26" s="10">
        <v>285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3</v>
      </c>
      <c r="F27" s="7">
        <v>9</v>
      </c>
      <c r="G27" s="6">
        <f t="shared" si="1"/>
        <v>52.199999999999996</v>
      </c>
      <c r="H27" s="5">
        <v>13</v>
      </c>
      <c r="I27" s="10">
        <v>7</v>
      </c>
      <c r="J27" s="6">
        <f t="shared" si="2"/>
        <v>189.07999999999998</v>
      </c>
      <c r="K27" s="5"/>
      <c r="L27" s="10"/>
      <c r="M27" s="8">
        <v>14</v>
      </c>
      <c r="N27" s="11">
        <f t="shared" si="4"/>
        <v>3.480000000000004</v>
      </c>
      <c r="O27" s="10">
        <v>0</v>
      </c>
      <c r="P27" s="10">
        <v>1675</v>
      </c>
      <c r="Q27" s="10">
        <v>0</v>
      </c>
      <c r="R27" s="10">
        <v>6</v>
      </c>
      <c r="S27" s="10">
        <v>58</v>
      </c>
      <c r="T27" s="10"/>
      <c r="U27" s="10"/>
      <c r="V27" s="10">
        <v>280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4</v>
      </c>
      <c r="F28" s="7">
        <v>0</v>
      </c>
      <c r="G28" s="6">
        <f t="shared" si="1"/>
        <v>55.679999999999993</v>
      </c>
      <c r="H28" s="5">
        <v>2</v>
      </c>
      <c r="I28" s="10">
        <v>0</v>
      </c>
      <c r="J28" s="6">
        <f t="shared" si="2"/>
        <v>27.839999999999996</v>
      </c>
      <c r="K28" s="5"/>
      <c r="L28" s="10"/>
      <c r="M28" s="8">
        <v>14</v>
      </c>
      <c r="N28" s="11">
        <f t="shared" si="4"/>
        <v>3.4799999999999898</v>
      </c>
      <c r="O28" s="10">
        <v>0</v>
      </c>
      <c r="P28" s="10">
        <v>1675</v>
      </c>
      <c r="Q28" s="10">
        <v>0</v>
      </c>
      <c r="R28" s="10">
        <v>6</v>
      </c>
      <c r="S28" s="10">
        <v>75</v>
      </c>
      <c r="T28" s="10"/>
      <c r="U28" s="10"/>
      <c r="V28" s="10">
        <v>282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4</v>
      </c>
      <c r="F29" s="7">
        <v>4</v>
      </c>
      <c r="G29" s="6">
        <f t="shared" si="1"/>
        <v>60.319999999999993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>
        <v>14</v>
      </c>
      <c r="N29" s="11">
        <f t="shared" si="4"/>
        <v>4.6400000000000006</v>
      </c>
      <c r="O29" s="10">
        <v>0</v>
      </c>
      <c r="P29" s="10">
        <v>1675</v>
      </c>
      <c r="Q29" s="10">
        <v>0</v>
      </c>
      <c r="R29" s="10">
        <v>6</v>
      </c>
      <c r="S29" s="10">
        <v>56</v>
      </c>
      <c r="T29" s="10"/>
      <c r="U29" s="10"/>
      <c r="V29" s="10">
        <v>291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4</v>
      </c>
      <c r="F30" s="7">
        <v>8</v>
      </c>
      <c r="G30" s="6">
        <f t="shared" si="1"/>
        <v>64.959999999999994</v>
      </c>
      <c r="H30" s="5">
        <v>2</v>
      </c>
      <c r="I30" s="10">
        <v>0</v>
      </c>
      <c r="J30" s="6">
        <f t="shared" ref="J30:J39" si="5">((+H30*12)+I30)*1.16</f>
        <v>27.839999999999996</v>
      </c>
      <c r="K30" s="5"/>
      <c r="L30" s="10"/>
      <c r="M30" s="8">
        <v>14</v>
      </c>
      <c r="N30" s="11">
        <f t="shared" si="4"/>
        <v>4.6400000000000006</v>
      </c>
      <c r="O30" s="10">
        <v>0</v>
      </c>
      <c r="P30" s="10">
        <v>1675</v>
      </c>
      <c r="Q30" s="10">
        <v>0</v>
      </c>
      <c r="R30" s="10">
        <v>6</v>
      </c>
      <c r="S30" s="10">
        <v>58</v>
      </c>
      <c r="T30" s="10"/>
      <c r="U30" s="10"/>
      <c r="V30" s="10">
        <v>300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4</v>
      </c>
      <c r="F31" s="7">
        <v>11</v>
      </c>
      <c r="G31" s="6">
        <f t="shared" si="1"/>
        <v>68.44</v>
      </c>
      <c r="H31" s="5">
        <v>2</v>
      </c>
      <c r="I31" s="10">
        <v>0</v>
      </c>
      <c r="J31" s="6">
        <f t="shared" si="5"/>
        <v>27.839999999999996</v>
      </c>
      <c r="K31" s="5"/>
      <c r="L31" s="10"/>
      <c r="M31" s="8">
        <v>14</v>
      </c>
      <c r="N31" s="11">
        <f t="shared" si="4"/>
        <v>3.480000000000004</v>
      </c>
      <c r="O31" s="10">
        <v>0</v>
      </c>
      <c r="P31" s="10">
        <v>1675</v>
      </c>
      <c r="Q31" s="10">
        <v>0</v>
      </c>
      <c r="R31" s="10">
        <v>6</v>
      </c>
      <c r="S31" s="10">
        <v>65</v>
      </c>
      <c r="T31" s="10"/>
      <c r="U31" s="10"/>
      <c r="V31" s="10">
        <v>301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5</v>
      </c>
      <c r="F32" s="7">
        <v>3</v>
      </c>
      <c r="G32" s="6">
        <f t="shared" si="1"/>
        <v>73.08</v>
      </c>
      <c r="H32" s="5">
        <v>2</v>
      </c>
      <c r="I32" s="10">
        <v>0</v>
      </c>
      <c r="J32" s="6">
        <f t="shared" si="5"/>
        <v>27.839999999999996</v>
      </c>
      <c r="K32" s="5"/>
      <c r="L32" s="10"/>
      <c r="M32" s="8">
        <v>14</v>
      </c>
      <c r="N32" s="11">
        <f t="shared" si="4"/>
        <v>4.6400000000000006</v>
      </c>
      <c r="O32" s="10">
        <v>0</v>
      </c>
      <c r="P32" s="10">
        <v>1675</v>
      </c>
      <c r="Q32" s="10">
        <v>0</v>
      </c>
      <c r="R32" s="10">
        <v>6</v>
      </c>
      <c r="S32" s="10">
        <v>57</v>
      </c>
      <c r="T32" s="10"/>
      <c r="U32" s="10"/>
      <c r="V32" s="10">
        <v>300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5</v>
      </c>
      <c r="F33" s="7">
        <v>6</v>
      </c>
      <c r="G33" s="6">
        <f t="shared" si="1"/>
        <v>76.559999999999988</v>
      </c>
      <c r="H33" s="5">
        <v>2</v>
      </c>
      <c r="I33" s="10">
        <v>0</v>
      </c>
      <c r="J33" s="6">
        <f t="shared" si="5"/>
        <v>27.839999999999996</v>
      </c>
      <c r="K33" s="5"/>
      <c r="L33" s="10"/>
      <c r="M33" s="8">
        <v>14</v>
      </c>
      <c r="N33" s="11">
        <f t="shared" si="4"/>
        <v>3.4799999999999898</v>
      </c>
      <c r="O33" s="10">
        <v>0</v>
      </c>
      <c r="P33" s="10">
        <v>1675</v>
      </c>
      <c r="Q33" s="10">
        <v>0</v>
      </c>
      <c r="R33" s="10">
        <v>6</v>
      </c>
      <c r="S33" s="10">
        <v>58</v>
      </c>
      <c r="T33" s="10"/>
      <c r="U33" s="10"/>
      <c r="V33" s="10">
        <v>297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5</v>
      </c>
      <c r="F34" s="7">
        <v>10</v>
      </c>
      <c r="G34" s="6">
        <f t="shared" si="1"/>
        <v>81.199999999999989</v>
      </c>
      <c r="H34" s="5">
        <v>2</v>
      </c>
      <c r="I34" s="10">
        <v>0</v>
      </c>
      <c r="J34" s="6">
        <f t="shared" si="5"/>
        <v>27.839999999999996</v>
      </c>
      <c r="K34" s="5"/>
      <c r="L34" s="10"/>
      <c r="M34" s="8">
        <v>14</v>
      </c>
      <c r="N34" s="11">
        <f t="shared" si="4"/>
        <v>4.6400000000000006</v>
      </c>
      <c r="O34" s="10">
        <v>0</v>
      </c>
      <c r="P34" s="10">
        <v>1675</v>
      </c>
      <c r="Q34" s="10">
        <v>0</v>
      </c>
      <c r="R34" s="10">
        <v>6</v>
      </c>
      <c r="S34" s="10">
        <v>62</v>
      </c>
      <c r="T34" s="10"/>
      <c r="U34" s="10"/>
      <c r="V34" s="10">
        <v>295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6</v>
      </c>
      <c r="F35" s="7">
        <v>2</v>
      </c>
      <c r="G35" s="6">
        <f t="shared" si="1"/>
        <v>85.839999999999989</v>
      </c>
      <c r="H35" s="5">
        <v>2</v>
      </c>
      <c r="I35" s="10">
        <v>0</v>
      </c>
      <c r="J35" s="6">
        <f t="shared" si="5"/>
        <v>27.839999999999996</v>
      </c>
      <c r="K35" s="5"/>
      <c r="L35" s="10"/>
      <c r="M35" s="8">
        <v>14</v>
      </c>
      <c r="N35" s="11">
        <f t="shared" si="4"/>
        <v>4.6400000000000006</v>
      </c>
      <c r="O35" s="10">
        <v>0</v>
      </c>
      <c r="P35" s="10">
        <v>1675</v>
      </c>
      <c r="Q35" s="10">
        <v>0</v>
      </c>
      <c r="R35" s="10">
        <v>6</v>
      </c>
      <c r="S35" s="10">
        <v>64</v>
      </c>
      <c r="T35" s="10"/>
      <c r="U35" s="10"/>
      <c r="V35" s="10">
        <v>296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6</v>
      </c>
      <c r="F36" s="7">
        <v>5</v>
      </c>
      <c r="G36" s="6">
        <f t="shared" si="1"/>
        <v>89.32</v>
      </c>
      <c r="H36" s="5">
        <v>2</v>
      </c>
      <c r="I36" s="10">
        <v>0</v>
      </c>
      <c r="J36" s="6">
        <f t="shared" si="5"/>
        <v>27.839999999999996</v>
      </c>
      <c r="K36" s="5"/>
      <c r="L36" s="10"/>
      <c r="M36" s="8">
        <v>14</v>
      </c>
      <c r="N36" s="11">
        <f t="shared" si="4"/>
        <v>3.480000000000004</v>
      </c>
      <c r="O36" s="10">
        <v>0</v>
      </c>
      <c r="P36" s="10">
        <v>1675</v>
      </c>
      <c r="Q36" s="10">
        <v>0</v>
      </c>
      <c r="R36" s="10">
        <v>6</v>
      </c>
      <c r="S36" s="10">
        <v>58</v>
      </c>
      <c r="T36" s="10"/>
      <c r="U36" s="10"/>
      <c r="V36" s="10">
        <v>293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6</v>
      </c>
      <c r="F37" s="7">
        <v>9</v>
      </c>
      <c r="G37" s="6">
        <f t="shared" si="1"/>
        <v>93.96</v>
      </c>
      <c r="H37" s="5">
        <v>2</v>
      </c>
      <c r="I37" s="10">
        <v>0</v>
      </c>
      <c r="J37" s="6">
        <f t="shared" si="5"/>
        <v>27.839999999999996</v>
      </c>
      <c r="K37" s="5"/>
      <c r="L37" s="10"/>
      <c r="M37" s="8">
        <v>14</v>
      </c>
      <c r="N37" s="11">
        <f t="shared" si="4"/>
        <v>4.6400000000000006</v>
      </c>
      <c r="O37" s="10">
        <v>0</v>
      </c>
      <c r="P37" s="10">
        <v>1675</v>
      </c>
      <c r="Q37" s="10">
        <v>0</v>
      </c>
      <c r="R37" s="10">
        <v>6</v>
      </c>
      <c r="S37" s="10">
        <v>59</v>
      </c>
      <c r="T37" s="10"/>
      <c r="U37" s="10"/>
      <c r="V37" s="10">
        <v>295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7</v>
      </c>
      <c r="F38" s="7">
        <v>1</v>
      </c>
      <c r="G38" s="6">
        <f t="shared" si="1"/>
        <v>98.6</v>
      </c>
      <c r="H38" s="5">
        <v>2</v>
      </c>
      <c r="I38" s="10">
        <v>0</v>
      </c>
      <c r="J38" s="6">
        <f t="shared" si="5"/>
        <v>27.839999999999996</v>
      </c>
      <c r="K38" s="5"/>
      <c r="L38" s="10"/>
      <c r="M38" s="8">
        <v>14</v>
      </c>
      <c r="N38" s="11">
        <f t="shared" si="4"/>
        <v>4.6400000000000006</v>
      </c>
      <c r="O38" s="10">
        <v>0</v>
      </c>
      <c r="P38" s="10">
        <v>1675</v>
      </c>
      <c r="Q38" s="10">
        <v>0</v>
      </c>
      <c r="R38" s="10">
        <v>6</v>
      </c>
      <c r="S38" s="10">
        <v>59</v>
      </c>
      <c r="T38" s="10"/>
      <c r="U38" s="10"/>
      <c r="V38" s="10">
        <v>300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108.67999999999999</v>
      </c>
      <c r="O40" s="20"/>
      <c r="T40" s="22" t="s">
        <v>34</v>
      </c>
      <c r="U40" s="20">
        <f>SUM(U9:U39)</f>
        <v>0</v>
      </c>
      <c r="V40" s="20">
        <f>SUM(V9:V39)</f>
        <v>8317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108.67999999999999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8317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8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297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>
        <v>0</v>
      </c>
      <c r="Q9" s="10">
        <v>0</v>
      </c>
      <c r="R9" s="10">
        <v>10</v>
      </c>
      <c r="S9" s="10">
        <v>50</v>
      </c>
      <c r="T9" s="10"/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>
        <v>0</v>
      </c>
      <c r="Q10" s="10">
        <v>0</v>
      </c>
      <c r="R10" s="10">
        <v>10</v>
      </c>
      <c r="S10" s="10">
        <v>50</v>
      </c>
      <c r="T10" s="10"/>
      <c r="U10" s="10"/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>
        <v>0</v>
      </c>
      <c r="Q11" s="10">
        <v>0</v>
      </c>
      <c r="R11" s="10">
        <v>10</v>
      </c>
      <c r="S11" s="10">
        <v>50</v>
      </c>
      <c r="T11" s="10"/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>
        <v>0</v>
      </c>
      <c r="Q12" s="10">
        <v>0</v>
      </c>
      <c r="R12" s="10">
        <v>10</v>
      </c>
      <c r="S12" s="10">
        <v>50</v>
      </c>
      <c r="T12" s="10"/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>
        <v>0</v>
      </c>
      <c r="Q13" s="10">
        <v>0</v>
      </c>
      <c r="R13" s="10">
        <v>10</v>
      </c>
      <c r="S13" s="10">
        <v>50</v>
      </c>
      <c r="T13" s="10"/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>
        <v>0</v>
      </c>
      <c r="Q14" s="10">
        <v>0</v>
      </c>
      <c r="R14" s="10">
        <v>10</v>
      </c>
      <c r="S14" s="10">
        <v>50</v>
      </c>
      <c r="T14" s="10"/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>
        <v>0</v>
      </c>
      <c r="Q15" s="10">
        <v>0</v>
      </c>
      <c r="R15" s="10">
        <v>10</v>
      </c>
      <c r="S15" s="10">
        <v>50</v>
      </c>
      <c r="T15" s="10"/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>
        <v>0</v>
      </c>
      <c r="Q16" s="10">
        <v>0</v>
      </c>
      <c r="R16" s="10">
        <v>10</v>
      </c>
      <c r="S16" s="10">
        <v>50</v>
      </c>
      <c r="T16" s="10"/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>
        <v>0</v>
      </c>
      <c r="Q17" s="10">
        <v>0</v>
      </c>
      <c r="R17" s="10">
        <v>10</v>
      </c>
      <c r="S17" s="10">
        <v>50</v>
      </c>
      <c r="T17" s="10"/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>
        <v>0</v>
      </c>
      <c r="Q18" s="10">
        <v>0</v>
      </c>
      <c r="R18" s="10">
        <v>10</v>
      </c>
      <c r="S18" s="10">
        <v>50</v>
      </c>
      <c r="T18" s="10"/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>
        <v>0</v>
      </c>
      <c r="Q19" s="10">
        <v>0</v>
      </c>
      <c r="R19" s="10">
        <v>10</v>
      </c>
      <c r="S19" s="10">
        <v>50</v>
      </c>
      <c r="T19" s="10"/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>
        <v>0</v>
      </c>
      <c r="Q20" s="10">
        <v>0</v>
      </c>
      <c r="R20" s="10">
        <v>10</v>
      </c>
      <c r="S20" s="10">
        <v>50</v>
      </c>
      <c r="T20" s="10"/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7" si="4">IF(B21=0,0,(D21+G21)-(D20+G20))</f>
        <v>0</v>
      </c>
      <c r="O21" s="10">
        <v>0</v>
      </c>
      <c r="P21" s="10">
        <v>0</v>
      </c>
      <c r="Q21" s="10">
        <v>0</v>
      </c>
      <c r="R21" s="16">
        <v>10</v>
      </c>
      <c r="S21" s="10">
        <v>50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>
        <v>0</v>
      </c>
      <c r="Q22" s="10">
        <v>0</v>
      </c>
      <c r="R22" s="10">
        <v>10</v>
      </c>
      <c r="S22" s="10">
        <v>50</v>
      </c>
      <c r="T22" s="10"/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>
        <v>0</v>
      </c>
      <c r="Q23" s="10">
        <v>0</v>
      </c>
      <c r="R23" s="10">
        <v>10</v>
      </c>
      <c r="S23" s="10">
        <v>50</v>
      </c>
      <c r="T23" s="10"/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v>31.32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7.1054273576010019E-15</v>
      </c>
      <c r="O24" s="10">
        <v>0</v>
      </c>
      <c r="P24" s="10">
        <v>0</v>
      </c>
      <c r="Q24" s="10">
        <v>0</v>
      </c>
      <c r="R24" s="10">
        <v>10</v>
      </c>
      <c r="S24" s="10">
        <v>50</v>
      </c>
      <c r="T24" s="10"/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-7.1054273576010019E-15</v>
      </c>
      <c r="O25" s="10">
        <v>0</v>
      </c>
      <c r="P25" s="10">
        <v>0</v>
      </c>
      <c r="Q25" s="10">
        <v>0</v>
      </c>
      <c r="R25" s="10">
        <v>10</v>
      </c>
      <c r="S25" s="10">
        <v>50</v>
      </c>
      <c r="T25" s="10"/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>
        <v>0</v>
      </c>
      <c r="Q26" s="10">
        <v>0</v>
      </c>
      <c r="R26" s="10">
        <v>10</v>
      </c>
      <c r="S26" s="10">
        <v>50</v>
      </c>
      <c r="T26" s="10"/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>
        <v>0</v>
      </c>
      <c r="Q27" s="10">
        <v>0</v>
      </c>
      <c r="R27" s="10">
        <v>10</v>
      </c>
      <c r="S27" s="10">
        <v>50</v>
      </c>
      <c r="T27" s="10"/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>
        <v>0</v>
      </c>
      <c r="Q28" s="10">
        <v>0</v>
      </c>
      <c r="R28" s="10">
        <v>10</v>
      </c>
      <c r="S28" s="10">
        <v>50</v>
      </c>
      <c r="T28" s="10"/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>
        <v>0</v>
      </c>
      <c r="Q29" s="10">
        <v>0</v>
      </c>
      <c r="R29" s="10">
        <v>10</v>
      </c>
      <c r="S29" s="10">
        <v>50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>
        <v>0</v>
      </c>
      <c r="Q30" s="10">
        <v>0</v>
      </c>
      <c r="R30" s="10">
        <v>10</v>
      </c>
      <c r="S30" s="10">
        <v>50</v>
      </c>
      <c r="T30" s="10"/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>
        <v>14</v>
      </c>
      <c r="N31" s="11">
        <f t="shared" si="4"/>
        <v>0</v>
      </c>
      <c r="O31" s="10">
        <v>0</v>
      </c>
      <c r="P31" s="10">
        <v>2100</v>
      </c>
      <c r="Q31" s="10">
        <v>50</v>
      </c>
      <c r="R31" s="10">
        <v>6</v>
      </c>
      <c r="S31" s="10">
        <v>72</v>
      </c>
      <c r="T31" s="10"/>
      <c r="U31" s="10"/>
      <c r="V31" s="10">
        <v>191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1</v>
      </c>
      <c r="J32" s="6">
        <f t="shared" si="5"/>
        <v>140.35999999999999</v>
      </c>
      <c r="K32" s="5"/>
      <c r="L32" s="10"/>
      <c r="M32" s="8">
        <v>14</v>
      </c>
      <c r="N32" s="11">
        <v>1.1499999999999999</v>
      </c>
      <c r="O32" s="10">
        <v>0</v>
      </c>
      <c r="P32" s="10">
        <v>2000</v>
      </c>
      <c r="Q32" s="10">
        <v>50</v>
      </c>
      <c r="R32" s="10">
        <v>6</v>
      </c>
      <c r="S32" s="10">
        <v>63</v>
      </c>
      <c r="T32" s="10"/>
      <c r="U32" s="10"/>
      <c r="V32" s="10">
        <v>294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3</v>
      </c>
      <c r="J33" s="6">
        <v>139.19999999999999</v>
      </c>
      <c r="K33" s="5"/>
      <c r="L33" s="10"/>
      <c r="M33" s="8">
        <v>14</v>
      </c>
      <c r="N33" s="11">
        <v>2.2999999999999998</v>
      </c>
      <c r="O33" s="10">
        <v>0</v>
      </c>
      <c r="P33" s="10">
        <v>1975</v>
      </c>
      <c r="Q33" s="10">
        <v>50</v>
      </c>
      <c r="R33" s="10">
        <v>6</v>
      </c>
      <c r="S33" s="10">
        <v>67</v>
      </c>
      <c r="T33" s="10"/>
      <c r="U33" s="10"/>
      <c r="V33" s="10">
        <v>285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5</v>
      </c>
      <c r="J34" s="6">
        <f t="shared" si="5"/>
        <v>145</v>
      </c>
      <c r="K34" s="5"/>
      <c r="L34" s="10"/>
      <c r="M34" s="8">
        <v>14</v>
      </c>
      <c r="N34" s="11">
        <v>2.2999999999999998</v>
      </c>
      <c r="O34" s="10">
        <v>0</v>
      </c>
      <c r="P34" s="10">
        <v>1900</v>
      </c>
      <c r="Q34" s="10">
        <v>50</v>
      </c>
      <c r="R34" s="10">
        <v>6</v>
      </c>
      <c r="S34" s="10">
        <v>63</v>
      </c>
      <c r="T34" s="10"/>
      <c r="U34" s="10"/>
      <c r="V34" s="10">
        <v>235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5</v>
      </c>
      <c r="J35" s="6">
        <f t="shared" si="5"/>
        <v>145</v>
      </c>
      <c r="K35" s="5"/>
      <c r="L35" s="10"/>
      <c r="M35" s="8">
        <v>14</v>
      </c>
      <c r="N35" s="11">
        <f t="shared" si="4"/>
        <v>0</v>
      </c>
      <c r="O35" s="10">
        <v>0</v>
      </c>
      <c r="P35" s="10">
        <v>2150</v>
      </c>
      <c r="Q35" s="10">
        <v>50</v>
      </c>
      <c r="R35" s="10">
        <v>6</v>
      </c>
      <c r="S35" s="10">
        <v>0</v>
      </c>
      <c r="T35" s="10"/>
      <c r="U35" s="10"/>
      <c r="V35" s="10" t="s">
        <v>298</v>
      </c>
      <c r="W35" s="19" t="s">
        <v>45</v>
      </c>
      <c r="X35" s="19"/>
      <c r="Y35" s="34" t="s">
        <v>299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5</v>
      </c>
      <c r="J36" s="6">
        <f t="shared" si="5"/>
        <v>145</v>
      </c>
      <c r="K36" s="5"/>
      <c r="L36" s="10"/>
      <c r="M36" s="8">
        <v>14</v>
      </c>
      <c r="N36" s="11">
        <f t="shared" si="4"/>
        <v>0</v>
      </c>
      <c r="O36" s="10">
        <v>0</v>
      </c>
      <c r="P36" s="10">
        <v>2200</v>
      </c>
      <c r="Q36" s="10">
        <v>50</v>
      </c>
      <c r="R36" s="10">
        <v>6</v>
      </c>
      <c r="S36" s="10">
        <v>0</v>
      </c>
      <c r="T36" s="10"/>
      <c r="U36" s="10"/>
      <c r="V36" s="10" t="s">
        <v>298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5</v>
      </c>
      <c r="J37" s="6">
        <f t="shared" si="5"/>
        <v>145</v>
      </c>
      <c r="K37" s="5"/>
      <c r="L37" s="10"/>
      <c r="M37" s="8">
        <v>14</v>
      </c>
      <c r="N37" s="11">
        <f t="shared" si="4"/>
        <v>0</v>
      </c>
      <c r="O37" s="10">
        <v>0</v>
      </c>
      <c r="P37" s="10">
        <v>2250</v>
      </c>
      <c r="Q37" s="10">
        <v>50</v>
      </c>
      <c r="R37" s="10">
        <v>6</v>
      </c>
      <c r="S37" s="10">
        <v>0</v>
      </c>
      <c r="T37" s="10"/>
      <c r="U37" s="10"/>
      <c r="V37" s="10" t="s">
        <v>298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7</v>
      </c>
      <c r="J38" s="6">
        <f t="shared" si="5"/>
        <v>147.32</v>
      </c>
      <c r="K38" s="5"/>
      <c r="L38" s="10"/>
      <c r="M38" s="8">
        <v>14</v>
      </c>
      <c r="N38" s="11">
        <v>2.2999999999999998</v>
      </c>
      <c r="O38" s="10">
        <v>2</v>
      </c>
      <c r="P38" s="10">
        <v>2350</v>
      </c>
      <c r="Q38" s="10">
        <v>50</v>
      </c>
      <c r="R38" s="10">
        <v>6</v>
      </c>
      <c r="S38" s="10">
        <v>63</v>
      </c>
      <c r="T38" s="10" t="s">
        <v>300</v>
      </c>
      <c r="U38" s="10"/>
      <c r="V38" s="10">
        <v>46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8</v>
      </c>
      <c r="J39" s="6">
        <f t="shared" si="5"/>
        <v>148.47999999999999</v>
      </c>
      <c r="K39" s="5"/>
      <c r="L39" s="10"/>
      <c r="M39" s="8">
        <v>14</v>
      </c>
      <c r="N39" s="11">
        <v>1.1499999999999999</v>
      </c>
      <c r="O39" s="10">
        <v>0</v>
      </c>
      <c r="P39" s="10">
        <v>2350</v>
      </c>
      <c r="Q39" s="10">
        <v>50</v>
      </c>
      <c r="R39" s="10">
        <v>6</v>
      </c>
      <c r="S39" s="10">
        <v>59</v>
      </c>
      <c r="T39" s="10" t="s">
        <v>300</v>
      </c>
      <c r="U39" s="10"/>
      <c r="V39" s="10">
        <v>57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9.2000000000000011</v>
      </c>
      <c r="O40" s="20"/>
      <c r="T40" s="22" t="s">
        <v>34</v>
      </c>
      <c r="U40" s="20">
        <f>SUM(U9:U39)</f>
        <v>0</v>
      </c>
      <c r="V40" s="20">
        <f>SUM(V9:V39)</f>
        <v>1108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9.2000000000000011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W40" sqref="W40:X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293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293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293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293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293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293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293</v>
      </c>
      <c r="Q39" s="10">
        <v>0</v>
      </c>
      <c r="R39" s="10">
        <v>10</v>
      </c>
      <c r="S39" s="10">
        <v>50</v>
      </c>
      <c r="T39" s="10">
        <v>0</v>
      </c>
      <c r="U39" s="10">
        <v>0</v>
      </c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C39" sqref="C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v>31.32</v>
      </c>
      <c r="E8" s="5">
        <v>2</v>
      </c>
      <c r="F8" s="7">
        <v>3</v>
      </c>
      <c r="G8" s="6">
        <f t="shared" ref="G8:G39" si="0">((+E8*12)+F8)*1.16</f>
        <v>31.319999999999997</v>
      </c>
      <c r="H8" s="5">
        <v>10</v>
      </c>
      <c r="I8" s="5">
        <v>0</v>
      </c>
      <c r="J8" s="6">
        <f t="shared" ref="J8:J29" si="1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ref="D9:D39" si="2">((+B9*12)+C9)*1.16</f>
        <v>31.319999999999997</v>
      </c>
      <c r="E9" s="5">
        <v>2</v>
      </c>
      <c r="F9" s="7">
        <v>3</v>
      </c>
      <c r="G9" s="6">
        <f t="shared" si="0"/>
        <v>31.319999999999997</v>
      </c>
      <c r="H9" s="5">
        <v>10</v>
      </c>
      <c r="I9" s="10">
        <v>0</v>
      </c>
      <c r="J9" s="6">
        <f t="shared" si="1"/>
        <v>139.19999999999999</v>
      </c>
      <c r="K9" s="5"/>
      <c r="L9" s="10"/>
      <c r="M9" s="8"/>
      <c r="N9" s="11">
        <v>0</v>
      </c>
      <c r="O9" s="10">
        <v>0</v>
      </c>
      <c r="P9" s="10" t="s">
        <v>293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2"/>
        <v>31.319999999999997</v>
      </c>
      <c r="E10" s="5">
        <v>2</v>
      </c>
      <c r="F10" s="7">
        <v>3</v>
      </c>
      <c r="G10" s="6">
        <f t="shared" si="0"/>
        <v>31.319999999999997</v>
      </c>
      <c r="H10" s="5">
        <v>10</v>
      </c>
      <c r="I10" s="10">
        <v>0</v>
      </c>
      <c r="J10" s="6">
        <f t="shared" si="1"/>
        <v>139.19999999999999</v>
      </c>
      <c r="K10" s="5"/>
      <c r="L10" s="10"/>
      <c r="M10" s="8"/>
      <c r="N10" s="11">
        <v>0</v>
      </c>
      <c r="O10" s="10">
        <v>0</v>
      </c>
      <c r="P10" s="10" t="s">
        <v>293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2"/>
        <v>31.319999999999997</v>
      </c>
      <c r="E11" s="5">
        <v>2</v>
      </c>
      <c r="F11" s="7">
        <v>3</v>
      </c>
      <c r="G11" s="6">
        <f t="shared" si="0"/>
        <v>31.319999999999997</v>
      </c>
      <c r="H11" s="5">
        <v>10</v>
      </c>
      <c r="I11" s="10">
        <v>0</v>
      </c>
      <c r="J11" s="6">
        <f t="shared" si="1"/>
        <v>139.19999999999999</v>
      </c>
      <c r="K11" s="5"/>
      <c r="L11" s="10"/>
      <c r="M11" s="8"/>
      <c r="N11" s="11">
        <v>0</v>
      </c>
      <c r="O11" s="10">
        <v>0</v>
      </c>
      <c r="P11" s="10" t="s">
        <v>293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2"/>
        <v>31.319999999999997</v>
      </c>
      <c r="E12" s="5">
        <v>2</v>
      </c>
      <c r="F12" s="7">
        <v>3</v>
      </c>
      <c r="G12" s="6">
        <f t="shared" si="0"/>
        <v>31.319999999999997</v>
      </c>
      <c r="H12" s="5">
        <v>10</v>
      </c>
      <c r="I12" s="10">
        <v>0</v>
      </c>
      <c r="J12" s="6">
        <f t="shared" si="1"/>
        <v>139.19999999999999</v>
      </c>
      <c r="K12" s="5"/>
      <c r="L12" s="10"/>
      <c r="M12" s="8"/>
      <c r="N12" s="11">
        <v>0</v>
      </c>
      <c r="O12" s="10">
        <v>0</v>
      </c>
      <c r="P12" s="10" t="s">
        <v>293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2"/>
        <v>31.319999999999997</v>
      </c>
      <c r="E13" s="5">
        <v>2</v>
      </c>
      <c r="F13" s="7">
        <v>3</v>
      </c>
      <c r="G13" s="6">
        <f t="shared" si="0"/>
        <v>31.319999999999997</v>
      </c>
      <c r="H13" s="5">
        <v>10</v>
      </c>
      <c r="I13" s="10">
        <v>0</v>
      </c>
      <c r="J13" s="6">
        <f t="shared" si="1"/>
        <v>139.19999999999999</v>
      </c>
      <c r="K13" s="5"/>
      <c r="L13" s="10"/>
      <c r="M13" s="8"/>
      <c r="N13" s="11">
        <v>0</v>
      </c>
      <c r="O13" s="10">
        <v>0</v>
      </c>
      <c r="P13" s="10" t="s">
        <v>293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2"/>
        <v>31.319999999999997</v>
      </c>
      <c r="E14" s="5">
        <v>2</v>
      </c>
      <c r="F14" s="7">
        <v>3</v>
      </c>
      <c r="G14" s="6">
        <f t="shared" si="0"/>
        <v>31.319999999999997</v>
      </c>
      <c r="H14" s="5">
        <v>10</v>
      </c>
      <c r="I14" s="10">
        <v>0</v>
      </c>
      <c r="J14" s="6">
        <f t="shared" si="1"/>
        <v>139.19999999999999</v>
      </c>
      <c r="K14" s="5"/>
      <c r="L14" s="10"/>
      <c r="M14" s="8"/>
      <c r="N14" s="11">
        <v>0</v>
      </c>
      <c r="O14" s="10">
        <v>0</v>
      </c>
      <c r="P14" s="10" t="s">
        <v>293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2"/>
        <v>31.319999999999997</v>
      </c>
      <c r="E15" s="5">
        <v>2</v>
      </c>
      <c r="F15" s="7">
        <v>3</v>
      </c>
      <c r="G15" s="6">
        <f t="shared" si="0"/>
        <v>31.319999999999997</v>
      </c>
      <c r="H15" s="5">
        <v>10</v>
      </c>
      <c r="I15" s="10">
        <v>0</v>
      </c>
      <c r="J15" s="6">
        <f t="shared" si="1"/>
        <v>139.19999999999999</v>
      </c>
      <c r="K15" s="5"/>
      <c r="L15" s="10"/>
      <c r="M15" s="8"/>
      <c r="N15" s="11">
        <v>0</v>
      </c>
      <c r="O15" s="10">
        <v>0</v>
      </c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2"/>
        <v>31.319999999999997</v>
      </c>
      <c r="E16" s="5">
        <v>2</v>
      </c>
      <c r="F16" s="7">
        <v>3</v>
      </c>
      <c r="G16" s="6">
        <f t="shared" si="0"/>
        <v>31.319999999999997</v>
      </c>
      <c r="H16" s="5">
        <v>10</v>
      </c>
      <c r="I16" s="10">
        <v>0</v>
      </c>
      <c r="J16" s="6">
        <f t="shared" si="1"/>
        <v>139.19999999999999</v>
      </c>
      <c r="K16" s="5"/>
      <c r="L16" s="10"/>
      <c r="M16" s="8"/>
      <c r="N16" s="11">
        <v>0</v>
      </c>
      <c r="O16" s="10">
        <v>0</v>
      </c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2"/>
        <v>31.319999999999997</v>
      </c>
      <c r="E17" s="5">
        <v>2</v>
      </c>
      <c r="F17" s="7">
        <v>3</v>
      </c>
      <c r="G17" s="6">
        <f t="shared" si="0"/>
        <v>31.319999999999997</v>
      </c>
      <c r="H17" s="5">
        <v>10</v>
      </c>
      <c r="I17" s="10">
        <v>0</v>
      </c>
      <c r="J17" s="6">
        <f t="shared" si="1"/>
        <v>139.19999999999999</v>
      </c>
      <c r="K17" s="5"/>
      <c r="L17" s="10"/>
      <c r="M17" s="8"/>
      <c r="N17" s="11">
        <v>0</v>
      </c>
      <c r="O17" s="10">
        <v>0</v>
      </c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2"/>
        <v>31.319999999999997</v>
      </c>
      <c r="E18" s="5">
        <v>2</v>
      </c>
      <c r="F18" s="7">
        <v>3</v>
      </c>
      <c r="G18" s="6">
        <f t="shared" si="0"/>
        <v>31.319999999999997</v>
      </c>
      <c r="H18" s="5">
        <v>10</v>
      </c>
      <c r="I18" s="10">
        <v>0</v>
      </c>
      <c r="J18" s="6">
        <f t="shared" si="1"/>
        <v>139.19999999999999</v>
      </c>
      <c r="K18" s="5"/>
      <c r="L18" s="10"/>
      <c r="M18" s="8"/>
      <c r="N18" s="11">
        <v>0</v>
      </c>
      <c r="O18" s="10">
        <v>0</v>
      </c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2"/>
        <v>31.319999999999997</v>
      </c>
      <c r="E19" s="5">
        <v>2</v>
      </c>
      <c r="F19" s="7">
        <v>3</v>
      </c>
      <c r="G19" s="6">
        <f t="shared" si="0"/>
        <v>31.319999999999997</v>
      </c>
      <c r="H19" s="5">
        <v>10</v>
      </c>
      <c r="I19" s="10">
        <v>0</v>
      </c>
      <c r="J19" s="6">
        <f t="shared" si="1"/>
        <v>139.19999999999999</v>
      </c>
      <c r="K19" s="5"/>
      <c r="L19" s="10"/>
      <c r="M19" s="8"/>
      <c r="N19" s="11">
        <v>0</v>
      </c>
      <c r="O19" s="10">
        <v>0</v>
      </c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2"/>
        <v>31.319999999999997</v>
      </c>
      <c r="E20" s="5">
        <v>2</v>
      </c>
      <c r="F20" s="7">
        <v>3</v>
      </c>
      <c r="G20" s="6">
        <f t="shared" si="0"/>
        <v>31.319999999999997</v>
      </c>
      <c r="H20" s="5">
        <v>10</v>
      </c>
      <c r="I20" s="10">
        <v>0</v>
      </c>
      <c r="J20" s="6">
        <f t="shared" si="1"/>
        <v>139.19999999999999</v>
      </c>
      <c r="K20" s="5"/>
      <c r="L20" s="10"/>
      <c r="M20" s="8"/>
      <c r="N20" s="11">
        <v>0</v>
      </c>
      <c r="O20" s="10">
        <v>0</v>
      </c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2"/>
        <v>31.319999999999997</v>
      </c>
      <c r="E21" s="5">
        <v>2</v>
      </c>
      <c r="F21" s="7">
        <v>3</v>
      </c>
      <c r="G21" s="6">
        <f t="shared" si="0"/>
        <v>31.319999999999997</v>
      </c>
      <c r="H21" s="5">
        <v>10</v>
      </c>
      <c r="I21" s="10">
        <v>0</v>
      </c>
      <c r="J21" s="6">
        <f t="shared" si="1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2"/>
        <v>31.319999999999997</v>
      </c>
      <c r="E22" s="5">
        <v>2</v>
      </c>
      <c r="F22" s="7">
        <v>3</v>
      </c>
      <c r="G22" s="6">
        <f t="shared" si="0"/>
        <v>31.319999999999997</v>
      </c>
      <c r="H22" s="5">
        <v>10</v>
      </c>
      <c r="I22" s="10">
        <v>0</v>
      </c>
      <c r="J22" s="6">
        <f t="shared" si="1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2"/>
        <v>31.319999999999997</v>
      </c>
      <c r="E23" s="5">
        <v>2</v>
      </c>
      <c r="F23" s="7">
        <v>3</v>
      </c>
      <c r="G23" s="6">
        <f t="shared" si="0"/>
        <v>31.319999999999997</v>
      </c>
      <c r="H23" s="5">
        <v>10</v>
      </c>
      <c r="I23" s="10">
        <v>0</v>
      </c>
      <c r="J23" s="6">
        <f t="shared" si="1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2"/>
        <v>31.319999999999997</v>
      </c>
      <c r="E24" s="5">
        <v>2</v>
      </c>
      <c r="F24" s="7">
        <v>3</v>
      </c>
      <c r="G24" s="6">
        <f t="shared" si="0"/>
        <v>31.319999999999997</v>
      </c>
      <c r="H24" s="5">
        <v>10</v>
      </c>
      <c r="I24" s="10">
        <v>0</v>
      </c>
      <c r="J24" s="6">
        <f t="shared" si="1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2"/>
        <v>31.319999999999997</v>
      </c>
      <c r="E25" s="5">
        <v>2</v>
      </c>
      <c r="F25" s="7">
        <v>3</v>
      </c>
      <c r="G25" s="6">
        <f t="shared" si="0"/>
        <v>31.319999999999997</v>
      </c>
      <c r="H25" s="5">
        <v>10</v>
      </c>
      <c r="I25" s="10">
        <v>0</v>
      </c>
      <c r="J25" s="6">
        <f t="shared" si="1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2"/>
        <v>31.319999999999997</v>
      </c>
      <c r="E26" s="5">
        <v>2</v>
      </c>
      <c r="F26" s="7">
        <v>3</v>
      </c>
      <c r="G26" s="6">
        <f t="shared" si="0"/>
        <v>31.319999999999997</v>
      </c>
      <c r="H26" s="5">
        <v>10</v>
      </c>
      <c r="I26" s="10">
        <v>0</v>
      </c>
      <c r="J26" s="6">
        <f t="shared" si="1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2"/>
        <v>31.319999999999997</v>
      </c>
      <c r="E27" s="5">
        <v>2</v>
      </c>
      <c r="F27" s="7">
        <v>3</v>
      </c>
      <c r="G27" s="6">
        <f t="shared" si="0"/>
        <v>31.319999999999997</v>
      </c>
      <c r="H27" s="5">
        <v>10</v>
      </c>
      <c r="I27" s="10">
        <v>0</v>
      </c>
      <c r="J27" s="6">
        <f t="shared" si="1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2"/>
        <v>31.319999999999997</v>
      </c>
      <c r="E28" s="5">
        <v>2</v>
      </c>
      <c r="F28" s="7">
        <v>3</v>
      </c>
      <c r="G28" s="6">
        <f t="shared" si="0"/>
        <v>31.319999999999997</v>
      </c>
      <c r="H28" s="5">
        <v>10</v>
      </c>
      <c r="I28" s="10">
        <v>0</v>
      </c>
      <c r="J28" s="6">
        <f t="shared" si="1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2"/>
        <v>31.319999999999997</v>
      </c>
      <c r="E29" s="5">
        <v>2</v>
      </c>
      <c r="F29" s="7">
        <v>3</v>
      </c>
      <c r="G29" s="6">
        <f t="shared" si="0"/>
        <v>31.319999999999997</v>
      </c>
      <c r="H29" s="5">
        <v>10</v>
      </c>
      <c r="I29" s="10">
        <v>0</v>
      </c>
      <c r="J29" s="6">
        <f t="shared" si="1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2"/>
        <v>31.319999999999997</v>
      </c>
      <c r="E30" s="5">
        <v>2</v>
      </c>
      <c r="F30" s="7">
        <v>3</v>
      </c>
      <c r="G30" s="6">
        <f t="shared" si="0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2"/>
        <v>31.319999999999997</v>
      </c>
      <c r="E31" s="5">
        <v>2</v>
      </c>
      <c r="F31" s="7">
        <v>3</v>
      </c>
      <c r="G31" s="6">
        <f t="shared" si="0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2"/>
        <v>31.319999999999997</v>
      </c>
      <c r="E32" s="5">
        <v>2</v>
      </c>
      <c r="F32" s="7">
        <v>3</v>
      </c>
      <c r="G32" s="6">
        <f t="shared" si="0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2"/>
        <v>31.319999999999997</v>
      </c>
      <c r="E33" s="5">
        <v>2</v>
      </c>
      <c r="F33" s="7">
        <v>3</v>
      </c>
      <c r="G33" s="6">
        <f t="shared" si="0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2"/>
        <v>31.319999999999997</v>
      </c>
      <c r="E34" s="5">
        <v>2</v>
      </c>
      <c r="F34" s="7">
        <v>3</v>
      </c>
      <c r="G34" s="6">
        <f t="shared" si="0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2"/>
        <v>31.319999999999997</v>
      </c>
      <c r="E35" s="5">
        <v>2</v>
      </c>
      <c r="F35" s="7">
        <v>3</v>
      </c>
      <c r="G35" s="6">
        <f t="shared" si="0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2"/>
        <v>31.319999999999997</v>
      </c>
      <c r="E36" s="5">
        <v>2</v>
      </c>
      <c r="F36" s="7">
        <v>3</v>
      </c>
      <c r="G36" s="6">
        <f t="shared" si="0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2"/>
        <v>31.319999999999997</v>
      </c>
      <c r="E37" s="5">
        <v>2</v>
      </c>
      <c r="F37" s="7">
        <v>3</v>
      </c>
      <c r="G37" s="6">
        <f t="shared" si="0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3</v>
      </c>
      <c r="D38" s="6">
        <f t="shared" si="2"/>
        <v>31.319999999999997</v>
      </c>
      <c r="E38" s="5">
        <v>2</v>
      </c>
      <c r="F38" s="7">
        <v>3</v>
      </c>
      <c r="G38" s="6">
        <f t="shared" si="0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2"/>
        <v>0</v>
      </c>
      <c r="E39" s="5"/>
      <c r="F39" s="7"/>
      <c r="G39" s="6">
        <f t="shared" si="0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/>
      <c r="P9" s="10" t="s">
        <v>294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/>
      <c r="P10" s="10" t="s">
        <v>294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/>
      <c r="P11" s="10" t="s">
        <v>294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/>
      <c r="P12" s="10" t="s">
        <v>294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/>
      <c r="P13" s="10" t="s">
        <v>294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/>
      <c r="P14" s="10" t="s">
        <v>294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/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/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/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/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/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/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/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/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/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/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/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/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/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/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/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/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/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/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/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/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/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/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/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/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293</v>
      </c>
      <c r="Q39" s="10">
        <v>0</v>
      </c>
      <c r="R39" s="10">
        <v>10</v>
      </c>
      <c r="S39" s="10">
        <v>50</v>
      </c>
      <c r="T39" s="10">
        <v>0</v>
      </c>
      <c r="U39" s="10">
        <v>0</v>
      </c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B39" sqref="B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294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294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294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294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294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294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294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294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294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294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294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294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294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294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294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294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294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294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294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294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294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10</v>
      </c>
      <c r="S9" s="10">
        <v>50</v>
      </c>
      <c r="T9" s="10"/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10</v>
      </c>
      <c r="S10" s="10">
        <v>50</v>
      </c>
      <c r="T10" s="10"/>
      <c r="U10" s="10"/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10</v>
      </c>
      <c r="S11" s="10">
        <v>50</v>
      </c>
      <c r="T11" s="10"/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10</v>
      </c>
      <c r="S12" s="10">
        <v>50</v>
      </c>
      <c r="T12" s="10"/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10</v>
      </c>
      <c r="S13" s="10">
        <v>50</v>
      </c>
      <c r="T13" s="10"/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10</v>
      </c>
      <c r="S14" s="10">
        <v>50</v>
      </c>
      <c r="T14" s="10"/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10</v>
      </c>
      <c r="S15" s="10">
        <v>50</v>
      </c>
      <c r="T15" s="10"/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10</v>
      </c>
      <c r="S16" s="10">
        <v>50</v>
      </c>
      <c r="T16" s="10"/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10</v>
      </c>
      <c r="S17" s="10">
        <v>50</v>
      </c>
      <c r="T17" s="10"/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294</v>
      </c>
      <c r="Q18" s="10">
        <v>0</v>
      </c>
      <c r="R18" s="10">
        <v>10</v>
      </c>
      <c r="S18" s="10">
        <v>50</v>
      </c>
      <c r="T18" s="10"/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294</v>
      </c>
      <c r="Q19" s="10">
        <v>0</v>
      </c>
      <c r="R19" s="10">
        <v>10</v>
      </c>
      <c r="S19" s="10">
        <v>50</v>
      </c>
      <c r="T19" s="10"/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294</v>
      </c>
      <c r="Q20" s="10">
        <v>0</v>
      </c>
      <c r="R20" s="10">
        <v>10</v>
      </c>
      <c r="S20" s="10">
        <v>50</v>
      </c>
      <c r="T20" s="10"/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294</v>
      </c>
      <c r="Q21" s="10">
        <v>0</v>
      </c>
      <c r="R21" s="16">
        <v>10</v>
      </c>
      <c r="S21" s="10">
        <v>50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294</v>
      </c>
      <c r="Q22" s="10">
        <v>0</v>
      </c>
      <c r="R22" s="10">
        <v>10</v>
      </c>
      <c r="S22" s="10">
        <v>50</v>
      </c>
      <c r="T22" s="10"/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294</v>
      </c>
      <c r="Q23" s="10">
        <v>0</v>
      </c>
      <c r="R23" s="10">
        <v>10</v>
      </c>
      <c r="S23" s="10">
        <v>50</v>
      </c>
      <c r="T23" s="10"/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294</v>
      </c>
      <c r="Q24" s="10">
        <v>0</v>
      </c>
      <c r="R24" s="10">
        <v>10</v>
      </c>
      <c r="S24" s="10">
        <v>50</v>
      </c>
      <c r="T24" s="10"/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294</v>
      </c>
      <c r="Q25" s="10">
        <v>0</v>
      </c>
      <c r="R25" s="10">
        <v>10</v>
      </c>
      <c r="S25" s="10">
        <v>50</v>
      </c>
      <c r="T25" s="10"/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294</v>
      </c>
      <c r="Q26" s="10">
        <v>0</v>
      </c>
      <c r="R26" s="10">
        <v>10</v>
      </c>
      <c r="S26" s="10">
        <v>50</v>
      </c>
      <c r="T26" s="10"/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294</v>
      </c>
      <c r="Q27" s="10">
        <v>0</v>
      </c>
      <c r="R27" s="10">
        <v>10</v>
      </c>
      <c r="S27" s="10">
        <v>50</v>
      </c>
      <c r="T27" s="10"/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294</v>
      </c>
      <c r="Q28" s="10">
        <v>0</v>
      </c>
      <c r="R28" s="10">
        <v>10</v>
      </c>
      <c r="S28" s="10">
        <v>50</v>
      </c>
      <c r="T28" s="10"/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294</v>
      </c>
      <c r="Q29" s="10">
        <v>0</v>
      </c>
      <c r="R29" s="10">
        <v>10</v>
      </c>
      <c r="S29" s="10">
        <v>50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294</v>
      </c>
      <c r="Q30" s="10">
        <v>0</v>
      </c>
      <c r="R30" s="10">
        <v>10</v>
      </c>
      <c r="S30" s="10">
        <v>50</v>
      </c>
      <c r="T30" s="10"/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294</v>
      </c>
      <c r="Q31" s="10">
        <v>0</v>
      </c>
      <c r="R31" s="10">
        <v>10</v>
      </c>
      <c r="S31" s="10">
        <v>50</v>
      </c>
      <c r="T31" s="10"/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294</v>
      </c>
      <c r="Q32" s="10">
        <v>0</v>
      </c>
      <c r="R32" s="10">
        <v>10</v>
      </c>
      <c r="S32" s="10">
        <v>50</v>
      </c>
      <c r="T32" s="10"/>
      <c r="U32" s="10"/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294</v>
      </c>
      <c r="Q33" s="10">
        <v>0</v>
      </c>
      <c r="R33" s="10">
        <v>10</v>
      </c>
      <c r="S33" s="10">
        <v>50</v>
      </c>
      <c r="T33" s="10"/>
      <c r="U33" s="10"/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294</v>
      </c>
      <c r="Q34" s="10">
        <v>0</v>
      </c>
      <c r="R34" s="10">
        <v>10</v>
      </c>
      <c r="S34" s="10">
        <v>50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294</v>
      </c>
      <c r="Q35" s="10">
        <v>0</v>
      </c>
      <c r="R35" s="10">
        <v>10</v>
      </c>
      <c r="S35" s="10">
        <v>50</v>
      </c>
      <c r="T35" s="10"/>
      <c r="U35" s="10"/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294</v>
      </c>
      <c r="Q36" s="10">
        <v>0</v>
      </c>
      <c r="R36" s="10">
        <v>10</v>
      </c>
      <c r="S36" s="10">
        <v>50</v>
      </c>
      <c r="T36" s="10"/>
      <c r="U36" s="10"/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294</v>
      </c>
      <c r="Q37" s="10">
        <v>0</v>
      </c>
      <c r="R37" s="10">
        <v>10</v>
      </c>
      <c r="S37" s="10">
        <v>50</v>
      </c>
      <c r="T37" s="10"/>
      <c r="U37" s="10"/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294</v>
      </c>
      <c r="Q38" s="10">
        <v>0</v>
      </c>
      <c r="R38" s="10">
        <v>10</v>
      </c>
      <c r="S38" s="10">
        <v>50</v>
      </c>
      <c r="T38" s="10"/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294</v>
      </c>
      <c r="Q39" s="10">
        <v>0</v>
      </c>
      <c r="R39" s="10">
        <v>10</v>
      </c>
      <c r="S39" s="10">
        <v>50</v>
      </c>
      <c r="T39" s="10"/>
      <c r="U39" s="10"/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V37" sqref="V37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5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296</v>
      </c>
      <c r="Q18" s="10">
        <v>0</v>
      </c>
      <c r="R18" s="10">
        <v>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296</v>
      </c>
      <c r="Q19" s="10">
        <v>0</v>
      </c>
      <c r="R19" s="10">
        <v>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v>31.32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296</v>
      </c>
      <c r="Q20" s="10">
        <v>0</v>
      </c>
      <c r="R20" s="10">
        <v>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-7.1054273576010019E-15</v>
      </c>
      <c r="O21" s="10">
        <v>0</v>
      </c>
      <c r="P21" s="10" t="s">
        <v>296</v>
      </c>
      <c r="Q21" s="10">
        <v>0</v>
      </c>
      <c r="R21" s="16">
        <v>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296</v>
      </c>
      <c r="Q22" s="10">
        <v>0</v>
      </c>
      <c r="R22" s="10">
        <v>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296</v>
      </c>
      <c r="Q23" s="10">
        <v>0</v>
      </c>
      <c r="R23" s="10">
        <v>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296</v>
      </c>
      <c r="Q24" s="10">
        <v>0</v>
      </c>
      <c r="R24" s="10">
        <v>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296</v>
      </c>
      <c r="Q25" s="10">
        <v>0</v>
      </c>
      <c r="R25" s="10">
        <v>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296</v>
      </c>
      <c r="Q26" s="10">
        <v>0</v>
      </c>
      <c r="R26" s="10">
        <v>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296</v>
      </c>
      <c r="Q27" s="10">
        <v>0</v>
      </c>
      <c r="R27" s="10">
        <v>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296</v>
      </c>
      <c r="Q28" s="10">
        <v>0</v>
      </c>
      <c r="R28" s="10">
        <v>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296</v>
      </c>
      <c r="Q29" s="10">
        <v>0</v>
      </c>
      <c r="R29" s="10">
        <v>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296</v>
      </c>
      <c r="Q30" s="10">
        <v>0</v>
      </c>
      <c r="R30" s="10">
        <v>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296</v>
      </c>
      <c r="Q31" s="10">
        <v>0</v>
      </c>
      <c r="R31" s="10">
        <v>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v>31.32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7.1054273576010019E-15</v>
      </c>
      <c r="O32" s="10">
        <v>0</v>
      </c>
      <c r="P32" s="10" t="s">
        <v>296</v>
      </c>
      <c r="Q32" s="10">
        <v>0</v>
      </c>
      <c r="R32" s="10">
        <v>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-7.1054273576010019E-15</v>
      </c>
      <c r="O33" s="10">
        <v>0</v>
      </c>
      <c r="P33" s="10" t="s">
        <v>296</v>
      </c>
      <c r="Q33" s="10">
        <v>0</v>
      </c>
      <c r="R33" s="10">
        <v>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296</v>
      </c>
      <c r="Q34" s="10">
        <v>0</v>
      </c>
      <c r="R34" s="10">
        <v>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296</v>
      </c>
      <c r="Q35" s="10">
        <v>0</v>
      </c>
      <c r="R35" s="10">
        <v>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v>1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296</v>
      </c>
      <c r="Q36" s="10">
        <v>0</v>
      </c>
      <c r="R36" s="10">
        <v>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-7.1054273576010019E-15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-7.1054273576010019E-15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14</v>
      </c>
      <c r="I8" s="5">
        <v>3</v>
      </c>
      <c r="J8" s="6">
        <f t="shared" ref="J8:J29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7</v>
      </c>
      <c r="G9" s="6">
        <v>22.04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4.5999999999999996</v>
      </c>
      <c r="O9" s="10">
        <v>0</v>
      </c>
      <c r="P9" s="10">
        <v>1200</v>
      </c>
      <c r="Q9" s="10"/>
      <c r="R9" s="10">
        <v>9</v>
      </c>
      <c r="S9" s="10">
        <v>86</v>
      </c>
      <c r="T9" s="10">
        <v>41</v>
      </c>
      <c r="U9" s="10"/>
      <c r="V9" s="10">
        <v>589</v>
      </c>
      <c r="W9" s="12">
        <v>43839</v>
      </c>
      <c r="X9" s="10">
        <v>3</v>
      </c>
      <c r="Y9" s="10">
        <v>513856</v>
      </c>
      <c r="Z9" s="10">
        <v>14</v>
      </c>
      <c r="AA9" s="10">
        <v>10</v>
      </c>
      <c r="AB9" s="10">
        <v>1</v>
      </c>
      <c r="AC9" s="11">
        <v>3</v>
      </c>
      <c r="AD9" s="13">
        <v>190.2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11</v>
      </c>
      <c r="G10" s="6">
        <f t="shared" si="1"/>
        <v>26.68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4.5999999999999996</v>
      </c>
      <c r="O10" s="10">
        <v>1</v>
      </c>
      <c r="P10" s="10">
        <v>1200</v>
      </c>
      <c r="Q10" s="10"/>
      <c r="R10" s="10">
        <v>9</v>
      </c>
      <c r="S10" s="10">
        <v>83</v>
      </c>
      <c r="T10" s="10">
        <v>45</v>
      </c>
      <c r="U10" s="10"/>
      <c r="V10" s="10">
        <v>588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2</v>
      </c>
      <c r="F11" s="7">
        <v>4</v>
      </c>
      <c r="G11" s="6">
        <f t="shared" si="1"/>
        <v>32.479999999999997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5.8</v>
      </c>
      <c r="O11" s="10">
        <v>0</v>
      </c>
      <c r="P11" s="10">
        <v>1200</v>
      </c>
      <c r="Q11" s="10"/>
      <c r="R11" s="10">
        <v>9</v>
      </c>
      <c r="S11" s="10">
        <v>85</v>
      </c>
      <c r="T11" s="10">
        <v>40</v>
      </c>
      <c r="U11" s="10"/>
      <c r="V11" s="10">
        <v>589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2</v>
      </c>
      <c r="F12" s="7">
        <v>9</v>
      </c>
      <c r="G12" s="6">
        <v>38.28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5.8</v>
      </c>
      <c r="O12" s="10">
        <v>1</v>
      </c>
      <c r="P12" s="10">
        <v>1200</v>
      </c>
      <c r="Q12" s="10"/>
      <c r="R12" s="10">
        <v>9</v>
      </c>
      <c r="S12" s="10">
        <v>82</v>
      </c>
      <c r="T12" s="10">
        <v>44</v>
      </c>
      <c r="U12" s="10"/>
      <c r="V12" s="10">
        <v>584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3</v>
      </c>
      <c r="F13" s="7">
        <v>2</v>
      </c>
      <c r="G13" s="6">
        <f t="shared" si="1"/>
        <v>44.08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5.8</v>
      </c>
      <c r="O13" s="10">
        <v>0</v>
      </c>
      <c r="P13" s="10">
        <v>1200</v>
      </c>
      <c r="Q13" s="10"/>
      <c r="R13" s="10">
        <v>9</v>
      </c>
      <c r="S13" s="10">
        <v>80</v>
      </c>
      <c r="T13" s="10">
        <v>45</v>
      </c>
      <c r="U13" s="10"/>
      <c r="V13" s="10">
        <v>580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3</v>
      </c>
      <c r="F14" s="7">
        <v>7</v>
      </c>
      <c r="G14" s="6">
        <f t="shared" si="1"/>
        <v>49.879999999999995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5.8</v>
      </c>
      <c r="O14" s="10">
        <v>0</v>
      </c>
      <c r="P14" s="10">
        <v>1200</v>
      </c>
      <c r="Q14" s="10"/>
      <c r="R14" s="10">
        <v>9</v>
      </c>
      <c r="S14" s="10">
        <v>83</v>
      </c>
      <c r="T14" s="10">
        <v>41</v>
      </c>
      <c r="U14" s="10"/>
      <c r="V14" s="10">
        <v>573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3</v>
      </c>
      <c r="F15" s="7">
        <v>11</v>
      </c>
      <c r="G15" s="6">
        <f t="shared" si="1"/>
        <v>54.519999999999996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4.5999999999999996</v>
      </c>
      <c r="O15" s="10">
        <v>0</v>
      </c>
      <c r="P15" s="10">
        <v>1200</v>
      </c>
      <c r="Q15" s="10"/>
      <c r="R15" s="10">
        <v>9</v>
      </c>
      <c r="S15" s="10">
        <v>83</v>
      </c>
      <c r="T15" s="10">
        <v>38</v>
      </c>
      <c r="U15" s="10"/>
      <c r="V15" s="10">
        <v>564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4</v>
      </c>
      <c r="F16" s="7">
        <v>3</v>
      </c>
      <c r="G16" s="6">
        <f t="shared" si="1"/>
        <v>59.16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4.5999999999999996</v>
      </c>
      <c r="O16" s="10">
        <v>0</v>
      </c>
      <c r="P16" s="10">
        <v>1200</v>
      </c>
      <c r="Q16" s="10"/>
      <c r="R16" s="10">
        <v>9</v>
      </c>
      <c r="S16" s="10">
        <v>80</v>
      </c>
      <c r="T16" s="10">
        <v>50</v>
      </c>
      <c r="U16" s="10"/>
      <c r="V16" s="10">
        <v>597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4</v>
      </c>
      <c r="F17" s="7">
        <v>0</v>
      </c>
      <c r="G17" s="6">
        <f t="shared" si="1"/>
        <v>55.679999999999993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7.76</v>
      </c>
      <c r="O17" s="10">
        <v>0</v>
      </c>
      <c r="P17" s="10">
        <v>1175</v>
      </c>
      <c r="Q17" s="10"/>
      <c r="R17" s="10">
        <v>9</v>
      </c>
      <c r="S17" s="10">
        <v>88</v>
      </c>
      <c r="T17" s="10">
        <v>45</v>
      </c>
      <c r="U17" s="10"/>
      <c r="V17" s="10">
        <v>607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4</v>
      </c>
      <c r="F18" s="7">
        <v>4</v>
      </c>
      <c r="G18" s="6">
        <f t="shared" si="1"/>
        <v>60.319999999999993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4.5999999999999996</v>
      </c>
      <c r="O18" s="10">
        <v>0</v>
      </c>
      <c r="P18" s="10">
        <v>1175</v>
      </c>
      <c r="Q18" s="10"/>
      <c r="R18" s="10">
        <v>9</v>
      </c>
      <c r="S18" s="10">
        <v>86</v>
      </c>
      <c r="T18" s="10">
        <v>41</v>
      </c>
      <c r="U18" s="10"/>
      <c r="V18" s="10">
        <v>603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4</v>
      </c>
      <c r="F19" s="7">
        <v>8</v>
      </c>
      <c r="G19" s="6">
        <f t="shared" si="1"/>
        <v>64.959999999999994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4.5999999999999996</v>
      </c>
      <c r="O19" s="10">
        <v>0</v>
      </c>
      <c r="P19" s="10">
        <v>1175</v>
      </c>
      <c r="Q19" s="10"/>
      <c r="R19" s="10">
        <v>9</v>
      </c>
      <c r="S19" s="10">
        <v>90</v>
      </c>
      <c r="T19" s="10">
        <v>40</v>
      </c>
      <c r="U19" s="10"/>
      <c r="V19" s="10">
        <v>595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0</v>
      </c>
      <c r="G20" s="6">
        <f t="shared" si="1"/>
        <v>69.599999999999994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4.6399999999999997</v>
      </c>
      <c r="O20" s="10">
        <v>0</v>
      </c>
      <c r="P20" s="10">
        <v>1175</v>
      </c>
      <c r="Q20" s="10"/>
      <c r="R20" s="10">
        <v>9</v>
      </c>
      <c r="S20" s="10">
        <v>90</v>
      </c>
      <c r="T20" s="10">
        <v>41</v>
      </c>
      <c r="U20" s="10"/>
      <c r="V20" s="14">
        <v>570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4</v>
      </c>
      <c r="G21" s="6">
        <f t="shared" si="1"/>
        <v>74.239999999999995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4.6400000000000006</v>
      </c>
      <c r="O21" s="10">
        <v>0</v>
      </c>
      <c r="P21" s="10">
        <v>1175</v>
      </c>
      <c r="Q21" s="10"/>
      <c r="R21" s="16">
        <v>9</v>
      </c>
      <c r="S21" s="10">
        <v>86</v>
      </c>
      <c r="T21" s="10">
        <v>42</v>
      </c>
      <c r="U21" s="10"/>
      <c r="V21" s="10">
        <v>590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5</v>
      </c>
      <c r="F22" s="7">
        <v>9</v>
      </c>
      <c r="G22" s="6">
        <f t="shared" si="1"/>
        <v>80.039999999999992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5.7999999999999972</v>
      </c>
      <c r="O22" s="10">
        <v>1</v>
      </c>
      <c r="P22" s="10">
        <v>1150</v>
      </c>
      <c r="Q22" s="10"/>
      <c r="R22" s="10">
        <v>9</v>
      </c>
      <c r="S22" s="10">
        <v>87</v>
      </c>
      <c r="T22" s="10">
        <v>44</v>
      </c>
      <c r="U22" s="10"/>
      <c r="V22" s="10">
        <v>585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6</v>
      </c>
      <c r="F23" s="7">
        <v>0</v>
      </c>
      <c r="G23" s="6">
        <f t="shared" si="1"/>
        <v>83.52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3.480000000000004</v>
      </c>
      <c r="O23" s="10">
        <v>0</v>
      </c>
      <c r="P23" s="10">
        <v>1750</v>
      </c>
      <c r="Q23" s="10" t="s">
        <v>49</v>
      </c>
      <c r="R23" s="10">
        <v>9</v>
      </c>
      <c r="S23" s="10">
        <v>69</v>
      </c>
      <c r="T23" s="10">
        <v>0</v>
      </c>
      <c r="U23" s="10"/>
      <c r="V23" s="10">
        <v>170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2</v>
      </c>
      <c r="G24" s="6">
        <f t="shared" si="1"/>
        <v>85.839999999999989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2.3199999999999932</v>
      </c>
      <c r="O24" s="10">
        <v>0</v>
      </c>
      <c r="P24" s="10">
        <v>1400</v>
      </c>
      <c r="Q24" s="10"/>
      <c r="R24" s="10">
        <v>9</v>
      </c>
      <c r="S24" s="10">
        <v>77</v>
      </c>
      <c r="T24" s="10">
        <v>7</v>
      </c>
      <c r="U24" s="10"/>
      <c r="V24" s="10">
        <v>154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6</v>
      </c>
      <c r="F25" s="7">
        <v>6</v>
      </c>
      <c r="G25" s="6">
        <f t="shared" si="1"/>
        <v>90.47999999999999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4.6400000000000006</v>
      </c>
      <c r="O25" s="10">
        <v>1</v>
      </c>
      <c r="P25" s="10">
        <v>1200</v>
      </c>
      <c r="Q25" s="10"/>
      <c r="R25" s="10">
        <v>9</v>
      </c>
      <c r="S25" s="10">
        <v>90</v>
      </c>
      <c r="T25" s="10">
        <v>26</v>
      </c>
      <c r="U25" s="10"/>
      <c r="V25" s="17">
        <v>465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6</v>
      </c>
      <c r="F26" s="7">
        <v>10</v>
      </c>
      <c r="G26" s="6">
        <f t="shared" si="1"/>
        <v>95.11999999999999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4.6400000000000006</v>
      </c>
      <c r="O26" s="10">
        <v>0</v>
      </c>
      <c r="P26" s="10">
        <v>1200</v>
      </c>
      <c r="Q26" s="10"/>
      <c r="R26" s="10">
        <v>9</v>
      </c>
      <c r="S26" s="10">
        <v>82</v>
      </c>
      <c r="T26" s="10">
        <v>19</v>
      </c>
      <c r="U26" s="10"/>
      <c r="V26" s="10">
        <v>390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7</v>
      </c>
      <c r="F27" s="7">
        <v>2</v>
      </c>
      <c r="G27" s="6">
        <f t="shared" si="1"/>
        <v>99.759999999999991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f t="shared" si="4"/>
        <v>4.6400000000000006</v>
      </c>
      <c r="O27" s="10">
        <v>0</v>
      </c>
      <c r="P27" s="10">
        <v>1200</v>
      </c>
      <c r="Q27" s="10"/>
      <c r="R27" s="10">
        <v>9</v>
      </c>
      <c r="S27" s="10">
        <v>84</v>
      </c>
      <c r="T27" s="10">
        <v>25</v>
      </c>
      <c r="U27" s="10"/>
      <c r="V27" s="10">
        <v>440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7</v>
      </c>
      <c r="F28" s="7">
        <v>6</v>
      </c>
      <c r="G28" s="6">
        <f t="shared" si="1"/>
        <v>104.39999999999999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4.6400000000000006</v>
      </c>
      <c r="O28" s="10">
        <v>0</v>
      </c>
      <c r="P28" s="10">
        <v>1200</v>
      </c>
      <c r="Q28" s="10"/>
      <c r="R28" s="10">
        <v>9</v>
      </c>
      <c r="S28" s="10">
        <v>88</v>
      </c>
      <c r="T28" s="10">
        <v>21</v>
      </c>
      <c r="U28" s="10"/>
      <c r="V28" s="10">
        <v>441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7</v>
      </c>
      <c r="F29" s="7">
        <v>10</v>
      </c>
      <c r="G29" s="6">
        <f t="shared" si="1"/>
        <v>109.03999999999999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4.6400000000000006</v>
      </c>
      <c r="O29" s="10">
        <v>1</v>
      </c>
      <c r="P29" s="10">
        <v>1200</v>
      </c>
      <c r="Q29" s="10"/>
      <c r="R29" s="10">
        <v>9</v>
      </c>
      <c r="S29" s="10">
        <v>87</v>
      </c>
      <c r="T29" s="10">
        <v>20</v>
      </c>
      <c r="U29" s="10"/>
      <c r="V29" s="10">
        <v>432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8</v>
      </c>
      <c r="F30" s="7">
        <v>3</v>
      </c>
      <c r="G30" s="6">
        <f t="shared" si="1"/>
        <v>114.83999999999999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5.7999999999999829</v>
      </c>
      <c r="O30" s="10">
        <v>0</v>
      </c>
      <c r="P30" s="10">
        <v>1200</v>
      </c>
      <c r="Q30" s="10"/>
      <c r="R30" s="10">
        <v>9</v>
      </c>
      <c r="S30" s="10">
        <v>86</v>
      </c>
      <c r="T30" s="10">
        <v>24</v>
      </c>
      <c r="U30" s="10"/>
      <c r="V30" s="10">
        <v>433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8</v>
      </c>
      <c r="F31" s="7">
        <v>8</v>
      </c>
      <c r="G31" s="6">
        <f t="shared" si="1"/>
        <v>120.63999999999999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5.8000000000000114</v>
      </c>
      <c r="O31" s="10">
        <v>0</v>
      </c>
      <c r="P31" s="10">
        <v>1200</v>
      </c>
      <c r="Q31" s="10"/>
      <c r="R31" s="10">
        <v>9</v>
      </c>
      <c r="S31" s="10">
        <v>83</v>
      </c>
      <c r="T31" s="10">
        <v>25</v>
      </c>
      <c r="U31" s="10"/>
      <c r="V31" s="10">
        <v>434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9</v>
      </c>
      <c r="F32" s="7">
        <v>0</v>
      </c>
      <c r="G32" s="6">
        <f t="shared" si="1"/>
        <v>125.27999999999999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4.6399999999999864</v>
      </c>
      <c r="O32" s="10">
        <v>1</v>
      </c>
      <c r="P32" s="10">
        <v>1200</v>
      </c>
      <c r="Q32" s="10"/>
      <c r="R32" s="10">
        <v>9</v>
      </c>
      <c r="S32" s="10">
        <v>84</v>
      </c>
      <c r="T32" s="10">
        <v>23</v>
      </c>
      <c r="U32" s="10"/>
      <c r="V32" s="10">
        <v>432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9</v>
      </c>
      <c r="F33" s="7">
        <v>4</v>
      </c>
      <c r="G33" s="6">
        <f t="shared" si="1"/>
        <v>129.91999999999999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4.6400000000000148</v>
      </c>
      <c r="O33" s="10">
        <v>0</v>
      </c>
      <c r="P33" s="10">
        <v>1200</v>
      </c>
      <c r="Q33" s="10"/>
      <c r="R33" s="10">
        <v>9</v>
      </c>
      <c r="S33" s="10">
        <v>85</v>
      </c>
      <c r="T33" s="10">
        <v>21</v>
      </c>
      <c r="U33" s="10"/>
      <c r="V33" s="10">
        <v>425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9</v>
      </c>
      <c r="F34" s="7">
        <v>8</v>
      </c>
      <c r="G34" s="6">
        <f t="shared" si="1"/>
        <v>134.56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4.6400000000000148</v>
      </c>
      <c r="O34" s="10">
        <v>0</v>
      </c>
      <c r="P34" s="10">
        <v>1200</v>
      </c>
      <c r="Q34" s="10"/>
      <c r="R34" s="10">
        <v>9</v>
      </c>
      <c r="S34" s="10">
        <v>83</v>
      </c>
      <c r="T34" s="10">
        <v>21</v>
      </c>
      <c r="U34" s="10"/>
      <c r="V34" s="10">
        <v>419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10</v>
      </c>
      <c r="F35" s="7">
        <v>0</v>
      </c>
      <c r="G35" s="6">
        <f t="shared" si="1"/>
        <v>139.19999999999999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4.6399999999999864</v>
      </c>
      <c r="O35" s="10">
        <v>0</v>
      </c>
      <c r="P35" s="10">
        <v>1200</v>
      </c>
      <c r="Q35" s="10"/>
      <c r="R35" s="10">
        <v>9</v>
      </c>
      <c r="S35" s="10">
        <v>85</v>
      </c>
      <c r="T35" s="10">
        <v>21</v>
      </c>
      <c r="U35" s="10"/>
      <c r="V35" s="10">
        <v>410</v>
      </c>
      <c r="W35" s="19" t="s">
        <v>45</v>
      </c>
      <c r="X35" s="19"/>
      <c r="Y35" s="34" t="s">
        <v>327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10</v>
      </c>
      <c r="F36" s="7">
        <v>4</v>
      </c>
      <c r="G36" s="6">
        <f t="shared" si="1"/>
        <v>143.84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4.6400000000000148</v>
      </c>
      <c r="O36" s="10">
        <v>0</v>
      </c>
      <c r="P36" s="10">
        <v>1200</v>
      </c>
      <c r="Q36" s="10"/>
      <c r="R36" s="10">
        <v>9</v>
      </c>
      <c r="S36" s="10">
        <v>89</v>
      </c>
      <c r="T36" s="10">
        <v>17</v>
      </c>
      <c r="U36" s="10"/>
      <c r="V36" s="10">
        <v>401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4.6399999999999864</v>
      </c>
      <c r="O37" s="10">
        <v>0</v>
      </c>
      <c r="P37" s="10">
        <v>1200</v>
      </c>
      <c r="Q37" s="10"/>
      <c r="R37" s="10">
        <v>9</v>
      </c>
      <c r="S37" s="10">
        <v>84</v>
      </c>
      <c r="T37" s="10">
        <v>19</v>
      </c>
      <c r="U37" s="10"/>
      <c r="V37" s="10">
        <v>391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11</v>
      </c>
      <c r="F38" s="7">
        <v>0</v>
      </c>
      <c r="G38" s="6">
        <f t="shared" si="1"/>
        <v>153.11999999999998</v>
      </c>
      <c r="H38" s="5">
        <v>1</v>
      </c>
      <c r="I38" s="10">
        <v>3</v>
      </c>
      <c r="J38" s="6">
        <f t="shared" si="5"/>
        <v>17.399999999999999</v>
      </c>
      <c r="K38" s="5"/>
      <c r="L38" s="10"/>
      <c r="M38" s="8"/>
      <c r="N38" s="11">
        <f t="shared" si="4"/>
        <v>4.6399999999999864</v>
      </c>
      <c r="O38" s="10">
        <v>0</v>
      </c>
      <c r="P38" s="10">
        <v>1200</v>
      </c>
      <c r="Q38" s="10"/>
      <c r="R38" s="10">
        <v>9</v>
      </c>
      <c r="S38" s="10">
        <v>84</v>
      </c>
      <c r="T38" s="10">
        <v>23</v>
      </c>
      <c r="U38" s="10"/>
      <c r="V38" s="10">
        <v>431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11</v>
      </c>
      <c r="F39" s="7">
        <v>4</v>
      </c>
      <c r="G39" s="6">
        <f t="shared" si="1"/>
        <v>157.76</v>
      </c>
      <c r="H39" s="5">
        <v>1</v>
      </c>
      <c r="I39" s="10">
        <v>3</v>
      </c>
      <c r="J39" s="6">
        <f t="shared" si="5"/>
        <v>17.399999999999999</v>
      </c>
      <c r="K39" s="5"/>
      <c r="L39" s="10"/>
      <c r="M39" s="8"/>
      <c r="N39" s="11">
        <f t="shared" si="4"/>
        <v>4.6400000000000148</v>
      </c>
      <c r="O39" s="10">
        <v>0</v>
      </c>
      <c r="P39" s="10">
        <v>1200</v>
      </c>
      <c r="Q39" s="10"/>
      <c r="R39" s="10">
        <v>9</v>
      </c>
      <c r="S39" s="10">
        <v>86</v>
      </c>
      <c r="T39" s="10">
        <v>23</v>
      </c>
      <c r="U39" s="10"/>
      <c r="V39" s="10">
        <v>422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151.36000000000001</v>
      </c>
      <c r="O40" s="20"/>
      <c r="T40" s="22" t="s">
        <v>34</v>
      </c>
      <c r="U40" s="20">
        <f>SUM(U9:U39)</f>
        <v>0</v>
      </c>
      <c r="V40" s="20">
        <f>SUM(V9:V39)</f>
        <v>14904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151.36000000000001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14904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Q23" sqref="Q23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/>
      <c r="C8" s="5"/>
      <c r="D8" s="6">
        <f t="shared" ref="D8:D39" si="0">((+B8*12)+C8)*1.16</f>
        <v>0</v>
      </c>
      <c r="E8" s="5"/>
      <c r="F8" s="7"/>
      <c r="G8" s="6">
        <f t="shared" ref="G8:G39" si="1">((+E8*12)+F8)*1.16</f>
        <v>0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/>
      <c r="C9" s="10"/>
      <c r="D9" s="6">
        <f t="shared" si="0"/>
        <v>0</v>
      </c>
      <c r="E9" s="5"/>
      <c r="F9" s="7"/>
      <c r="G9" s="6">
        <f t="shared" si="1"/>
        <v>0</v>
      </c>
      <c r="H9" s="5"/>
      <c r="I9" s="10"/>
      <c r="J9" s="6">
        <f t="shared" si="2"/>
        <v>0</v>
      </c>
      <c r="K9" s="5"/>
      <c r="L9" s="10"/>
      <c r="M9" s="8"/>
      <c r="N9" s="11">
        <v>0</v>
      </c>
      <c r="O9" s="10"/>
      <c r="P9" s="10"/>
      <c r="Q9" s="10"/>
      <c r="R9" s="10"/>
      <c r="S9" s="10"/>
      <c r="T9" s="10"/>
      <c r="U9" s="10"/>
      <c r="V9" s="10"/>
      <c r="W9" s="12"/>
      <c r="X9" s="10"/>
      <c r="Y9" s="10"/>
      <c r="Z9" s="10"/>
      <c r="AA9" s="10"/>
      <c r="AB9" s="10"/>
      <c r="AC9" s="11"/>
      <c r="AD9" s="13"/>
    </row>
    <row r="10" spans="1:30">
      <c r="A10" s="9">
        <f t="shared" ref="A10:A36" si="3">SUM(A9+1)</f>
        <v>3</v>
      </c>
      <c r="B10" s="10"/>
      <c r="C10" s="10"/>
      <c r="D10" s="6">
        <f t="shared" si="0"/>
        <v>0</v>
      </c>
      <c r="E10" s="5"/>
      <c r="F10" s="7"/>
      <c r="G10" s="6">
        <f t="shared" si="1"/>
        <v>0</v>
      </c>
      <c r="H10" s="5"/>
      <c r="I10" s="10"/>
      <c r="J10" s="6">
        <f t="shared" si="2"/>
        <v>0</v>
      </c>
      <c r="K10" s="5"/>
      <c r="L10" s="10"/>
      <c r="M10" s="8"/>
      <c r="N10" s="11">
        <v>0</v>
      </c>
      <c r="O10" s="10"/>
      <c r="P10" s="10"/>
      <c r="Q10" s="10"/>
      <c r="R10" s="10"/>
      <c r="S10" s="10"/>
      <c r="T10" s="10"/>
      <c r="U10" s="10"/>
      <c r="V10" s="10"/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/>
      <c r="C11" s="10"/>
      <c r="D11" s="6">
        <f t="shared" si="0"/>
        <v>0</v>
      </c>
      <c r="E11" s="5"/>
      <c r="F11" s="7"/>
      <c r="G11" s="6">
        <f t="shared" si="1"/>
        <v>0</v>
      </c>
      <c r="H11" s="5"/>
      <c r="I11" s="10"/>
      <c r="J11" s="6">
        <f t="shared" si="2"/>
        <v>0</v>
      </c>
      <c r="K11" s="5"/>
      <c r="L11" s="10"/>
      <c r="M11" s="8"/>
      <c r="N11" s="11">
        <v>0</v>
      </c>
      <c r="O11" s="10"/>
      <c r="P11" s="10"/>
      <c r="Q11" s="10"/>
      <c r="R11" s="10"/>
      <c r="S11" s="10"/>
      <c r="T11" s="10"/>
      <c r="U11" s="10"/>
      <c r="V11" s="10"/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/>
      <c r="C12" s="10"/>
      <c r="D12" s="6">
        <f t="shared" si="0"/>
        <v>0</v>
      </c>
      <c r="E12" s="5"/>
      <c r="F12" s="7"/>
      <c r="G12" s="6">
        <f t="shared" si="1"/>
        <v>0</v>
      </c>
      <c r="H12" s="5"/>
      <c r="I12" s="10"/>
      <c r="J12" s="6">
        <f t="shared" si="2"/>
        <v>0</v>
      </c>
      <c r="K12" s="5"/>
      <c r="L12" s="10"/>
      <c r="M12" s="8"/>
      <c r="N12" s="11">
        <v>0</v>
      </c>
      <c r="O12" s="10"/>
      <c r="P12" s="10"/>
      <c r="Q12" s="10"/>
      <c r="R12" s="10"/>
      <c r="S12" s="10"/>
      <c r="T12" s="10"/>
      <c r="U12" s="10"/>
      <c r="V12" s="10"/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/>
      <c r="C13" s="10"/>
      <c r="D13" s="6">
        <f t="shared" si="0"/>
        <v>0</v>
      </c>
      <c r="E13" s="5"/>
      <c r="F13" s="7"/>
      <c r="G13" s="6">
        <f t="shared" si="1"/>
        <v>0</v>
      </c>
      <c r="H13" s="5"/>
      <c r="I13" s="10"/>
      <c r="J13" s="6">
        <f t="shared" si="2"/>
        <v>0</v>
      </c>
      <c r="K13" s="5"/>
      <c r="L13" s="10"/>
      <c r="M13" s="8"/>
      <c r="N13" s="11">
        <v>0</v>
      </c>
      <c r="O13" s="10"/>
      <c r="P13" s="10"/>
      <c r="Q13" s="10"/>
      <c r="R13" s="10"/>
      <c r="S13" s="10"/>
      <c r="T13" s="10"/>
      <c r="U13" s="10"/>
      <c r="V13" s="10"/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/>
      <c r="C14" s="10"/>
      <c r="D14" s="6">
        <f t="shared" si="0"/>
        <v>0</v>
      </c>
      <c r="E14" s="5"/>
      <c r="F14" s="7"/>
      <c r="G14" s="6">
        <f t="shared" si="1"/>
        <v>0</v>
      </c>
      <c r="H14" s="5"/>
      <c r="I14" s="10"/>
      <c r="J14" s="6">
        <f t="shared" si="2"/>
        <v>0</v>
      </c>
      <c r="K14" s="5"/>
      <c r="L14" s="10"/>
      <c r="M14" s="8"/>
      <c r="N14" s="11">
        <v>0</v>
      </c>
      <c r="O14" s="10"/>
      <c r="P14" s="10"/>
      <c r="Q14" s="10"/>
      <c r="R14" s="10"/>
      <c r="S14" s="10"/>
      <c r="T14" s="10"/>
      <c r="U14" s="10"/>
      <c r="V14" s="10"/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/>
      <c r="C15" s="10"/>
      <c r="D15" s="6">
        <f t="shared" si="0"/>
        <v>0</v>
      </c>
      <c r="E15" s="5"/>
      <c r="F15" s="7"/>
      <c r="G15" s="6">
        <f t="shared" si="1"/>
        <v>0</v>
      </c>
      <c r="H15" s="5"/>
      <c r="I15" s="10"/>
      <c r="J15" s="6">
        <f t="shared" si="2"/>
        <v>0</v>
      </c>
      <c r="K15" s="5"/>
      <c r="L15" s="10"/>
      <c r="M15" s="8"/>
      <c r="N15" s="11">
        <v>0</v>
      </c>
      <c r="O15" s="10"/>
      <c r="P15" s="10"/>
      <c r="Q15" s="10"/>
      <c r="R15" s="10"/>
      <c r="S15" s="10"/>
      <c r="T15" s="10"/>
      <c r="U15" s="10"/>
      <c r="V15" s="10"/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/>
      <c r="C16" s="10"/>
      <c r="D16" s="6">
        <f t="shared" si="0"/>
        <v>0</v>
      </c>
      <c r="E16" s="5"/>
      <c r="F16" s="7"/>
      <c r="G16" s="6">
        <f t="shared" si="1"/>
        <v>0</v>
      </c>
      <c r="H16" s="5"/>
      <c r="I16" s="10"/>
      <c r="J16" s="6">
        <f t="shared" si="2"/>
        <v>0</v>
      </c>
      <c r="K16" s="5"/>
      <c r="L16" s="10"/>
      <c r="M16" s="8"/>
      <c r="N16" s="11">
        <v>0</v>
      </c>
      <c r="O16" s="10"/>
      <c r="P16" s="10"/>
      <c r="Q16" s="10"/>
      <c r="R16" s="10"/>
      <c r="S16" s="10"/>
      <c r="T16" s="10"/>
      <c r="U16" s="10"/>
      <c r="V16" s="10"/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/>
      <c r="C17" s="10"/>
      <c r="D17" s="6">
        <f t="shared" si="0"/>
        <v>0</v>
      </c>
      <c r="E17" s="5"/>
      <c r="F17" s="7"/>
      <c r="G17" s="6">
        <f t="shared" si="1"/>
        <v>0</v>
      </c>
      <c r="H17" s="5"/>
      <c r="I17" s="10"/>
      <c r="J17" s="6">
        <f t="shared" si="2"/>
        <v>0</v>
      </c>
      <c r="K17" s="5"/>
      <c r="L17" s="10"/>
      <c r="M17" s="8"/>
      <c r="N17" s="11"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/>
      <c r="C18" s="10"/>
      <c r="D18" s="6">
        <f t="shared" si="0"/>
        <v>0</v>
      </c>
      <c r="E18" s="5"/>
      <c r="F18" s="7"/>
      <c r="G18" s="6">
        <f t="shared" si="1"/>
        <v>0</v>
      </c>
      <c r="H18" s="5"/>
      <c r="I18" s="10"/>
      <c r="J18" s="6">
        <f t="shared" si="2"/>
        <v>0</v>
      </c>
      <c r="K18" s="5"/>
      <c r="L18" s="10"/>
      <c r="M18" s="8"/>
      <c r="N18" s="11">
        <v>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/>
      <c r="C19" s="10"/>
      <c r="D19" s="6">
        <f t="shared" si="0"/>
        <v>0</v>
      </c>
      <c r="E19" s="5"/>
      <c r="F19" s="7"/>
      <c r="G19" s="6">
        <f t="shared" si="1"/>
        <v>0</v>
      </c>
      <c r="H19" s="5"/>
      <c r="I19" s="10"/>
      <c r="J19" s="6">
        <f t="shared" si="2"/>
        <v>0</v>
      </c>
      <c r="K19" s="5"/>
      <c r="L19" s="10"/>
      <c r="M19" s="8"/>
      <c r="N19" s="11"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/>
      <c r="C20" s="10"/>
      <c r="D20" s="6">
        <f t="shared" si="0"/>
        <v>0</v>
      </c>
      <c r="E20" s="5"/>
      <c r="F20" s="7"/>
      <c r="G20" s="6">
        <f t="shared" si="1"/>
        <v>0</v>
      </c>
      <c r="H20" s="5"/>
      <c r="I20" s="10"/>
      <c r="J20" s="6">
        <f t="shared" si="2"/>
        <v>0</v>
      </c>
      <c r="K20" s="5"/>
      <c r="L20" s="10"/>
      <c r="M20" s="8"/>
      <c r="N20" s="11">
        <v>0</v>
      </c>
      <c r="O20" s="10"/>
      <c r="P20" s="10"/>
      <c r="Q20" s="10"/>
      <c r="R20" s="10"/>
      <c r="S20" s="10"/>
      <c r="T20" s="10"/>
      <c r="U20" s="10"/>
      <c r="V20" s="14"/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/>
      <c r="C21" s="10"/>
      <c r="D21" s="6">
        <f t="shared" si="0"/>
        <v>0</v>
      </c>
      <c r="E21" s="5"/>
      <c r="F21" s="7"/>
      <c r="G21" s="6">
        <f t="shared" si="1"/>
        <v>0</v>
      </c>
      <c r="H21" s="5"/>
      <c r="I21" s="10"/>
      <c r="J21" s="6">
        <f t="shared" si="2"/>
        <v>0</v>
      </c>
      <c r="K21" s="5"/>
      <c r="L21" s="10"/>
      <c r="M21" s="8"/>
      <c r="N21" s="11">
        <f t="shared" ref="N21:N39" si="4">IF(B21=0,0,(D21+G21)-(D20+G20))</f>
        <v>0</v>
      </c>
      <c r="O21" s="10"/>
      <c r="P21" s="10"/>
      <c r="Q21" s="10"/>
      <c r="R21" s="16"/>
      <c r="S21" s="10"/>
      <c r="T21" s="10"/>
      <c r="U21" s="10"/>
      <c r="V21" s="10"/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/>
      <c r="C22" s="10"/>
      <c r="D22" s="6">
        <f t="shared" si="0"/>
        <v>0</v>
      </c>
      <c r="E22" s="5"/>
      <c r="F22" s="7"/>
      <c r="G22" s="6">
        <f t="shared" si="1"/>
        <v>0</v>
      </c>
      <c r="H22" s="5"/>
      <c r="I22" s="10"/>
      <c r="J22" s="6">
        <f t="shared" si="2"/>
        <v>0</v>
      </c>
      <c r="K22" s="5"/>
      <c r="L22" s="10"/>
      <c r="M22" s="8"/>
      <c r="N22" s="11">
        <f t="shared" si="4"/>
        <v>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/>
      <c r="C23" s="10"/>
      <c r="D23" s="6">
        <f t="shared" si="0"/>
        <v>0</v>
      </c>
      <c r="E23" s="5"/>
      <c r="F23" s="7"/>
      <c r="G23" s="6">
        <f t="shared" si="1"/>
        <v>0</v>
      </c>
      <c r="H23" s="5"/>
      <c r="I23" s="10"/>
      <c r="J23" s="6">
        <f t="shared" si="2"/>
        <v>0</v>
      </c>
      <c r="K23" s="5"/>
      <c r="L23" s="10"/>
      <c r="M23" s="8"/>
      <c r="N23" s="11">
        <f t="shared" si="4"/>
        <v>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/>
      <c r="C24" s="10"/>
      <c r="D24" s="6">
        <f t="shared" si="0"/>
        <v>0</v>
      </c>
      <c r="E24" s="5"/>
      <c r="F24" s="7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4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/>
      <c r="C25" s="10"/>
      <c r="D25" s="6">
        <f t="shared" si="0"/>
        <v>0</v>
      </c>
      <c r="E25" s="5"/>
      <c r="F25" s="7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4"/>
        <v>0</v>
      </c>
      <c r="O25" s="10"/>
      <c r="P25" s="10"/>
      <c r="Q25" s="10"/>
      <c r="R25" s="10"/>
      <c r="S25" s="10"/>
      <c r="T25" s="10"/>
      <c r="U25" s="10"/>
      <c r="V25" s="17"/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/>
      <c r="C26" s="10"/>
      <c r="D26" s="6">
        <f t="shared" si="0"/>
        <v>0</v>
      </c>
      <c r="E26" s="5"/>
      <c r="F26" s="7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4"/>
        <v>0</v>
      </c>
      <c r="O26" s="10"/>
      <c r="P26" s="10"/>
      <c r="Q26" s="10"/>
      <c r="R26" s="10"/>
      <c r="S26" s="10"/>
      <c r="T26" s="10"/>
      <c r="U26" s="10"/>
      <c r="V26" s="10"/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/>
      <c r="C27" s="10"/>
      <c r="D27" s="6">
        <f t="shared" si="0"/>
        <v>0</v>
      </c>
      <c r="E27" s="5"/>
      <c r="F27" s="7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4"/>
        <v>0</v>
      </c>
      <c r="O27" s="10"/>
      <c r="P27" s="10"/>
      <c r="Q27" s="10"/>
      <c r="R27" s="10"/>
      <c r="S27" s="10"/>
      <c r="T27" s="10"/>
      <c r="U27" s="10"/>
      <c r="V27" s="10"/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/>
      <c r="C28" s="10"/>
      <c r="D28" s="6">
        <f t="shared" si="0"/>
        <v>0</v>
      </c>
      <c r="E28" s="5"/>
      <c r="F28" s="7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4"/>
        <v>0</v>
      </c>
      <c r="O28" s="10"/>
      <c r="P28" s="10"/>
      <c r="Q28" s="10"/>
      <c r="R28" s="10"/>
      <c r="S28" s="10"/>
      <c r="T28" s="10"/>
      <c r="U28" s="10"/>
      <c r="V28" s="10"/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/>
      <c r="C29" s="10"/>
      <c r="D29" s="6">
        <f t="shared" si="0"/>
        <v>0</v>
      </c>
      <c r="E29" s="5"/>
      <c r="F29" s="7"/>
      <c r="G29" s="6">
        <f t="shared" si="1"/>
        <v>0</v>
      </c>
      <c r="H29" s="5"/>
      <c r="I29" s="10"/>
      <c r="J29" s="6"/>
      <c r="K29" s="5"/>
      <c r="L29" s="10"/>
      <c r="M29" s="8"/>
      <c r="N29" s="11">
        <f t="shared" si="4"/>
        <v>0</v>
      </c>
      <c r="O29" s="10"/>
      <c r="P29" s="10"/>
      <c r="Q29" s="10"/>
      <c r="R29" s="10"/>
      <c r="S29" s="10"/>
      <c r="T29" s="10"/>
      <c r="U29" s="10"/>
      <c r="V29" s="10"/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/>
      <c r="C30" s="10"/>
      <c r="D30" s="6">
        <f t="shared" si="0"/>
        <v>0</v>
      </c>
      <c r="E30" s="5"/>
      <c r="F30" s="7"/>
      <c r="G30" s="6">
        <f t="shared" si="1"/>
        <v>0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 t="shared" si="4"/>
        <v>0</v>
      </c>
      <c r="O30" s="10"/>
      <c r="P30" s="10"/>
      <c r="Q30" s="10"/>
      <c r="R30" s="10"/>
      <c r="S30" s="10"/>
      <c r="T30" s="10"/>
      <c r="U30" s="10"/>
      <c r="V30" s="10"/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/>
      <c r="C31" s="10"/>
      <c r="D31" s="6">
        <f t="shared" si="0"/>
        <v>0</v>
      </c>
      <c r="E31" s="5"/>
      <c r="F31" s="7"/>
      <c r="G31" s="6">
        <f t="shared" si="1"/>
        <v>0</v>
      </c>
      <c r="H31" s="5"/>
      <c r="I31" s="10"/>
      <c r="J31" s="6">
        <f t="shared" si="5"/>
        <v>0</v>
      </c>
      <c r="K31" s="5"/>
      <c r="L31" s="10"/>
      <c r="M31" s="8"/>
      <c r="N31" s="11">
        <f t="shared" si="4"/>
        <v>0</v>
      </c>
      <c r="O31" s="10"/>
      <c r="P31" s="10"/>
      <c r="Q31" s="10"/>
      <c r="R31" s="10"/>
      <c r="S31" s="10"/>
      <c r="T31" s="10"/>
      <c r="U31" s="10"/>
      <c r="V31" s="10"/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/>
      <c r="C32" s="10"/>
      <c r="D32" s="6">
        <f t="shared" si="0"/>
        <v>0</v>
      </c>
      <c r="E32" s="5"/>
      <c r="F32" s="7"/>
      <c r="G32" s="6">
        <f t="shared" si="1"/>
        <v>0</v>
      </c>
      <c r="H32" s="5"/>
      <c r="I32" s="10"/>
      <c r="J32" s="6">
        <f t="shared" si="5"/>
        <v>0</v>
      </c>
      <c r="K32" s="5"/>
      <c r="L32" s="10"/>
      <c r="M32" s="8"/>
      <c r="N32" s="11">
        <f t="shared" si="4"/>
        <v>0</v>
      </c>
      <c r="O32" s="10"/>
      <c r="P32" s="10"/>
      <c r="Q32" s="10"/>
      <c r="R32" s="10"/>
      <c r="S32" s="10"/>
      <c r="T32" s="10"/>
      <c r="U32" s="10"/>
      <c r="V32" s="10"/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/>
      <c r="C33" s="10"/>
      <c r="D33" s="6">
        <f t="shared" si="0"/>
        <v>0</v>
      </c>
      <c r="E33" s="5"/>
      <c r="F33" s="7"/>
      <c r="G33" s="6">
        <f t="shared" si="1"/>
        <v>0</v>
      </c>
      <c r="H33" s="5"/>
      <c r="I33" s="10"/>
      <c r="J33" s="6">
        <f t="shared" si="5"/>
        <v>0</v>
      </c>
      <c r="K33" s="5"/>
      <c r="L33" s="10"/>
      <c r="M33" s="8"/>
      <c r="N33" s="11">
        <f t="shared" si="4"/>
        <v>0</v>
      </c>
      <c r="O33" s="10"/>
      <c r="P33" s="10"/>
      <c r="Q33" s="10"/>
      <c r="R33" s="10"/>
      <c r="S33" s="10"/>
      <c r="T33" s="10"/>
      <c r="U33" s="10"/>
      <c r="V33" s="10"/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/>
      <c r="C34" s="10"/>
      <c r="D34" s="6">
        <f t="shared" si="0"/>
        <v>0</v>
      </c>
      <c r="E34" s="5"/>
      <c r="F34" s="7"/>
      <c r="G34" s="6">
        <f t="shared" si="1"/>
        <v>0</v>
      </c>
      <c r="H34" s="5"/>
      <c r="I34" s="10"/>
      <c r="J34" s="6">
        <f t="shared" si="5"/>
        <v>0</v>
      </c>
      <c r="K34" s="5"/>
      <c r="L34" s="10"/>
      <c r="M34" s="8"/>
      <c r="N34" s="11">
        <f t="shared" si="4"/>
        <v>0</v>
      </c>
      <c r="O34" s="10"/>
      <c r="P34" s="10"/>
      <c r="Q34" s="10"/>
      <c r="R34" s="10"/>
      <c r="S34" s="10"/>
      <c r="T34" s="10"/>
      <c r="U34" s="10"/>
      <c r="V34" s="10"/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/>
      <c r="C35" s="10"/>
      <c r="D35" s="6">
        <f t="shared" si="0"/>
        <v>0</v>
      </c>
      <c r="E35" s="5"/>
      <c r="F35" s="7"/>
      <c r="G35" s="6">
        <f t="shared" si="1"/>
        <v>0</v>
      </c>
      <c r="H35" s="5"/>
      <c r="I35" s="10"/>
      <c r="J35" s="6">
        <f t="shared" si="5"/>
        <v>0</v>
      </c>
      <c r="K35" s="5"/>
      <c r="L35" s="10"/>
      <c r="M35" s="8"/>
      <c r="N35" s="11">
        <f t="shared" si="4"/>
        <v>0</v>
      </c>
      <c r="O35" s="10"/>
      <c r="P35" s="10"/>
      <c r="Q35" s="10"/>
      <c r="R35" s="10"/>
      <c r="S35" s="10"/>
      <c r="T35" s="10"/>
      <c r="U35" s="10"/>
      <c r="V35" s="10"/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4"/>
        <v>0</v>
      </c>
      <c r="O36" s="10"/>
      <c r="P36" s="10"/>
      <c r="Q36" s="10"/>
      <c r="R36" s="10"/>
      <c r="S36" s="10"/>
      <c r="T36" s="10"/>
      <c r="U36" s="10"/>
      <c r="V36" s="10"/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V39" sqref="V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283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2017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6</v>
      </c>
      <c r="D8" s="6">
        <f t="shared" ref="D8:D39" si="0">((+B8*12)+C8)*1.16</f>
        <v>34.799999999999997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9</v>
      </c>
      <c r="I8" s="5">
        <v>7</v>
      </c>
      <c r="J8" s="6">
        <f t="shared" ref="J8:J29" si="2">((+H8*12)+I8)*1.16</f>
        <v>133.39999999999998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6</v>
      </c>
      <c r="D9" s="6">
        <f t="shared" si="0"/>
        <v>34.799999999999997</v>
      </c>
      <c r="E9" s="5">
        <v>14</v>
      </c>
      <c r="F9" s="7">
        <v>3</v>
      </c>
      <c r="G9" s="6">
        <f t="shared" si="1"/>
        <v>198.35999999999999</v>
      </c>
      <c r="H9" s="5">
        <v>13</v>
      </c>
      <c r="I9" s="10">
        <v>8</v>
      </c>
      <c r="J9" s="6">
        <f t="shared" si="2"/>
        <v>190.23999999999998</v>
      </c>
      <c r="K9" s="5"/>
      <c r="L9" s="10"/>
      <c r="M9" s="8"/>
      <c r="N9" s="11">
        <v>56.8</v>
      </c>
      <c r="O9" s="10">
        <v>42</v>
      </c>
      <c r="P9" s="10">
        <v>300</v>
      </c>
      <c r="Q9" s="10">
        <v>475</v>
      </c>
      <c r="R9" s="10">
        <v>10</v>
      </c>
      <c r="S9" s="10">
        <v>67</v>
      </c>
      <c r="T9" s="10"/>
      <c r="U9" s="10"/>
      <c r="V9" s="10">
        <v>160</v>
      </c>
      <c r="W9" s="12">
        <v>42738</v>
      </c>
      <c r="X9" s="10">
        <v>2</v>
      </c>
      <c r="Y9" s="10">
        <v>2206467</v>
      </c>
      <c r="Z9" s="10">
        <v>14</v>
      </c>
      <c r="AA9" s="10">
        <v>5.5</v>
      </c>
      <c r="AB9" s="10">
        <v>2</v>
      </c>
      <c r="AC9" s="11">
        <v>7.25</v>
      </c>
      <c r="AD9" s="13">
        <v>165.95</v>
      </c>
    </row>
    <row r="10" spans="1:30">
      <c r="A10" s="9">
        <f t="shared" ref="A10:A36" si="3">SUM(A9+1)</f>
        <v>3</v>
      </c>
      <c r="B10" s="10">
        <v>5</v>
      </c>
      <c r="C10" s="10">
        <v>0</v>
      </c>
      <c r="D10" s="6">
        <f t="shared" si="0"/>
        <v>69.599999999999994</v>
      </c>
      <c r="E10" s="5">
        <v>3</v>
      </c>
      <c r="F10" s="7">
        <v>5</v>
      </c>
      <c r="G10" s="6">
        <f t="shared" si="1"/>
        <v>47.559999999999995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58</v>
      </c>
      <c r="O10" s="10">
        <v>42</v>
      </c>
      <c r="P10" s="10">
        <v>275</v>
      </c>
      <c r="Q10" s="10">
        <v>450</v>
      </c>
      <c r="R10" s="10">
        <v>10</v>
      </c>
      <c r="S10" s="10">
        <v>62</v>
      </c>
      <c r="T10" s="10"/>
      <c r="U10" s="10"/>
      <c r="V10" s="10">
        <v>154</v>
      </c>
      <c r="W10" s="12">
        <v>42740</v>
      </c>
      <c r="X10" s="10">
        <v>3</v>
      </c>
      <c r="Y10" s="10">
        <v>2206468</v>
      </c>
      <c r="Z10" s="10">
        <v>14</v>
      </c>
      <c r="AA10" s="10">
        <v>4.25</v>
      </c>
      <c r="AB10" s="10">
        <v>2</v>
      </c>
      <c r="AC10" s="11">
        <v>4.5</v>
      </c>
      <c r="AD10" s="13">
        <v>167.7</v>
      </c>
    </row>
    <row r="11" spans="1:30">
      <c r="A11" s="9">
        <f t="shared" si="3"/>
        <v>4</v>
      </c>
      <c r="B11" s="10">
        <v>9</v>
      </c>
      <c r="C11" s="10">
        <v>4</v>
      </c>
      <c r="D11" s="6">
        <f t="shared" si="0"/>
        <v>129.91999999999999</v>
      </c>
      <c r="E11" s="5">
        <v>3</v>
      </c>
      <c r="F11" s="7">
        <v>5</v>
      </c>
      <c r="G11" s="6">
        <f t="shared" si="1"/>
        <v>47.559999999999995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60.32</v>
      </c>
      <c r="O11" s="10">
        <v>42</v>
      </c>
      <c r="P11" s="10">
        <v>275</v>
      </c>
      <c r="Q11" s="10">
        <v>450</v>
      </c>
      <c r="R11" s="10">
        <v>10</v>
      </c>
      <c r="S11" s="10">
        <v>61</v>
      </c>
      <c r="T11" s="10"/>
      <c r="U11" s="10"/>
      <c r="V11" s="10">
        <v>165</v>
      </c>
      <c r="W11" s="12">
        <v>42742</v>
      </c>
      <c r="X11" s="10">
        <v>1</v>
      </c>
      <c r="Y11" s="10">
        <v>2209041</v>
      </c>
      <c r="Z11" s="10">
        <v>13</v>
      </c>
      <c r="AA11" s="10">
        <v>8</v>
      </c>
      <c r="AB11" s="10">
        <v>1</v>
      </c>
      <c r="AC11" s="11">
        <v>6</v>
      </c>
      <c r="AD11" s="13">
        <v>170.33</v>
      </c>
    </row>
    <row r="12" spans="1:30">
      <c r="A12" s="9">
        <f t="shared" si="3"/>
        <v>5</v>
      </c>
      <c r="B12" s="10">
        <v>13</v>
      </c>
      <c r="C12" s="10">
        <v>5</v>
      </c>
      <c r="D12" s="6">
        <f t="shared" si="0"/>
        <v>186.76</v>
      </c>
      <c r="E12" s="5">
        <v>3</v>
      </c>
      <c r="F12" s="7">
        <v>5</v>
      </c>
      <c r="G12" s="6">
        <f t="shared" si="1"/>
        <v>47.559999999999995</v>
      </c>
      <c r="H12" s="5">
        <v>2</v>
      </c>
      <c r="I12" s="10">
        <v>4.5</v>
      </c>
      <c r="J12" s="6">
        <f t="shared" si="2"/>
        <v>33.059999999999995</v>
      </c>
      <c r="K12" s="5"/>
      <c r="L12" s="10"/>
      <c r="M12" s="8"/>
      <c r="N12" s="11">
        <v>59.2</v>
      </c>
      <c r="O12" s="10">
        <v>42</v>
      </c>
      <c r="P12" s="10">
        <v>275</v>
      </c>
      <c r="Q12" s="10">
        <v>450</v>
      </c>
      <c r="R12" s="10">
        <v>10</v>
      </c>
      <c r="S12" s="10">
        <v>57</v>
      </c>
      <c r="T12" s="10"/>
      <c r="U12" s="10"/>
      <c r="V12" s="10">
        <v>160</v>
      </c>
      <c r="W12" s="12">
        <v>42745</v>
      </c>
      <c r="X12" s="10">
        <v>2</v>
      </c>
      <c r="Y12" s="10">
        <v>2209042</v>
      </c>
      <c r="Z12" s="10">
        <v>14</v>
      </c>
      <c r="AA12" s="10">
        <v>3.25</v>
      </c>
      <c r="AB12" s="10">
        <v>1</v>
      </c>
      <c r="AC12" s="11">
        <v>10.25</v>
      </c>
      <c r="AD12" s="13">
        <v>173.83</v>
      </c>
    </row>
    <row r="13" spans="1:30">
      <c r="A13" s="9">
        <f t="shared" si="3"/>
        <v>6</v>
      </c>
      <c r="B13" s="10">
        <v>13</v>
      </c>
      <c r="C13" s="10">
        <v>5</v>
      </c>
      <c r="D13" s="6">
        <f t="shared" si="0"/>
        <v>186.76</v>
      </c>
      <c r="E13" s="5">
        <v>7</v>
      </c>
      <c r="F13" s="7">
        <v>8</v>
      </c>
      <c r="G13" s="6">
        <f t="shared" si="1"/>
        <v>106.72</v>
      </c>
      <c r="H13" s="5">
        <v>2</v>
      </c>
      <c r="I13" s="10">
        <v>4.5</v>
      </c>
      <c r="J13" s="6">
        <f t="shared" si="2"/>
        <v>33.059999999999995</v>
      </c>
      <c r="K13" s="5"/>
      <c r="L13" s="10"/>
      <c r="M13" s="8"/>
      <c r="N13" s="11">
        <v>59.16</v>
      </c>
      <c r="O13" s="10">
        <v>42</v>
      </c>
      <c r="P13" s="10">
        <v>275</v>
      </c>
      <c r="Q13" s="10">
        <v>450</v>
      </c>
      <c r="R13" s="10">
        <v>10</v>
      </c>
      <c r="S13" s="10">
        <v>60</v>
      </c>
      <c r="T13" s="10"/>
      <c r="U13" s="10"/>
      <c r="V13" s="10">
        <v>155</v>
      </c>
      <c r="W13" s="12">
        <v>42747</v>
      </c>
      <c r="X13" s="10">
        <v>3</v>
      </c>
      <c r="Y13" s="10">
        <v>2210970</v>
      </c>
      <c r="Z13" s="10">
        <v>14</v>
      </c>
      <c r="AA13" s="10">
        <v>6.75</v>
      </c>
      <c r="AB13" s="10">
        <v>2</v>
      </c>
      <c r="AC13" s="11">
        <v>4</v>
      </c>
      <c r="AD13" s="13">
        <v>171.2</v>
      </c>
    </row>
    <row r="14" spans="1:30">
      <c r="A14" s="9">
        <f t="shared" si="3"/>
        <v>7</v>
      </c>
      <c r="B14" s="10">
        <v>13</v>
      </c>
      <c r="C14" s="10">
        <v>5</v>
      </c>
      <c r="D14" s="6">
        <f t="shared" si="0"/>
        <v>186.76</v>
      </c>
      <c r="E14" s="5">
        <v>11</v>
      </c>
      <c r="F14" s="7">
        <v>10</v>
      </c>
      <c r="G14" s="6">
        <f t="shared" si="1"/>
        <v>164.72</v>
      </c>
      <c r="H14" s="5">
        <v>2</v>
      </c>
      <c r="I14" s="10">
        <v>4.5</v>
      </c>
      <c r="J14" s="6">
        <f t="shared" si="2"/>
        <v>33.059999999999995</v>
      </c>
      <c r="K14" s="5"/>
      <c r="L14" s="10"/>
      <c r="M14" s="8"/>
      <c r="N14" s="11">
        <v>58</v>
      </c>
      <c r="O14" s="10">
        <v>42</v>
      </c>
      <c r="P14" s="10">
        <v>275</v>
      </c>
      <c r="Q14" s="10">
        <v>450</v>
      </c>
      <c r="R14" s="10">
        <v>10</v>
      </c>
      <c r="S14" s="10">
        <v>77</v>
      </c>
      <c r="T14" s="10"/>
      <c r="U14" s="10"/>
      <c r="V14" s="10">
        <v>151</v>
      </c>
      <c r="W14" s="12">
        <v>42751</v>
      </c>
      <c r="X14" s="10">
        <v>2</v>
      </c>
      <c r="Y14" s="10">
        <v>2212878</v>
      </c>
      <c r="Z14" s="10">
        <v>14</v>
      </c>
      <c r="AA14" s="10">
        <v>3</v>
      </c>
      <c r="AB14" s="10">
        <v>1</v>
      </c>
      <c r="AC14" s="11">
        <v>6.25</v>
      </c>
      <c r="AD14" s="13">
        <v>178.2</v>
      </c>
    </row>
    <row r="15" spans="1:30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14</v>
      </c>
      <c r="F15" s="7">
        <v>2</v>
      </c>
      <c r="G15" s="6">
        <f t="shared" si="1"/>
        <v>197.2</v>
      </c>
      <c r="H15" s="5">
        <v>3</v>
      </c>
      <c r="I15" s="10">
        <v>6</v>
      </c>
      <c r="J15" s="6">
        <f t="shared" si="2"/>
        <v>48.72</v>
      </c>
      <c r="K15" s="5"/>
      <c r="L15" s="10"/>
      <c r="M15" s="8"/>
      <c r="N15" s="11">
        <v>52.59</v>
      </c>
      <c r="O15" s="10">
        <v>42</v>
      </c>
      <c r="P15" s="10">
        <v>275</v>
      </c>
      <c r="Q15" s="10">
        <v>450</v>
      </c>
      <c r="R15" s="10">
        <v>10</v>
      </c>
      <c r="S15" s="10">
        <v>58</v>
      </c>
      <c r="T15" s="10"/>
      <c r="U15" s="10"/>
      <c r="V15" s="10">
        <v>154</v>
      </c>
      <c r="W15" s="12">
        <v>42755</v>
      </c>
      <c r="X15" s="10">
        <v>2</v>
      </c>
      <c r="Y15" s="10">
        <v>2215721</v>
      </c>
      <c r="Z15" s="10">
        <v>14</v>
      </c>
      <c r="AA15" s="10">
        <v>3</v>
      </c>
      <c r="AB15" s="10">
        <v>1</v>
      </c>
      <c r="AC15" s="11">
        <v>6.25</v>
      </c>
      <c r="AD15" s="13">
        <v>180.83</v>
      </c>
    </row>
    <row r="16" spans="1:30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14</v>
      </c>
      <c r="F16" s="7">
        <v>2</v>
      </c>
      <c r="G16" s="6">
        <f t="shared" si="1"/>
        <v>197.2</v>
      </c>
      <c r="H16" s="5">
        <v>7</v>
      </c>
      <c r="I16" s="10">
        <v>6</v>
      </c>
      <c r="J16" s="6">
        <f t="shared" si="2"/>
        <v>104.39999999999999</v>
      </c>
      <c r="K16" s="5"/>
      <c r="L16" s="10"/>
      <c r="M16" s="8"/>
      <c r="N16" s="11">
        <v>55.68</v>
      </c>
      <c r="O16" s="10">
        <v>42</v>
      </c>
      <c r="P16" s="10">
        <v>275</v>
      </c>
      <c r="Q16" s="10">
        <v>450</v>
      </c>
      <c r="R16" s="10">
        <v>10</v>
      </c>
      <c r="S16" s="10">
        <v>58</v>
      </c>
      <c r="T16" s="10"/>
      <c r="U16" s="10"/>
      <c r="V16" s="10">
        <v>151</v>
      </c>
      <c r="W16" s="12">
        <v>42756</v>
      </c>
      <c r="X16" s="10">
        <v>3</v>
      </c>
      <c r="Y16" s="10">
        <v>2215720</v>
      </c>
      <c r="Z16" s="10">
        <v>14</v>
      </c>
      <c r="AA16" s="10">
        <v>4.5</v>
      </c>
      <c r="AB16" s="10">
        <v>1</v>
      </c>
      <c r="AC16" s="11">
        <v>4.25</v>
      </c>
      <c r="AD16" s="13">
        <v>182.29</v>
      </c>
    </row>
    <row r="17" spans="1:30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1</v>
      </c>
      <c r="F17" s="7">
        <v>11</v>
      </c>
      <c r="G17" s="6">
        <f t="shared" si="1"/>
        <v>26.68</v>
      </c>
      <c r="H17" s="5">
        <v>11</v>
      </c>
      <c r="I17" s="10">
        <v>8</v>
      </c>
      <c r="J17" s="6">
        <f t="shared" si="2"/>
        <v>162.39999999999998</v>
      </c>
      <c r="K17" s="5"/>
      <c r="L17" s="10"/>
      <c r="M17" s="8"/>
      <c r="N17" s="11">
        <v>61.31</v>
      </c>
      <c r="O17" s="10">
        <v>42</v>
      </c>
      <c r="P17" s="10">
        <v>275</v>
      </c>
      <c r="Q17" s="10">
        <v>450</v>
      </c>
      <c r="R17" s="10">
        <v>10</v>
      </c>
      <c r="S17" s="10">
        <v>62</v>
      </c>
      <c r="T17" s="10"/>
      <c r="U17" s="10"/>
      <c r="V17" s="10">
        <v>153</v>
      </c>
      <c r="W17" s="12">
        <v>42759</v>
      </c>
      <c r="X17" s="10">
        <v>1</v>
      </c>
      <c r="Y17" s="10">
        <v>2217275</v>
      </c>
      <c r="Z17" s="10">
        <v>14</v>
      </c>
      <c r="AA17" s="10">
        <v>4</v>
      </c>
      <c r="AB17" s="10">
        <v>2</v>
      </c>
      <c r="AC17" s="11">
        <v>2.25</v>
      </c>
      <c r="AD17" s="13">
        <v>170.04</v>
      </c>
    </row>
    <row r="18" spans="1:30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3</v>
      </c>
      <c r="F18" s="7">
        <v>2</v>
      </c>
      <c r="G18" s="6">
        <f t="shared" si="1"/>
        <v>44.08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53.36</v>
      </c>
      <c r="O18" s="10">
        <v>42</v>
      </c>
      <c r="P18" s="10">
        <v>275</v>
      </c>
      <c r="Q18" s="10">
        <v>450</v>
      </c>
      <c r="R18" s="10">
        <v>10</v>
      </c>
      <c r="S18" s="10">
        <v>57</v>
      </c>
      <c r="T18" s="10"/>
      <c r="U18" s="10"/>
      <c r="V18" s="10">
        <v>152</v>
      </c>
      <c r="W18" s="12">
        <v>42763</v>
      </c>
      <c r="X18" s="10">
        <v>2</v>
      </c>
      <c r="Y18" s="10">
        <v>2219680</v>
      </c>
      <c r="Z18" s="10">
        <v>14</v>
      </c>
      <c r="AA18" s="10">
        <v>2.75</v>
      </c>
      <c r="AB18" s="10">
        <v>2</v>
      </c>
      <c r="AC18" s="11">
        <v>2.5</v>
      </c>
      <c r="AD18" s="13">
        <v>168.29</v>
      </c>
    </row>
    <row r="19" spans="1:30" ht="13" thickBot="1">
      <c r="A19" s="9">
        <f t="shared" si="3"/>
        <v>12</v>
      </c>
      <c r="B19" s="10">
        <v>1</v>
      </c>
      <c r="C19" s="10">
        <v>6</v>
      </c>
      <c r="D19" s="6">
        <f t="shared" si="0"/>
        <v>20.88</v>
      </c>
      <c r="E19" s="5">
        <v>7</v>
      </c>
      <c r="F19" s="7">
        <v>3</v>
      </c>
      <c r="G19" s="6">
        <f t="shared" si="1"/>
        <v>100.91999999999999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v>56.84</v>
      </c>
      <c r="O19" s="10">
        <v>42</v>
      </c>
      <c r="P19" s="10">
        <v>275</v>
      </c>
      <c r="Q19" s="10">
        <v>450</v>
      </c>
      <c r="R19" s="10">
        <v>10</v>
      </c>
      <c r="S19" s="10">
        <v>59</v>
      </c>
      <c r="T19" s="10"/>
      <c r="U19" s="10"/>
      <c r="V19" s="10">
        <v>147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6</v>
      </c>
      <c r="D20" s="6">
        <f t="shared" si="0"/>
        <v>20.88</v>
      </c>
      <c r="E20" s="5">
        <v>11</v>
      </c>
      <c r="F20" s="7">
        <v>4</v>
      </c>
      <c r="G20" s="6">
        <f t="shared" si="1"/>
        <v>157.76</v>
      </c>
      <c r="H20" s="5">
        <v>2</v>
      </c>
      <c r="I20" s="10">
        <v>4</v>
      </c>
      <c r="J20" s="6">
        <f t="shared" si="2"/>
        <v>32.479999999999997</v>
      </c>
      <c r="K20" s="5"/>
      <c r="L20" s="10"/>
      <c r="M20" s="8"/>
      <c r="N20" s="11">
        <v>62.16</v>
      </c>
      <c r="O20" s="10">
        <v>42</v>
      </c>
      <c r="P20" s="10">
        <v>275</v>
      </c>
      <c r="Q20" s="10">
        <v>450</v>
      </c>
      <c r="R20" s="10">
        <v>10</v>
      </c>
      <c r="S20" s="10">
        <v>57</v>
      </c>
      <c r="T20" s="10"/>
      <c r="U20" s="10"/>
      <c r="V20" s="14">
        <v>146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14</v>
      </c>
      <c r="F21" s="7">
        <v>3</v>
      </c>
      <c r="G21" s="6">
        <f t="shared" si="1"/>
        <v>198.35999999999999</v>
      </c>
      <c r="H21" s="5">
        <v>3</v>
      </c>
      <c r="I21" s="10">
        <v>3</v>
      </c>
      <c r="J21" s="6">
        <f t="shared" si="2"/>
        <v>45.239999999999995</v>
      </c>
      <c r="K21" s="5"/>
      <c r="L21" s="10"/>
      <c r="M21" s="8"/>
      <c r="N21" s="11">
        <v>53.36</v>
      </c>
      <c r="O21" s="10">
        <v>42</v>
      </c>
      <c r="P21" s="10">
        <v>275</v>
      </c>
      <c r="Q21" s="10">
        <v>450</v>
      </c>
      <c r="R21" s="16">
        <v>10</v>
      </c>
      <c r="S21" s="10">
        <v>58</v>
      </c>
      <c r="T21" s="10"/>
      <c r="U21" s="10"/>
      <c r="V21" s="10">
        <v>148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14</v>
      </c>
      <c r="F22" s="7">
        <v>3</v>
      </c>
      <c r="G22" s="6">
        <f t="shared" si="1"/>
        <v>198.35999999999999</v>
      </c>
      <c r="H22" s="5">
        <v>7</v>
      </c>
      <c r="I22" s="10">
        <v>4</v>
      </c>
      <c r="J22" s="6">
        <f t="shared" si="2"/>
        <v>102.08</v>
      </c>
      <c r="K22" s="5"/>
      <c r="L22" s="10"/>
      <c r="M22" s="8"/>
      <c r="N22" s="11">
        <v>56.84</v>
      </c>
      <c r="O22" s="10">
        <v>42</v>
      </c>
      <c r="P22" s="10">
        <v>275</v>
      </c>
      <c r="Q22" s="10">
        <v>450</v>
      </c>
      <c r="R22" s="10">
        <v>10</v>
      </c>
      <c r="S22" s="10">
        <v>56</v>
      </c>
      <c r="T22" s="10"/>
      <c r="U22" s="10"/>
      <c r="V22" s="10">
        <v>148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14</v>
      </c>
      <c r="F23" s="7">
        <v>3</v>
      </c>
      <c r="G23" s="6">
        <f t="shared" si="1"/>
        <v>198.35999999999999</v>
      </c>
      <c r="H23" s="5">
        <v>11</v>
      </c>
      <c r="I23" s="10">
        <v>5</v>
      </c>
      <c r="J23" s="6">
        <f t="shared" si="2"/>
        <v>158.91999999999999</v>
      </c>
      <c r="K23" s="5"/>
      <c r="L23" s="10"/>
      <c r="M23" s="8"/>
      <c r="N23" s="11">
        <v>56.84</v>
      </c>
      <c r="O23" s="10">
        <v>42</v>
      </c>
      <c r="P23" s="10">
        <v>275</v>
      </c>
      <c r="Q23" s="10">
        <v>450</v>
      </c>
      <c r="R23" s="10">
        <v>10</v>
      </c>
      <c r="S23" s="10">
        <v>58</v>
      </c>
      <c r="T23" s="10"/>
      <c r="U23" s="10"/>
      <c r="V23" s="10">
        <v>149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2</v>
      </c>
      <c r="F24" s="7">
        <v>4</v>
      </c>
      <c r="G24" s="6">
        <f t="shared" si="1"/>
        <v>32.479999999999997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52.92</v>
      </c>
      <c r="O24" s="10">
        <v>42</v>
      </c>
      <c r="P24" s="10">
        <v>275</v>
      </c>
      <c r="Q24" s="10">
        <v>450</v>
      </c>
      <c r="R24" s="10">
        <v>10</v>
      </c>
      <c r="S24" s="10">
        <v>63</v>
      </c>
      <c r="T24" s="10"/>
      <c r="U24" s="10"/>
      <c r="V24" s="10">
        <v>144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6</v>
      </c>
      <c r="D25" s="6">
        <f t="shared" si="0"/>
        <v>20.88</v>
      </c>
      <c r="E25" s="5">
        <v>6</v>
      </c>
      <c r="F25" s="7">
        <v>4</v>
      </c>
      <c r="G25" s="6">
        <f t="shared" si="1"/>
        <v>88.16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 t="shared" ref="N25:N39" si="4">IF(B25=0,0,(D25+G25)-(D24+G24))</f>
        <v>55.679999999999993</v>
      </c>
      <c r="O25" s="10">
        <v>42</v>
      </c>
      <c r="P25" s="10">
        <v>275</v>
      </c>
      <c r="Q25" s="10">
        <v>450</v>
      </c>
      <c r="R25" s="10">
        <v>10</v>
      </c>
      <c r="S25" s="10">
        <v>61</v>
      </c>
      <c r="T25" s="10"/>
      <c r="U25" s="10"/>
      <c r="V25" s="17">
        <v>143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6</v>
      </c>
      <c r="D26" s="6">
        <f t="shared" si="0"/>
        <v>20.88</v>
      </c>
      <c r="E26" s="5">
        <v>10</v>
      </c>
      <c r="F26" s="7">
        <v>4</v>
      </c>
      <c r="G26" s="6">
        <f t="shared" si="1"/>
        <v>143.84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 t="shared" si="4"/>
        <v>55.680000000000007</v>
      </c>
      <c r="O26" s="10">
        <v>42</v>
      </c>
      <c r="P26" s="10">
        <v>275</v>
      </c>
      <c r="Q26" s="10">
        <v>450</v>
      </c>
      <c r="R26" s="10">
        <v>10</v>
      </c>
      <c r="S26" s="10">
        <v>63</v>
      </c>
      <c r="T26" s="10"/>
      <c r="U26" s="10"/>
      <c r="V26" s="10">
        <v>143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14</v>
      </c>
      <c r="F27" s="7">
        <v>3</v>
      </c>
      <c r="G27" s="6">
        <f t="shared" si="1"/>
        <v>198.35999999999999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f t="shared" si="4"/>
        <v>56.839999999999975</v>
      </c>
      <c r="O27" s="10">
        <v>42</v>
      </c>
      <c r="P27" s="10">
        <v>275</v>
      </c>
      <c r="Q27" s="10">
        <v>450</v>
      </c>
      <c r="R27" s="10">
        <v>10</v>
      </c>
      <c r="S27" s="10">
        <v>62</v>
      </c>
      <c r="T27" s="10"/>
      <c r="U27" s="10"/>
      <c r="V27" s="10">
        <v>140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5</v>
      </c>
      <c r="C28" s="10">
        <v>7</v>
      </c>
      <c r="D28" s="6">
        <f t="shared" si="0"/>
        <v>77.72</v>
      </c>
      <c r="E28" s="5">
        <v>1</v>
      </c>
      <c r="F28" s="7">
        <v>4</v>
      </c>
      <c r="G28" s="6">
        <f t="shared" si="1"/>
        <v>18.559999999999999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55.55</v>
      </c>
      <c r="O28" s="10">
        <v>42</v>
      </c>
      <c r="P28" s="10">
        <v>275</v>
      </c>
      <c r="Q28" s="10">
        <v>450</v>
      </c>
      <c r="R28" s="10">
        <v>10</v>
      </c>
      <c r="S28" s="10">
        <v>58</v>
      </c>
      <c r="T28" s="10"/>
      <c r="U28" s="10"/>
      <c r="V28" s="10">
        <v>139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9</v>
      </c>
      <c r="C29" s="10">
        <v>8</v>
      </c>
      <c r="D29" s="6">
        <f t="shared" si="0"/>
        <v>134.56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/>
      <c r="N29" s="11">
        <v>59.33</v>
      </c>
      <c r="O29" s="10">
        <v>42</v>
      </c>
      <c r="P29" s="10">
        <v>275</v>
      </c>
      <c r="Q29" s="10">
        <v>450</v>
      </c>
      <c r="R29" s="10">
        <v>10</v>
      </c>
      <c r="S29" s="10">
        <v>60</v>
      </c>
      <c r="T29" s="10"/>
      <c r="U29" s="10"/>
      <c r="V29" s="10">
        <v>140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13</v>
      </c>
      <c r="C30" s="10">
        <v>8</v>
      </c>
      <c r="D30" s="6">
        <f t="shared" si="0"/>
        <v>190.23999999999998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5</v>
      </c>
      <c r="J30" s="6">
        <f t="shared" ref="J30:J39" si="5">((+H30*12)+I30)*1.16</f>
        <v>19.72</v>
      </c>
      <c r="K30" s="5"/>
      <c r="L30" s="10"/>
      <c r="M30" s="8"/>
      <c r="N30" s="11">
        <f t="shared" si="4"/>
        <v>55.679999999999978</v>
      </c>
      <c r="O30" s="10">
        <v>42</v>
      </c>
      <c r="P30" s="10">
        <v>275</v>
      </c>
      <c r="Q30" s="10">
        <v>450</v>
      </c>
      <c r="R30" s="10">
        <v>10</v>
      </c>
      <c r="S30" s="10">
        <v>58</v>
      </c>
      <c r="T30" s="10"/>
      <c r="U30" s="10"/>
      <c r="V30" s="10">
        <v>130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4</v>
      </c>
      <c r="F31" s="7">
        <v>2</v>
      </c>
      <c r="G31" s="6">
        <f t="shared" si="1"/>
        <v>57.999999999999993</v>
      </c>
      <c r="H31" s="5">
        <v>1</v>
      </c>
      <c r="I31" s="10">
        <v>5</v>
      </c>
      <c r="J31" s="6">
        <f t="shared" si="5"/>
        <v>19.72</v>
      </c>
      <c r="K31" s="5"/>
      <c r="L31" s="10"/>
      <c r="M31" s="8"/>
      <c r="N31" s="11">
        <f t="shared" si="4"/>
        <v>47.559999999999974</v>
      </c>
      <c r="O31" s="10">
        <v>42</v>
      </c>
      <c r="P31" s="10">
        <v>275</v>
      </c>
      <c r="Q31" s="10">
        <v>450</v>
      </c>
      <c r="R31" s="10">
        <v>10</v>
      </c>
      <c r="S31" s="10">
        <v>56</v>
      </c>
      <c r="T31" s="10"/>
      <c r="U31" s="10"/>
      <c r="V31" s="10">
        <v>138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8</v>
      </c>
      <c r="F32" s="7">
        <v>1</v>
      </c>
      <c r="G32" s="6">
        <f t="shared" si="1"/>
        <v>112.52</v>
      </c>
      <c r="H32" s="5">
        <v>1</v>
      </c>
      <c r="I32" s="10">
        <v>5</v>
      </c>
      <c r="J32" s="6">
        <f t="shared" si="5"/>
        <v>19.72</v>
      </c>
      <c r="K32" s="5"/>
      <c r="L32" s="10"/>
      <c r="M32" s="8"/>
      <c r="N32" s="11">
        <v>57.52</v>
      </c>
      <c r="O32" s="10">
        <v>42</v>
      </c>
      <c r="P32" s="10">
        <v>250</v>
      </c>
      <c r="Q32" s="10">
        <v>450</v>
      </c>
      <c r="R32" s="10">
        <v>10</v>
      </c>
      <c r="S32" s="10">
        <v>58</v>
      </c>
      <c r="T32" s="10"/>
      <c r="U32" s="10"/>
      <c r="V32" s="10">
        <v>138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11</v>
      </c>
      <c r="F33" s="7">
        <v>11</v>
      </c>
      <c r="G33" s="6">
        <f t="shared" si="1"/>
        <v>165.88</v>
      </c>
      <c r="H33" s="5">
        <v>1</v>
      </c>
      <c r="I33" s="10">
        <v>5</v>
      </c>
      <c r="J33" s="6">
        <f t="shared" si="5"/>
        <v>19.72</v>
      </c>
      <c r="K33" s="5"/>
      <c r="L33" s="10"/>
      <c r="M33" s="8"/>
      <c r="N33" s="11">
        <f t="shared" si="4"/>
        <v>53.359999999999985</v>
      </c>
      <c r="O33" s="10">
        <v>42</v>
      </c>
      <c r="P33" s="10">
        <v>250</v>
      </c>
      <c r="Q33" s="10">
        <v>450</v>
      </c>
      <c r="R33" s="10">
        <v>10</v>
      </c>
      <c r="S33" s="10">
        <v>60</v>
      </c>
      <c r="T33" s="10"/>
      <c r="U33" s="10"/>
      <c r="V33" s="10">
        <v>136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14</v>
      </c>
      <c r="F34" s="7">
        <v>3</v>
      </c>
      <c r="G34" s="6">
        <f t="shared" si="1"/>
        <v>198.35999999999999</v>
      </c>
      <c r="H34" s="5">
        <v>2</v>
      </c>
      <c r="I34" s="10">
        <v>10</v>
      </c>
      <c r="J34" s="6">
        <f t="shared" si="5"/>
        <v>39.44</v>
      </c>
      <c r="K34" s="5"/>
      <c r="L34" s="10"/>
      <c r="M34" s="8"/>
      <c r="N34" s="11">
        <v>52.2</v>
      </c>
      <c r="O34" s="10">
        <v>42</v>
      </c>
      <c r="P34" s="10">
        <v>225</v>
      </c>
      <c r="Q34" s="10">
        <v>400</v>
      </c>
      <c r="R34" s="10">
        <v>10</v>
      </c>
      <c r="S34" s="10">
        <v>61</v>
      </c>
      <c r="T34" s="10"/>
      <c r="U34" s="10"/>
      <c r="V34" s="10">
        <v>138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14</v>
      </c>
      <c r="F35" s="7">
        <v>3</v>
      </c>
      <c r="G35" s="6">
        <f t="shared" si="1"/>
        <v>198.35999999999999</v>
      </c>
      <c r="H35" s="5">
        <v>6</v>
      </c>
      <c r="I35" s="10">
        <v>8</v>
      </c>
      <c r="J35" s="6">
        <f t="shared" si="5"/>
        <v>92.8</v>
      </c>
      <c r="K35" s="5"/>
      <c r="L35" s="10"/>
      <c r="M35" s="8"/>
      <c r="N35" s="11">
        <v>53.36</v>
      </c>
      <c r="O35" s="10">
        <v>42</v>
      </c>
      <c r="P35" s="10">
        <v>225</v>
      </c>
      <c r="Q35" s="10">
        <v>400</v>
      </c>
      <c r="R35" s="10">
        <v>10</v>
      </c>
      <c r="S35" s="10">
        <v>58</v>
      </c>
      <c r="T35" s="10"/>
      <c r="U35" s="10"/>
      <c r="V35" s="10">
        <v>139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v>47.65</v>
      </c>
      <c r="O36" s="10">
        <v>45</v>
      </c>
      <c r="P36" s="10">
        <v>50</v>
      </c>
      <c r="Q36" s="10">
        <v>50</v>
      </c>
      <c r="R36" s="10">
        <v>10</v>
      </c>
      <c r="S36" s="10">
        <v>51</v>
      </c>
      <c r="T36" s="10" t="s">
        <v>292</v>
      </c>
      <c r="U36" s="10"/>
      <c r="V36" s="10">
        <v>117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 t="s">
        <v>293</v>
      </c>
      <c r="N37" s="11">
        <f t="shared" si="4"/>
        <v>0</v>
      </c>
      <c r="O37" s="10">
        <v>0</v>
      </c>
      <c r="P37" s="10">
        <v>50</v>
      </c>
      <c r="Q37" s="10">
        <v>50</v>
      </c>
      <c r="R37" s="10">
        <v>10</v>
      </c>
      <c r="S37" s="10">
        <v>50</v>
      </c>
      <c r="T37" s="10"/>
      <c r="U37" s="10"/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 t="s">
        <v>294</v>
      </c>
      <c r="N38" s="11">
        <f t="shared" si="4"/>
        <v>0</v>
      </c>
      <c r="O38" s="10">
        <v>0</v>
      </c>
      <c r="P38" s="10">
        <v>50</v>
      </c>
      <c r="Q38" s="10">
        <v>50</v>
      </c>
      <c r="R38" s="10">
        <v>10</v>
      </c>
      <c r="S38" s="10">
        <v>50</v>
      </c>
      <c r="T38" s="10"/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 t="s">
        <v>295</v>
      </c>
      <c r="N39" s="11">
        <f t="shared" si="4"/>
        <v>0</v>
      </c>
      <c r="O39" s="10">
        <v>0</v>
      </c>
      <c r="P39" s="10">
        <v>0</v>
      </c>
      <c r="Q39" s="10">
        <v>0</v>
      </c>
      <c r="R39" s="10">
        <v>10</v>
      </c>
      <c r="S39" s="10">
        <v>50</v>
      </c>
      <c r="T39" s="10"/>
      <c r="U39" s="10"/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1563.7899999999997</v>
      </c>
      <c r="O40" s="20"/>
      <c r="T40" s="22" t="s">
        <v>34</v>
      </c>
      <c r="U40" s="20">
        <f>SUM(U9:U39)</f>
        <v>0</v>
      </c>
      <c r="V40" s="20">
        <f>SUM(V9:V39)</f>
        <v>4078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1563.7899999999997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4078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3" zoomScale="75" zoomScaleNormal="75" zoomScalePageLayoutView="75" workbookViewId="0">
      <selection activeCell="G20" sqref="B5:G2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12</v>
      </c>
      <c r="C8" s="5">
        <v>1</v>
      </c>
      <c r="D8" s="6">
        <f t="shared" ref="D8:D39" si="0">((+B8*12)+C8)*1.16</f>
        <v>168.2</v>
      </c>
      <c r="E8" s="5">
        <v>1</v>
      </c>
      <c r="F8" s="7">
        <v>2.5</v>
      </c>
      <c r="G8" s="6">
        <f t="shared" ref="G8:G39" si="1">((+E8*12)+F8)*1.16</f>
        <v>16.82</v>
      </c>
      <c r="H8" s="5">
        <v>1</v>
      </c>
      <c r="I8" s="5">
        <v>4.5</v>
      </c>
      <c r="J8" s="6">
        <f t="shared" ref="J8:J29" si="2">((+H8*12)+I8)*1.16</f>
        <v>19.139999999999997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1</v>
      </c>
      <c r="D9" s="6">
        <f t="shared" si="0"/>
        <v>196.04</v>
      </c>
      <c r="E9" s="5">
        <v>3</v>
      </c>
      <c r="F9" s="7">
        <v>8</v>
      </c>
      <c r="G9" s="6">
        <f t="shared" si="1"/>
        <v>51.04</v>
      </c>
      <c r="H9" s="5">
        <v>1</v>
      </c>
      <c r="I9" s="10">
        <v>4.5</v>
      </c>
      <c r="J9" s="6">
        <f t="shared" si="2"/>
        <v>19.139999999999997</v>
      </c>
      <c r="K9" s="5"/>
      <c r="L9" s="10"/>
      <c r="M9" s="8"/>
      <c r="N9" s="11">
        <f>IF(B9=0,0,(D9+G9)-(D8+G8))</f>
        <v>62.06</v>
      </c>
      <c r="O9" s="10">
        <v>35</v>
      </c>
      <c r="P9" s="10">
        <v>275</v>
      </c>
      <c r="Q9" s="10">
        <v>450</v>
      </c>
      <c r="R9" s="10">
        <v>10</v>
      </c>
      <c r="S9" s="10">
        <v>65</v>
      </c>
      <c r="T9" s="10"/>
      <c r="U9" s="10"/>
      <c r="V9" s="10">
        <v>177</v>
      </c>
      <c r="W9" s="12">
        <v>42706</v>
      </c>
      <c r="X9" s="10">
        <v>1</v>
      </c>
      <c r="Y9" s="10">
        <v>2189436</v>
      </c>
      <c r="Z9" s="10">
        <v>14</v>
      </c>
      <c r="AA9" s="10">
        <v>4.25</v>
      </c>
      <c r="AB9" s="10">
        <v>1</v>
      </c>
      <c r="AC9" s="11">
        <v>3.25</v>
      </c>
      <c r="AD9" s="13">
        <v>183.16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3</v>
      </c>
      <c r="G10" s="6">
        <f t="shared" si="1"/>
        <v>114.83999999999999</v>
      </c>
      <c r="H10" s="5">
        <v>1</v>
      </c>
      <c r="I10" s="10">
        <v>4.5</v>
      </c>
      <c r="J10" s="6">
        <f t="shared" si="2"/>
        <v>19.139999999999997</v>
      </c>
      <c r="K10" s="5"/>
      <c r="L10" s="10"/>
      <c r="M10" s="8"/>
      <c r="N10" s="11">
        <v>69.48</v>
      </c>
      <c r="O10" s="10">
        <v>35</v>
      </c>
      <c r="P10" s="10">
        <v>275</v>
      </c>
      <c r="Q10" s="10">
        <v>450</v>
      </c>
      <c r="R10" s="10">
        <v>10</v>
      </c>
      <c r="S10" s="10">
        <v>62</v>
      </c>
      <c r="T10" s="10"/>
      <c r="U10" s="10"/>
      <c r="V10" s="10">
        <v>176</v>
      </c>
      <c r="W10" s="12">
        <v>42708</v>
      </c>
      <c r="X10" s="10">
        <v>2</v>
      </c>
      <c r="Y10" s="10">
        <v>2190343</v>
      </c>
      <c r="Z10" s="10">
        <v>14</v>
      </c>
      <c r="AA10" s="10">
        <v>4</v>
      </c>
      <c r="AB10" s="10">
        <v>1</v>
      </c>
      <c r="AC10" s="11">
        <v>5.5</v>
      </c>
      <c r="AD10" s="13">
        <v>180.25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10</v>
      </c>
      <c r="G11" s="6">
        <f t="shared" si="1"/>
        <v>178.64</v>
      </c>
      <c r="H11" s="5">
        <v>1</v>
      </c>
      <c r="I11" s="10">
        <v>4.5</v>
      </c>
      <c r="J11" s="6">
        <f t="shared" si="2"/>
        <v>19.139999999999997</v>
      </c>
      <c r="K11" s="5"/>
      <c r="L11" s="10"/>
      <c r="M11" s="8"/>
      <c r="N11" s="11">
        <f>IF(B11=0,0,(D11+G11)-(D10+G10))</f>
        <v>63.800000000000011</v>
      </c>
      <c r="O11" s="10">
        <v>35</v>
      </c>
      <c r="P11" s="10">
        <v>275</v>
      </c>
      <c r="Q11" s="10">
        <v>450</v>
      </c>
      <c r="R11" s="10">
        <v>10</v>
      </c>
      <c r="S11" s="10">
        <v>55</v>
      </c>
      <c r="T11" s="10"/>
      <c r="U11" s="10"/>
      <c r="V11" s="10">
        <v>172</v>
      </c>
      <c r="W11" s="12">
        <v>42713</v>
      </c>
      <c r="X11" s="10">
        <v>2</v>
      </c>
      <c r="Y11" s="10">
        <v>2192428</v>
      </c>
      <c r="Z11" s="10">
        <v>13</v>
      </c>
      <c r="AA11" s="10">
        <v>4.75</v>
      </c>
      <c r="AB11" s="10">
        <v>1</v>
      </c>
      <c r="AC11" s="11">
        <v>1.5</v>
      </c>
      <c r="AD11" s="13">
        <v>171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4</v>
      </c>
      <c r="F12" s="7">
        <v>8</v>
      </c>
      <c r="G12" s="6">
        <f t="shared" si="1"/>
        <v>64.959999999999994</v>
      </c>
      <c r="H12" s="5">
        <v>1</v>
      </c>
      <c r="I12" s="10">
        <v>4.5</v>
      </c>
      <c r="J12" s="6">
        <f t="shared" si="2"/>
        <v>19.139999999999997</v>
      </c>
      <c r="K12" s="5"/>
      <c r="L12" s="10"/>
      <c r="M12" s="8"/>
      <c r="N12" s="11">
        <v>66.569999999999993</v>
      </c>
      <c r="O12" s="10">
        <v>35</v>
      </c>
      <c r="P12" s="10">
        <v>275</v>
      </c>
      <c r="Q12" s="10">
        <v>450</v>
      </c>
      <c r="R12" s="10">
        <v>10</v>
      </c>
      <c r="S12" s="10">
        <v>67</v>
      </c>
      <c r="T12" s="10"/>
      <c r="U12" s="10"/>
      <c r="V12" s="10">
        <v>176</v>
      </c>
      <c r="W12" s="12">
        <v>42714</v>
      </c>
      <c r="X12" s="10">
        <v>3</v>
      </c>
      <c r="Y12" s="10">
        <v>2193515</v>
      </c>
      <c r="Z12" s="10">
        <v>14</v>
      </c>
      <c r="AA12" s="10">
        <v>6</v>
      </c>
      <c r="AB12" s="10">
        <v>1</v>
      </c>
      <c r="AC12" s="11">
        <v>7</v>
      </c>
      <c r="AD12" s="13">
        <v>180.83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9</v>
      </c>
      <c r="F13" s="7">
        <v>2</v>
      </c>
      <c r="G13" s="6">
        <f t="shared" si="1"/>
        <v>127.6</v>
      </c>
      <c r="H13" s="5">
        <v>1</v>
      </c>
      <c r="I13" s="10">
        <v>4.5</v>
      </c>
      <c r="J13" s="6">
        <f t="shared" si="2"/>
        <v>19.139999999999997</v>
      </c>
      <c r="K13" s="5"/>
      <c r="L13" s="10"/>
      <c r="M13" s="8"/>
      <c r="N13" s="11">
        <f>IF(B13=0,0,(D13+G13)-(D12+G12))</f>
        <v>62.64</v>
      </c>
      <c r="O13" s="10">
        <v>35</v>
      </c>
      <c r="P13" s="10">
        <v>275</v>
      </c>
      <c r="Q13" s="10">
        <v>450</v>
      </c>
      <c r="R13" s="10">
        <v>10</v>
      </c>
      <c r="S13" s="10">
        <v>60</v>
      </c>
      <c r="T13" s="10"/>
      <c r="U13" s="10"/>
      <c r="V13" s="10">
        <v>177</v>
      </c>
      <c r="W13" s="12">
        <v>42719</v>
      </c>
      <c r="X13" s="10">
        <v>3</v>
      </c>
      <c r="Y13" s="10">
        <v>2195734</v>
      </c>
      <c r="Z13" s="10">
        <v>14</v>
      </c>
      <c r="AA13" s="10">
        <v>2.5</v>
      </c>
      <c r="AB13" s="10">
        <v>2</v>
      </c>
      <c r="AC13" s="11">
        <v>3</v>
      </c>
      <c r="AD13" s="13">
        <v>167.41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13</v>
      </c>
      <c r="F14" s="7">
        <v>5</v>
      </c>
      <c r="G14" s="6">
        <f t="shared" si="1"/>
        <v>186.76</v>
      </c>
      <c r="H14" s="5">
        <v>1</v>
      </c>
      <c r="I14" s="10">
        <v>4.5</v>
      </c>
      <c r="J14" s="6">
        <f t="shared" si="2"/>
        <v>19.139999999999997</v>
      </c>
      <c r="K14" s="5"/>
      <c r="L14" s="10"/>
      <c r="M14" s="8"/>
      <c r="N14" s="11">
        <f>IF(B14=0,0,(D14+G14)-(D13+G13))</f>
        <v>59.16</v>
      </c>
      <c r="O14" s="10">
        <v>35</v>
      </c>
      <c r="P14" s="10">
        <v>275</v>
      </c>
      <c r="Q14" s="10">
        <v>450</v>
      </c>
      <c r="R14" s="10">
        <v>10</v>
      </c>
      <c r="S14" s="10">
        <v>70</v>
      </c>
      <c r="T14" s="10"/>
      <c r="U14" s="10"/>
      <c r="V14" s="10">
        <v>176</v>
      </c>
      <c r="W14" s="12">
        <v>42719</v>
      </c>
      <c r="X14" s="10">
        <v>2</v>
      </c>
      <c r="Y14" s="10">
        <v>2196520</v>
      </c>
      <c r="Z14" s="10">
        <v>13</v>
      </c>
      <c r="AA14" s="10">
        <v>5</v>
      </c>
      <c r="AB14" s="10">
        <v>1</v>
      </c>
      <c r="AC14" s="11">
        <v>3</v>
      </c>
      <c r="AD14" s="13">
        <v>171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5</v>
      </c>
      <c r="G15" s="6">
        <f t="shared" si="1"/>
        <v>186.76</v>
      </c>
      <c r="H15" s="5">
        <v>5</v>
      </c>
      <c r="I15" s="10">
        <v>10</v>
      </c>
      <c r="J15" s="6">
        <f t="shared" si="2"/>
        <v>81.199999999999989</v>
      </c>
      <c r="K15" s="5"/>
      <c r="L15" s="10"/>
      <c r="M15" s="8"/>
      <c r="N15" s="11">
        <v>62.06</v>
      </c>
      <c r="O15" s="10">
        <v>38</v>
      </c>
      <c r="P15" s="10">
        <v>275</v>
      </c>
      <c r="Q15" s="10">
        <v>450</v>
      </c>
      <c r="R15" s="10">
        <v>10</v>
      </c>
      <c r="S15" s="10">
        <v>58</v>
      </c>
      <c r="T15" s="10"/>
      <c r="U15" s="10"/>
      <c r="V15" s="10">
        <v>176</v>
      </c>
      <c r="W15" s="12">
        <v>42723</v>
      </c>
      <c r="X15" s="10">
        <v>2</v>
      </c>
      <c r="Y15" s="10">
        <v>2198170</v>
      </c>
      <c r="Z15" s="10">
        <v>14</v>
      </c>
      <c r="AA15" s="10">
        <v>2.25</v>
      </c>
      <c r="AB15" s="10">
        <v>2</v>
      </c>
      <c r="AC15" s="11">
        <v>1</v>
      </c>
      <c r="AD15" s="13">
        <v>169.45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13</v>
      </c>
      <c r="F16" s="7">
        <v>5</v>
      </c>
      <c r="G16" s="6">
        <f t="shared" si="1"/>
        <v>186.76</v>
      </c>
      <c r="H16" s="5">
        <v>10</v>
      </c>
      <c r="I16" s="10">
        <v>5</v>
      </c>
      <c r="J16" s="6">
        <f t="shared" si="2"/>
        <v>145</v>
      </c>
      <c r="K16" s="5"/>
      <c r="L16" s="10"/>
      <c r="M16" s="8"/>
      <c r="N16" s="11">
        <v>63.8</v>
      </c>
      <c r="O16" s="10">
        <v>38</v>
      </c>
      <c r="P16" s="10">
        <v>275</v>
      </c>
      <c r="Q16" s="10">
        <v>450</v>
      </c>
      <c r="R16" s="10">
        <v>10</v>
      </c>
      <c r="S16" s="10">
        <v>56</v>
      </c>
      <c r="T16" s="10"/>
      <c r="U16" s="10"/>
      <c r="V16" s="10">
        <v>171</v>
      </c>
      <c r="W16" s="12">
        <v>42728</v>
      </c>
      <c r="X16" s="10">
        <v>2</v>
      </c>
      <c r="Y16" s="10">
        <v>2201586</v>
      </c>
      <c r="Z16" s="10">
        <v>14</v>
      </c>
      <c r="AA16" s="10">
        <v>5</v>
      </c>
      <c r="AB16" s="10">
        <v>1</v>
      </c>
      <c r="AC16" s="11">
        <v>5.5</v>
      </c>
      <c r="AD16" s="13">
        <v>181.41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5</v>
      </c>
      <c r="G17" s="6">
        <f t="shared" si="1"/>
        <v>19.72</v>
      </c>
      <c r="H17" s="5">
        <v>1</v>
      </c>
      <c r="I17" s="10">
        <v>7</v>
      </c>
      <c r="J17" s="6">
        <f t="shared" si="2"/>
        <v>22.04</v>
      </c>
      <c r="K17" s="5"/>
      <c r="L17" s="10"/>
      <c r="M17" s="8"/>
      <c r="N17" s="11">
        <v>61.83</v>
      </c>
      <c r="O17" s="10">
        <v>38</v>
      </c>
      <c r="P17" s="10">
        <v>275</v>
      </c>
      <c r="Q17" s="10">
        <v>450</v>
      </c>
      <c r="R17" s="10">
        <v>10</v>
      </c>
      <c r="S17" s="10">
        <v>61</v>
      </c>
      <c r="T17" s="10"/>
      <c r="U17" s="10"/>
      <c r="V17" s="10">
        <v>174</v>
      </c>
      <c r="W17" s="12">
        <v>42729</v>
      </c>
      <c r="X17" s="10">
        <v>3</v>
      </c>
      <c r="Y17" s="10">
        <v>2201587</v>
      </c>
      <c r="Z17" s="10">
        <v>14</v>
      </c>
      <c r="AA17" s="10">
        <v>5.25</v>
      </c>
      <c r="AB17" s="10">
        <v>1</v>
      </c>
      <c r="AC17" s="11">
        <v>11.5</v>
      </c>
      <c r="AD17" s="13">
        <v>174.7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5</v>
      </c>
      <c r="G18" s="6">
        <f t="shared" si="1"/>
        <v>19.72</v>
      </c>
      <c r="H18" s="5">
        <v>5</v>
      </c>
      <c r="I18" s="10">
        <v>11</v>
      </c>
      <c r="J18" s="6">
        <f t="shared" si="2"/>
        <v>82.36</v>
      </c>
      <c r="K18" s="5"/>
      <c r="L18" s="10"/>
      <c r="M18" s="8"/>
      <c r="N18" s="11">
        <v>60.32</v>
      </c>
      <c r="O18" s="10">
        <v>38</v>
      </c>
      <c r="P18" s="10">
        <v>275</v>
      </c>
      <c r="Q18" s="10">
        <v>450</v>
      </c>
      <c r="R18" s="10">
        <v>10</v>
      </c>
      <c r="S18" s="10">
        <v>59</v>
      </c>
      <c r="T18" s="10"/>
      <c r="U18" s="10"/>
      <c r="V18" s="10">
        <v>176</v>
      </c>
      <c r="W18" s="12">
        <v>42732</v>
      </c>
      <c r="X18" s="10">
        <v>1</v>
      </c>
      <c r="Y18" s="10">
        <v>2203069</v>
      </c>
      <c r="Z18" s="10">
        <v>14</v>
      </c>
      <c r="AA18" s="10">
        <v>4</v>
      </c>
      <c r="AB18" s="10">
        <v>2</v>
      </c>
      <c r="AC18" s="11">
        <v>6</v>
      </c>
      <c r="AD18" s="13">
        <v>165.66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5</v>
      </c>
      <c r="G19" s="6">
        <f t="shared" si="1"/>
        <v>19.72</v>
      </c>
      <c r="H19" s="5">
        <v>10</v>
      </c>
      <c r="I19" s="10">
        <v>4</v>
      </c>
      <c r="J19" s="6">
        <f t="shared" si="2"/>
        <v>143.84</v>
      </c>
      <c r="K19" s="5"/>
      <c r="L19" s="10"/>
      <c r="M19" s="8"/>
      <c r="N19" s="11">
        <v>61.48</v>
      </c>
      <c r="O19" s="10">
        <v>38</v>
      </c>
      <c r="P19" s="10">
        <v>275</v>
      </c>
      <c r="Q19" s="10">
        <v>450</v>
      </c>
      <c r="R19" s="10">
        <v>10</v>
      </c>
      <c r="S19" s="10">
        <v>59</v>
      </c>
      <c r="T19" s="10"/>
      <c r="U19" s="10"/>
      <c r="V19" s="10">
        <v>175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2</v>
      </c>
      <c r="F20" s="7">
        <v>0</v>
      </c>
      <c r="G20" s="6">
        <f t="shared" si="1"/>
        <v>27.839999999999996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61.48</v>
      </c>
      <c r="O20" s="10">
        <v>38</v>
      </c>
      <c r="P20" s="10">
        <v>300</v>
      </c>
      <c r="Q20" s="10">
        <v>475</v>
      </c>
      <c r="R20" s="10">
        <v>10</v>
      </c>
      <c r="S20" s="10">
        <v>56</v>
      </c>
      <c r="T20" s="10"/>
      <c r="U20" s="10"/>
      <c r="V20" s="14">
        <v>177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6</v>
      </c>
      <c r="F21" s="7">
        <v>10</v>
      </c>
      <c r="G21" s="6">
        <f t="shared" si="1"/>
        <v>95.11999999999999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f>IF(B21=0,0,(D21+G21)-(D20+G20))</f>
        <v>67.28</v>
      </c>
      <c r="O21" s="10">
        <v>38</v>
      </c>
      <c r="P21" s="10">
        <v>300</v>
      </c>
      <c r="Q21" s="10">
        <v>475</v>
      </c>
      <c r="R21" s="16">
        <v>10</v>
      </c>
      <c r="S21" s="10">
        <v>56</v>
      </c>
      <c r="T21" s="10"/>
      <c r="U21" s="10"/>
      <c r="V21" s="10">
        <v>175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11</v>
      </c>
      <c r="F22" s="7">
        <v>7</v>
      </c>
      <c r="G22" s="6">
        <f t="shared" si="1"/>
        <v>161.23999999999998</v>
      </c>
      <c r="H22" s="5">
        <v>2</v>
      </c>
      <c r="I22" s="10">
        <v>3</v>
      </c>
      <c r="J22" s="6">
        <f t="shared" si="2"/>
        <v>31.319999999999997</v>
      </c>
      <c r="K22" s="5"/>
      <c r="L22" s="10"/>
      <c r="M22" s="8"/>
      <c r="N22" s="11">
        <v>67.650000000000006</v>
      </c>
      <c r="O22" s="10">
        <v>38</v>
      </c>
      <c r="P22" s="10">
        <v>300</v>
      </c>
      <c r="Q22" s="10">
        <v>475</v>
      </c>
      <c r="R22" s="10">
        <v>10</v>
      </c>
      <c r="S22" s="10">
        <v>64</v>
      </c>
      <c r="T22" s="10"/>
      <c r="U22" s="10"/>
      <c r="V22" s="10">
        <v>175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4</v>
      </c>
      <c r="F23" s="7">
        <v>2</v>
      </c>
      <c r="G23" s="6">
        <f t="shared" si="1"/>
        <v>57.999999999999993</v>
      </c>
      <c r="H23" s="5">
        <v>2</v>
      </c>
      <c r="I23" s="10">
        <v>3</v>
      </c>
      <c r="J23" s="6">
        <f t="shared" si="2"/>
        <v>31.319999999999997</v>
      </c>
      <c r="K23" s="5"/>
      <c r="L23" s="10"/>
      <c r="M23" s="8"/>
      <c r="N23" s="11">
        <v>67.760000000000005</v>
      </c>
      <c r="O23" s="10">
        <v>38</v>
      </c>
      <c r="P23" s="10">
        <v>300</v>
      </c>
      <c r="Q23" s="10">
        <v>475</v>
      </c>
      <c r="R23" s="10">
        <v>10</v>
      </c>
      <c r="S23" s="10">
        <v>62</v>
      </c>
      <c r="T23" s="10"/>
      <c r="U23" s="10"/>
      <c r="V23" s="10">
        <v>174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8</v>
      </c>
      <c r="F24" s="7">
        <v>8</v>
      </c>
      <c r="G24" s="6">
        <f t="shared" si="1"/>
        <v>120.63999999999999</v>
      </c>
      <c r="H24" s="5">
        <v>2</v>
      </c>
      <c r="I24" s="10">
        <v>3</v>
      </c>
      <c r="J24" s="6">
        <f t="shared" si="2"/>
        <v>31.319999999999997</v>
      </c>
      <c r="K24" s="5"/>
      <c r="L24" s="10"/>
      <c r="M24" s="8"/>
      <c r="N24" s="11">
        <f>IF(B24=0,0,(D24+G24)-(D23+G23))</f>
        <v>62.64</v>
      </c>
      <c r="O24" s="10">
        <v>38</v>
      </c>
      <c r="P24" s="10">
        <v>300</v>
      </c>
      <c r="Q24" s="10">
        <v>475</v>
      </c>
      <c r="R24" s="10">
        <v>10</v>
      </c>
      <c r="S24" s="10">
        <v>60</v>
      </c>
      <c r="T24" s="10"/>
      <c r="U24" s="10"/>
      <c r="V24" s="10">
        <v>175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2</v>
      </c>
      <c r="G25" s="6">
        <f t="shared" si="1"/>
        <v>183.28</v>
      </c>
      <c r="H25" s="5">
        <v>2</v>
      </c>
      <c r="I25" s="10">
        <v>3</v>
      </c>
      <c r="J25" s="6">
        <f t="shared" si="2"/>
        <v>31.319999999999997</v>
      </c>
      <c r="K25" s="5"/>
      <c r="L25" s="10"/>
      <c r="M25" s="8"/>
      <c r="N25" s="11">
        <f>IF(B25=0,0,(D25+G25)-(D24+G24))</f>
        <v>62.640000000000015</v>
      </c>
      <c r="O25" s="10">
        <v>38</v>
      </c>
      <c r="P25" s="10">
        <v>300</v>
      </c>
      <c r="Q25" s="10">
        <v>475</v>
      </c>
      <c r="R25" s="10">
        <v>10</v>
      </c>
      <c r="S25" s="10">
        <v>53</v>
      </c>
      <c r="T25" s="10"/>
      <c r="U25" s="10"/>
      <c r="V25" s="17">
        <v>175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2</v>
      </c>
      <c r="F26" s="7">
        <v>1</v>
      </c>
      <c r="G26" s="6">
        <f t="shared" si="1"/>
        <v>28.999999999999996</v>
      </c>
      <c r="H26" s="5">
        <v>5</v>
      </c>
      <c r="I26" s="10">
        <v>3</v>
      </c>
      <c r="J26" s="6">
        <f t="shared" si="2"/>
        <v>73.08</v>
      </c>
      <c r="K26" s="5"/>
      <c r="L26" s="10"/>
      <c r="M26" s="8"/>
      <c r="N26" s="11">
        <v>56.93</v>
      </c>
      <c r="O26" s="10">
        <v>38</v>
      </c>
      <c r="P26" s="10">
        <v>300</v>
      </c>
      <c r="Q26" s="10">
        <v>475</v>
      </c>
      <c r="R26" s="10">
        <v>10</v>
      </c>
      <c r="S26" s="10">
        <v>59</v>
      </c>
      <c r="T26" s="10"/>
      <c r="U26" s="10"/>
      <c r="V26" s="10">
        <v>173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1</v>
      </c>
      <c r="G27" s="6">
        <f t="shared" si="1"/>
        <v>28.999999999999996</v>
      </c>
      <c r="H27" s="5">
        <v>9</v>
      </c>
      <c r="I27" s="10">
        <v>8</v>
      </c>
      <c r="J27" s="6">
        <f t="shared" si="2"/>
        <v>134.56</v>
      </c>
      <c r="K27" s="5"/>
      <c r="L27" s="10"/>
      <c r="M27" s="8"/>
      <c r="N27" s="11">
        <v>61.48</v>
      </c>
      <c r="O27" s="10">
        <v>38</v>
      </c>
      <c r="P27" s="10">
        <v>300</v>
      </c>
      <c r="Q27" s="10">
        <v>475</v>
      </c>
      <c r="R27" s="10">
        <v>10</v>
      </c>
      <c r="S27" s="10">
        <v>56</v>
      </c>
      <c r="T27" s="10"/>
      <c r="U27" s="10"/>
      <c r="V27" s="10">
        <v>174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2</v>
      </c>
      <c r="F28" s="7">
        <v>1</v>
      </c>
      <c r="G28" s="6">
        <f t="shared" si="1"/>
        <v>28.999999999999996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v>61.48</v>
      </c>
      <c r="O28" s="10">
        <v>38</v>
      </c>
      <c r="P28" s="10">
        <v>300</v>
      </c>
      <c r="Q28" s="10">
        <v>475</v>
      </c>
      <c r="R28" s="10">
        <v>10</v>
      </c>
      <c r="S28" s="10">
        <v>55</v>
      </c>
      <c r="T28" s="10"/>
      <c r="U28" s="10"/>
      <c r="V28" s="10">
        <v>174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6</v>
      </c>
      <c r="F29" s="7">
        <v>7</v>
      </c>
      <c r="G29" s="6">
        <f t="shared" si="1"/>
        <v>91.64</v>
      </c>
      <c r="H29" s="5">
        <v>14</v>
      </c>
      <c r="I29" s="10">
        <v>1</v>
      </c>
      <c r="J29" s="6">
        <f t="shared" si="2"/>
        <v>196.04</v>
      </c>
      <c r="K29" s="5"/>
      <c r="L29" s="10"/>
      <c r="M29" s="8"/>
      <c r="N29" s="11">
        <f>IF(B29=0,0,(D29+G29)-(D28+G28))</f>
        <v>62.640000000000008</v>
      </c>
      <c r="O29" s="10">
        <v>38</v>
      </c>
      <c r="P29" s="10">
        <v>300</v>
      </c>
      <c r="Q29" s="10">
        <v>475</v>
      </c>
      <c r="R29" s="10">
        <v>10</v>
      </c>
      <c r="S29" s="10">
        <v>56</v>
      </c>
      <c r="T29" s="10"/>
      <c r="U29" s="10"/>
      <c r="V29" s="10">
        <v>173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10</v>
      </c>
      <c r="F30" s="7">
        <v>11</v>
      </c>
      <c r="G30" s="6">
        <f t="shared" si="1"/>
        <v>151.95999999999998</v>
      </c>
      <c r="H30" s="5">
        <v>14</v>
      </c>
      <c r="I30" s="10">
        <v>1</v>
      </c>
      <c r="J30" s="6">
        <f t="shared" ref="J30:J39" si="4">((+H30*12)+I30)*1.16</f>
        <v>196.04</v>
      </c>
      <c r="K30" s="5"/>
      <c r="L30" s="10"/>
      <c r="M30" s="8"/>
      <c r="N30" s="11">
        <f>IF(B30=0,0,(D30+G30)-(D29+G29))</f>
        <v>60.319999999999979</v>
      </c>
      <c r="O30" s="10">
        <v>38</v>
      </c>
      <c r="P30" s="10">
        <v>300</v>
      </c>
      <c r="Q30" s="10">
        <v>475</v>
      </c>
      <c r="R30" s="10">
        <v>10</v>
      </c>
      <c r="S30" s="10">
        <v>56</v>
      </c>
      <c r="T30" s="10"/>
      <c r="U30" s="10"/>
      <c r="V30" s="10">
        <v>170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10</v>
      </c>
      <c r="D31" s="6">
        <f t="shared" si="0"/>
        <v>25.52</v>
      </c>
      <c r="E31" s="5">
        <v>14</v>
      </c>
      <c r="F31" s="7">
        <v>3</v>
      </c>
      <c r="G31" s="6">
        <f t="shared" si="1"/>
        <v>198.35999999999999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55.68</v>
      </c>
      <c r="O31" s="10">
        <v>38</v>
      </c>
      <c r="P31" s="10">
        <v>300</v>
      </c>
      <c r="Q31" s="10">
        <v>475</v>
      </c>
      <c r="R31" s="10">
        <v>10</v>
      </c>
      <c r="S31" s="10">
        <v>55</v>
      </c>
      <c r="T31" s="10"/>
      <c r="U31" s="10"/>
      <c r="V31" s="10">
        <v>166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5</v>
      </c>
      <c r="C32" s="10">
        <v>7</v>
      </c>
      <c r="D32" s="6">
        <f t="shared" si="0"/>
        <v>77.72</v>
      </c>
      <c r="E32" s="5">
        <v>1</v>
      </c>
      <c r="F32" s="7">
        <v>6</v>
      </c>
      <c r="G32" s="6">
        <f t="shared" si="1"/>
        <v>20.88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v>56.13</v>
      </c>
      <c r="O32" s="10">
        <v>38</v>
      </c>
      <c r="P32" s="10">
        <v>300</v>
      </c>
      <c r="Q32" s="10">
        <v>475</v>
      </c>
      <c r="R32" s="10">
        <v>10</v>
      </c>
      <c r="S32" s="10">
        <v>57</v>
      </c>
      <c r="T32" s="10"/>
      <c r="U32" s="10"/>
      <c r="V32" s="10">
        <v>162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9</v>
      </c>
      <c r="C33" s="10">
        <v>6</v>
      </c>
      <c r="D33" s="6">
        <f t="shared" si="0"/>
        <v>132.23999999999998</v>
      </c>
      <c r="E33" s="5">
        <v>1</v>
      </c>
      <c r="F33" s="7">
        <v>6</v>
      </c>
      <c r="G33" s="6">
        <f t="shared" si="1"/>
        <v>20.88</v>
      </c>
      <c r="H33" s="5">
        <v>2</v>
      </c>
      <c r="I33" s="10">
        <v>0</v>
      </c>
      <c r="J33" s="6">
        <f t="shared" si="4"/>
        <v>27.839999999999996</v>
      </c>
      <c r="K33" s="5"/>
      <c r="L33" s="10"/>
      <c r="M33" s="8"/>
      <c r="N33" s="11">
        <v>58.7</v>
      </c>
      <c r="O33" s="10">
        <v>38</v>
      </c>
      <c r="P33" s="10">
        <v>300</v>
      </c>
      <c r="Q33" s="10">
        <v>475</v>
      </c>
      <c r="R33" s="10">
        <v>10</v>
      </c>
      <c r="S33" s="10">
        <v>59</v>
      </c>
      <c r="T33" s="10"/>
      <c r="U33" s="10"/>
      <c r="V33" s="10">
        <v>160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13</v>
      </c>
      <c r="C34" s="10">
        <v>8</v>
      </c>
      <c r="D34" s="6">
        <f t="shared" si="0"/>
        <v>190.23999999999998</v>
      </c>
      <c r="E34" s="5">
        <v>1</v>
      </c>
      <c r="F34" s="7">
        <v>6</v>
      </c>
      <c r="G34" s="6">
        <f t="shared" si="1"/>
        <v>20.88</v>
      </c>
      <c r="H34" s="5">
        <v>2</v>
      </c>
      <c r="I34" s="10">
        <v>0</v>
      </c>
      <c r="J34" s="6">
        <f t="shared" si="4"/>
        <v>27.839999999999996</v>
      </c>
      <c r="K34" s="5"/>
      <c r="L34" s="10"/>
      <c r="M34" s="8"/>
      <c r="N34" s="11">
        <f>IF(B34=0,0,(D34+G34)-(D33+G33))</f>
        <v>58</v>
      </c>
      <c r="O34" s="10">
        <v>38</v>
      </c>
      <c r="P34" s="10">
        <v>300</v>
      </c>
      <c r="Q34" s="10">
        <v>475</v>
      </c>
      <c r="R34" s="10">
        <v>10</v>
      </c>
      <c r="S34" s="10">
        <v>63</v>
      </c>
      <c r="T34" s="10"/>
      <c r="U34" s="10"/>
      <c r="V34" s="10">
        <v>157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3</v>
      </c>
      <c r="D35" s="6">
        <f t="shared" si="0"/>
        <v>198.35999999999999</v>
      </c>
      <c r="E35" s="5">
        <v>4</v>
      </c>
      <c r="F35" s="7">
        <v>8</v>
      </c>
      <c r="G35" s="6">
        <f t="shared" si="1"/>
        <v>64.959999999999994</v>
      </c>
      <c r="H35" s="5">
        <v>2</v>
      </c>
      <c r="I35" s="10">
        <v>0</v>
      </c>
      <c r="J35" s="6">
        <f t="shared" si="4"/>
        <v>27.839999999999996</v>
      </c>
      <c r="K35" s="5"/>
      <c r="L35" s="10"/>
      <c r="M35" s="8"/>
      <c r="N35" s="11">
        <f>IF(B35=0,0,(D35+G35)-(D34+G34))</f>
        <v>52.200000000000017</v>
      </c>
      <c r="O35" s="10">
        <v>42</v>
      </c>
      <c r="P35" s="10">
        <v>300</v>
      </c>
      <c r="Q35" s="10">
        <v>475</v>
      </c>
      <c r="R35" s="10">
        <v>10</v>
      </c>
      <c r="S35" s="10">
        <v>54</v>
      </c>
      <c r="T35" s="10"/>
      <c r="U35" s="10"/>
      <c r="V35" s="10">
        <v>160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6</v>
      </c>
      <c r="D36" s="6">
        <f t="shared" si="0"/>
        <v>34.799999999999997</v>
      </c>
      <c r="E36" s="5">
        <v>9</v>
      </c>
      <c r="F36" s="7">
        <v>0</v>
      </c>
      <c r="G36" s="6">
        <f t="shared" si="1"/>
        <v>125.27999999999999</v>
      </c>
      <c r="H36" s="5">
        <v>2</v>
      </c>
      <c r="I36" s="10">
        <v>0</v>
      </c>
      <c r="J36" s="6">
        <f t="shared" si="4"/>
        <v>27.839999999999996</v>
      </c>
      <c r="K36" s="5"/>
      <c r="L36" s="10"/>
      <c r="M36" s="8"/>
      <c r="N36" s="11">
        <v>62.42</v>
      </c>
      <c r="O36" s="10">
        <v>42</v>
      </c>
      <c r="P36" s="10">
        <v>300</v>
      </c>
      <c r="Q36" s="10">
        <v>474</v>
      </c>
      <c r="R36" s="10">
        <v>10</v>
      </c>
      <c r="S36" s="10">
        <v>62</v>
      </c>
      <c r="T36" s="10"/>
      <c r="U36" s="10"/>
      <c r="V36" s="10">
        <v>164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6</v>
      </c>
      <c r="D37" s="6">
        <f t="shared" si="0"/>
        <v>34.799999999999997</v>
      </c>
      <c r="E37" s="5">
        <v>13</v>
      </c>
      <c r="F37" s="7">
        <v>4</v>
      </c>
      <c r="G37" s="6">
        <f t="shared" si="1"/>
        <v>185.6</v>
      </c>
      <c r="H37" s="5">
        <v>2</v>
      </c>
      <c r="I37" s="10">
        <v>0</v>
      </c>
      <c r="J37" s="6">
        <f t="shared" si="4"/>
        <v>27.839999999999996</v>
      </c>
      <c r="K37" s="5"/>
      <c r="L37" s="10"/>
      <c r="M37" s="8"/>
      <c r="N37" s="11">
        <f>IF(B37=0,0,(D37+G37)-(D36+G36))</f>
        <v>60.319999999999993</v>
      </c>
      <c r="O37" s="10">
        <v>42</v>
      </c>
      <c r="P37" s="10">
        <v>300</v>
      </c>
      <c r="Q37" s="10">
        <v>475</v>
      </c>
      <c r="R37" s="10">
        <v>10</v>
      </c>
      <c r="S37" s="10">
        <v>54</v>
      </c>
      <c r="T37" s="10"/>
      <c r="U37" s="10"/>
      <c r="V37" s="10">
        <v>163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6</v>
      </c>
      <c r="D38" s="6">
        <f t="shared" si="0"/>
        <v>34.799999999999997</v>
      </c>
      <c r="E38" s="5">
        <v>14</v>
      </c>
      <c r="F38" s="7">
        <v>3</v>
      </c>
      <c r="G38" s="6">
        <f t="shared" si="1"/>
        <v>198.35999999999999</v>
      </c>
      <c r="H38" s="5">
        <v>5</v>
      </c>
      <c r="I38" s="10">
        <v>3</v>
      </c>
      <c r="J38" s="6">
        <f t="shared" si="4"/>
        <v>73.08</v>
      </c>
      <c r="K38" s="5"/>
      <c r="L38" s="10"/>
      <c r="M38" s="8"/>
      <c r="N38" s="11">
        <v>57.9</v>
      </c>
      <c r="O38" s="10">
        <v>42</v>
      </c>
      <c r="P38" s="10">
        <v>300</v>
      </c>
      <c r="Q38" s="10">
        <v>475</v>
      </c>
      <c r="R38" s="10">
        <v>10</v>
      </c>
      <c r="S38" s="10">
        <v>65</v>
      </c>
      <c r="T38" s="10"/>
      <c r="U38" s="10"/>
      <c r="V38" s="10">
        <v>163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6</v>
      </c>
      <c r="D39" s="6">
        <f t="shared" si="0"/>
        <v>34.799999999999997</v>
      </c>
      <c r="E39" s="5">
        <v>14</v>
      </c>
      <c r="F39" s="7">
        <v>3</v>
      </c>
      <c r="G39" s="6">
        <f t="shared" si="1"/>
        <v>198.35999999999999</v>
      </c>
      <c r="H39" s="5">
        <v>9</v>
      </c>
      <c r="I39" s="10">
        <v>7</v>
      </c>
      <c r="J39" s="6">
        <f t="shared" si="4"/>
        <v>133.39999999999998</v>
      </c>
      <c r="K39" s="5"/>
      <c r="L39" s="10"/>
      <c r="M39" s="8"/>
      <c r="N39" s="11">
        <v>60.3</v>
      </c>
      <c r="O39" s="10">
        <v>42</v>
      </c>
      <c r="P39" s="10">
        <v>300</v>
      </c>
      <c r="Q39" s="10">
        <v>475</v>
      </c>
      <c r="R39" s="10">
        <v>10</v>
      </c>
      <c r="S39" s="10">
        <v>58</v>
      </c>
      <c r="T39" s="10"/>
      <c r="U39" s="10"/>
      <c r="V39" s="10">
        <v>161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1907.1500000000005</v>
      </c>
      <c r="O40" s="20"/>
      <c r="T40" s="22" t="s">
        <v>34</v>
      </c>
      <c r="U40" s="20">
        <f>SUM(U9:U39)</f>
        <v>0</v>
      </c>
      <c r="V40" s="20">
        <f>SUM(V9:V39)</f>
        <v>5297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1907.1500000000005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5297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8" zoomScale="75" zoomScaleNormal="75" zoomScalePageLayoutView="75" workbookViewId="0">
      <selection activeCell="N39" sqref="N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" customWidth="1"/>
    <col min="26" max="26" width="4.1640625" customWidth="1"/>
    <col min="27" max="27" width="7.5" customWidth="1"/>
    <col min="28" max="28" width="5.332031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4</v>
      </c>
      <c r="F8" s="7">
        <v>5</v>
      </c>
      <c r="G8" s="6">
        <f t="shared" ref="G8:G39" si="1">((+E8*12)+F8)*1.16</f>
        <v>61.48</v>
      </c>
      <c r="H8" s="5">
        <v>1</v>
      </c>
      <c r="I8" s="5">
        <v>8</v>
      </c>
      <c r="J8" s="6">
        <f t="shared" ref="J8:J29" si="2">((+H8*12)+I8)*1.16</f>
        <v>23.2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9</v>
      </c>
      <c r="F9" s="7">
        <v>3</v>
      </c>
      <c r="G9" s="6">
        <f t="shared" si="1"/>
        <v>128.76</v>
      </c>
      <c r="H9" s="5">
        <v>1</v>
      </c>
      <c r="I9" s="10">
        <v>8</v>
      </c>
      <c r="J9" s="6">
        <f t="shared" si="2"/>
        <v>23.2</v>
      </c>
      <c r="K9" s="5"/>
      <c r="L9" s="10"/>
      <c r="M9" s="8"/>
      <c r="N9" s="11">
        <f>IF(B9=0,0,(D9+G9)-(D8+G8))</f>
        <v>67.28</v>
      </c>
      <c r="O9" s="10">
        <v>32</v>
      </c>
      <c r="P9" s="10">
        <v>275</v>
      </c>
      <c r="Q9" s="10">
        <v>425</v>
      </c>
      <c r="R9" s="10">
        <v>10</v>
      </c>
      <c r="S9" s="10">
        <v>56</v>
      </c>
      <c r="T9" s="10"/>
      <c r="U9" s="10"/>
      <c r="V9" s="10">
        <v>193</v>
      </c>
      <c r="W9" s="12">
        <v>42677</v>
      </c>
      <c r="X9" s="10">
        <v>2</v>
      </c>
      <c r="Y9" s="10">
        <v>2174587</v>
      </c>
      <c r="Z9" s="10">
        <v>14</v>
      </c>
      <c r="AA9" s="10">
        <v>0</v>
      </c>
      <c r="AB9" s="10">
        <v>1</v>
      </c>
      <c r="AC9" s="11">
        <v>4</v>
      </c>
      <c r="AD9" s="13">
        <v>177.33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13</v>
      </c>
      <c r="F10" s="7">
        <v>8</v>
      </c>
      <c r="G10" s="6">
        <f t="shared" si="1"/>
        <v>190.23999999999998</v>
      </c>
      <c r="H10" s="5">
        <v>1</v>
      </c>
      <c r="I10" s="10">
        <v>8</v>
      </c>
      <c r="J10" s="6">
        <f t="shared" si="2"/>
        <v>23.2</v>
      </c>
      <c r="K10" s="5"/>
      <c r="L10" s="10"/>
      <c r="M10" s="8"/>
      <c r="N10" s="11">
        <f>IF(B10=0,0,(D10+G10)-(D9+G9))</f>
        <v>61.47999999999999</v>
      </c>
      <c r="O10" s="10">
        <v>32</v>
      </c>
      <c r="P10" s="10">
        <v>275</v>
      </c>
      <c r="Q10" s="10">
        <v>425</v>
      </c>
      <c r="R10" s="10">
        <v>10</v>
      </c>
      <c r="S10" s="10">
        <v>54</v>
      </c>
      <c r="T10" s="10"/>
      <c r="U10" s="10"/>
      <c r="V10" s="10">
        <v>192</v>
      </c>
      <c r="W10" s="12">
        <v>42682</v>
      </c>
      <c r="X10" s="10">
        <v>3</v>
      </c>
      <c r="Y10" s="10">
        <v>2176282</v>
      </c>
      <c r="Z10" s="10">
        <v>14</v>
      </c>
      <c r="AA10" s="10">
        <v>3.5</v>
      </c>
      <c r="AB10" s="10">
        <v>2</v>
      </c>
      <c r="AC10" s="11">
        <v>6</v>
      </c>
      <c r="AD10" s="13">
        <v>165.08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5</v>
      </c>
      <c r="J11" s="6">
        <f t="shared" si="2"/>
        <v>89.32</v>
      </c>
      <c r="K11" s="5"/>
      <c r="L11" s="10"/>
      <c r="M11" s="8"/>
      <c r="N11" s="11">
        <v>71.77</v>
      </c>
      <c r="O11" s="10">
        <v>32</v>
      </c>
      <c r="P11" s="10">
        <v>275</v>
      </c>
      <c r="Q11" s="10">
        <v>425</v>
      </c>
      <c r="R11" s="10">
        <v>10</v>
      </c>
      <c r="S11" s="10">
        <v>68</v>
      </c>
      <c r="T11" s="10"/>
      <c r="U11" s="10"/>
      <c r="V11" s="10">
        <v>192</v>
      </c>
      <c r="W11" s="12">
        <v>42683</v>
      </c>
      <c r="X11" s="10">
        <v>2</v>
      </c>
      <c r="Y11" s="10">
        <v>2177635</v>
      </c>
      <c r="Z11" s="10">
        <v>14</v>
      </c>
      <c r="AA11" s="10">
        <v>3.5</v>
      </c>
      <c r="AB11" s="10">
        <v>2</v>
      </c>
      <c r="AC11" s="11">
        <v>0</v>
      </c>
      <c r="AD11" s="13">
        <v>171.79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11</v>
      </c>
      <c r="I12" s="10">
        <v>2</v>
      </c>
      <c r="J12" s="6">
        <f t="shared" si="2"/>
        <v>155.44</v>
      </c>
      <c r="K12" s="5"/>
      <c r="L12" s="10"/>
      <c r="M12" s="8"/>
      <c r="N12" s="11">
        <v>66.12</v>
      </c>
      <c r="O12" s="10">
        <v>32</v>
      </c>
      <c r="P12" s="10">
        <v>275</v>
      </c>
      <c r="Q12" s="10">
        <v>425</v>
      </c>
      <c r="R12" s="10">
        <v>10</v>
      </c>
      <c r="S12" s="10">
        <v>61</v>
      </c>
      <c r="T12" s="10"/>
      <c r="U12" s="10"/>
      <c r="V12" s="10">
        <v>190</v>
      </c>
      <c r="W12" s="12">
        <v>42685</v>
      </c>
      <c r="X12" s="10">
        <v>3</v>
      </c>
      <c r="Y12" s="10">
        <v>2178770</v>
      </c>
      <c r="Z12" s="10">
        <v>14</v>
      </c>
      <c r="AA12" s="10">
        <v>5.25</v>
      </c>
      <c r="AB12" s="10">
        <v>2</v>
      </c>
      <c r="AC12" s="11">
        <v>3</v>
      </c>
      <c r="AD12" s="13">
        <v>170.62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2</v>
      </c>
      <c r="F13" s="7">
        <v>11</v>
      </c>
      <c r="G13" s="6">
        <f t="shared" si="1"/>
        <v>40.599999999999994</v>
      </c>
      <c r="H13" s="5">
        <v>14</v>
      </c>
      <c r="I13" s="10">
        <v>1</v>
      </c>
      <c r="J13" s="6">
        <f t="shared" si="2"/>
        <v>196.04</v>
      </c>
      <c r="K13" s="5"/>
      <c r="L13" s="10"/>
      <c r="M13" s="8"/>
      <c r="N13" s="11">
        <v>62.64</v>
      </c>
      <c r="O13" s="10">
        <v>32</v>
      </c>
      <c r="P13" s="10">
        <v>275</v>
      </c>
      <c r="Q13" s="10">
        <v>425</v>
      </c>
      <c r="R13" s="10">
        <v>10</v>
      </c>
      <c r="S13" s="10">
        <v>61</v>
      </c>
      <c r="T13" s="10"/>
      <c r="U13" s="10"/>
      <c r="V13" s="10">
        <v>197</v>
      </c>
      <c r="W13" s="12">
        <v>42688</v>
      </c>
      <c r="X13" s="10">
        <v>2</v>
      </c>
      <c r="Y13" s="10">
        <v>2180078</v>
      </c>
      <c r="Z13" s="10">
        <v>14</v>
      </c>
      <c r="AA13" s="10">
        <v>1.75</v>
      </c>
      <c r="AB13" s="10">
        <v>2</v>
      </c>
      <c r="AC13" s="11">
        <v>0</v>
      </c>
      <c r="AD13" s="13">
        <v>170.04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7</v>
      </c>
      <c r="F14" s="7">
        <v>7</v>
      </c>
      <c r="G14" s="6">
        <f t="shared" si="1"/>
        <v>105.55999999999999</v>
      </c>
      <c r="H14" s="5">
        <v>14</v>
      </c>
      <c r="I14" s="10">
        <v>1</v>
      </c>
      <c r="J14" s="6">
        <f t="shared" si="2"/>
        <v>196.04</v>
      </c>
      <c r="K14" s="5"/>
      <c r="L14" s="10"/>
      <c r="M14" s="8"/>
      <c r="N14" s="11">
        <f>IF(B14=0,0,(D14+G14)-(D13+G13))</f>
        <v>64.959999999999994</v>
      </c>
      <c r="O14" s="10">
        <v>35</v>
      </c>
      <c r="P14" s="10">
        <v>275</v>
      </c>
      <c r="Q14" s="10">
        <v>425</v>
      </c>
      <c r="R14" s="10">
        <v>10</v>
      </c>
      <c r="S14" s="10">
        <v>62</v>
      </c>
      <c r="T14" s="10"/>
      <c r="U14" s="10"/>
      <c r="V14" s="10">
        <v>190</v>
      </c>
      <c r="W14" s="12">
        <v>42690</v>
      </c>
      <c r="X14" s="10">
        <v>3</v>
      </c>
      <c r="Y14" s="10">
        <v>2181228</v>
      </c>
      <c r="Z14" s="10">
        <v>13</v>
      </c>
      <c r="AA14" s="10">
        <v>11.75</v>
      </c>
      <c r="AB14" s="10">
        <v>1</v>
      </c>
      <c r="AC14" s="11">
        <v>10.25</v>
      </c>
      <c r="AD14" s="13">
        <v>169.75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12</v>
      </c>
      <c r="F15" s="7">
        <v>5</v>
      </c>
      <c r="G15" s="6">
        <f t="shared" si="1"/>
        <v>172.83999999999997</v>
      </c>
      <c r="H15" s="5">
        <v>14</v>
      </c>
      <c r="I15" s="10">
        <v>1</v>
      </c>
      <c r="J15" s="6">
        <f t="shared" si="2"/>
        <v>196.04</v>
      </c>
      <c r="K15" s="5"/>
      <c r="L15" s="10"/>
      <c r="M15" s="8"/>
      <c r="N15" s="11">
        <f>IF(B15=0,0,(D15+G15)-(D14+G14))</f>
        <v>67.279999999999987</v>
      </c>
      <c r="O15" s="10">
        <v>35</v>
      </c>
      <c r="P15" s="10">
        <v>275</v>
      </c>
      <c r="Q15" s="10">
        <v>425</v>
      </c>
      <c r="R15" s="10">
        <v>10</v>
      </c>
      <c r="S15" s="10">
        <v>62</v>
      </c>
      <c r="T15" s="10"/>
      <c r="U15" s="10"/>
      <c r="V15" s="10">
        <v>189</v>
      </c>
      <c r="W15" s="12">
        <v>42692</v>
      </c>
      <c r="X15" s="10">
        <v>2</v>
      </c>
      <c r="Y15" s="10">
        <v>2182348</v>
      </c>
      <c r="Z15" s="10">
        <v>13</v>
      </c>
      <c r="AA15" s="10">
        <v>5.75</v>
      </c>
      <c r="AB15" s="10">
        <v>1</v>
      </c>
      <c r="AC15" s="11">
        <v>4.5</v>
      </c>
      <c r="AD15" s="13">
        <v>169.45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14</v>
      </c>
      <c r="F16" s="7">
        <v>0</v>
      </c>
      <c r="G16" s="6">
        <f t="shared" si="1"/>
        <v>194.88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66.12</v>
      </c>
      <c r="O16" s="10">
        <v>35</v>
      </c>
      <c r="P16" s="10">
        <v>275</v>
      </c>
      <c r="Q16" s="10">
        <v>425</v>
      </c>
      <c r="R16" s="10">
        <v>10</v>
      </c>
      <c r="S16" s="10">
        <v>58</v>
      </c>
      <c r="T16" s="10"/>
      <c r="U16" s="10"/>
      <c r="V16" s="10">
        <v>188</v>
      </c>
      <c r="W16" s="12">
        <v>42695</v>
      </c>
      <c r="X16" s="10">
        <v>2</v>
      </c>
      <c r="Y16" s="10">
        <v>2183737</v>
      </c>
      <c r="Z16" s="10">
        <v>14</v>
      </c>
      <c r="AA16" s="10">
        <v>3.75</v>
      </c>
      <c r="AB16" s="10">
        <v>2</v>
      </c>
      <c r="AC16" s="11">
        <v>3.25</v>
      </c>
      <c r="AD16" s="13">
        <v>168.58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2</v>
      </c>
      <c r="F17" s="7">
        <v>0</v>
      </c>
      <c r="G17" s="6">
        <f t="shared" si="1"/>
        <v>27.839999999999996</v>
      </c>
      <c r="H17" s="5">
        <v>10</v>
      </c>
      <c r="I17" s="10">
        <v>3</v>
      </c>
      <c r="J17" s="6">
        <f t="shared" si="2"/>
        <v>142.67999999999998</v>
      </c>
      <c r="K17" s="5"/>
      <c r="L17" s="10"/>
      <c r="M17" s="8"/>
      <c r="N17" s="11">
        <v>72.03</v>
      </c>
      <c r="O17" s="10">
        <v>35</v>
      </c>
      <c r="P17" s="10">
        <v>275</v>
      </c>
      <c r="Q17" s="10">
        <v>425</v>
      </c>
      <c r="R17" s="10">
        <v>10</v>
      </c>
      <c r="S17" s="10">
        <v>58</v>
      </c>
      <c r="T17" s="10"/>
      <c r="U17" s="10"/>
      <c r="V17" s="10">
        <v>187</v>
      </c>
      <c r="W17" s="12">
        <v>42700</v>
      </c>
      <c r="X17" s="10">
        <v>2</v>
      </c>
      <c r="Y17" s="10">
        <v>2185528</v>
      </c>
      <c r="Z17" s="10">
        <v>13</v>
      </c>
      <c r="AA17" s="10">
        <v>7.5</v>
      </c>
      <c r="AB17" s="10">
        <v>1</v>
      </c>
      <c r="AC17" s="11">
        <v>7</v>
      </c>
      <c r="AD17" s="13">
        <v>168.58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2</v>
      </c>
      <c r="F18" s="7">
        <v>5</v>
      </c>
      <c r="G18" s="6">
        <f t="shared" si="1"/>
        <v>33.64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60.32</v>
      </c>
      <c r="O18" s="10">
        <v>35</v>
      </c>
      <c r="P18" s="10">
        <v>275</v>
      </c>
      <c r="Q18" s="10">
        <v>425</v>
      </c>
      <c r="R18" s="10">
        <v>10</v>
      </c>
      <c r="S18" s="10">
        <v>53</v>
      </c>
      <c r="T18" s="10"/>
      <c r="U18" s="10"/>
      <c r="V18" s="10">
        <v>189</v>
      </c>
      <c r="W18" s="12">
        <v>42704</v>
      </c>
      <c r="X18" s="10">
        <v>2</v>
      </c>
      <c r="Y18" s="10">
        <v>2188645</v>
      </c>
      <c r="Z18" s="10">
        <v>12</v>
      </c>
      <c r="AA18" s="10">
        <v>9.75</v>
      </c>
      <c r="AB18" s="10">
        <v>1</v>
      </c>
      <c r="AC18" s="11">
        <v>2.5</v>
      </c>
      <c r="AD18" s="13">
        <v>162.44999999999999</v>
      </c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7</v>
      </c>
      <c r="F19" s="7">
        <v>1</v>
      </c>
      <c r="G19" s="6">
        <f t="shared" si="1"/>
        <v>98.6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64.959999999999994</v>
      </c>
      <c r="O19" s="10">
        <v>35</v>
      </c>
      <c r="P19" s="10">
        <v>275</v>
      </c>
      <c r="Q19" s="10">
        <v>425</v>
      </c>
      <c r="R19" s="10">
        <v>10</v>
      </c>
      <c r="S19" s="10">
        <v>55</v>
      </c>
      <c r="T19" s="10"/>
      <c r="U19" s="10"/>
      <c r="V19" s="10">
        <v>187</v>
      </c>
      <c r="W19" s="12">
        <v>42704</v>
      </c>
      <c r="X19" s="10">
        <v>3</v>
      </c>
      <c r="Y19" s="10">
        <v>2188646</v>
      </c>
      <c r="Z19" s="10">
        <v>13</v>
      </c>
      <c r="AA19" s="10">
        <v>4</v>
      </c>
      <c r="AB19" s="10">
        <v>1</v>
      </c>
      <c r="AC19" s="11">
        <v>4.5</v>
      </c>
      <c r="AD19" s="13">
        <v>167.41</v>
      </c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11</v>
      </c>
      <c r="F20" s="7">
        <v>9</v>
      </c>
      <c r="G20" s="6">
        <f t="shared" si="1"/>
        <v>163.56</v>
      </c>
      <c r="H20" s="5">
        <v>2</v>
      </c>
      <c r="I20" s="10">
        <v>3</v>
      </c>
      <c r="J20" s="6">
        <f t="shared" si="2"/>
        <v>31.319999999999997</v>
      </c>
      <c r="K20" s="5"/>
      <c r="L20" s="10"/>
      <c r="M20" s="8"/>
      <c r="N20" s="11">
        <v>69.7</v>
      </c>
      <c r="O20" s="10">
        <v>35</v>
      </c>
      <c r="P20" s="10">
        <v>275</v>
      </c>
      <c r="Q20" s="10">
        <v>425</v>
      </c>
      <c r="R20" s="10">
        <v>10</v>
      </c>
      <c r="S20" s="10">
        <v>52</v>
      </c>
      <c r="T20" s="10"/>
      <c r="U20" s="10"/>
      <c r="V20" s="14">
        <v>187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14</v>
      </c>
      <c r="F21" s="7">
        <v>0</v>
      </c>
      <c r="G21" s="6">
        <f t="shared" si="1"/>
        <v>194.88</v>
      </c>
      <c r="H21" s="5">
        <v>4</v>
      </c>
      <c r="I21" s="10">
        <v>4</v>
      </c>
      <c r="J21" s="6">
        <f t="shared" si="2"/>
        <v>60.319999999999993</v>
      </c>
      <c r="K21" s="5"/>
      <c r="L21" s="10"/>
      <c r="M21" s="8"/>
      <c r="N21" s="11">
        <v>60.32</v>
      </c>
      <c r="O21" s="10">
        <v>35</v>
      </c>
      <c r="P21" s="10">
        <v>275</v>
      </c>
      <c r="Q21" s="10">
        <v>425</v>
      </c>
      <c r="R21" s="16">
        <v>10</v>
      </c>
      <c r="S21" s="10">
        <v>64</v>
      </c>
      <c r="T21" s="10"/>
      <c r="U21" s="10"/>
      <c r="V21" s="10">
        <v>187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2</v>
      </c>
      <c r="F22" s="7">
        <v>0</v>
      </c>
      <c r="G22" s="6">
        <f t="shared" si="1"/>
        <v>27.839999999999996</v>
      </c>
      <c r="H22" s="5">
        <v>9</v>
      </c>
      <c r="I22" s="10">
        <v>1</v>
      </c>
      <c r="J22" s="6">
        <f t="shared" si="2"/>
        <v>126.44</v>
      </c>
      <c r="K22" s="5"/>
      <c r="L22" s="10"/>
      <c r="M22" s="8"/>
      <c r="N22" s="11">
        <v>69.12</v>
      </c>
      <c r="O22" s="10">
        <v>35</v>
      </c>
      <c r="P22" s="10">
        <v>275</v>
      </c>
      <c r="Q22" s="10">
        <v>425</v>
      </c>
      <c r="R22" s="10">
        <v>10</v>
      </c>
      <c r="S22" s="10">
        <v>60</v>
      </c>
      <c r="T22" s="10"/>
      <c r="U22" s="10"/>
      <c r="V22" s="10">
        <v>188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2</v>
      </c>
      <c r="F23" s="7">
        <v>0</v>
      </c>
      <c r="G23" s="6">
        <f t="shared" si="1"/>
        <v>27.839999999999996</v>
      </c>
      <c r="H23" s="5">
        <v>13</v>
      </c>
      <c r="I23" s="10">
        <v>11</v>
      </c>
      <c r="J23" s="6">
        <f t="shared" si="2"/>
        <v>193.72</v>
      </c>
      <c r="K23" s="5"/>
      <c r="L23" s="10"/>
      <c r="M23" s="8"/>
      <c r="N23" s="11">
        <v>67.28</v>
      </c>
      <c r="O23" s="10">
        <v>35</v>
      </c>
      <c r="P23" s="10">
        <v>275</v>
      </c>
      <c r="Q23" s="10">
        <v>425</v>
      </c>
      <c r="R23" s="10">
        <v>10</v>
      </c>
      <c r="S23" s="10">
        <v>64</v>
      </c>
      <c r="T23" s="10"/>
      <c r="U23" s="10"/>
      <c r="V23" s="10">
        <v>188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8</v>
      </c>
      <c r="G24" s="6">
        <f t="shared" si="1"/>
        <v>92.8</v>
      </c>
      <c r="H24" s="5">
        <v>1</v>
      </c>
      <c r="I24" s="10">
        <v>11</v>
      </c>
      <c r="J24" s="6">
        <f t="shared" si="2"/>
        <v>26.68</v>
      </c>
      <c r="K24" s="5"/>
      <c r="L24" s="10"/>
      <c r="M24" s="8"/>
      <c r="N24" s="11">
        <v>67.67</v>
      </c>
      <c r="O24" s="10">
        <v>35</v>
      </c>
      <c r="P24" s="10">
        <v>275</v>
      </c>
      <c r="Q24" s="10">
        <v>425</v>
      </c>
      <c r="R24" s="10">
        <v>10</v>
      </c>
      <c r="S24" s="10">
        <v>56</v>
      </c>
      <c r="T24" s="10"/>
      <c r="U24" s="10"/>
      <c r="V24" s="10">
        <v>188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11</v>
      </c>
      <c r="F25" s="7">
        <v>3</v>
      </c>
      <c r="G25" s="6">
        <f t="shared" si="1"/>
        <v>156.6</v>
      </c>
      <c r="H25" s="5">
        <v>1</v>
      </c>
      <c r="I25" s="10">
        <v>11</v>
      </c>
      <c r="J25" s="6">
        <f t="shared" si="2"/>
        <v>26.68</v>
      </c>
      <c r="K25" s="5"/>
      <c r="L25" s="10"/>
      <c r="M25" s="8"/>
      <c r="N25" s="11">
        <f>IF(B25=0,0,(D25+G25)-(D24+G24))</f>
        <v>63.8</v>
      </c>
      <c r="O25" s="10">
        <v>35</v>
      </c>
      <c r="P25" s="10">
        <v>275</v>
      </c>
      <c r="Q25" s="10">
        <v>425</v>
      </c>
      <c r="R25" s="10">
        <v>10</v>
      </c>
      <c r="S25" s="10">
        <v>62</v>
      </c>
      <c r="T25" s="10"/>
      <c r="U25" s="10"/>
      <c r="V25" s="17">
        <v>187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4</v>
      </c>
      <c r="F26" s="7">
        <v>0</v>
      </c>
      <c r="G26" s="6">
        <f t="shared" si="1"/>
        <v>55.679999999999993</v>
      </c>
      <c r="H26" s="5">
        <v>1</v>
      </c>
      <c r="I26" s="10">
        <v>11</v>
      </c>
      <c r="J26" s="6">
        <f t="shared" si="2"/>
        <v>26.68</v>
      </c>
      <c r="K26" s="5"/>
      <c r="L26" s="10"/>
      <c r="M26" s="8"/>
      <c r="N26" s="11">
        <v>68.53</v>
      </c>
      <c r="O26" s="10">
        <v>35</v>
      </c>
      <c r="P26" s="10">
        <v>275</v>
      </c>
      <c r="Q26" s="10">
        <v>425</v>
      </c>
      <c r="R26" s="10">
        <v>10</v>
      </c>
      <c r="S26" s="10">
        <v>60</v>
      </c>
      <c r="T26" s="10"/>
      <c r="U26" s="10"/>
      <c r="V26" s="10">
        <v>184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8</v>
      </c>
      <c r="F27" s="7">
        <v>8</v>
      </c>
      <c r="G27" s="6">
        <f t="shared" si="1"/>
        <v>120.63999999999999</v>
      </c>
      <c r="H27" s="5">
        <v>1</v>
      </c>
      <c r="I27" s="10">
        <v>11</v>
      </c>
      <c r="J27" s="6">
        <f t="shared" si="2"/>
        <v>26.68</v>
      </c>
      <c r="K27" s="5"/>
      <c r="L27" s="10"/>
      <c r="M27" s="8"/>
      <c r="N27" s="11">
        <f>IF(B27=0,0,(D27+G27)-(D26+G26))</f>
        <v>64.959999999999994</v>
      </c>
      <c r="O27" s="10">
        <v>35</v>
      </c>
      <c r="P27" s="10">
        <v>275</v>
      </c>
      <c r="Q27" s="10">
        <v>425</v>
      </c>
      <c r="R27" s="10">
        <v>10</v>
      </c>
      <c r="S27" s="10">
        <v>57</v>
      </c>
      <c r="T27" s="10"/>
      <c r="U27" s="10"/>
      <c r="V27" s="10">
        <v>184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13</v>
      </c>
      <c r="F28" s="7">
        <v>2</v>
      </c>
      <c r="G28" s="6">
        <f t="shared" si="1"/>
        <v>183.28</v>
      </c>
      <c r="H28" s="5">
        <v>1</v>
      </c>
      <c r="I28" s="10">
        <v>11</v>
      </c>
      <c r="J28" s="6">
        <f t="shared" si="2"/>
        <v>26.68</v>
      </c>
      <c r="K28" s="5"/>
      <c r="L28" s="10"/>
      <c r="M28" s="8"/>
      <c r="N28" s="11">
        <f>IF(B28=0,0,(D28+G28)-(D27+G27))</f>
        <v>62.640000000000015</v>
      </c>
      <c r="O28" s="10">
        <v>35</v>
      </c>
      <c r="P28" s="10">
        <v>275</v>
      </c>
      <c r="Q28" s="10">
        <v>425</v>
      </c>
      <c r="R28" s="10">
        <v>10</v>
      </c>
      <c r="S28" s="10">
        <v>58</v>
      </c>
      <c r="T28" s="10"/>
      <c r="U28" s="10"/>
      <c r="V28" s="10">
        <v>185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2</v>
      </c>
      <c r="G29" s="6">
        <f t="shared" si="1"/>
        <v>57.999999999999993</v>
      </c>
      <c r="H29" s="5">
        <v>3</v>
      </c>
      <c r="I29" s="10">
        <v>4</v>
      </c>
      <c r="J29" s="6">
        <f t="shared" si="2"/>
        <v>46.4</v>
      </c>
      <c r="K29" s="5"/>
      <c r="L29" s="10"/>
      <c r="M29" s="8"/>
      <c r="N29" s="11">
        <v>63.02</v>
      </c>
      <c r="O29" s="10">
        <v>35</v>
      </c>
      <c r="P29" s="10">
        <v>275</v>
      </c>
      <c r="Q29" s="10">
        <v>425</v>
      </c>
      <c r="R29" s="10">
        <v>10</v>
      </c>
      <c r="S29" s="10">
        <v>58</v>
      </c>
      <c r="T29" s="10"/>
      <c r="U29" s="10"/>
      <c r="V29" s="10">
        <v>180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8</v>
      </c>
      <c r="F30" s="7">
        <v>10</v>
      </c>
      <c r="G30" s="6">
        <f t="shared" si="1"/>
        <v>122.96</v>
      </c>
      <c r="H30" s="5">
        <v>3</v>
      </c>
      <c r="I30" s="10">
        <v>4</v>
      </c>
      <c r="J30" s="6">
        <f t="shared" ref="J30:J39" si="4">((+H30*12)+I30)*1.16</f>
        <v>46.4</v>
      </c>
      <c r="K30" s="5"/>
      <c r="L30" s="10"/>
      <c r="M30" s="8"/>
      <c r="N30" s="11">
        <f>IF(B30=0,0,(D30+G30)-(D29+G29))</f>
        <v>64.959999999999994</v>
      </c>
      <c r="O30" s="10">
        <v>35</v>
      </c>
      <c r="P30" s="10">
        <v>275</v>
      </c>
      <c r="Q30" s="10">
        <v>425</v>
      </c>
      <c r="R30" s="10">
        <v>10</v>
      </c>
      <c r="S30" s="10">
        <v>58</v>
      </c>
      <c r="T30" s="10"/>
      <c r="U30" s="10"/>
      <c r="V30" s="10">
        <v>182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13</v>
      </c>
      <c r="F31" s="7">
        <v>6</v>
      </c>
      <c r="G31" s="6">
        <f t="shared" si="1"/>
        <v>187.92</v>
      </c>
      <c r="H31" s="5">
        <v>3</v>
      </c>
      <c r="I31" s="10">
        <v>4</v>
      </c>
      <c r="J31" s="6">
        <f t="shared" si="4"/>
        <v>46.4</v>
      </c>
      <c r="K31" s="5"/>
      <c r="L31" s="10"/>
      <c r="M31" s="8"/>
      <c r="N31" s="11">
        <f>IF(B31=0,0,(D31+G31)-(D30+G30))</f>
        <v>64.960000000000008</v>
      </c>
      <c r="O31" s="10">
        <v>35</v>
      </c>
      <c r="P31" s="10">
        <v>275</v>
      </c>
      <c r="Q31" s="10">
        <v>425</v>
      </c>
      <c r="R31" s="10">
        <v>10</v>
      </c>
      <c r="S31" s="10">
        <v>61</v>
      </c>
      <c r="T31" s="10"/>
      <c r="U31" s="10"/>
      <c r="V31" s="10">
        <v>181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6</v>
      </c>
      <c r="G32" s="6">
        <f t="shared" si="1"/>
        <v>187.92</v>
      </c>
      <c r="H32" s="5">
        <v>8</v>
      </c>
      <c r="I32" s="10">
        <v>1</v>
      </c>
      <c r="J32" s="6">
        <f t="shared" si="4"/>
        <v>112.52</v>
      </c>
      <c r="K32" s="5"/>
      <c r="L32" s="10"/>
      <c r="M32" s="8"/>
      <c r="N32" s="11">
        <v>66.12</v>
      </c>
      <c r="O32" s="10">
        <v>35</v>
      </c>
      <c r="P32" s="10">
        <v>275</v>
      </c>
      <c r="Q32" s="10">
        <v>425</v>
      </c>
      <c r="R32" s="10">
        <v>10</v>
      </c>
      <c r="S32" s="10">
        <v>57</v>
      </c>
      <c r="T32" s="10"/>
      <c r="U32" s="10"/>
      <c r="V32" s="10">
        <v>179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7</v>
      </c>
      <c r="G33" s="6">
        <f t="shared" si="1"/>
        <v>22.04</v>
      </c>
      <c r="H33" s="5">
        <v>12</v>
      </c>
      <c r="I33" s="10">
        <v>8</v>
      </c>
      <c r="J33" s="6">
        <f t="shared" si="4"/>
        <v>176.32</v>
      </c>
      <c r="K33" s="5"/>
      <c r="L33" s="10"/>
      <c r="M33" s="8"/>
      <c r="N33" s="11">
        <v>66.5</v>
      </c>
      <c r="O33" s="10">
        <v>35</v>
      </c>
      <c r="P33" s="10">
        <v>275</v>
      </c>
      <c r="Q33" s="10">
        <v>425</v>
      </c>
      <c r="R33" s="10">
        <v>10</v>
      </c>
      <c r="S33" s="10">
        <v>60</v>
      </c>
      <c r="T33" s="10"/>
      <c r="U33" s="10"/>
      <c r="V33" s="10">
        <v>180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9</v>
      </c>
      <c r="G34" s="6">
        <f t="shared" si="1"/>
        <v>66.11999999999999</v>
      </c>
      <c r="H34" s="5">
        <v>14</v>
      </c>
      <c r="I34" s="10">
        <v>0</v>
      </c>
      <c r="J34" s="6">
        <f t="shared" si="4"/>
        <v>194.88</v>
      </c>
      <c r="K34" s="5"/>
      <c r="L34" s="10"/>
      <c r="M34" s="8"/>
      <c r="N34" s="11">
        <v>62.64</v>
      </c>
      <c r="O34" s="10">
        <v>35</v>
      </c>
      <c r="P34" s="10">
        <v>275</v>
      </c>
      <c r="Q34" s="10">
        <v>425</v>
      </c>
      <c r="R34" s="10">
        <v>10</v>
      </c>
      <c r="S34" s="10">
        <v>61</v>
      </c>
      <c r="T34" s="10"/>
      <c r="U34" s="10"/>
      <c r="V34" s="10">
        <v>180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9</v>
      </c>
      <c r="F35" s="7">
        <v>7</v>
      </c>
      <c r="G35" s="6">
        <f t="shared" si="1"/>
        <v>133.39999999999998</v>
      </c>
      <c r="H35" s="5">
        <v>14</v>
      </c>
      <c r="I35" s="10">
        <v>0</v>
      </c>
      <c r="J35" s="6">
        <f t="shared" si="4"/>
        <v>194.88</v>
      </c>
      <c r="K35" s="5"/>
      <c r="L35" s="10"/>
      <c r="M35" s="8"/>
      <c r="N35" s="11">
        <f>IF(B35=0,0,(D35+G35)-(D34+G34))</f>
        <v>67.279999999999987</v>
      </c>
      <c r="O35" s="10">
        <v>35</v>
      </c>
      <c r="P35" s="10">
        <v>275</v>
      </c>
      <c r="Q35" s="10">
        <v>425</v>
      </c>
      <c r="R35" s="10">
        <v>10</v>
      </c>
      <c r="S35" s="10">
        <v>58</v>
      </c>
      <c r="T35" s="10"/>
      <c r="U35" s="10"/>
      <c r="V35" s="10">
        <v>180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0</v>
      </c>
      <c r="D36" s="6">
        <f t="shared" si="0"/>
        <v>27.839999999999996</v>
      </c>
      <c r="E36" s="5">
        <v>13</v>
      </c>
      <c r="F36" s="7">
        <v>7</v>
      </c>
      <c r="G36" s="6">
        <f t="shared" si="1"/>
        <v>189.07999999999998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f>IF(B36=0,0,(D36+G36)-(D35+G35))</f>
        <v>64.960000000000008</v>
      </c>
      <c r="O36" s="10">
        <v>35</v>
      </c>
      <c r="P36" s="10">
        <v>275</v>
      </c>
      <c r="Q36" s="10">
        <v>425</v>
      </c>
      <c r="R36" s="10">
        <v>10</v>
      </c>
      <c r="S36" s="10">
        <v>56</v>
      </c>
      <c r="T36" s="10"/>
      <c r="U36" s="10"/>
      <c r="V36" s="10">
        <v>180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7</v>
      </c>
      <c r="C37" s="10">
        <v>6</v>
      </c>
      <c r="D37" s="6">
        <f t="shared" si="0"/>
        <v>104.39999999999999</v>
      </c>
      <c r="E37" s="5">
        <v>12</v>
      </c>
      <c r="F37" s="7">
        <v>10</v>
      </c>
      <c r="G37" s="6">
        <f t="shared" si="1"/>
        <v>178.64</v>
      </c>
      <c r="H37" s="5">
        <v>13</v>
      </c>
      <c r="I37" s="10">
        <v>7</v>
      </c>
      <c r="J37" s="6">
        <f t="shared" si="4"/>
        <v>189.07999999999998</v>
      </c>
      <c r="K37" s="5"/>
      <c r="L37" s="10"/>
      <c r="M37" s="8"/>
      <c r="N37" s="11">
        <v>60.32</v>
      </c>
      <c r="O37" s="10">
        <v>35</v>
      </c>
      <c r="P37" s="10">
        <v>275</v>
      </c>
      <c r="Q37" s="10">
        <v>425</v>
      </c>
      <c r="R37" s="10">
        <v>10</v>
      </c>
      <c r="S37" s="10">
        <v>55</v>
      </c>
      <c r="T37" s="10"/>
      <c r="U37" s="10"/>
      <c r="V37" s="10">
        <v>184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12</v>
      </c>
      <c r="C38" s="10">
        <v>1</v>
      </c>
      <c r="D38" s="6">
        <f t="shared" si="0"/>
        <v>168.2</v>
      </c>
      <c r="E38" s="5">
        <v>1</v>
      </c>
      <c r="F38" s="7">
        <v>2.5</v>
      </c>
      <c r="G38" s="6">
        <f t="shared" si="1"/>
        <v>16.82</v>
      </c>
      <c r="H38" s="5">
        <v>1</v>
      </c>
      <c r="I38" s="10">
        <v>4.5</v>
      </c>
      <c r="J38" s="6">
        <f t="shared" si="4"/>
        <v>19.139999999999997</v>
      </c>
      <c r="K38" s="5"/>
      <c r="L38" s="10"/>
      <c r="M38" s="8"/>
      <c r="N38" s="11">
        <v>61.9</v>
      </c>
      <c r="O38" s="10">
        <v>35</v>
      </c>
      <c r="P38" s="10">
        <v>275</v>
      </c>
      <c r="Q38" s="10">
        <v>425</v>
      </c>
      <c r="R38" s="10">
        <v>10</v>
      </c>
      <c r="S38" s="10">
        <v>58</v>
      </c>
      <c r="T38" s="10"/>
      <c r="U38" s="10"/>
      <c r="V38" s="10">
        <v>177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1961.64</v>
      </c>
      <c r="O40" s="20"/>
      <c r="T40" s="22" t="s">
        <v>34</v>
      </c>
      <c r="U40" s="20">
        <f>SUM(U9:U39)</f>
        <v>0</v>
      </c>
      <c r="V40" s="20">
        <f>SUM(V9:V39)</f>
        <v>5575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1961.64</v>
      </c>
      <c r="O42" s="9">
        <f>O40+O41</f>
        <v>0</v>
      </c>
      <c r="S42" t="s">
        <v>48</v>
      </c>
      <c r="U42" s="9">
        <f>U40+U41</f>
        <v>0</v>
      </c>
      <c r="V42" s="9">
        <f>V40+V41</f>
        <v>5575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9" zoomScale="75" zoomScaleNormal="75" zoomScalePageLayoutView="75" workbookViewId="0">
      <selection activeCell="O39" sqref="O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1.1640625" customWidth="1"/>
    <col min="26" max="26" width="4.1640625" customWidth="1"/>
    <col min="27" max="27" width="7.1640625" customWidth="1"/>
    <col min="28" max="28" width="4.1640625" customWidth="1"/>
    <col min="29" max="29" width="7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1</v>
      </c>
      <c r="G8" s="6">
        <f t="shared" ref="G8:G39" si="1">((+E8*12)+F8)*1.16</f>
        <v>28.999999999999996</v>
      </c>
      <c r="H8" s="5">
        <v>12</v>
      </c>
      <c r="I8" s="5">
        <v>9</v>
      </c>
      <c r="J8" s="6">
        <f t="shared" ref="J8:J29" si="2">((+H8*12)+I8)*1.16</f>
        <v>177.48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5</v>
      </c>
      <c r="F9" s="7">
        <v>7</v>
      </c>
      <c r="G9" s="6">
        <f t="shared" si="1"/>
        <v>77.72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68.44</v>
      </c>
      <c r="O9" s="10">
        <v>30</v>
      </c>
      <c r="P9" s="10">
        <v>600</v>
      </c>
      <c r="Q9" s="10">
        <v>650</v>
      </c>
      <c r="R9" s="10">
        <v>10</v>
      </c>
      <c r="S9" s="10">
        <v>61</v>
      </c>
      <c r="T9" s="10"/>
      <c r="U9" s="10"/>
      <c r="V9" s="10">
        <v>212</v>
      </c>
      <c r="W9" s="12">
        <v>42645</v>
      </c>
      <c r="X9" s="10">
        <v>3</v>
      </c>
      <c r="Y9" s="10">
        <v>2155335</v>
      </c>
      <c r="Z9" s="10">
        <v>14</v>
      </c>
      <c r="AA9" s="10">
        <v>5.25</v>
      </c>
      <c r="AB9" s="10">
        <v>2</v>
      </c>
      <c r="AC9" s="11">
        <v>6</v>
      </c>
      <c r="AD9" s="13">
        <v>165.3</v>
      </c>
    </row>
    <row r="10" spans="1:30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11</v>
      </c>
      <c r="F10" s="7">
        <v>0</v>
      </c>
      <c r="G10" s="6">
        <f t="shared" si="1"/>
        <v>153.11999999999998</v>
      </c>
      <c r="H10" s="5">
        <v>2</v>
      </c>
      <c r="I10" s="10">
        <v>6</v>
      </c>
      <c r="J10" s="6">
        <f t="shared" si="2"/>
        <v>34.799999999999997</v>
      </c>
      <c r="K10" s="5"/>
      <c r="L10" s="10"/>
      <c r="M10" s="8"/>
      <c r="N10" s="11">
        <v>78.3</v>
      </c>
      <c r="O10" s="10">
        <v>32</v>
      </c>
      <c r="P10" s="10">
        <v>600</v>
      </c>
      <c r="Q10" s="10">
        <v>650</v>
      </c>
      <c r="R10" s="10">
        <v>10</v>
      </c>
      <c r="S10" s="10">
        <v>65</v>
      </c>
      <c r="T10" s="10"/>
      <c r="U10" s="10"/>
      <c r="V10" s="10">
        <v>210</v>
      </c>
      <c r="W10" s="12">
        <v>42647</v>
      </c>
      <c r="X10" s="10">
        <v>2</v>
      </c>
      <c r="Y10" s="10">
        <v>2157036</v>
      </c>
      <c r="Z10" s="10">
        <v>14</v>
      </c>
      <c r="AA10" s="10">
        <v>3.75</v>
      </c>
      <c r="AB10" s="10">
        <v>2</v>
      </c>
      <c r="AC10" s="11">
        <v>0.5</v>
      </c>
      <c r="AD10" s="13">
        <v>171.79</v>
      </c>
    </row>
    <row r="11" spans="1:30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14</v>
      </c>
      <c r="F11" s="7">
        <v>2</v>
      </c>
      <c r="G11" s="6">
        <f t="shared" si="1"/>
        <v>197.2</v>
      </c>
      <c r="H11" s="5">
        <v>4</v>
      </c>
      <c r="I11" s="10">
        <v>7</v>
      </c>
      <c r="J11" s="6">
        <f t="shared" si="2"/>
        <v>63.8</v>
      </c>
      <c r="K11" s="5"/>
      <c r="L11" s="10"/>
      <c r="M11" s="8"/>
      <c r="N11" s="11">
        <v>73.08</v>
      </c>
      <c r="O11" s="10">
        <v>32</v>
      </c>
      <c r="P11" s="10">
        <v>600</v>
      </c>
      <c r="Q11" s="10">
        <v>650</v>
      </c>
      <c r="R11" s="10">
        <v>10</v>
      </c>
      <c r="S11" s="10">
        <v>60</v>
      </c>
      <c r="T11" s="10"/>
      <c r="U11" s="10"/>
      <c r="V11" s="10">
        <v>202</v>
      </c>
      <c r="W11" s="12">
        <v>42649</v>
      </c>
      <c r="X11" s="10">
        <v>3</v>
      </c>
      <c r="Y11" s="10">
        <v>2158313</v>
      </c>
      <c r="Z11" s="10">
        <v>14</v>
      </c>
      <c r="AA11" s="10">
        <v>5.25</v>
      </c>
      <c r="AB11" s="10">
        <v>1</v>
      </c>
      <c r="AC11" s="11">
        <v>4.75</v>
      </c>
      <c r="AD11" s="13">
        <v>182.58</v>
      </c>
    </row>
    <row r="12" spans="1:30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1</v>
      </c>
      <c r="G12" s="6">
        <f t="shared" si="1"/>
        <v>28.999999999999996</v>
      </c>
      <c r="H12" s="5">
        <v>9</v>
      </c>
      <c r="I12" s="10">
        <v>10</v>
      </c>
      <c r="J12" s="6">
        <f t="shared" si="2"/>
        <v>136.88</v>
      </c>
      <c r="K12" s="5"/>
      <c r="L12" s="10"/>
      <c r="M12" s="8"/>
      <c r="N12" s="11">
        <v>76.67</v>
      </c>
      <c r="O12" s="10">
        <v>30</v>
      </c>
      <c r="P12" s="10">
        <v>600</v>
      </c>
      <c r="Q12" s="10">
        <v>650</v>
      </c>
      <c r="R12" s="10">
        <v>10</v>
      </c>
      <c r="S12" s="10">
        <v>61</v>
      </c>
      <c r="T12" s="10"/>
      <c r="U12" s="10"/>
      <c r="V12" s="10">
        <v>205</v>
      </c>
      <c r="W12" s="12">
        <v>42653</v>
      </c>
      <c r="X12" s="10">
        <v>2</v>
      </c>
      <c r="Y12" s="10">
        <v>2161009</v>
      </c>
      <c r="Z12" s="10">
        <v>14</v>
      </c>
      <c r="AA12" s="10">
        <v>2.75</v>
      </c>
      <c r="AB12" s="10">
        <v>1</v>
      </c>
      <c r="AC12" s="11">
        <v>8.25</v>
      </c>
      <c r="AD12" s="13">
        <v>174.58</v>
      </c>
    </row>
    <row r="13" spans="1:30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5</v>
      </c>
      <c r="G13" s="6">
        <f t="shared" si="1"/>
        <v>33.64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66.12</v>
      </c>
      <c r="O13" s="10">
        <v>30</v>
      </c>
      <c r="P13" s="10">
        <v>600</v>
      </c>
      <c r="Q13" s="10">
        <v>650</v>
      </c>
      <c r="R13" s="10">
        <v>10</v>
      </c>
      <c r="S13" s="10">
        <v>60</v>
      </c>
      <c r="T13" s="10"/>
      <c r="U13" s="10"/>
      <c r="V13" s="10">
        <v>200</v>
      </c>
      <c r="W13" s="12">
        <v>42654</v>
      </c>
      <c r="X13" s="10">
        <v>3</v>
      </c>
      <c r="Y13" s="10">
        <v>2159977</v>
      </c>
      <c r="Z13" s="10">
        <v>14</v>
      </c>
      <c r="AA13" s="10">
        <v>5.5</v>
      </c>
      <c r="AB13" s="10">
        <v>3</v>
      </c>
      <c r="AC13" s="11">
        <v>9.25</v>
      </c>
      <c r="AD13" s="13">
        <v>149.62</v>
      </c>
    </row>
    <row r="14" spans="1:30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7</v>
      </c>
      <c r="F14" s="7">
        <v>7</v>
      </c>
      <c r="G14" s="6">
        <f t="shared" si="1"/>
        <v>105.55999999999999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f>IF(B14=0,0,(D14+G14)-(D13+G13))</f>
        <v>71.92</v>
      </c>
      <c r="O14" s="10">
        <v>30</v>
      </c>
      <c r="P14" s="10">
        <v>550</v>
      </c>
      <c r="Q14" s="10">
        <v>600</v>
      </c>
      <c r="R14" s="10">
        <v>10</v>
      </c>
      <c r="S14" s="10">
        <v>62</v>
      </c>
      <c r="T14" s="10"/>
      <c r="U14" s="10"/>
      <c r="V14" s="10">
        <v>202</v>
      </c>
      <c r="W14" s="12">
        <v>42657</v>
      </c>
      <c r="X14" s="10">
        <v>2</v>
      </c>
      <c r="Y14" s="10">
        <v>2163041</v>
      </c>
      <c r="Z14" s="10">
        <v>13</v>
      </c>
      <c r="AA14" s="10">
        <v>4</v>
      </c>
      <c r="AB14" s="10">
        <v>1</v>
      </c>
      <c r="AC14" s="11">
        <v>3.75</v>
      </c>
      <c r="AD14" s="13">
        <v>168.29</v>
      </c>
    </row>
    <row r="15" spans="1:30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12</v>
      </c>
      <c r="F15" s="7">
        <v>10</v>
      </c>
      <c r="G15" s="6">
        <f t="shared" si="1"/>
        <v>178.64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f>IF(B15=0,0,(D15+G15)-(D14+G14))</f>
        <v>73.079999999999984</v>
      </c>
      <c r="O15" s="10">
        <v>30</v>
      </c>
      <c r="P15" s="10">
        <v>550</v>
      </c>
      <c r="Q15" s="10">
        <v>600</v>
      </c>
      <c r="R15" s="10">
        <v>10</v>
      </c>
      <c r="S15" s="10">
        <v>62</v>
      </c>
      <c r="T15" s="10"/>
      <c r="U15" s="10"/>
      <c r="V15" s="10">
        <v>196</v>
      </c>
      <c r="W15" s="12">
        <v>42660</v>
      </c>
      <c r="X15" s="10">
        <v>3</v>
      </c>
      <c r="Y15" s="10">
        <v>2164196</v>
      </c>
      <c r="Z15" s="10">
        <v>14</v>
      </c>
      <c r="AA15" s="10">
        <v>2</v>
      </c>
      <c r="AB15" s="10">
        <v>1</v>
      </c>
      <c r="AC15" s="11">
        <v>4.5</v>
      </c>
      <c r="AD15" s="13">
        <v>179.08</v>
      </c>
    </row>
    <row r="16" spans="1:30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14</v>
      </c>
      <c r="F16" s="7">
        <v>2</v>
      </c>
      <c r="G16" s="6">
        <f t="shared" si="1"/>
        <v>197.2</v>
      </c>
      <c r="H16" s="5">
        <v>4</v>
      </c>
      <c r="I16" s="10">
        <v>10</v>
      </c>
      <c r="J16" s="6">
        <f t="shared" si="2"/>
        <v>67.28</v>
      </c>
      <c r="K16" s="5"/>
      <c r="L16" s="10"/>
      <c r="M16" s="8"/>
      <c r="N16" s="11">
        <v>66.12</v>
      </c>
      <c r="O16" s="10">
        <v>30</v>
      </c>
      <c r="P16" s="10">
        <v>550</v>
      </c>
      <c r="Q16" s="10">
        <v>600</v>
      </c>
      <c r="R16" s="10">
        <v>10</v>
      </c>
      <c r="S16" s="10">
        <v>59</v>
      </c>
      <c r="T16" s="10"/>
      <c r="U16" s="10"/>
      <c r="V16" s="10">
        <v>193</v>
      </c>
      <c r="W16" s="12">
        <v>42662</v>
      </c>
      <c r="X16" s="10">
        <v>2</v>
      </c>
      <c r="Y16" s="10">
        <v>2165716</v>
      </c>
      <c r="Z16" s="10">
        <v>13</v>
      </c>
      <c r="AA16" s="10">
        <v>9</v>
      </c>
      <c r="AB16" s="10">
        <v>1</v>
      </c>
      <c r="AC16" s="11">
        <v>7</v>
      </c>
      <c r="AD16" s="13">
        <v>170.33</v>
      </c>
    </row>
    <row r="17" spans="1:30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14</v>
      </c>
      <c r="F17" s="7">
        <v>2</v>
      </c>
      <c r="G17" s="6">
        <f t="shared" si="1"/>
        <v>197.2</v>
      </c>
      <c r="H17" s="5">
        <v>10</v>
      </c>
      <c r="I17" s="10">
        <v>2</v>
      </c>
      <c r="J17" s="6">
        <f t="shared" si="2"/>
        <v>141.51999999999998</v>
      </c>
      <c r="K17" s="5"/>
      <c r="L17" s="10"/>
      <c r="M17" s="8"/>
      <c r="N17" s="11">
        <v>74.239999999999995</v>
      </c>
      <c r="O17" s="10">
        <v>30</v>
      </c>
      <c r="P17" s="10">
        <v>550</v>
      </c>
      <c r="Q17" s="10">
        <v>600</v>
      </c>
      <c r="R17" s="10">
        <v>10</v>
      </c>
      <c r="S17" s="10">
        <v>58</v>
      </c>
      <c r="T17" s="10"/>
      <c r="U17" s="10"/>
      <c r="V17" s="10">
        <v>197</v>
      </c>
      <c r="W17" s="12">
        <v>42665</v>
      </c>
      <c r="X17" s="10">
        <v>3</v>
      </c>
      <c r="Y17" s="10">
        <v>2167472</v>
      </c>
      <c r="Z17" s="10">
        <v>14</v>
      </c>
      <c r="AA17" s="10">
        <v>3</v>
      </c>
      <c r="AB17" s="10">
        <v>2</v>
      </c>
      <c r="AC17" s="11">
        <v>4.25</v>
      </c>
      <c r="AD17" s="13">
        <v>166.54</v>
      </c>
    </row>
    <row r="18" spans="1:30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7</v>
      </c>
      <c r="G18" s="6">
        <f t="shared" si="1"/>
        <v>35.96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69.02</v>
      </c>
      <c r="O18" s="10">
        <v>30</v>
      </c>
      <c r="P18" s="10">
        <v>500</v>
      </c>
      <c r="Q18" s="10">
        <v>550</v>
      </c>
      <c r="R18" s="10">
        <v>10</v>
      </c>
      <c r="S18" s="10">
        <v>62</v>
      </c>
      <c r="T18" s="10"/>
      <c r="U18" s="10"/>
      <c r="V18" s="10">
        <v>199</v>
      </c>
      <c r="W18" s="12">
        <v>42669</v>
      </c>
      <c r="X18" s="10">
        <v>2</v>
      </c>
      <c r="Y18" s="10">
        <v>2169954</v>
      </c>
      <c r="Z18" s="10">
        <v>13</v>
      </c>
      <c r="AA18" s="10">
        <v>10.5</v>
      </c>
      <c r="AB18" s="10">
        <v>1</v>
      </c>
      <c r="AC18" s="11">
        <v>2.25</v>
      </c>
      <c r="AD18" s="13">
        <v>177.62</v>
      </c>
    </row>
    <row r="19" spans="1:30" ht="13" thickBot="1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7</v>
      </c>
      <c r="F19" s="7">
        <v>10</v>
      </c>
      <c r="G19" s="6">
        <f t="shared" si="1"/>
        <v>109.03999999999999</v>
      </c>
      <c r="H19" s="5">
        <v>3</v>
      </c>
      <c r="I19" s="10">
        <v>10</v>
      </c>
      <c r="J19" s="6">
        <f t="shared" si="2"/>
        <v>53.36</v>
      </c>
      <c r="K19" s="5"/>
      <c r="L19" s="10"/>
      <c r="M19" s="8"/>
      <c r="N19" s="11">
        <v>78.86</v>
      </c>
      <c r="O19" s="10">
        <v>30</v>
      </c>
      <c r="P19" s="10">
        <v>500</v>
      </c>
      <c r="Q19" s="10">
        <v>550</v>
      </c>
      <c r="R19" s="10">
        <v>10</v>
      </c>
      <c r="S19" s="10">
        <v>58</v>
      </c>
      <c r="T19" s="10"/>
      <c r="U19" s="10"/>
      <c r="V19" s="10">
        <v>199</v>
      </c>
      <c r="W19" s="12">
        <v>42672</v>
      </c>
      <c r="X19" s="10">
        <v>1</v>
      </c>
      <c r="Y19" s="10">
        <v>2171473</v>
      </c>
      <c r="Z19" s="10">
        <v>14</v>
      </c>
      <c r="AA19" s="10">
        <v>4</v>
      </c>
      <c r="AB19" s="10">
        <v>1</v>
      </c>
      <c r="AC19" s="11">
        <v>3.75</v>
      </c>
      <c r="AD19" s="13">
        <v>182.29</v>
      </c>
    </row>
    <row r="20" spans="1:30" ht="13" thickBot="1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13</v>
      </c>
      <c r="F20" s="7">
        <v>3</v>
      </c>
      <c r="G20" s="6">
        <f t="shared" si="1"/>
        <v>184.44</v>
      </c>
      <c r="H20" s="5">
        <v>3</v>
      </c>
      <c r="I20" s="10">
        <v>10</v>
      </c>
      <c r="J20" s="6">
        <f t="shared" si="2"/>
        <v>53.36</v>
      </c>
      <c r="K20" s="5"/>
      <c r="L20" s="10"/>
      <c r="M20" s="8"/>
      <c r="N20" s="11">
        <f>IF(B20=0,0,(D20+G20)-(D19+G19))</f>
        <v>75.400000000000006</v>
      </c>
      <c r="O20" s="10">
        <v>30</v>
      </c>
      <c r="P20" s="10">
        <v>450</v>
      </c>
      <c r="Q20" s="10">
        <v>500</v>
      </c>
      <c r="R20" s="10">
        <v>10</v>
      </c>
      <c r="S20" s="10">
        <v>56</v>
      </c>
      <c r="T20" s="10"/>
      <c r="U20" s="10"/>
      <c r="V20" s="14">
        <v>195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13</v>
      </c>
      <c r="F21" s="7">
        <v>6</v>
      </c>
      <c r="G21" s="6">
        <f t="shared" si="1"/>
        <v>187.92</v>
      </c>
      <c r="H21" s="5">
        <v>8</v>
      </c>
      <c r="I21" s="10">
        <v>1</v>
      </c>
      <c r="J21" s="6">
        <f t="shared" si="2"/>
        <v>112.52</v>
      </c>
      <c r="K21" s="5"/>
      <c r="L21" s="10"/>
      <c r="M21" s="8"/>
      <c r="N21" s="11">
        <v>62.64</v>
      </c>
      <c r="O21" s="10">
        <v>30</v>
      </c>
      <c r="P21" s="10">
        <v>450</v>
      </c>
      <c r="Q21" s="10">
        <v>500</v>
      </c>
      <c r="R21" s="16">
        <v>10</v>
      </c>
      <c r="S21" s="10">
        <v>59</v>
      </c>
      <c r="T21" s="10"/>
      <c r="U21" s="10"/>
      <c r="V21" s="10">
        <v>198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1</v>
      </c>
      <c r="F22" s="7">
        <v>4</v>
      </c>
      <c r="G22" s="6">
        <f t="shared" si="1"/>
        <v>18.559999999999999</v>
      </c>
      <c r="H22" s="5">
        <v>13</v>
      </c>
      <c r="I22" s="10">
        <v>1</v>
      </c>
      <c r="J22" s="6">
        <f t="shared" si="2"/>
        <v>182.11999999999998</v>
      </c>
      <c r="K22" s="5"/>
      <c r="L22" s="10"/>
      <c r="M22" s="8"/>
      <c r="N22" s="11">
        <v>68.53</v>
      </c>
      <c r="O22" s="10">
        <v>30</v>
      </c>
      <c r="P22" s="10">
        <v>400</v>
      </c>
      <c r="Q22" s="10">
        <v>500</v>
      </c>
      <c r="R22" s="10">
        <v>10</v>
      </c>
      <c r="S22" s="10">
        <v>61</v>
      </c>
      <c r="T22" s="10"/>
      <c r="U22" s="10"/>
      <c r="V22" s="10">
        <v>202</v>
      </c>
      <c r="W22" s="12">
        <v>42673</v>
      </c>
      <c r="X22" s="10">
        <v>3</v>
      </c>
      <c r="Y22" s="10">
        <v>2172029</v>
      </c>
      <c r="Z22" s="10">
        <v>13</v>
      </c>
      <c r="AA22" s="10">
        <v>2.5</v>
      </c>
      <c r="AB22" s="10">
        <v>1</v>
      </c>
      <c r="AC22" s="10">
        <v>3</v>
      </c>
      <c r="AD22" s="10">
        <v>167.41</v>
      </c>
    </row>
    <row r="23" spans="1:30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4</v>
      </c>
      <c r="F23" s="7">
        <v>2</v>
      </c>
      <c r="G23" s="6">
        <f t="shared" si="1"/>
        <v>57.999999999999993</v>
      </c>
      <c r="H23" s="5">
        <v>14</v>
      </c>
      <c r="I23" s="10">
        <v>1</v>
      </c>
      <c r="J23" s="6">
        <f t="shared" si="2"/>
        <v>196.04</v>
      </c>
      <c r="K23" s="5"/>
      <c r="L23" s="10"/>
      <c r="M23" s="8"/>
      <c r="N23" s="11">
        <v>53.36</v>
      </c>
      <c r="O23" s="10">
        <v>30</v>
      </c>
      <c r="P23" s="10">
        <v>400</v>
      </c>
      <c r="Q23" s="10">
        <v>500</v>
      </c>
      <c r="R23" s="10">
        <v>10</v>
      </c>
      <c r="S23" s="10">
        <v>59</v>
      </c>
      <c r="T23" s="10"/>
      <c r="U23" s="10"/>
      <c r="V23" s="10">
        <v>198</v>
      </c>
      <c r="W23" s="12">
        <v>42674</v>
      </c>
      <c r="X23" s="10">
        <v>2</v>
      </c>
      <c r="Y23" s="10">
        <v>2172918</v>
      </c>
      <c r="Z23" s="10">
        <v>14</v>
      </c>
      <c r="AA23" s="10">
        <v>4</v>
      </c>
      <c r="AB23" s="10">
        <v>2</v>
      </c>
      <c r="AC23" s="10">
        <v>0</v>
      </c>
      <c r="AD23" s="10">
        <v>172.66</v>
      </c>
    </row>
    <row r="24" spans="1:30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8</v>
      </c>
      <c r="F24" s="7">
        <v>10</v>
      </c>
      <c r="G24" s="6">
        <f t="shared" si="1"/>
        <v>122.96</v>
      </c>
      <c r="H24" s="5">
        <v>14</v>
      </c>
      <c r="I24" s="10">
        <v>1</v>
      </c>
      <c r="J24" s="6">
        <f t="shared" si="2"/>
        <v>196.04</v>
      </c>
      <c r="K24" s="5"/>
      <c r="L24" s="10"/>
      <c r="M24" s="8"/>
      <c r="N24" s="11">
        <f>IF(B24=0,0,(D24+G24)-(D23+G23))</f>
        <v>64.960000000000008</v>
      </c>
      <c r="O24" s="10">
        <v>30</v>
      </c>
      <c r="P24" s="10">
        <v>400</v>
      </c>
      <c r="Q24" s="10">
        <v>500</v>
      </c>
      <c r="R24" s="10">
        <v>10</v>
      </c>
      <c r="S24" s="10">
        <v>58</v>
      </c>
      <c r="T24" s="10"/>
      <c r="U24" s="10"/>
      <c r="V24" s="10">
        <v>192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13</v>
      </c>
      <c r="F25" s="7">
        <v>7</v>
      </c>
      <c r="G25" s="6">
        <f t="shared" si="1"/>
        <v>189.07999999999998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/>
      <c r="N25" s="11">
        <v>68.88</v>
      </c>
      <c r="O25" s="10">
        <v>30</v>
      </c>
      <c r="P25" s="10">
        <v>400</v>
      </c>
      <c r="Q25" s="10">
        <v>500</v>
      </c>
      <c r="R25" s="10">
        <v>10</v>
      </c>
      <c r="S25" s="10">
        <v>57</v>
      </c>
      <c r="T25" s="10"/>
      <c r="U25" s="10"/>
      <c r="V25" s="17">
        <v>200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13</v>
      </c>
      <c r="F26" s="7">
        <v>7</v>
      </c>
      <c r="G26" s="6">
        <f t="shared" si="1"/>
        <v>189.07999999999998</v>
      </c>
      <c r="H26" s="5">
        <v>5</v>
      </c>
      <c r="I26" s="10">
        <v>10</v>
      </c>
      <c r="J26" s="6">
        <f t="shared" si="2"/>
        <v>81.199999999999989</v>
      </c>
      <c r="K26" s="5"/>
      <c r="L26" s="10"/>
      <c r="M26" s="8"/>
      <c r="N26" s="11">
        <v>61.48</v>
      </c>
      <c r="O26" s="10">
        <v>30</v>
      </c>
      <c r="P26" s="10">
        <v>350</v>
      </c>
      <c r="Q26" s="10">
        <v>500</v>
      </c>
      <c r="R26" s="10">
        <v>10</v>
      </c>
      <c r="S26" s="10">
        <v>57</v>
      </c>
      <c r="T26" s="10"/>
      <c r="U26" s="10"/>
      <c r="V26" s="10">
        <v>196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1</v>
      </c>
      <c r="F27" s="7">
        <v>7</v>
      </c>
      <c r="G27" s="6">
        <f t="shared" si="1"/>
        <v>22.04</v>
      </c>
      <c r="H27" s="5">
        <v>10</v>
      </c>
      <c r="I27" s="10">
        <v>4</v>
      </c>
      <c r="J27" s="6">
        <f t="shared" si="2"/>
        <v>143.84</v>
      </c>
      <c r="K27" s="5"/>
      <c r="L27" s="10"/>
      <c r="M27" s="8"/>
      <c r="N27" s="11">
        <v>65.930000000000007</v>
      </c>
      <c r="O27" s="10">
        <v>30</v>
      </c>
      <c r="P27" s="10">
        <v>350</v>
      </c>
      <c r="Q27" s="10">
        <v>500</v>
      </c>
      <c r="R27" s="10">
        <v>10</v>
      </c>
      <c r="S27" s="10">
        <v>61</v>
      </c>
      <c r="T27" s="10"/>
      <c r="U27" s="10"/>
      <c r="V27" s="10">
        <v>193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14</v>
      </c>
      <c r="I28" s="10">
        <v>0</v>
      </c>
      <c r="J28" s="6">
        <f t="shared" si="2"/>
        <v>194.88</v>
      </c>
      <c r="K28" s="5"/>
      <c r="L28" s="10"/>
      <c r="M28" s="8"/>
      <c r="N28" s="11">
        <v>60.32</v>
      </c>
      <c r="O28" s="10">
        <v>30</v>
      </c>
      <c r="P28" s="10">
        <v>350</v>
      </c>
      <c r="Q28" s="10">
        <v>500</v>
      </c>
      <c r="R28" s="10">
        <v>10</v>
      </c>
      <c r="S28" s="10">
        <v>59</v>
      </c>
      <c r="T28" s="10"/>
      <c r="U28" s="10"/>
      <c r="V28" s="10">
        <v>194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6</v>
      </c>
      <c r="F29" s="7">
        <v>11</v>
      </c>
      <c r="G29" s="6">
        <f t="shared" si="1"/>
        <v>96.279999999999987</v>
      </c>
      <c r="H29" s="5">
        <v>14</v>
      </c>
      <c r="I29" s="10">
        <v>0</v>
      </c>
      <c r="J29" s="6">
        <f t="shared" si="2"/>
        <v>194.88</v>
      </c>
      <c r="K29" s="5"/>
      <c r="L29" s="10"/>
      <c r="M29" s="8"/>
      <c r="N29" s="11">
        <f>IF(B29=0,0,(D29+G29)-(D28+G28))</f>
        <v>64.95999999999998</v>
      </c>
      <c r="O29" s="10">
        <v>30</v>
      </c>
      <c r="P29" s="10">
        <v>350</v>
      </c>
      <c r="Q29" s="10">
        <v>500</v>
      </c>
      <c r="R29" s="10">
        <v>10</v>
      </c>
      <c r="S29" s="10">
        <v>62</v>
      </c>
      <c r="T29" s="10"/>
      <c r="U29" s="10"/>
      <c r="V29" s="10">
        <v>191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11</v>
      </c>
      <c r="F30" s="7">
        <v>4</v>
      </c>
      <c r="G30" s="6">
        <f t="shared" si="1"/>
        <v>157.76</v>
      </c>
      <c r="H30" s="5">
        <v>2</v>
      </c>
      <c r="I30" s="10">
        <v>5</v>
      </c>
      <c r="J30" s="6">
        <f t="shared" ref="J30:J39" si="4">((+H30*12)+I30)*1.16</f>
        <v>33.64</v>
      </c>
      <c r="K30" s="5"/>
      <c r="L30" s="10"/>
      <c r="M30" s="8"/>
      <c r="N30" s="11">
        <v>66.78</v>
      </c>
      <c r="O30" s="10">
        <v>30</v>
      </c>
      <c r="P30" s="10">
        <v>350</v>
      </c>
      <c r="Q30" s="10">
        <v>500</v>
      </c>
      <c r="R30" s="10">
        <v>10</v>
      </c>
      <c r="S30" s="10">
        <v>61</v>
      </c>
      <c r="T30" s="10"/>
      <c r="U30" s="10"/>
      <c r="V30" s="10">
        <v>191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4</v>
      </c>
      <c r="I31" s="10">
        <v>5</v>
      </c>
      <c r="J31" s="6">
        <f t="shared" si="4"/>
        <v>61.48</v>
      </c>
      <c r="K31" s="5"/>
      <c r="L31" s="10"/>
      <c r="M31" s="8"/>
      <c r="N31" s="11">
        <v>67.28</v>
      </c>
      <c r="O31" s="10">
        <v>30</v>
      </c>
      <c r="P31" s="10">
        <v>350</v>
      </c>
      <c r="Q31" s="10">
        <v>500</v>
      </c>
      <c r="R31" s="10">
        <v>10</v>
      </c>
      <c r="S31" s="10">
        <v>60</v>
      </c>
      <c r="T31" s="10"/>
      <c r="U31" s="10"/>
      <c r="V31" s="10">
        <v>195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13</v>
      </c>
      <c r="F32" s="7">
        <v>4</v>
      </c>
      <c r="G32" s="6">
        <f t="shared" si="1"/>
        <v>185.6</v>
      </c>
      <c r="H32" s="5">
        <v>10</v>
      </c>
      <c r="I32" s="10">
        <v>2</v>
      </c>
      <c r="J32" s="6">
        <f t="shared" si="4"/>
        <v>141.51999999999998</v>
      </c>
      <c r="K32" s="5"/>
      <c r="L32" s="10"/>
      <c r="M32" s="8"/>
      <c r="N32" s="11">
        <v>68.44</v>
      </c>
      <c r="O32" s="10">
        <v>30</v>
      </c>
      <c r="P32" s="10">
        <v>350</v>
      </c>
      <c r="Q32" s="10">
        <v>500</v>
      </c>
      <c r="R32" s="10">
        <v>10</v>
      </c>
      <c r="S32" s="10">
        <v>59</v>
      </c>
      <c r="T32" s="10"/>
      <c r="U32" s="10"/>
      <c r="V32" s="10">
        <v>193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7</v>
      </c>
      <c r="D33" s="6">
        <f t="shared" si="0"/>
        <v>35.96</v>
      </c>
      <c r="E33" s="5">
        <v>13</v>
      </c>
      <c r="F33" s="7">
        <v>9</v>
      </c>
      <c r="G33" s="6">
        <f t="shared" si="1"/>
        <v>191.39999999999998</v>
      </c>
      <c r="H33" s="5">
        <v>13</v>
      </c>
      <c r="I33" s="10">
        <v>4</v>
      </c>
      <c r="J33" s="6">
        <f t="shared" si="4"/>
        <v>185.6</v>
      </c>
      <c r="K33" s="5"/>
      <c r="L33" s="10"/>
      <c r="M33" s="8"/>
      <c r="N33" s="11">
        <v>54.52</v>
      </c>
      <c r="O33" s="10">
        <v>30</v>
      </c>
      <c r="P33" s="10">
        <v>300</v>
      </c>
      <c r="Q33" s="10">
        <v>450</v>
      </c>
      <c r="R33" s="10">
        <v>10</v>
      </c>
      <c r="S33" s="10">
        <v>58</v>
      </c>
      <c r="T33" s="10"/>
      <c r="U33" s="10"/>
      <c r="V33" s="10">
        <v>196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6</v>
      </c>
      <c r="C34" s="10">
        <v>10</v>
      </c>
      <c r="D34" s="6">
        <f t="shared" si="0"/>
        <v>95.11999999999999</v>
      </c>
      <c r="E34" s="5">
        <v>1</v>
      </c>
      <c r="F34" s="7">
        <v>3</v>
      </c>
      <c r="G34" s="6">
        <f t="shared" si="1"/>
        <v>17.399999999999999</v>
      </c>
      <c r="H34" s="5">
        <v>13</v>
      </c>
      <c r="I34" s="10">
        <v>2</v>
      </c>
      <c r="J34" s="6">
        <f t="shared" si="4"/>
        <v>183.28</v>
      </c>
      <c r="K34" s="5"/>
      <c r="L34" s="10"/>
      <c r="M34" s="8"/>
      <c r="N34" s="11">
        <v>60.46</v>
      </c>
      <c r="O34" s="10">
        <v>30</v>
      </c>
      <c r="P34" s="10">
        <v>300</v>
      </c>
      <c r="Q34" s="10">
        <v>450</v>
      </c>
      <c r="R34" s="10">
        <v>10</v>
      </c>
      <c r="S34" s="10">
        <v>55</v>
      </c>
      <c r="T34" s="10"/>
      <c r="U34" s="10"/>
      <c r="V34" s="10">
        <v>193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11</v>
      </c>
      <c r="C35" s="10">
        <v>2</v>
      </c>
      <c r="D35" s="6">
        <f t="shared" si="0"/>
        <v>155.44</v>
      </c>
      <c r="E35" s="5">
        <v>1</v>
      </c>
      <c r="F35" s="7">
        <v>3</v>
      </c>
      <c r="G35" s="6">
        <f t="shared" si="1"/>
        <v>17.399999999999999</v>
      </c>
      <c r="H35" s="5">
        <v>13</v>
      </c>
      <c r="I35" s="10">
        <v>2</v>
      </c>
      <c r="J35" s="6">
        <f t="shared" si="4"/>
        <v>183.28</v>
      </c>
      <c r="K35" s="5"/>
      <c r="L35" s="10"/>
      <c r="M35" s="8"/>
      <c r="N35" s="11">
        <f>IF(B35=0,0,(D35+G35)-(D34+G34))</f>
        <v>60.320000000000022</v>
      </c>
      <c r="O35" s="10">
        <v>30</v>
      </c>
      <c r="P35" s="10">
        <v>300</v>
      </c>
      <c r="Q35" s="10">
        <v>450</v>
      </c>
      <c r="R35" s="10">
        <v>10</v>
      </c>
      <c r="S35" s="10">
        <v>54</v>
      </c>
      <c r="T35" s="10"/>
      <c r="U35" s="10"/>
      <c r="V35" s="10">
        <v>194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0</v>
      </c>
      <c r="D36" s="6">
        <f t="shared" si="0"/>
        <v>194.88</v>
      </c>
      <c r="E36" s="5">
        <v>3</v>
      </c>
      <c r="F36" s="7">
        <v>0</v>
      </c>
      <c r="G36" s="6">
        <f t="shared" si="1"/>
        <v>41.76</v>
      </c>
      <c r="H36" s="5">
        <v>13</v>
      </c>
      <c r="I36" s="10">
        <v>2</v>
      </c>
      <c r="J36" s="6">
        <f t="shared" si="4"/>
        <v>183.28</v>
      </c>
      <c r="K36" s="5"/>
      <c r="L36" s="10"/>
      <c r="M36" s="8"/>
      <c r="N36" s="11">
        <f>IF(B36=0,0,(D36+G36)-(D35+G35))</f>
        <v>63.799999999999983</v>
      </c>
      <c r="O36" s="10">
        <v>30</v>
      </c>
      <c r="P36" s="10">
        <v>300</v>
      </c>
      <c r="Q36" s="10">
        <v>450</v>
      </c>
      <c r="R36" s="10">
        <v>10</v>
      </c>
      <c r="S36" s="10">
        <v>55</v>
      </c>
      <c r="T36" s="10"/>
      <c r="U36" s="10"/>
      <c r="V36" s="10">
        <v>193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7</v>
      </c>
      <c r="F37" s="7">
        <v>8</v>
      </c>
      <c r="G37" s="6">
        <f t="shared" si="1"/>
        <v>106.72</v>
      </c>
      <c r="H37" s="5">
        <v>13</v>
      </c>
      <c r="I37" s="10">
        <v>2</v>
      </c>
      <c r="J37" s="6">
        <f t="shared" si="4"/>
        <v>183.28</v>
      </c>
      <c r="K37" s="5"/>
      <c r="L37" s="10"/>
      <c r="M37" s="8"/>
      <c r="N37" s="11">
        <v>70.930000000000007</v>
      </c>
      <c r="O37" s="10">
        <v>30</v>
      </c>
      <c r="P37" s="10">
        <v>275</v>
      </c>
      <c r="Q37" s="10">
        <v>425</v>
      </c>
      <c r="R37" s="10">
        <v>10</v>
      </c>
      <c r="S37" s="10">
        <v>62</v>
      </c>
      <c r="T37" s="10"/>
      <c r="U37" s="10"/>
      <c r="V37" s="10">
        <v>194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12</v>
      </c>
      <c r="F38" s="7">
        <v>5</v>
      </c>
      <c r="G38" s="6">
        <f t="shared" si="1"/>
        <v>172.83999999999997</v>
      </c>
      <c r="H38" s="5">
        <v>1</v>
      </c>
      <c r="I38" s="10">
        <v>3</v>
      </c>
      <c r="J38" s="6">
        <f t="shared" si="4"/>
        <v>17.399999999999999</v>
      </c>
      <c r="K38" s="5"/>
      <c r="L38" s="10"/>
      <c r="M38" s="8"/>
      <c r="N38" s="11">
        <v>67.650000000000006</v>
      </c>
      <c r="O38" s="10">
        <v>32</v>
      </c>
      <c r="P38" s="10">
        <v>275</v>
      </c>
      <c r="Q38" s="10">
        <v>425</v>
      </c>
      <c r="R38" s="10">
        <v>10</v>
      </c>
      <c r="S38" s="10">
        <v>59</v>
      </c>
      <c r="T38" s="10"/>
      <c r="U38" s="10"/>
      <c r="V38" s="10">
        <v>194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4</v>
      </c>
      <c r="F39" s="7">
        <v>5</v>
      </c>
      <c r="G39" s="6">
        <f t="shared" si="1"/>
        <v>61.48</v>
      </c>
      <c r="H39" s="5">
        <v>1</v>
      </c>
      <c r="I39" s="10">
        <v>8</v>
      </c>
      <c r="J39" s="6">
        <f t="shared" si="4"/>
        <v>23.2</v>
      </c>
      <c r="K39" s="5"/>
      <c r="L39" s="10"/>
      <c r="M39" s="8"/>
      <c r="N39" s="11">
        <v>67.099999999999994</v>
      </c>
      <c r="O39" s="10">
        <v>32</v>
      </c>
      <c r="P39" s="10">
        <v>275</v>
      </c>
      <c r="Q39" s="10">
        <v>425</v>
      </c>
      <c r="R39" s="10">
        <v>10</v>
      </c>
      <c r="S39" s="10">
        <v>56</v>
      </c>
      <c r="T39" s="10"/>
      <c r="U39" s="10"/>
      <c r="V39" s="10">
        <v>191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2089.59</v>
      </c>
      <c r="O40" s="20"/>
      <c r="T40" s="22" t="s">
        <v>34</v>
      </c>
      <c r="U40" s="20">
        <f>SUM(U9:U39)</f>
        <v>0</v>
      </c>
      <c r="V40" s="20">
        <f>SUM(V9:V39)</f>
        <v>6108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2089.59</v>
      </c>
      <c r="O42" s="9">
        <f>O40+O41</f>
        <v>0</v>
      </c>
      <c r="S42" t="s">
        <v>48</v>
      </c>
      <c r="U42" s="9">
        <f>U40+U41</f>
        <v>0</v>
      </c>
      <c r="V42" s="9">
        <f>V40+V41</f>
        <v>6108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9.83203125" customWidth="1"/>
    <col min="26" max="26" width="4.1640625" customWidth="1"/>
    <col min="27" max="27" width="6.83203125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</v>
      </c>
      <c r="D8" s="6">
        <f t="shared" ref="D8:D39" si="0">((+B8*12)+C8)*1.16</f>
        <v>28.999999999999996</v>
      </c>
      <c r="E8" s="5">
        <v>1</v>
      </c>
      <c r="F8" s="7">
        <v>5</v>
      </c>
      <c r="G8" s="6">
        <f t="shared" ref="G8:G39" si="1">((+E8*12)+F8)*1.16</f>
        <v>19.72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6</v>
      </c>
      <c r="F9" s="7">
        <v>4</v>
      </c>
      <c r="G9" s="6">
        <f t="shared" si="1"/>
        <v>88.16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f>IF(B9=0,0,(D9+G9)-(D8+G8))</f>
        <v>68.44</v>
      </c>
      <c r="O9" s="10">
        <v>30</v>
      </c>
      <c r="P9" s="10">
        <v>600</v>
      </c>
      <c r="Q9" s="10">
        <v>650</v>
      </c>
      <c r="R9" s="10">
        <v>10</v>
      </c>
      <c r="S9" s="10">
        <v>60</v>
      </c>
      <c r="T9" s="10"/>
      <c r="U9" s="10"/>
      <c r="V9" s="10">
        <v>204</v>
      </c>
      <c r="W9" s="12">
        <v>42615</v>
      </c>
      <c r="X9" s="10">
        <v>3</v>
      </c>
      <c r="Y9" s="10">
        <v>2137427</v>
      </c>
      <c r="Z9" s="10">
        <v>14</v>
      </c>
      <c r="AA9" s="10">
        <v>0</v>
      </c>
      <c r="AB9" s="10">
        <v>1</v>
      </c>
      <c r="AC9" s="11">
        <v>5</v>
      </c>
      <c r="AD9" s="13">
        <v>176.16</v>
      </c>
    </row>
    <row r="10" spans="1:30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11</v>
      </c>
      <c r="F10" s="7">
        <v>4</v>
      </c>
      <c r="G10" s="6">
        <f t="shared" si="1"/>
        <v>157.76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/>
      <c r="N10" s="11">
        <v>68.28</v>
      </c>
      <c r="O10" s="10">
        <v>30</v>
      </c>
      <c r="P10" s="10">
        <v>600</v>
      </c>
      <c r="Q10" s="10">
        <v>650</v>
      </c>
      <c r="R10" s="10">
        <v>10</v>
      </c>
      <c r="S10" s="10">
        <v>62</v>
      </c>
      <c r="T10" s="10"/>
      <c r="U10" s="10"/>
      <c r="V10" s="10">
        <v>204</v>
      </c>
      <c r="W10" s="12">
        <v>42618</v>
      </c>
      <c r="X10" s="10">
        <v>2</v>
      </c>
      <c r="Y10" s="10">
        <v>2139004</v>
      </c>
      <c r="Z10" s="10">
        <v>14</v>
      </c>
      <c r="AA10" s="10">
        <v>2.5</v>
      </c>
      <c r="AB10" s="10">
        <v>1</v>
      </c>
      <c r="AC10" s="11">
        <v>11</v>
      </c>
      <c r="AD10" s="13">
        <v>172.08</v>
      </c>
    </row>
    <row r="11" spans="1:30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14</v>
      </c>
      <c r="F11" s="7">
        <v>2</v>
      </c>
      <c r="G11" s="6">
        <f t="shared" si="1"/>
        <v>197.2</v>
      </c>
      <c r="H11" s="5">
        <v>3</v>
      </c>
      <c r="I11" s="10">
        <v>5</v>
      </c>
      <c r="J11" s="6">
        <f t="shared" si="2"/>
        <v>47.559999999999995</v>
      </c>
      <c r="K11" s="5"/>
      <c r="L11" s="10"/>
      <c r="M11" s="8"/>
      <c r="N11" s="11">
        <v>67.28</v>
      </c>
      <c r="O11" s="10">
        <v>28</v>
      </c>
      <c r="P11" s="10">
        <v>600</v>
      </c>
      <c r="Q11" s="10">
        <v>650</v>
      </c>
      <c r="R11" s="10">
        <v>10</v>
      </c>
      <c r="S11" s="10">
        <v>62</v>
      </c>
      <c r="T11" s="10"/>
      <c r="U11" s="10"/>
      <c r="V11" s="10">
        <v>204</v>
      </c>
      <c r="W11" s="12">
        <v>42619</v>
      </c>
      <c r="X11" s="10">
        <v>3</v>
      </c>
      <c r="Y11" s="10">
        <v>2139966</v>
      </c>
      <c r="Z11" s="10">
        <v>14</v>
      </c>
      <c r="AA11" s="10">
        <v>6.25</v>
      </c>
      <c r="AB11" s="10">
        <v>2</v>
      </c>
      <c r="AC11" s="11">
        <v>2</v>
      </c>
      <c r="AD11" s="13">
        <v>172.95</v>
      </c>
    </row>
    <row r="12" spans="1:30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1</v>
      </c>
      <c r="F12" s="7">
        <v>11</v>
      </c>
      <c r="G12" s="6">
        <f t="shared" si="1"/>
        <v>26.68</v>
      </c>
      <c r="H12" s="5">
        <v>8</v>
      </c>
      <c r="I12" s="10">
        <v>5</v>
      </c>
      <c r="J12" s="6">
        <f t="shared" si="2"/>
        <v>117.16</v>
      </c>
      <c r="K12" s="5"/>
      <c r="L12" s="10"/>
      <c r="M12" s="8"/>
      <c r="N12" s="11">
        <v>71.16</v>
      </c>
      <c r="O12" s="10">
        <v>30</v>
      </c>
      <c r="P12" s="10">
        <v>600</v>
      </c>
      <c r="Q12" s="10">
        <v>650</v>
      </c>
      <c r="R12" s="10">
        <v>10</v>
      </c>
      <c r="S12" s="10">
        <v>58</v>
      </c>
      <c r="T12" s="10"/>
      <c r="U12" s="10"/>
      <c r="V12" s="10">
        <v>203</v>
      </c>
      <c r="W12" s="12">
        <v>42623</v>
      </c>
      <c r="X12" s="10">
        <v>3</v>
      </c>
      <c r="Y12" s="10">
        <v>2142669</v>
      </c>
      <c r="Z12" s="10">
        <v>14</v>
      </c>
      <c r="AA12" s="10">
        <v>2.25</v>
      </c>
      <c r="AB12" s="10">
        <v>2</v>
      </c>
      <c r="AC12" s="11">
        <v>1.5</v>
      </c>
      <c r="AD12" s="13">
        <v>168.87</v>
      </c>
    </row>
    <row r="13" spans="1:30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1</v>
      </c>
      <c r="F13" s="7">
        <v>11</v>
      </c>
      <c r="G13" s="6">
        <f t="shared" si="1"/>
        <v>26.68</v>
      </c>
      <c r="H13" s="5">
        <v>13</v>
      </c>
      <c r="I13" s="10">
        <v>4</v>
      </c>
      <c r="J13" s="6">
        <f t="shared" si="2"/>
        <v>185.6</v>
      </c>
      <c r="K13" s="5"/>
      <c r="L13" s="10"/>
      <c r="M13" s="8"/>
      <c r="N13" s="11">
        <v>68.44</v>
      </c>
      <c r="O13" s="10">
        <v>30</v>
      </c>
      <c r="P13" s="10">
        <v>600</v>
      </c>
      <c r="Q13" s="10">
        <v>650</v>
      </c>
      <c r="R13" s="10">
        <v>10</v>
      </c>
      <c r="S13" s="10">
        <v>60</v>
      </c>
      <c r="T13" s="10"/>
      <c r="U13" s="10"/>
      <c r="V13" s="10">
        <v>203</v>
      </c>
      <c r="W13" s="12">
        <v>42625</v>
      </c>
      <c r="X13" s="10">
        <v>2</v>
      </c>
      <c r="Y13" s="10">
        <v>2143341</v>
      </c>
      <c r="Z13" s="10">
        <v>14</v>
      </c>
      <c r="AA13" s="10">
        <v>3</v>
      </c>
      <c r="AB13" s="10">
        <v>1</v>
      </c>
      <c r="AC13" s="11">
        <v>5</v>
      </c>
      <c r="AD13" s="13">
        <v>180</v>
      </c>
    </row>
    <row r="14" spans="1:30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2</v>
      </c>
      <c r="F14" s="7">
        <v>0</v>
      </c>
      <c r="G14" s="6">
        <f t="shared" si="1"/>
        <v>27.839999999999996</v>
      </c>
      <c r="H14" s="5">
        <v>5</v>
      </c>
      <c r="I14" s="10">
        <v>7</v>
      </c>
      <c r="J14" s="6">
        <f t="shared" si="2"/>
        <v>77.72</v>
      </c>
      <c r="K14" s="5"/>
      <c r="L14" s="10"/>
      <c r="M14" s="8"/>
      <c r="N14" s="11">
        <v>66.23</v>
      </c>
      <c r="O14" s="10">
        <v>30</v>
      </c>
      <c r="P14" s="10">
        <v>600</v>
      </c>
      <c r="Q14" s="10">
        <v>650</v>
      </c>
      <c r="R14" s="10">
        <v>10</v>
      </c>
      <c r="S14" s="10">
        <v>61</v>
      </c>
      <c r="T14" s="10"/>
      <c r="U14" s="10"/>
      <c r="V14" s="10">
        <v>209</v>
      </c>
      <c r="W14" s="12">
        <v>42627</v>
      </c>
      <c r="X14" s="10">
        <v>3</v>
      </c>
      <c r="Y14" s="10">
        <v>2144947</v>
      </c>
      <c r="Z14" s="10">
        <v>14</v>
      </c>
      <c r="AA14" s="10">
        <v>6.5</v>
      </c>
      <c r="AB14" s="10">
        <v>2</v>
      </c>
      <c r="AC14" s="11">
        <v>3</v>
      </c>
      <c r="AD14" s="13">
        <v>172.08</v>
      </c>
    </row>
    <row r="15" spans="1:30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2</v>
      </c>
      <c r="F15" s="7">
        <v>0</v>
      </c>
      <c r="G15" s="6">
        <f t="shared" si="1"/>
        <v>27.839999999999996</v>
      </c>
      <c r="H15" s="5">
        <v>10</v>
      </c>
      <c r="I15" s="10">
        <v>5</v>
      </c>
      <c r="J15" s="6">
        <f t="shared" si="2"/>
        <v>145</v>
      </c>
      <c r="K15" s="5"/>
      <c r="L15" s="10"/>
      <c r="M15" s="8"/>
      <c r="N15" s="11">
        <v>67.28</v>
      </c>
      <c r="O15" s="10">
        <v>30</v>
      </c>
      <c r="P15" s="10">
        <v>600</v>
      </c>
      <c r="Q15" s="10">
        <v>650</v>
      </c>
      <c r="R15" s="10">
        <v>10</v>
      </c>
      <c r="S15" s="10">
        <v>65</v>
      </c>
      <c r="T15" s="10"/>
      <c r="U15" s="10"/>
      <c r="V15" s="10">
        <v>199</v>
      </c>
      <c r="W15" s="12">
        <v>42632</v>
      </c>
      <c r="X15" s="10">
        <v>2</v>
      </c>
      <c r="Y15" s="10">
        <v>2147239</v>
      </c>
      <c r="Z15" s="10">
        <v>14</v>
      </c>
      <c r="AA15" s="10">
        <v>5.25</v>
      </c>
      <c r="AB15" s="10">
        <v>2</v>
      </c>
      <c r="AC15" s="11">
        <v>2</v>
      </c>
      <c r="AD15" s="13">
        <v>171.79</v>
      </c>
    </row>
    <row r="16" spans="1:30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2</v>
      </c>
      <c r="F16" s="7">
        <v>9</v>
      </c>
      <c r="G16" s="6">
        <f t="shared" si="1"/>
        <v>38.279999999999994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63.8</v>
      </c>
      <c r="O16" s="10">
        <v>30</v>
      </c>
      <c r="P16" s="10">
        <v>600</v>
      </c>
      <c r="Q16" s="10">
        <v>650</v>
      </c>
      <c r="R16" s="10">
        <v>10</v>
      </c>
      <c r="S16" s="10">
        <v>60</v>
      </c>
      <c r="T16" s="10"/>
      <c r="U16" s="10"/>
      <c r="V16" s="10">
        <v>195</v>
      </c>
      <c r="W16" s="12">
        <v>42634</v>
      </c>
      <c r="X16" s="10">
        <v>3</v>
      </c>
      <c r="Y16" s="10">
        <v>2148993</v>
      </c>
      <c r="Z16" s="10">
        <v>14</v>
      </c>
      <c r="AA16" s="10">
        <v>5.25</v>
      </c>
      <c r="AB16" s="10">
        <v>2</v>
      </c>
      <c r="AC16" s="11">
        <v>1.75</v>
      </c>
      <c r="AD16" s="13">
        <v>172.08</v>
      </c>
    </row>
    <row r="17" spans="1:30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7</v>
      </c>
      <c r="F17" s="7">
        <v>8</v>
      </c>
      <c r="G17" s="6">
        <f t="shared" si="1"/>
        <v>106.72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f>IF(B17=0,0,(D17+G17)-(D16+G16))</f>
        <v>68.440000000000012</v>
      </c>
      <c r="O17" s="10">
        <v>30</v>
      </c>
      <c r="P17" s="10">
        <v>600</v>
      </c>
      <c r="Q17" s="10">
        <v>650</v>
      </c>
      <c r="R17" s="10">
        <v>10</v>
      </c>
      <c r="S17" s="10">
        <v>62</v>
      </c>
      <c r="T17" s="10"/>
      <c r="U17" s="10"/>
      <c r="V17" s="10">
        <v>200</v>
      </c>
      <c r="W17" s="12">
        <v>42635</v>
      </c>
      <c r="X17" s="10">
        <v>1</v>
      </c>
      <c r="Y17" s="10">
        <v>2149461</v>
      </c>
      <c r="Z17" s="10">
        <v>14</v>
      </c>
      <c r="AA17" s="10">
        <v>5.52</v>
      </c>
      <c r="AB17" s="10">
        <v>2</v>
      </c>
      <c r="AC17" s="11">
        <v>3</v>
      </c>
      <c r="AD17" s="13">
        <v>170.62</v>
      </c>
    </row>
    <row r="18" spans="1:30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12</v>
      </c>
      <c r="F18" s="7">
        <v>8</v>
      </c>
      <c r="G18" s="6">
        <f t="shared" si="1"/>
        <v>176.32</v>
      </c>
      <c r="H18" s="5">
        <v>2</v>
      </c>
      <c r="I18" s="10">
        <v>2</v>
      </c>
      <c r="J18" s="6">
        <f t="shared" si="2"/>
        <v>30.159999999999997</v>
      </c>
      <c r="K18" s="5"/>
      <c r="L18" s="10"/>
      <c r="M18" s="8"/>
      <c r="N18" s="11">
        <v>70.27</v>
      </c>
      <c r="O18" s="10">
        <v>30</v>
      </c>
      <c r="P18" s="10">
        <v>600</v>
      </c>
      <c r="Q18" s="10">
        <v>650</v>
      </c>
      <c r="R18" s="10">
        <v>10</v>
      </c>
      <c r="S18" s="10">
        <v>62</v>
      </c>
      <c r="T18" s="10"/>
      <c r="U18" s="10"/>
      <c r="V18" s="10">
        <v>204</v>
      </c>
      <c r="W18" s="12">
        <v>42638</v>
      </c>
      <c r="X18" s="10">
        <v>2</v>
      </c>
      <c r="Y18" s="10">
        <v>2151056</v>
      </c>
      <c r="Z18" s="10">
        <v>14</v>
      </c>
      <c r="AA18" s="10">
        <v>3</v>
      </c>
      <c r="AB18" s="10">
        <v>1</v>
      </c>
      <c r="AC18" s="11">
        <v>11</v>
      </c>
      <c r="AD18" s="13">
        <v>173</v>
      </c>
    </row>
    <row r="19" spans="1:30" ht="13" thickBot="1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14</v>
      </c>
      <c r="F19" s="7">
        <v>2</v>
      </c>
      <c r="G19" s="6">
        <f t="shared" si="1"/>
        <v>197.2</v>
      </c>
      <c r="H19" s="5">
        <v>5</v>
      </c>
      <c r="I19" s="10">
        <v>5</v>
      </c>
      <c r="J19" s="6">
        <f t="shared" si="2"/>
        <v>75.399999999999991</v>
      </c>
      <c r="K19" s="5"/>
      <c r="L19" s="10"/>
      <c r="M19" s="8"/>
      <c r="N19" s="11">
        <v>66.12</v>
      </c>
      <c r="O19" s="10">
        <v>30</v>
      </c>
      <c r="P19" s="10">
        <v>600</v>
      </c>
      <c r="Q19" s="10">
        <v>650</v>
      </c>
      <c r="R19" s="10">
        <v>10</v>
      </c>
      <c r="S19" s="10">
        <v>62</v>
      </c>
      <c r="T19" s="10"/>
      <c r="U19" s="10"/>
      <c r="V19" s="10">
        <v>200</v>
      </c>
      <c r="W19" s="12">
        <v>42640</v>
      </c>
      <c r="X19" s="10">
        <v>3</v>
      </c>
      <c r="Y19" s="10">
        <v>2152285</v>
      </c>
      <c r="Z19" s="10">
        <v>14</v>
      </c>
      <c r="AA19" s="10">
        <v>5</v>
      </c>
      <c r="AB19" s="10">
        <v>2</v>
      </c>
      <c r="AC19" s="11">
        <v>2.75</v>
      </c>
      <c r="AD19" s="13">
        <v>167.9</v>
      </c>
    </row>
    <row r="20" spans="1:30" ht="13" thickBot="1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</v>
      </c>
      <c r="F20" s="7">
        <v>5</v>
      </c>
      <c r="G20" s="6">
        <f t="shared" si="1"/>
        <v>19.72</v>
      </c>
      <c r="H20" s="5">
        <v>10</v>
      </c>
      <c r="I20" s="10">
        <v>4</v>
      </c>
      <c r="J20" s="6">
        <f t="shared" si="2"/>
        <v>143.84</v>
      </c>
      <c r="K20" s="5"/>
      <c r="L20" s="10"/>
      <c r="M20" s="8"/>
      <c r="N20" s="11">
        <v>70.959999999999994</v>
      </c>
      <c r="O20" s="10">
        <v>30</v>
      </c>
      <c r="P20" s="10">
        <v>600</v>
      </c>
      <c r="Q20" s="10">
        <v>650</v>
      </c>
      <c r="R20" s="10">
        <v>10</v>
      </c>
      <c r="S20" s="10">
        <v>63</v>
      </c>
      <c r="T20" s="10"/>
      <c r="U20" s="10"/>
      <c r="V20" s="14">
        <v>205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2</v>
      </c>
      <c r="F21" s="7">
        <v>5</v>
      </c>
      <c r="G21" s="6">
        <f t="shared" si="1"/>
        <v>33.64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v>67.28</v>
      </c>
      <c r="O21" s="10">
        <v>30</v>
      </c>
      <c r="P21" s="10">
        <v>600</v>
      </c>
      <c r="Q21" s="10">
        <v>650</v>
      </c>
      <c r="R21" s="16">
        <v>10</v>
      </c>
      <c r="S21" s="10">
        <v>63</v>
      </c>
      <c r="T21" s="10"/>
      <c r="U21" s="10"/>
      <c r="V21" s="10">
        <v>201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7</v>
      </c>
      <c r="F22" s="7">
        <v>4</v>
      </c>
      <c r="G22" s="6">
        <f t="shared" si="1"/>
        <v>102.08</v>
      </c>
      <c r="H22" s="5">
        <v>2</v>
      </c>
      <c r="I22" s="10">
        <v>3</v>
      </c>
      <c r="J22" s="6">
        <f t="shared" si="2"/>
        <v>31.319999999999997</v>
      </c>
      <c r="K22" s="5"/>
      <c r="L22" s="10"/>
      <c r="M22" s="8"/>
      <c r="N22" s="11">
        <v>74.64</v>
      </c>
      <c r="O22" s="10">
        <v>30</v>
      </c>
      <c r="P22" s="10">
        <v>600</v>
      </c>
      <c r="Q22" s="10">
        <v>650</v>
      </c>
      <c r="R22" s="10">
        <v>10</v>
      </c>
      <c r="S22" s="10">
        <v>59</v>
      </c>
      <c r="T22" s="10"/>
      <c r="U22" s="10"/>
      <c r="V22" s="10">
        <v>203</v>
      </c>
      <c r="W22" s="12">
        <v>42642</v>
      </c>
      <c r="X22" s="10">
        <v>2</v>
      </c>
      <c r="Y22" s="10">
        <v>2154140</v>
      </c>
      <c r="Z22" s="10">
        <v>14</v>
      </c>
      <c r="AA22" s="10">
        <v>3.75</v>
      </c>
      <c r="AB22" s="10">
        <v>2</v>
      </c>
      <c r="AC22" s="10">
        <v>1</v>
      </c>
      <c r="AD22" s="10">
        <v>171.2</v>
      </c>
    </row>
    <row r="23" spans="1:30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12</v>
      </c>
      <c r="F23" s="7">
        <v>4</v>
      </c>
      <c r="G23" s="6">
        <f t="shared" si="1"/>
        <v>171.67999999999998</v>
      </c>
      <c r="H23" s="5">
        <v>2</v>
      </c>
      <c r="I23" s="10">
        <v>3</v>
      </c>
      <c r="J23" s="6">
        <f t="shared" si="2"/>
        <v>31.319999999999997</v>
      </c>
      <c r="K23" s="5"/>
      <c r="L23" s="10"/>
      <c r="M23" s="8"/>
      <c r="N23" s="11">
        <f>IF(B23=0,0,(D23+G23)-(D22+G22))</f>
        <v>69.599999999999994</v>
      </c>
      <c r="O23" s="10">
        <v>30</v>
      </c>
      <c r="P23" s="10">
        <v>600</v>
      </c>
      <c r="Q23" s="10">
        <v>650</v>
      </c>
      <c r="R23" s="10">
        <v>10</v>
      </c>
      <c r="S23" s="10">
        <v>59</v>
      </c>
      <c r="T23" s="10"/>
      <c r="U23" s="10"/>
      <c r="V23" s="10">
        <v>206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14</v>
      </c>
      <c r="F24" s="7">
        <v>2</v>
      </c>
      <c r="G24" s="6">
        <f t="shared" si="1"/>
        <v>197.2</v>
      </c>
      <c r="H24" s="5">
        <v>5</v>
      </c>
      <c r="I24" s="10">
        <v>2</v>
      </c>
      <c r="J24" s="6">
        <f t="shared" si="2"/>
        <v>71.92</v>
      </c>
      <c r="K24" s="5"/>
      <c r="L24" s="10"/>
      <c r="M24" s="8"/>
      <c r="N24" s="11">
        <v>66.12</v>
      </c>
      <c r="O24" s="10">
        <v>30</v>
      </c>
      <c r="P24" s="10">
        <v>600</v>
      </c>
      <c r="Q24" s="10">
        <v>650</v>
      </c>
      <c r="R24" s="10">
        <v>10</v>
      </c>
      <c r="S24" s="10">
        <v>61</v>
      </c>
      <c r="T24" s="10"/>
      <c r="U24" s="10"/>
      <c r="V24" s="10">
        <v>202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14</v>
      </c>
      <c r="F25" s="7">
        <v>2</v>
      </c>
      <c r="G25" s="6">
        <f t="shared" si="1"/>
        <v>197.2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v>67.28</v>
      </c>
      <c r="O25" s="10">
        <v>30</v>
      </c>
      <c r="P25" s="10">
        <v>600</v>
      </c>
      <c r="Q25" s="10">
        <v>650</v>
      </c>
      <c r="R25" s="10">
        <v>10</v>
      </c>
      <c r="S25" s="10">
        <v>61</v>
      </c>
      <c r="T25" s="10"/>
      <c r="U25" s="10"/>
      <c r="V25" s="17">
        <v>203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10</v>
      </c>
      <c r="D26" s="6">
        <f t="shared" si="0"/>
        <v>39.44</v>
      </c>
      <c r="E26" s="5">
        <v>14</v>
      </c>
      <c r="F26" s="7">
        <v>2</v>
      </c>
      <c r="G26" s="6">
        <f t="shared" si="1"/>
        <v>197.2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v>68.44</v>
      </c>
      <c r="O26" s="10">
        <v>30</v>
      </c>
      <c r="P26" s="10">
        <v>600</v>
      </c>
      <c r="Q26" s="10">
        <v>650</v>
      </c>
      <c r="R26" s="10">
        <v>10</v>
      </c>
      <c r="S26" s="10">
        <v>61</v>
      </c>
      <c r="T26" s="10"/>
      <c r="U26" s="10"/>
      <c r="V26" s="10">
        <v>204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7</v>
      </c>
      <c r="C27" s="10">
        <v>7</v>
      </c>
      <c r="D27" s="6">
        <f t="shared" si="0"/>
        <v>105.55999999999999</v>
      </c>
      <c r="E27" s="5">
        <v>2</v>
      </c>
      <c r="F27" s="7">
        <v>2</v>
      </c>
      <c r="G27" s="6">
        <f t="shared" si="1"/>
        <v>30.159999999999997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v>70.87</v>
      </c>
      <c r="O27" s="10">
        <v>30</v>
      </c>
      <c r="P27" s="10">
        <v>600</v>
      </c>
      <c r="Q27" s="10">
        <v>650</v>
      </c>
      <c r="R27" s="10">
        <v>10</v>
      </c>
      <c r="S27" s="10">
        <v>58</v>
      </c>
      <c r="T27" s="10"/>
      <c r="U27" s="10"/>
      <c r="V27" s="10">
        <v>202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12</v>
      </c>
      <c r="C28" s="10">
        <v>8</v>
      </c>
      <c r="D28" s="6">
        <f t="shared" si="0"/>
        <v>176.32</v>
      </c>
      <c r="E28" s="5">
        <v>2</v>
      </c>
      <c r="F28" s="7">
        <v>2</v>
      </c>
      <c r="G28" s="6">
        <f t="shared" si="1"/>
        <v>30.159999999999997</v>
      </c>
      <c r="H28" s="5">
        <v>14</v>
      </c>
      <c r="I28" s="10">
        <v>2</v>
      </c>
      <c r="J28" s="6">
        <f t="shared" si="2"/>
        <v>197.2</v>
      </c>
      <c r="K28" s="5"/>
      <c r="L28" s="10"/>
      <c r="M28" s="8"/>
      <c r="N28" s="11">
        <f>IF(B28=0,0,(D28+G28)-(D27+G27))</f>
        <v>70.760000000000019</v>
      </c>
      <c r="O28" s="10">
        <v>30</v>
      </c>
      <c r="P28" s="10">
        <v>600</v>
      </c>
      <c r="Q28" s="10">
        <v>650</v>
      </c>
      <c r="R28" s="10">
        <v>10</v>
      </c>
      <c r="S28" s="10">
        <v>65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5</v>
      </c>
      <c r="F29" s="7">
        <v>6</v>
      </c>
      <c r="G29" s="6">
        <f t="shared" si="1"/>
        <v>76.559999999999988</v>
      </c>
      <c r="H29" s="5">
        <v>2</v>
      </c>
      <c r="I29" s="10">
        <v>2</v>
      </c>
      <c r="J29" s="6">
        <f t="shared" si="2"/>
        <v>30.159999999999997</v>
      </c>
      <c r="K29" s="5"/>
      <c r="L29" s="10"/>
      <c r="M29" s="8"/>
      <c r="N29" s="11">
        <v>72.319999999999993</v>
      </c>
      <c r="O29" s="10">
        <v>30</v>
      </c>
      <c r="P29" s="10">
        <v>600</v>
      </c>
      <c r="Q29" s="10">
        <v>650</v>
      </c>
      <c r="R29" s="10">
        <v>10</v>
      </c>
      <c r="S29" s="10">
        <v>62</v>
      </c>
      <c r="T29" s="10"/>
      <c r="U29" s="10"/>
      <c r="V29" s="10">
        <v>201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10</v>
      </c>
      <c r="F30" s="7">
        <v>7</v>
      </c>
      <c r="G30" s="6">
        <f t="shared" si="1"/>
        <v>147.32</v>
      </c>
      <c r="H30" s="5">
        <v>2</v>
      </c>
      <c r="I30" s="10">
        <v>2</v>
      </c>
      <c r="J30" s="6">
        <f t="shared" ref="J30:J39" si="4">((+H30*12)+I30)*1.16</f>
        <v>30.159999999999997</v>
      </c>
      <c r="K30" s="5"/>
      <c r="L30" s="10"/>
      <c r="M30" s="8"/>
      <c r="N30" s="11">
        <v>75.5</v>
      </c>
      <c r="O30" s="10">
        <v>30</v>
      </c>
      <c r="P30" s="10">
        <v>600</v>
      </c>
      <c r="Q30" s="10">
        <v>650</v>
      </c>
      <c r="R30" s="10">
        <v>10</v>
      </c>
      <c r="S30" s="10">
        <v>64</v>
      </c>
      <c r="T30" s="10"/>
      <c r="U30" s="10"/>
      <c r="V30" s="10">
        <v>202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3</v>
      </c>
      <c r="I31" s="10">
        <v>2</v>
      </c>
      <c r="J31" s="6">
        <f t="shared" si="4"/>
        <v>44.08</v>
      </c>
      <c r="K31" s="5"/>
      <c r="L31" s="10"/>
      <c r="M31" s="8"/>
      <c r="N31" s="11">
        <v>63.8</v>
      </c>
      <c r="O31" s="10">
        <v>30</v>
      </c>
      <c r="P31" s="10">
        <v>600</v>
      </c>
      <c r="Q31" s="10">
        <v>650</v>
      </c>
      <c r="R31" s="10">
        <v>10</v>
      </c>
      <c r="S31" s="10">
        <v>55</v>
      </c>
      <c r="T31" s="10"/>
      <c r="U31" s="10"/>
      <c r="V31" s="10">
        <v>200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</v>
      </c>
      <c r="F32" s="7">
        <v>11</v>
      </c>
      <c r="G32" s="6">
        <f t="shared" si="1"/>
        <v>26.68</v>
      </c>
      <c r="H32" s="5">
        <v>8</v>
      </c>
      <c r="I32" s="10">
        <v>1</v>
      </c>
      <c r="J32" s="6">
        <f t="shared" si="4"/>
        <v>112.52</v>
      </c>
      <c r="K32" s="5"/>
      <c r="L32" s="10"/>
      <c r="M32" s="8"/>
      <c r="N32" s="11">
        <v>70.92</v>
      </c>
      <c r="O32" s="10">
        <v>30</v>
      </c>
      <c r="P32" s="10">
        <v>600</v>
      </c>
      <c r="Q32" s="10">
        <v>650</v>
      </c>
      <c r="R32" s="10">
        <v>10</v>
      </c>
      <c r="S32" s="10">
        <v>63</v>
      </c>
      <c r="T32" s="10"/>
      <c r="U32" s="10"/>
      <c r="V32" s="10">
        <v>195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</v>
      </c>
      <c r="F33" s="7">
        <v>11</v>
      </c>
      <c r="G33" s="6">
        <f t="shared" si="1"/>
        <v>26.68</v>
      </c>
      <c r="H33" s="5">
        <v>13</v>
      </c>
      <c r="I33" s="10">
        <v>1</v>
      </c>
      <c r="J33" s="6">
        <f t="shared" si="4"/>
        <v>182.11999999999998</v>
      </c>
      <c r="K33" s="5"/>
      <c r="L33" s="10"/>
      <c r="M33" s="8"/>
      <c r="N33" s="11">
        <v>69.599999999999994</v>
      </c>
      <c r="O33" s="10">
        <v>30</v>
      </c>
      <c r="P33" s="10">
        <v>600</v>
      </c>
      <c r="Q33" s="10">
        <v>650</v>
      </c>
      <c r="R33" s="10">
        <v>10</v>
      </c>
      <c r="S33" s="10">
        <v>55</v>
      </c>
      <c r="T33" s="10"/>
      <c r="U33" s="10"/>
      <c r="V33" s="10">
        <v>197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4</v>
      </c>
      <c r="F34" s="7">
        <v>9</v>
      </c>
      <c r="G34" s="6">
        <f t="shared" si="1"/>
        <v>66.11999999999999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v>55.68</v>
      </c>
      <c r="O34" s="10">
        <v>30</v>
      </c>
      <c r="P34" s="10">
        <v>600</v>
      </c>
      <c r="Q34" s="10">
        <v>650</v>
      </c>
      <c r="R34" s="10">
        <v>10</v>
      </c>
      <c r="S34" s="10">
        <v>71</v>
      </c>
      <c r="T34" s="10" t="s">
        <v>290</v>
      </c>
      <c r="U34" s="10"/>
      <c r="V34" s="10">
        <v>175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9</v>
      </c>
      <c r="F35" s="7">
        <v>9</v>
      </c>
      <c r="G35" s="6">
        <f t="shared" si="1"/>
        <v>135.72</v>
      </c>
      <c r="H35" s="5">
        <v>2</v>
      </c>
      <c r="I35" s="10">
        <v>3</v>
      </c>
      <c r="J35" s="6">
        <f t="shared" si="4"/>
        <v>31.319999999999997</v>
      </c>
      <c r="K35" s="5"/>
      <c r="L35" s="10"/>
      <c r="M35" s="8"/>
      <c r="N35" s="11">
        <v>70.459999999999994</v>
      </c>
      <c r="O35" s="10">
        <v>30</v>
      </c>
      <c r="P35" s="10">
        <v>600</v>
      </c>
      <c r="Q35" s="10">
        <v>650</v>
      </c>
      <c r="R35" s="10">
        <v>10</v>
      </c>
      <c r="S35" s="10">
        <v>63</v>
      </c>
      <c r="T35" s="10"/>
      <c r="U35" s="10"/>
      <c r="V35" s="10">
        <v>198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14</v>
      </c>
      <c r="F36" s="7">
        <v>3</v>
      </c>
      <c r="G36" s="6">
        <f t="shared" si="1"/>
        <v>198.35999999999999</v>
      </c>
      <c r="H36" s="5">
        <v>2</v>
      </c>
      <c r="I36" s="10">
        <v>5</v>
      </c>
      <c r="J36" s="6">
        <f t="shared" si="4"/>
        <v>33.64</v>
      </c>
      <c r="K36" s="5"/>
      <c r="L36" s="10"/>
      <c r="M36" s="8"/>
      <c r="N36" s="11">
        <v>64.959999999999994</v>
      </c>
      <c r="O36" s="10">
        <v>30</v>
      </c>
      <c r="P36" s="10">
        <v>600</v>
      </c>
      <c r="Q36" s="10">
        <v>650</v>
      </c>
      <c r="R36" s="10">
        <v>10</v>
      </c>
      <c r="S36" s="10">
        <v>65</v>
      </c>
      <c r="T36" s="10"/>
      <c r="U36" s="10"/>
      <c r="V36" s="10">
        <v>196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1</v>
      </c>
      <c r="G37" s="6">
        <f t="shared" si="1"/>
        <v>28.999999999999996</v>
      </c>
      <c r="H37" s="5">
        <v>7</v>
      </c>
      <c r="I37" s="10">
        <v>5</v>
      </c>
      <c r="J37" s="6">
        <f t="shared" si="4"/>
        <v>103.24</v>
      </c>
      <c r="K37" s="5"/>
      <c r="L37" s="10"/>
      <c r="M37" s="8"/>
      <c r="N37" s="11">
        <v>71.44</v>
      </c>
      <c r="O37" s="10">
        <v>32</v>
      </c>
      <c r="P37" s="10">
        <v>600</v>
      </c>
      <c r="Q37" s="10">
        <v>650</v>
      </c>
      <c r="R37" s="10">
        <v>10</v>
      </c>
      <c r="S37" s="10">
        <v>62</v>
      </c>
      <c r="T37" s="10"/>
      <c r="U37" s="10"/>
      <c r="V37" s="10">
        <v>213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1</v>
      </c>
      <c r="G38" s="6">
        <f t="shared" si="1"/>
        <v>28.999999999999996</v>
      </c>
      <c r="H38" s="5">
        <v>12</v>
      </c>
      <c r="I38" s="10">
        <v>9</v>
      </c>
      <c r="J38" s="6">
        <f t="shared" si="4"/>
        <v>177.48</v>
      </c>
      <c r="K38" s="5"/>
      <c r="L38" s="10"/>
      <c r="M38" s="8"/>
      <c r="N38" s="11">
        <v>74.239999999999995</v>
      </c>
      <c r="O38" s="10">
        <v>32</v>
      </c>
      <c r="P38" s="10">
        <v>600</v>
      </c>
      <c r="Q38" s="10">
        <v>650</v>
      </c>
      <c r="R38" s="10">
        <v>10</v>
      </c>
      <c r="S38" s="10">
        <v>64</v>
      </c>
      <c r="T38" s="10"/>
      <c r="U38" s="10"/>
      <c r="V38" s="10">
        <v>215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2060.61</v>
      </c>
      <c r="O40" s="20"/>
      <c r="T40" s="22" t="s">
        <v>34</v>
      </c>
      <c r="U40" s="20">
        <f>SUM(U9:U39)</f>
        <v>0</v>
      </c>
      <c r="V40" s="20">
        <f>SUM(V9:V39)</f>
        <v>6045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2060.61</v>
      </c>
      <c r="O42" s="9">
        <f>O40+O41</f>
        <v>0</v>
      </c>
      <c r="S42" t="s">
        <v>48</v>
      </c>
      <c r="U42" s="9">
        <f>U40+U41</f>
        <v>0</v>
      </c>
      <c r="V42" s="9">
        <f>V40+V41</f>
        <v>6045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4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332031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14" width="9.83203125" customWidth="1"/>
    <col min="15" max="24" width="7.6640625" customWidth="1"/>
    <col min="25" max="25" width="10.5" customWidth="1"/>
    <col min="26" max="26" width="5.5" customWidth="1"/>
    <col min="27" max="27" width="6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2</v>
      </c>
      <c r="F8" s="7">
        <v>6</v>
      </c>
      <c r="G8" s="6">
        <f t="shared" ref="G8:G39" si="1">((+E8*12)+F8)*1.16</f>
        <v>34.799999999999997</v>
      </c>
      <c r="H8" s="5">
        <v>13</v>
      </c>
      <c r="I8" s="5">
        <v>4</v>
      </c>
      <c r="J8" s="6">
        <f t="shared" ref="J8:J29" si="2">((+H8*12)+I8)*1.16</f>
        <v>185.6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6</v>
      </c>
      <c r="F9" s="7">
        <v>5</v>
      </c>
      <c r="G9" s="6">
        <f t="shared" si="1"/>
        <v>89.32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65.040000000000006</v>
      </c>
      <c r="O9" s="10">
        <v>28</v>
      </c>
      <c r="P9" s="10">
        <v>600</v>
      </c>
      <c r="Q9" s="10">
        <v>650</v>
      </c>
      <c r="R9" s="10">
        <v>9.5</v>
      </c>
      <c r="S9" s="10">
        <v>65</v>
      </c>
      <c r="T9" s="10"/>
      <c r="U9" s="10"/>
      <c r="V9" s="10">
        <v>235</v>
      </c>
      <c r="W9" s="12">
        <v>42552</v>
      </c>
      <c r="X9" s="10">
        <v>1</v>
      </c>
      <c r="Y9" s="10">
        <v>2097713</v>
      </c>
      <c r="Z9" s="10">
        <v>14</v>
      </c>
      <c r="AA9" s="10">
        <v>0.25</v>
      </c>
      <c r="AB9" s="10">
        <v>2</v>
      </c>
      <c r="AC9" s="11">
        <v>1</v>
      </c>
      <c r="AD9" s="13">
        <v>167.12</v>
      </c>
    </row>
    <row r="10" spans="1:30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12</v>
      </c>
      <c r="F10" s="7">
        <v>1</v>
      </c>
      <c r="G10" s="6">
        <f t="shared" si="1"/>
        <v>168.2</v>
      </c>
      <c r="H10" s="5">
        <v>2</v>
      </c>
      <c r="I10" s="10">
        <v>3.5</v>
      </c>
      <c r="J10" s="6">
        <f t="shared" si="2"/>
        <v>31.9</v>
      </c>
      <c r="K10" s="5"/>
      <c r="L10" s="10"/>
      <c r="M10" s="8"/>
      <c r="N10" s="11">
        <v>83.03</v>
      </c>
      <c r="O10" s="10">
        <v>28</v>
      </c>
      <c r="P10" s="10">
        <v>600</v>
      </c>
      <c r="Q10" s="10">
        <v>650</v>
      </c>
      <c r="R10" s="10">
        <v>9.5</v>
      </c>
      <c r="S10" s="10">
        <v>67</v>
      </c>
      <c r="T10" s="10"/>
      <c r="U10" s="10"/>
      <c r="V10" s="10">
        <v>243</v>
      </c>
      <c r="W10" s="12">
        <v>42553</v>
      </c>
      <c r="X10" s="10">
        <v>3</v>
      </c>
      <c r="Y10" s="10">
        <v>209941</v>
      </c>
      <c r="Z10" s="10">
        <v>14</v>
      </c>
      <c r="AA10" s="10">
        <v>4.75</v>
      </c>
      <c r="AB10" s="10">
        <v>2</v>
      </c>
      <c r="AC10" s="11">
        <v>3.5</v>
      </c>
      <c r="AD10" s="13">
        <v>169.45</v>
      </c>
    </row>
    <row r="11" spans="1:30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2</v>
      </c>
      <c r="F11" s="7">
        <v>5</v>
      </c>
      <c r="G11" s="6">
        <f t="shared" si="1"/>
        <v>33.64</v>
      </c>
      <c r="H11" s="5">
        <v>5</v>
      </c>
      <c r="I11" s="10">
        <v>2</v>
      </c>
      <c r="J11" s="6">
        <f t="shared" si="2"/>
        <v>71.92</v>
      </c>
      <c r="K11" s="5"/>
      <c r="L11" s="10"/>
      <c r="M11" s="8"/>
      <c r="N11" s="11">
        <v>72</v>
      </c>
      <c r="O11" s="10">
        <v>30</v>
      </c>
      <c r="P11" s="10">
        <v>600</v>
      </c>
      <c r="Q11" s="10">
        <v>650</v>
      </c>
      <c r="R11" s="10">
        <v>9.5</v>
      </c>
      <c r="S11" s="10">
        <v>62</v>
      </c>
      <c r="T11" s="10"/>
      <c r="U11" s="10"/>
      <c r="V11" s="10">
        <v>244</v>
      </c>
      <c r="W11" s="12">
        <v>42555</v>
      </c>
      <c r="X11" s="10">
        <v>2</v>
      </c>
      <c r="Y11" s="10">
        <v>2100290</v>
      </c>
      <c r="Z11" s="10">
        <v>14</v>
      </c>
      <c r="AA11" s="10">
        <v>3.5</v>
      </c>
      <c r="AB11" s="10">
        <v>2</v>
      </c>
      <c r="AC11" s="11">
        <v>4.75</v>
      </c>
      <c r="AD11" s="13">
        <v>166.54</v>
      </c>
    </row>
    <row r="12" spans="1:30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2</v>
      </c>
      <c r="F12" s="7">
        <v>5</v>
      </c>
      <c r="G12" s="6">
        <f t="shared" si="1"/>
        <v>33.64</v>
      </c>
      <c r="H12" s="5">
        <v>10</v>
      </c>
      <c r="I12" s="10">
        <v>5</v>
      </c>
      <c r="J12" s="6">
        <f t="shared" si="2"/>
        <v>145</v>
      </c>
      <c r="K12" s="5"/>
      <c r="L12" s="10"/>
      <c r="M12" s="8"/>
      <c r="N12" s="11">
        <v>73.08</v>
      </c>
      <c r="O12" s="10">
        <v>30</v>
      </c>
      <c r="P12" s="10">
        <v>600</v>
      </c>
      <c r="Q12" s="10">
        <v>650</v>
      </c>
      <c r="R12" s="10">
        <v>9.5</v>
      </c>
      <c r="S12" s="10">
        <v>60</v>
      </c>
      <c r="T12" s="10"/>
      <c r="U12" s="10"/>
      <c r="V12" s="10">
        <v>242</v>
      </c>
      <c r="W12" s="12">
        <v>42558</v>
      </c>
      <c r="X12" s="10">
        <v>3</v>
      </c>
      <c r="Y12" s="10">
        <v>2101926</v>
      </c>
      <c r="Z12" s="10">
        <v>14</v>
      </c>
      <c r="AA12" s="10">
        <v>4.5</v>
      </c>
      <c r="AB12" s="10">
        <v>1</v>
      </c>
      <c r="AC12" s="11">
        <v>9.75</v>
      </c>
      <c r="AD12" s="13">
        <v>175.87</v>
      </c>
    </row>
    <row r="13" spans="1:30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3</v>
      </c>
      <c r="F13" s="7">
        <v>5</v>
      </c>
      <c r="G13" s="6">
        <f t="shared" si="1"/>
        <v>47.559999999999995</v>
      </c>
      <c r="H13" s="5">
        <v>14</v>
      </c>
      <c r="I13" s="10">
        <v>2</v>
      </c>
      <c r="J13" s="6">
        <f t="shared" si="2"/>
        <v>197.2</v>
      </c>
      <c r="K13" s="5"/>
      <c r="L13" s="10"/>
      <c r="M13" s="8"/>
      <c r="N13" s="11">
        <v>66.12</v>
      </c>
      <c r="O13" s="10">
        <v>28</v>
      </c>
      <c r="P13" s="10">
        <v>600</v>
      </c>
      <c r="Q13" s="10">
        <v>650</v>
      </c>
      <c r="R13" s="10">
        <v>9.5</v>
      </c>
      <c r="S13" s="10">
        <v>58</v>
      </c>
      <c r="T13" s="10"/>
      <c r="U13" s="10"/>
      <c r="V13" s="10">
        <v>238</v>
      </c>
      <c r="W13" s="12">
        <v>42560</v>
      </c>
      <c r="X13" s="10">
        <v>2</v>
      </c>
      <c r="Y13" s="10">
        <v>2103227</v>
      </c>
      <c r="Z13" s="10">
        <v>14</v>
      </c>
      <c r="AA13" s="10">
        <v>3.75</v>
      </c>
      <c r="AB13" s="10">
        <v>2</v>
      </c>
      <c r="AC13" s="11">
        <v>0</v>
      </c>
      <c r="AD13" s="13">
        <v>172.37</v>
      </c>
    </row>
    <row r="14" spans="1:30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8</v>
      </c>
      <c r="F14" s="7">
        <v>9</v>
      </c>
      <c r="G14" s="6">
        <f t="shared" si="1"/>
        <v>121.8</v>
      </c>
      <c r="H14" s="5">
        <v>14</v>
      </c>
      <c r="I14" s="10">
        <v>2</v>
      </c>
      <c r="J14" s="6">
        <f t="shared" si="2"/>
        <v>197.2</v>
      </c>
      <c r="K14" s="5"/>
      <c r="L14" s="10"/>
      <c r="M14" s="8"/>
      <c r="N14" s="11">
        <f>IF(B14=0,0,(D14+G14)-(D13+G13))</f>
        <v>74.239999999999995</v>
      </c>
      <c r="O14" s="10">
        <v>30</v>
      </c>
      <c r="P14" s="10">
        <v>600</v>
      </c>
      <c r="Q14" s="10">
        <v>650</v>
      </c>
      <c r="R14" s="10">
        <v>9.5</v>
      </c>
      <c r="S14" s="10">
        <v>74</v>
      </c>
      <c r="T14" s="10"/>
      <c r="U14" s="10"/>
      <c r="V14" s="10">
        <v>239</v>
      </c>
      <c r="W14" s="12">
        <v>42564</v>
      </c>
      <c r="X14" s="10">
        <v>3</v>
      </c>
      <c r="Y14" s="10">
        <v>2105555</v>
      </c>
      <c r="Z14" s="10">
        <v>14</v>
      </c>
      <c r="AA14" s="10">
        <v>4.5</v>
      </c>
      <c r="AB14" s="10">
        <v>2</v>
      </c>
      <c r="AC14" s="11">
        <v>5</v>
      </c>
      <c r="AD14" s="13">
        <v>167.41</v>
      </c>
    </row>
    <row r="15" spans="1:30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13</v>
      </c>
      <c r="F15" s="7">
        <v>10</v>
      </c>
      <c r="G15" s="6">
        <f t="shared" si="1"/>
        <v>192.55999999999997</v>
      </c>
      <c r="H15" s="5">
        <v>1</v>
      </c>
      <c r="I15" s="10">
        <v>10</v>
      </c>
      <c r="J15" s="6">
        <f t="shared" si="2"/>
        <v>25.52</v>
      </c>
      <c r="K15" s="5"/>
      <c r="L15" s="10"/>
      <c r="M15" s="8"/>
      <c r="N15" s="11">
        <v>74.95</v>
      </c>
      <c r="O15" s="10">
        <v>30</v>
      </c>
      <c r="P15" s="10">
        <v>600</v>
      </c>
      <c r="Q15" s="10">
        <v>650</v>
      </c>
      <c r="R15" s="10">
        <v>9.5</v>
      </c>
      <c r="S15" s="10">
        <v>50</v>
      </c>
      <c r="T15" s="10"/>
      <c r="U15" s="10"/>
      <c r="V15" s="10">
        <v>238</v>
      </c>
      <c r="W15" s="12">
        <v>42565</v>
      </c>
      <c r="X15" s="10">
        <v>2</v>
      </c>
      <c r="Y15" s="10">
        <v>2106222</v>
      </c>
      <c r="Z15" s="10">
        <v>14</v>
      </c>
      <c r="AA15" s="10">
        <v>4</v>
      </c>
      <c r="AB15" s="10">
        <v>2</v>
      </c>
      <c r="AC15" s="11">
        <v>5</v>
      </c>
      <c r="AD15" s="13">
        <v>166.83</v>
      </c>
    </row>
    <row r="16" spans="1:30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14</v>
      </c>
      <c r="F16" s="7">
        <v>2</v>
      </c>
      <c r="G16" s="6">
        <f t="shared" si="1"/>
        <v>197.2</v>
      </c>
      <c r="H16" s="5">
        <v>6</v>
      </c>
      <c r="I16" s="10">
        <v>0</v>
      </c>
      <c r="J16" s="6">
        <f t="shared" si="2"/>
        <v>83.52</v>
      </c>
      <c r="K16" s="5"/>
      <c r="L16" s="10"/>
      <c r="M16" s="8"/>
      <c r="N16" s="11">
        <v>62.64</v>
      </c>
      <c r="O16" s="10">
        <v>28</v>
      </c>
      <c r="P16" s="10">
        <v>600</v>
      </c>
      <c r="Q16" s="10">
        <v>650</v>
      </c>
      <c r="R16" s="10">
        <v>9.5</v>
      </c>
      <c r="S16" s="10">
        <v>55</v>
      </c>
      <c r="T16" s="10"/>
      <c r="U16" s="10"/>
      <c r="V16" s="10">
        <v>230</v>
      </c>
      <c r="W16" s="12">
        <v>42568</v>
      </c>
      <c r="X16" s="10">
        <v>3</v>
      </c>
      <c r="Y16" s="10">
        <v>2108154</v>
      </c>
      <c r="Z16" s="10">
        <v>14</v>
      </c>
      <c r="AA16" s="10">
        <v>4.75</v>
      </c>
      <c r="AB16" s="10">
        <v>1</v>
      </c>
      <c r="AC16" s="11">
        <v>7.5</v>
      </c>
      <c r="AD16" s="13">
        <v>178.79</v>
      </c>
    </row>
    <row r="17" spans="1:30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2</v>
      </c>
      <c r="F17" s="7">
        <v>0</v>
      </c>
      <c r="G17" s="6">
        <f t="shared" si="1"/>
        <v>27.839999999999996</v>
      </c>
      <c r="H17" s="5">
        <v>11</v>
      </c>
      <c r="I17" s="10">
        <v>3</v>
      </c>
      <c r="J17" s="6">
        <f t="shared" si="2"/>
        <v>156.6</v>
      </c>
      <c r="K17" s="5"/>
      <c r="L17" s="10"/>
      <c r="M17" s="8"/>
      <c r="N17" s="11">
        <v>76.09</v>
      </c>
      <c r="O17" s="10">
        <v>30</v>
      </c>
      <c r="P17" s="10">
        <v>600</v>
      </c>
      <c r="Q17" s="10">
        <v>650</v>
      </c>
      <c r="R17" s="10">
        <v>9.5</v>
      </c>
      <c r="S17" s="10">
        <v>53</v>
      </c>
      <c r="T17" s="10"/>
      <c r="U17" s="10"/>
      <c r="V17" s="10">
        <v>221</v>
      </c>
      <c r="W17" s="12">
        <v>42570</v>
      </c>
      <c r="X17" s="10">
        <v>2</v>
      </c>
      <c r="Y17" s="10">
        <v>2109155</v>
      </c>
      <c r="Z17" s="10">
        <v>14</v>
      </c>
      <c r="AA17" s="10">
        <v>3</v>
      </c>
      <c r="AB17" s="10">
        <v>2</v>
      </c>
      <c r="AC17" s="11">
        <v>2</v>
      </c>
      <c r="AD17" s="13">
        <v>169.16</v>
      </c>
    </row>
    <row r="18" spans="1:30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3</v>
      </c>
      <c r="F18" s="7">
        <v>0</v>
      </c>
      <c r="G18" s="6">
        <f t="shared" si="1"/>
        <v>41.76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54.52</v>
      </c>
      <c r="O18" s="10">
        <v>27</v>
      </c>
      <c r="P18" s="10">
        <v>600</v>
      </c>
      <c r="Q18" s="10">
        <v>650</v>
      </c>
      <c r="R18" s="10">
        <v>9.5</v>
      </c>
      <c r="S18" s="10">
        <v>55</v>
      </c>
      <c r="T18" s="10"/>
      <c r="U18" s="10"/>
      <c r="V18" s="10">
        <v>220</v>
      </c>
      <c r="W18" s="12">
        <v>42573</v>
      </c>
      <c r="X18" s="10">
        <v>3</v>
      </c>
      <c r="Y18" s="10">
        <v>2111257</v>
      </c>
      <c r="Z18" s="10">
        <v>14</v>
      </c>
      <c r="AA18" s="10">
        <v>5</v>
      </c>
      <c r="AB18" s="10">
        <v>1</v>
      </c>
      <c r="AC18" s="11">
        <v>8</v>
      </c>
      <c r="AD18" s="13">
        <v>178.5</v>
      </c>
    </row>
    <row r="19" spans="1:30" ht="13" thickBot="1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7</v>
      </c>
      <c r="F19" s="7">
        <v>10</v>
      </c>
      <c r="G19" s="6">
        <f t="shared" si="1"/>
        <v>109.03999999999999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67.28</v>
      </c>
      <c r="O19" s="10">
        <v>28</v>
      </c>
      <c r="P19" s="10">
        <v>600</v>
      </c>
      <c r="Q19" s="10">
        <v>650</v>
      </c>
      <c r="R19" s="10">
        <v>9.5</v>
      </c>
      <c r="S19" s="10">
        <v>50</v>
      </c>
      <c r="T19" s="10"/>
      <c r="U19" s="10"/>
      <c r="V19" s="10">
        <v>210</v>
      </c>
      <c r="W19" s="12">
        <v>42576</v>
      </c>
      <c r="X19" s="10">
        <v>2</v>
      </c>
      <c r="Y19" s="10">
        <v>2113301</v>
      </c>
      <c r="Z19" s="10">
        <v>14</v>
      </c>
      <c r="AA19" s="10">
        <v>2.5</v>
      </c>
      <c r="AB19" s="10">
        <v>2</v>
      </c>
      <c r="AC19" s="11">
        <v>1.25</v>
      </c>
      <c r="AD19" s="13">
        <v>169.45</v>
      </c>
    </row>
    <row r="20" spans="1:30" ht="13" thickBot="1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12</v>
      </c>
      <c r="F20" s="7">
        <v>5</v>
      </c>
      <c r="G20" s="6">
        <f t="shared" si="1"/>
        <v>172.83999999999997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f>IF(B20=0,0,(D20+G20)-(D19+G19))</f>
        <v>63.799999999999983</v>
      </c>
      <c r="O20" s="10">
        <v>28</v>
      </c>
      <c r="P20" s="10">
        <v>600</v>
      </c>
      <c r="Q20" s="10">
        <v>650</v>
      </c>
      <c r="R20" s="10">
        <v>9.5</v>
      </c>
      <c r="S20" s="10">
        <v>70</v>
      </c>
      <c r="T20" s="10"/>
      <c r="U20" s="10"/>
      <c r="V20" s="14">
        <v>210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3</v>
      </c>
      <c r="F21" s="7">
        <v>5</v>
      </c>
      <c r="G21" s="6">
        <f t="shared" si="1"/>
        <v>47.559999999999995</v>
      </c>
      <c r="H21" s="5">
        <v>3</v>
      </c>
      <c r="I21" s="10">
        <v>8</v>
      </c>
      <c r="J21" s="6">
        <f t="shared" si="2"/>
        <v>51.04</v>
      </c>
      <c r="K21" s="5"/>
      <c r="L21" s="10"/>
      <c r="M21" s="8"/>
      <c r="N21" s="11">
        <v>62.8</v>
      </c>
      <c r="O21" s="10">
        <v>28</v>
      </c>
      <c r="P21" s="10">
        <v>600</v>
      </c>
      <c r="Q21" s="10">
        <v>650</v>
      </c>
      <c r="R21" s="16">
        <v>9.5</v>
      </c>
      <c r="S21" s="10">
        <v>69</v>
      </c>
      <c r="T21" s="10"/>
      <c r="U21" s="10"/>
      <c r="V21" s="10">
        <v>209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3</v>
      </c>
      <c r="F22" s="7">
        <v>5</v>
      </c>
      <c r="G22" s="6">
        <f t="shared" si="1"/>
        <v>47.559999999999995</v>
      </c>
      <c r="H22" s="5">
        <v>9</v>
      </c>
      <c r="I22" s="10">
        <v>0</v>
      </c>
      <c r="J22" s="6">
        <f t="shared" si="2"/>
        <v>125.27999999999999</v>
      </c>
      <c r="K22" s="5"/>
      <c r="L22" s="10"/>
      <c r="M22" s="8"/>
      <c r="N22" s="11">
        <v>74.239999999999995</v>
      </c>
      <c r="O22" s="10">
        <v>28</v>
      </c>
      <c r="P22" s="10">
        <v>600</v>
      </c>
      <c r="Q22" s="10">
        <v>650</v>
      </c>
      <c r="R22" s="10">
        <v>9.5</v>
      </c>
      <c r="S22" s="10">
        <v>65</v>
      </c>
      <c r="T22" s="10"/>
      <c r="U22" s="10"/>
      <c r="V22" s="10">
        <v>222</v>
      </c>
      <c r="W22" s="12">
        <v>42578</v>
      </c>
      <c r="X22" s="10">
        <v>3</v>
      </c>
      <c r="Y22" s="10">
        <v>2114913</v>
      </c>
      <c r="Z22" s="10">
        <v>14</v>
      </c>
      <c r="AA22" s="10">
        <v>5.5</v>
      </c>
      <c r="AB22" s="10">
        <v>2</v>
      </c>
      <c r="AC22" s="10">
        <v>4.75</v>
      </c>
      <c r="AD22" s="10">
        <v>168.87</v>
      </c>
    </row>
    <row r="23" spans="1:30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3</v>
      </c>
      <c r="F23" s="7">
        <v>5</v>
      </c>
      <c r="G23" s="6">
        <f t="shared" si="1"/>
        <v>47.559999999999995</v>
      </c>
      <c r="H23" s="5">
        <v>13</v>
      </c>
      <c r="I23" s="10">
        <v>5</v>
      </c>
      <c r="J23" s="6">
        <f t="shared" si="2"/>
        <v>186.76</v>
      </c>
      <c r="K23" s="5"/>
      <c r="L23" s="10"/>
      <c r="M23" s="8"/>
      <c r="N23" s="11">
        <v>61.48</v>
      </c>
      <c r="O23" s="10">
        <v>28</v>
      </c>
      <c r="P23" s="10">
        <v>600</v>
      </c>
      <c r="Q23" s="10">
        <v>650</v>
      </c>
      <c r="R23" s="10">
        <v>9.5</v>
      </c>
      <c r="S23" s="10">
        <v>67</v>
      </c>
      <c r="T23" s="10"/>
      <c r="U23" s="10"/>
      <c r="V23" s="10">
        <v>210</v>
      </c>
      <c r="W23" s="12">
        <v>42581</v>
      </c>
      <c r="X23" s="10">
        <v>2</v>
      </c>
      <c r="Y23" s="10">
        <v>2116249</v>
      </c>
      <c r="Z23" s="10">
        <v>14</v>
      </c>
      <c r="AA23" s="10">
        <v>2.75</v>
      </c>
      <c r="AB23" s="10">
        <v>2</v>
      </c>
      <c r="AC23" s="10">
        <v>7.25</v>
      </c>
      <c r="AD23" s="10">
        <v>162.75</v>
      </c>
    </row>
    <row r="24" spans="1:30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7</v>
      </c>
      <c r="F24" s="7">
        <v>4</v>
      </c>
      <c r="G24" s="6">
        <f t="shared" si="1"/>
        <v>102.08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v>64.959999999999994</v>
      </c>
      <c r="O24" s="10">
        <v>27</v>
      </c>
      <c r="P24" s="10">
        <v>600</v>
      </c>
      <c r="Q24" s="10">
        <v>650</v>
      </c>
      <c r="R24" s="10">
        <v>9.5</v>
      </c>
      <c r="S24" s="10">
        <v>67</v>
      </c>
      <c r="T24" s="10"/>
      <c r="U24" s="10"/>
      <c r="V24" s="10">
        <v>204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12</v>
      </c>
      <c r="F25" s="7">
        <v>2</v>
      </c>
      <c r="G25" s="6">
        <f t="shared" si="1"/>
        <v>169.35999999999999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>IF(B25=0,0,(D25+G25)-(D24+G24))</f>
        <v>67.28</v>
      </c>
      <c r="O25" s="10">
        <v>28</v>
      </c>
      <c r="P25" s="10">
        <v>600</v>
      </c>
      <c r="Q25" s="10">
        <v>650</v>
      </c>
      <c r="R25" s="10">
        <v>9.5</v>
      </c>
      <c r="S25" s="10">
        <v>62</v>
      </c>
      <c r="T25" s="10"/>
      <c r="U25" s="10"/>
      <c r="V25" s="17">
        <v>205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</v>
      </c>
      <c r="D26" s="6">
        <f t="shared" si="0"/>
        <v>28.999999999999996</v>
      </c>
      <c r="E26" s="5">
        <v>14</v>
      </c>
      <c r="F26" s="7">
        <v>2</v>
      </c>
      <c r="G26" s="6">
        <f t="shared" si="1"/>
        <v>197.2</v>
      </c>
      <c r="H26" s="5">
        <v>4</v>
      </c>
      <c r="I26" s="10">
        <v>4</v>
      </c>
      <c r="J26" s="6">
        <f t="shared" si="2"/>
        <v>60.319999999999993</v>
      </c>
      <c r="K26" s="5"/>
      <c r="L26" s="10"/>
      <c r="M26" s="8"/>
      <c r="N26" s="11">
        <v>69.75</v>
      </c>
      <c r="O26" s="10">
        <v>28</v>
      </c>
      <c r="P26" s="10">
        <v>600</v>
      </c>
      <c r="Q26" s="10">
        <v>650</v>
      </c>
      <c r="R26" s="10">
        <v>9.5</v>
      </c>
      <c r="S26" s="10">
        <v>65</v>
      </c>
      <c r="T26" s="10"/>
      <c r="U26" s="10"/>
      <c r="V26" s="10">
        <v>207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2</v>
      </c>
      <c r="F27" s="7">
        <v>2</v>
      </c>
      <c r="G27" s="6">
        <f t="shared" si="1"/>
        <v>30.159999999999997</v>
      </c>
      <c r="H27" s="5">
        <v>8</v>
      </c>
      <c r="I27" s="10">
        <v>11</v>
      </c>
      <c r="J27" s="6">
        <f t="shared" si="2"/>
        <v>124.11999999999999</v>
      </c>
      <c r="K27" s="5"/>
      <c r="L27" s="10"/>
      <c r="M27" s="8"/>
      <c r="N27" s="11">
        <v>65.92</v>
      </c>
      <c r="O27" s="10">
        <v>27</v>
      </c>
      <c r="P27" s="10">
        <v>600</v>
      </c>
      <c r="Q27" s="10">
        <v>650</v>
      </c>
      <c r="R27" s="10">
        <v>9.5</v>
      </c>
      <c r="S27" s="10">
        <v>65</v>
      </c>
      <c r="T27" s="10"/>
      <c r="U27" s="10"/>
      <c r="V27" s="10">
        <v>198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</v>
      </c>
      <c r="D28" s="6">
        <f t="shared" si="0"/>
        <v>28.999999999999996</v>
      </c>
      <c r="E28" s="5">
        <v>2</v>
      </c>
      <c r="F28" s="7">
        <v>2</v>
      </c>
      <c r="G28" s="6">
        <f t="shared" si="1"/>
        <v>30.159999999999997</v>
      </c>
      <c r="H28" s="5">
        <v>13</v>
      </c>
      <c r="I28" s="10">
        <v>8</v>
      </c>
      <c r="J28" s="6">
        <f t="shared" si="2"/>
        <v>190.23999999999998</v>
      </c>
      <c r="K28" s="5"/>
      <c r="L28" s="10"/>
      <c r="M28" s="8"/>
      <c r="N28" s="11">
        <v>66.12</v>
      </c>
      <c r="O28" s="10">
        <v>28</v>
      </c>
      <c r="P28" s="10">
        <v>600</v>
      </c>
      <c r="Q28" s="10">
        <v>650</v>
      </c>
      <c r="R28" s="10">
        <v>9.5</v>
      </c>
      <c r="S28" s="10">
        <v>67</v>
      </c>
      <c r="T28" s="10"/>
      <c r="U28" s="10"/>
      <c r="V28" s="10">
        <v>198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</v>
      </c>
      <c r="D29" s="6">
        <f t="shared" si="0"/>
        <v>28.999999999999996</v>
      </c>
      <c r="E29" s="5">
        <v>6</v>
      </c>
      <c r="F29" s="7">
        <v>0</v>
      </c>
      <c r="G29" s="6">
        <f t="shared" si="1"/>
        <v>83.52</v>
      </c>
      <c r="H29" s="5">
        <v>14</v>
      </c>
      <c r="I29" s="10">
        <v>2</v>
      </c>
      <c r="J29" s="6">
        <f t="shared" si="2"/>
        <v>197.2</v>
      </c>
      <c r="K29" s="5"/>
      <c r="L29" s="10"/>
      <c r="M29" s="8"/>
      <c r="N29" s="11">
        <v>60.32</v>
      </c>
      <c r="O29" s="10">
        <v>28</v>
      </c>
      <c r="P29" s="10">
        <v>600</v>
      </c>
      <c r="Q29" s="10">
        <v>650</v>
      </c>
      <c r="R29" s="10">
        <v>9.5</v>
      </c>
      <c r="S29" s="10">
        <v>63</v>
      </c>
      <c r="T29" s="10"/>
      <c r="U29" s="10"/>
      <c r="V29" s="10">
        <v>195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</v>
      </c>
      <c r="D30" s="6">
        <f t="shared" si="0"/>
        <v>28.999999999999996</v>
      </c>
      <c r="E30" s="5">
        <v>10</v>
      </c>
      <c r="F30" s="7">
        <v>2</v>
      </c>
      <c r="G30" s="6">
        <f t="shared" si="1"/>
        <v>141.51999999999998</v>
      </c>
      <c r="H30" s="5">
        <v>1</v>
      </c>
      <c r="I30" s="10">
        <v>8</v>
      </c>
      <c r="J30" s="6">
        <f t="shared" ref="J30:J39" si="4">((+H30*12)+I30)*1.16</f>
        <v>23.2</v>
      </c>
      <c r="K30" s="5"/>
      <c r="L30" s="10"/>
      <c r="M30" s="8"/>
      <c r="N30" s="11">
        <v>62.5</v>
      </c>
      <c r="O30" s="10">
        <v>28</v>
      </c>
      <c r="P30" s="10">
        <v>600</v>
      </c>
      <c r="Q30" s="10">
        <v>650</v>
      </c>
      <c r="R30" s="10">
        <v>9.5</v>
      </c>
      <c r="S30" s="10">
        <v>65</v>
      </c>
      <c r="T30" s="10"/>
      <c r="U30" s="10"/>
      <c r="V30" s="10">
        <v>193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</v>
      </c>
      <c r="D31" s="6">
        <f t="shared" si="0"/>
        <v>28.999999999999996</v>
      </c>
      <c r="E31" s="5">
        <v>14</v>
      </c>
      <c r="F31" s="7">
        <v>2</v>
      </c>
      <c r="G31" s="6">
        <f t="shared" si="1"/>
        <v>197.2</v>
      </c>
      <c r="H31" s="5">
        <v>2</v>
      </c>
      <c r="I31" s="10">
        <v>2</v>
      </c>
      <c r="J31" s="6">
        <f t="shared" si="4"/>
        <v>30.159999999999997</v>
      </c>
      <c r="K31" s="5"/>
      <c r="L31" s="10"/>
      <c r="M31" s="8"/>
      <c r="N31" s="11">
        <v>62.64</v>
      </c>
      <c r="O31" s="10">
        <v>28</v>
      </c>
      <c r="P31" s="10">
        <v>600</v>
      </c>
      <c r="Q31" s="10">
        <v>650</v>
      </c>
      <c r="R31" s="10">
        <v>9.5</v>
      </c>
      <c r="S31" s="10">
        <v>65</v>
      </c>
      <c r="T31" s="10"/>
      <c r="U31" s="10"/>
      <c r="V31" s="10">
        <v>196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</v>
      </c>
      <c r="D32" s="6">
        <f t="shared" si="0"/>
        <v>28.999999999999996</v>
      </c>
      <c r="E32" s="5">
        <v>14</v>
      </c>
      <c r="F32" s="7">
        <v>2</v>
      </c>
      <c r="G32" s="6">
        <f t="shared" si="1"/>
        <v>197.2</v>
      </c>
      <c r="H32" s="5">
        <v>7</v>
      </c>
      <c r="I32" s="10">
        <v>0</v>
      </c>
      <c r="J32" s="6">
        <f t="shared" si="4"/>
        <v>97.44</v>
      </c>
      <c r="K32" s="5"/>
      <c r="L32" s="10"/>
      <c r="M32" s="8"/>
      <c r="N32" s="11">
        <v>67.28</v>
      </c>
      <c r="O32" s="10">
        <v>28</v>
      </c>
      <c r="P32" s="10">
        <v>600</v>
      </c>
      <c r="Q32" s="10">
        <v>650</v>
      </c>
      <c r="R32" s="10">
        <v>9.5</v>
      </c>
      <c r="S32" s="10">
        <v>67</v>
      </c>
      <c r="T32" s="10"/>
      <c r="U32" s="10"/>
      <c r="V32" s="10">
        <v>197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</v>
      </c>
      <c r="D33" s="6">
        <f t="shared" si="0"/>
        <v>28.999999999999996</v>
      </c>
      <c r="E33" s="5">
        <v>2</v>
      </c>
      <c r="F33" s="7">
        <v>2</v>
      </c>
      <c r="G33" s="6">
        <f t="shared" si="1"/>
        <v>30.159999999999997</v>
      </c>
      <c r="H33" s="5">
        <v>12</v>
      </c>
      <c r="I33" s="10">
        <v>3</v>
      </c>
      <c r="J33" s="6">
        <f t="shared" si="4"/>
        <v>170.51999999999998</v>
      </c>
      <c r="K33" s="5"/>
      <c r="L33" s="10"/>
      <c r="M33" s="8"/>
      <c r="N33" s="11">
        <v>75.489999999999995</v>
      </c>
      <c r="O33" s="10">
        <v>28</v>
      </c>
      <c r="P33" s="10">
        <v>600</v>
      </c>
      <c r="Q33" s="10">
        <v>650</v>
      </c>
      <c r="R33" s="10">
        <v>9.5</v>
      </c>
      <c r="S33" s="10">
        <v>60</v>
      </c>
      <c r="T33" s="10"/>
      <c r="U33" s="10"/>
      <c r="V33" s="10">
        <v>203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</v>
      </c>
      <c r="D34" s="6">
        <f t="shared" si="0"/>
        <v>28.999999999999996</v>
      </c>
      <c r="E34" s="5">
        <v>5</v>
      </c>
      <c r="F34" s="7">
        <v>3</v>
      </c>
      <c r="G34" s="6">
        <f t="shared" si="1"/>
        <v>73.08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v>69.599999999999994</v>
      </c>
      <c r="O34" s="10">
        <v>28</v>
      </c>
      <c r="P34" s="10">
        <v>600</v>
      </c>
      <c r="Q34" s="10">
        <v>650</v>
      </c>
      <c r="R34" s="10">
        <v>10</v>
      </c>
      <c r="S34" s="10">
        <v>61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</v>
      </c>
      <c r="D35" s="6">
        <f t="shared" si="0"/>
        <v>28.999999999999996</v>
      </c>
      <c r="E35" s="5">
        <v>10</v>
      </c>
      <c r="F35" s="7">
        <v>4</v>
      </c>
      <c r="G35" s="6">
        <f t="shared" si="1"/>
        <v>143.84</v>
      </c>
      <c r="H35" s="5">
        <v>2</v>
      </c>
      <c r="I35" s="10">
        <v>5</v>
      </c>
      <c r="J35" s="6">
        <f t="shared" si="4"/>
        <v>33.64</v>
      </c>
      <c r="K35" s="5"/>
      <c r="L35" s="10"/>
      <c r="M35" s="8"/>
      <c r="N35" s="11">
        <v>76.069999999999993</v>
      </c>
      <c r="O35" s="10">
        <v>30</v>
      </c>
      <c r="P35" s="10">
        <v>600</v>
      </c>
      <c r="Q35" s="10">
        <v>650</v>
      </c>
      <c r="R35" s="10">
        <v>10</v>
      </c>
      <c r="S35" s="10">
        <v>59</v>
      </c>
      <c r="T35" s="10"/>
      <c r="U35" s="10"/>
      <c r="V35" s="10">
        <v>211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</v>
      </c>
      <c r="D36" s="6">
        <f t="shared" si="0"/>
        <v>28.999999999999996</v>
      </c>
      <c r="E36" s="5">
        <v>14</v>
      </c>
      <c r="F36" s="7">
        <v>2</v>
      </c>
      <c r="G36" s="6">
        <f t="shared" si="1"/>
        <v>197.2</v>
      </c>
      <c r="H36" s="5">
        <v>4</v>
      </c>
      <c r="I36" s="10">
        <v>0</v>
      </c>
      <c r="J36" s="6">
        <f t="shared" si="4"/>
        <v>55.679999999999993</v>
      </c>
      <c r="K36" s="5"/>
      <c r="L36" s="10"/>
      <c r="M36" s="8"/>
      <c r="N36" s="11">
        <v>75.400000000000006</v>
      </c>
      <c r="O36" s="10">
        <v>30</v>
      </c>
      <c r="P36" s="10">
        <v>600</v>
      </c>
      <c r="Q36" s="10">
        <v>650</v>
      </c>
      <c r="R36" s="10">
        <v>10</v>
      </c>
      <c r="S36" s="10">
        <v>64</v>
      </c>
      <c r="T36" s="10"/>
      <c r="U36" s="10"/>
      <c r="V36" s="10">
        <v>210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</v>
      </c>
      <c r="D37" s="6">
        <f t="shared" si="0"/>
        <v>28.999999999999996</v>
      </c>
      <c r="E37" s="5">
        <v>14</v>
      </c>
      <c r="F37" s="7">
        <v>2</v>
      </c>
      <c r="G37" s="6">
        <f t="shared" si="1"/>
        <v>197.2</v>
      </c>
      <c r="H37" s="5">
        <v>9</v>
      </c>
      <c r="I37" s="10">
        <v>2</v>
      </c>
      <c r="J37" s="6">
        <f t="shared" si="4"/>
        <v>127.6</v>
      </c>
      <c r="K37" s="5"/>
      <c r="L37" s="10"/>
      <c r="M37" s="8"/>
      <c r="N37" s="11">
        <v>71.92</v>
      </c>
      <c r="O37" s="10">
        <v>30</v>
      </c>
      <c r="P37" s="10">
        <v>600</v>
      </c>
      <c r="Q37" s="10">
        <v>650</v>
      </c>
      <c r="R37" s="10">
        <v>10</v>
      </c>
      <c r="S37" s="10">
        <v>60</v>
      </c>
      <c r="T37" s="10"/>
      <c r="U37" s="10"/>
      <c r="V37" s="10">
        <v>215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</v>
      </c>
      <c r="D38" s="6">
        <f t="shared" si="0"/>
        <v>28.999999999999996</v>
      </c>
      <c r="E38" s="5">
        <v>2</v>
      </c>
      <c r="F38" s="7">
        <v>8</v>
      </c>
      <c r="G38" s="6">
        <f t="shared" si="1"/>
        <v>37.119999999999997</v>
      </c>
      <c r="H38" s="5">
        <v>14</v>
      </c>
      <c r="I38" s="10">
        <v>2</v>
      </c>
      <c r="J38" s="6">
        <f t="shared" si="4"/>
        <v>197.2</v>
      </c>
      <c r="K38" s="5"/>
      <c r="L38" s="10"/>
      <c r="M38" s="8"/>
      <c r="N38" s="11">
        <v>72</v>
      </c>
      <c r="O38" s="10">
        <v>30</v>
      </c>
      <c r="P38" s="10">
        <v>600</v>
      </c>
      <c r="Q38" s="10">
        <v>650</v>
      </c>
      <c r="R38" s="10">
        <v>10</v>
      </c>
      <c r="S38" s="10">
        <v>63</v>
      </c>
      <c r="T38" s="10"/>
      <c r="U38" s="10"/>
      <c r="V38" s="10">
        <v>211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</v>
      </c>
      <c r="D39" s="6">
        <f t="shared" si="0"/>
        <v>28.999999999999996</v>
      </c>
      <c r="E39" s="5">
        <v>7</v>
      </c>
      <c r="F39" s="7">
        <v>9</v>
      </c>
      <c r="G39" s="6">
        <f t="shared" si="1"/>
        <v>107.88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f>IF(B39=0,0,(D39+G39)-(D38+G38))</f>
        <v>70.760000000000005</v>
      </c>
      <c r="O39" s="10">
        <v>30</v>
      </c>
      <c r="P39" s="10">
        <v>600</v>
      </c>
      <c r="Q39" s="10">
        <v>650</v>
      </c>
      <c r="R39" s="10">
        <v>10</v>
      </c>
      <c r="S39" s="10">
        <v>59</v>
      </c>
      <c r="T39" s="10"/>
      <c r="U39" s="10"/>
      <c r="V39" s="10">
        <v>210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2129.3200000000006</v>
      </c>
      <c r="O40" s="20"/>
      <c r="T40" s="22" t="s">
        <v>34</v>
      </c>
      <c r="U40" s="20">
        <f>SUM(U9:U39)</f>
        <v>0</v>
      </c>
      <c r="V40" s="20">
        <f>SUM(V9:V39)</f>
        <v>6671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2129.3200000000006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6671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6" zoomScale="75" zoomScaleNormal="75" zoomScalePageLayoutView="75" workbookViewId="0">
      <selection activeCell="N40" sqref="N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832031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14" width="9.83203125" customWidth="1"/>
    <col min="15" max="24" width="7.6640625" customWidth="1"/>
    <col min="25" max="25" width="9.5" customWidth="1"/>
    <col min="26" max="26" width="4.1640625" customWidth="1"/>
    <col min="27" max="27" width="5.83203125" customWidth="1"/>
    <col min="28" max="28" width="4.1640625" customWidth="1"/>
    <col min="29" max="29" width="6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1</v>
      </c>
      <c r="D8" s="6">
        <f t="shared" ref="D8:D39" si="0">((+B8*12)+C8)*1.16</f>
        <v>28.999999999999996</v>
      </c>
      <c r="E8" s="5">
        <v>7</v>
      </c>
      <c r="F8" s="7">
        <v>9</v>
      </c>
      <c r="G8" s="6">
        <f t="shared" ref="G8:G39" si="1">((+E8*12)+F8)*1.16</f>
        <v>107.88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12</v>
      </c>
      <c r="F9" s="7">
        <v>11</v>
      </c>
      <c r="G9" s="6">
        <f t="shared" si="1"/>
        <v>179.79999999999998</v>
      </c>
      <c r="H9" s="5">
        <v>2</v>
      </c>
      <c r="I9" s="10">
        <v>3</v>
      </c>
      <c r="J9" s="6">
        <f t="shared" si="2"/>
        <v>31.319999999999997</v>
      </c>
      <c r="K9" s="5"/>
      <c r="L9" s="10"/>
      <c r="M9" s="8"/>
      <c r="N9" s="11">
        <v>76</v>
      </c>
      <c r="O9" s="10">
        <v>30</v>
      </c>
      <c r="P9" s="10">
        <v>600</v>
      </c>
      <c r="Q9" s="10">
        <v>650</v>
      </c>
      <c r="R9" s="10">
        <v>10</v>
      </c>
      <c r="S9" s="10">
        <v>62</v>
      </c>
      <c r="T9" s="10"/>
      <c r="U9" s="10"/>
      <c r="V9" s="10">
        <v>212</v>
      </c>
      <c r="W9" s="12">
        <v>42583</v>
      </c>
      <c r="X9" s="10">
        <v>3</v>
      </c>
      <c r="Y9" s="10">
        <v>2117469</v>
      </c>
      <c r="Z9" s="10">
        <v>14</v>
      </c>
      <c r="AA9" s="10">
        <v>4.5</v>
      </c>
      <c r="AB9" s="10">
        <v>2</v>
      </c>
      <c r="AC9" s="11">
        <v>2.5</v>
      </c>
      <c r="AD9" s="13">
        <v>170.33</v>
      </c>
    </row>
    <row r="10" spans="1:30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14</v>
      </c>
      <c r="F10" s="7">
        <v>2</v>
      </c>
      <c r="G10" s="6">
        <f t="shared" si="1"/>
        <v>197.2</v>
      </c>
      <c r="H10" s="5">
        <v>5</v>
      </c>
      <c r="I10" s="10">
        <v>10</v>
      </c>
      <c r="J10" s="6">
        <f t="shared" si="2"/>
        <v>81.199999999999989</v>
      </c>
      <c r="K10" s="5"/>
      <c r="L10" s="10"/>
      <c r="M10" s="8"/>
      <c r="N10" s="11">
        <v>67</v>
      </c>
      <c r="O10" s="10">
        <v>30</v>
      </c>
      <c r="P10" s="10">
        <v>600</v>
      </c>
      <c r="Q10" s="10">
        <v>650</v>
      </c>
      <c r="R10" s="10">
        <v>10</v>
      </c>
      <c r="S10" s="10">
        <v>61</v>
      </c>
      <c r="T10" s="10"/>
      <c r="U10" s="10"/>
      <c r="V10" s="10">
        <v>213</v>
      </c>
      <c r="W10" s="12">
        <v>42585</v>
      </c>
      <c r="X10" s="10">
        <v>2</v>
      </c>
      <c r="Y10" s="10">
        <v>2118933</v>
      </c>
      <c r="Z10" s="10">
        <v>14</v>
      </c>
      <c r="AA10" s="10">
        <v>3.5</v>
      </c>
      <c r="AB10" s="10">
        <v>1</v>
      </c>
      <c r="AC10" s="11">
        <v>10.75</v>
      </c>
      <c r="AD10" s="13">
        <v>173.54</v>
      </c>
    </row>
    <row r="11" spans="1:30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1</v>
      </c>
      <c r="F11" s="7">
        <v>11</v>
      </c>
      <c r="G11" s="6">
        <f t="shared" si="1"/>
        <v>26.68</v>
      </c>
      <c r="H11" s="5">
        <v>10</v>
      </c>
      <c r="I11" s="10">
        <v>11</v>
      </c>
      <c r="J11" s="6">
        <f t="shared" si="2"/>
        <v>151.95999999999998</v>
      </c>
      <c r="K11" s="5"/>
      <c r="L11" s="10"/>
      <c r="M11" s="8"/>
      <c r="N11" s="11">
        <v>73.78</v>
      </c>
      <c r="O11" s="10">
        <v>30</v>
      </c>
      <c r="P11" s="10">
        <v>600</v>
      </c>
      <c r="Q11" s="10">
        <v>650</v>
      </c>
      <c r="R11" s="10">
        <v>10</v>
      </c>
      <c r="S11" s="10">
        <v>62</v>
      </c>
      <c r="T11" s="10"/>
      <c r="U11" s="10"/>
      <c r="V11" s="10">
        <v>211</v>
      </c>
      <c r="W11" s="12">
        <v>42588</v>
      </c>
      <c r="X11" s="10">
        <v>3</v>
      </c>
      <c r="Y11" s="10">
        <v>2119939</v>
      </c>
      <c r="Z11" s="10">
        <v>14</v>
      </c>
      <c r="AA11" s="10">
        <v>5</v>
      </c>
      <c r="AB11" s="10">
        <v>2</v>
      </c>
      <c r="AC11" s="11">
        <v>0</v>
      </c>
      <c r="AD11" s="13">
        <v>171.97</v>
      </c>
    </row>
    <row r="12" spans="1:30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3</v>
      </c>
      <c r="F12" s="7">
        <v>7</v>
      </c>
      <c r="G12" s="6">
        <f t="shared" si="1"/>
        <v>49.879999999999995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v>68</v>
      </c>
      <c r="O12" s="10">
        <v>30</v>
      </c>
      <c r="P12" s="10">
        <v>600</v>
      </c>
      <c r="Q12" s="10">
        <v>650</v>
      </c>
      <c r="R12" s="10">
        <v>10</v>
      </c>
      <c r="S12" s="10">
        <v>65</v>
      </c>
      <c r="T12" s="10"/>
      <c r="U12" s="10"/>
      <c r="V12" s="10">
        <v>214</v>
      </c>
      <c r="W12" s="12">
        <v>42592</v>
      </c>
      <c r="X12" s="10">
        <v>2</v>
      </c>
      <c r="Y12" s="10">
        <v>2121987</v>
      </c>
      <c r="Z12" s="10">
        <v>14</v>
      </c>
      <c r="AA12" s="10">
        <v>7</v>
      </c>
      <c r="AB12" s="10">
        <v>2</v>
      </c>
      <c r="AC12" s="11">
        <v>9.25</v>
      </c>
      <c r="AD12" s="13">
        <v>166</v>
      </c>
    </row>
    <row r="13" spans="1:30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5</v>
      </c>
      <c r="F13" s="7">
        <v>0</v>
      </c>
      <c r="G13" s="6">
        <f t="shared" si="1"/>
        <v>69.599999999999994</v>
      </c>
      <c r="H13" s="5">
        <v>5</v>
      </c>
      <c r="I13" s="10">
        <v>0</v>
      </c>
      <c r="J13" s="6">
        <f t="shared" si="2"/>
        <v>69.599999999999994</v>
      </c>
      <c r="K13" s="5"/>
      <c r="L13" s="10"/>
      <c r="M13" s="8"/>
      <c r="N13" s="11">
        <v>64.09</v>
      </c>
      <c r="O13" s="10">
        <v>30</v>
      </c>
      <c r="P13" s="10">
        <v>600</v>
      </c>
      <c r="Q13" s="10">
        <v>650</v>
      </c>
      <c r="R13" s="10">
        <v>10</v>
      </c>
      <c r="S13" s="10">
        <v>63</v>
      </c>
      <c r="T13" s="10"/>
      <c r="U13" s="10"/>
      <c r="V13" s="10">
        <v>212</v>
      </c>
      <c r="W13" s="12">
        <v>42594</v>
      </c>
      <c r="X13" s="10">
        <v>3</v>
      </c>
      <c r="Y13" s="10">
        <v>2122967</v>
      </c>
      <c r="Z13" s="10">
        <v>14</v>
      </c>
      <c r="AA13" s="10">
        <v>4.5</v>
      </c>
      <c r="AB13" s="10">
        <v>2</v>
      </c>
      <c r="AC13" s="11">
        <v>3.25</v>
      </c>
      <c r="AD13" s="13">
        <v>168.87</v>
      </c>
    </row>
    <row r="14" spans="1:30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10</v>
      </c>
      <c r="F14" s="7">
        <v>0</v>
      </c>
      <c r="G14" s="6">
        <f t="shared" si="1"/>
        <v>139.19999999999999</v>
      </c>
      <c r="H14" s="5">
        <v>5</v>
      </c>
      <c r="I14" s="10">
        <v>0</v>
      </c>
      <c r="J14" s="6">
        <f t="shared" si="2"/>
        <v>69.599999999999994</v>
      </c>
      <c r="K14" s="5"/>
      <c r="L14" s="10"/>
      <c r="M14" s="8"/>
      <c r="N14" s="11">
        <f>IF(B14=0,0,(D14+G14)-(D13+G13))</f>
        <v>69.599999999999994</v>
      </c>
      <c r="O14" s="10">
        <v>30</v>
      </c>
      <c r="P14" s="10">
        <v>600</v>
      </c>
      <c r="Q14" s="10">
        <v>650</v>
      </c>
      <c r="R14" s="10">
        <v>10</v>
      </c>
      <c r="S14" s="10">
        <v>58</v>
      </c>
      <c r="T14" s="10"/>
      <c r="U14" s="10"/>
      <c r="V14" s="10">
        <v>212</v>
      </c>
      <c r="W14" s="12">
        <v>42596</v>
      </c>
      <c r="X14" s="10">
        <v>2</v>
      </c>
      <c r="Y14" s="10">
        <v>2125562</v>
      </c>
      <c r="Z14" s="10">
        <v>14</v>
      </c>
      <c r="AA14" s="10">
        <v>3</v>
      </c>
      <c r="AB14" s="10">
        <v>1</v>
      </c>
      <c r="AC14" s="11">
        <v>3.5</v>
      </c>
      <c r="AD14" s="13">
        <v>181.41</v>
      </c>
    </row>
    <row r="15" spans="1:30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14</v>
      </c>
      <c r="F15" s="7">
        <v>2</v>
      </c>
      <c r="G15" s="6">
        <f t="shared" si="1"/>
        <v>197.2</v>
      </c>
      <c r="H15" s="5">
        <v>6</v>
      </c>
      <c r="I15" s="10">
        <v>0</v>
      </c>
      <c r="J15" s="6">
        <f t="shared" si="2"/>
        <v>83.52</v>
      </c>
      <c r="K15" s="5"/>
      <c r="L15" s="10"/>
      <c r="M15" s="8"/>
      <c r="N15" s="11">
        <v>71.92</v>
      </c>
      <c r="O15" s="10">
        <v>30</v>
      </c>
      <c r="P15" s="10">
        <v>600</v>
      </c>
      <c r="Q15" s="10">
        <v>650</v>
      </c>
      <c r="R15" s="10">
        <v>10</v>
      </c>
      <c r="S15" s="10">
        <v>59</v>
      </c>
      <c r="T15" s="10"/>
      <c r="U15" s="10"/>
      <c r="V15" s="10">
        <v>215</v>
      </c>
      <c r="W15" s="12">
        <v>42599</v>
      </c>
      <c r="X15" s="10">
        <v>3</v>
      </c>
      <c r="Y15" s="10">
        <v>2126496</v>
      </c>
      <c r="Z15" s="10">
        <v>14</v>
      </c>
      <c r="AA15" s="10">
        <v>5.25</v>
      </c>
      <c r="AB15" s="10">
        <v>2</v>
      </c>
      <c r="AC15" s="11">
        <v>7</v>
      </c>
      <c r="AD15" s="13">
        <v>165.85</v>
      </c>
    </row>
    <row r="16" spans="1:30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14</v>
      </c>
      <c r="F16" s="7">
        <v>2</v>
      </c>
      <c r="G16" s="6">
        <f t="shared" si="1"/>
        <v>197.2</v>
      </c>
      <c r="H16" s="5">
        <v>11</v>
      </c>
      <c r="I16" s="10">
        <v>2</v>
      </c>
      <c r="J16" s="6">
        <f t="shared" si="2"/>
        <v>155.44</v>
      </c>
      <c r="K16" s="5"/>
      <c r="L16" s="10"/>
      <c r="M16" s="8"/>
      <c r="N16" s="11">
        <v>72</v>
      </c>
      <c r="O16" s="10">
        <v>30</v>
      </c>
      <c r="P16" s="10">
        <v>600</v>
      </c>
      <c r="Q16" s="10">
        <v>650</v>
      </c>
      <c r="R16" s="10">
        <v>10</v>
      </c>
      <c r="S16" s="10">
        <v>62</v>
      </c>
      <c r="T16" s="10"/>
      <c r="U16" s="10"/>
      <c r="V16" s="10">
        <v>211</v>
      </c>
      <c r="W16" s="12">
        <v>42600</v>
      </c>
      <c r="X16" s="10">
        <v>2</v>
      </c>
      <c r="Y16" s="10">
        <v>2127804</v>
      </c>
      <c r="Z16" s="10">
        <v>14</v>
      </c>
      <c r="AA16" s="10">
        <v>4</v>
      </c>
      <c r="AB16" s="10">
        <v>2</v>
      </c>
      <c r="AC16" s="11">
        <v>5.75</v>
      </c>
      <c r="AD16" s="13">
        <v>165.95</v>
      </c>
    </row>
    <row r="17" spans="1:30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3</v>
      </c>
      <c r="F17" s="7">
        <v>8</v>
      </c>
      <c r="G17" s="6">
        <f t="shared" si="1"/>
        <v>51.04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v>61</v>
      </c>
      <c r="O17" s="10">
        <v>30</v>
      </c>
      <c r="P17" s="10">
        <v>600</v>
      </c>
      <c r="Q17" s="10">
        <v>650</v>
      </c>
      <c r="R17" s="10">
        <v>10</v>
      </c>
      <c r="S17" s="10">
        <v>61</v>
      </c>
      <c r="T17" s="10"/>
      <c r="U17" s="10"/>
      <c r="V17" s="10">
        <v>214</v>
      </c>
      <c r="W17" s="12">
        <v>42603</v>
      </c>
      <c r="X17" s="10">
        <v>3</v>
      </c>
      <c r="Y17" s="10">
        <v>2129601</v>
      </c>
      <c r="Z17" s="10">
        <v>14</v>
      </c>
      <c r="AA17" s="10">
        <v>4.75</v>
      </c>
      <c r="AB17" s="10">
        <v>2</v>
      </c>
      <c r="AC17" s="11">
        <v>2.25</v>
      </c>
      <c r="AD17" s="13">
        <v>170.91</v>
      </c>
    </row>
    <row r="18" spans="1:30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8</v>
      </c>
      <c r="F18" s="7">
        <v>9</v>
      </c>
      <c r="G18" s="6">
        <f t="shared" si="1"/>
        <v>121.8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f>IF(B18=0,0,(D18+G18)-(D17+G17))</f>
        <v>70.759999999999991</v>
      </c>
      <c r="O18" s="10">
        <v>30</v>
      </c>
      <c r="P18" s="10">
        <v>600</v>
      </c>
      <c r="Q18" s="10">
        <v>650</v>
      </c>
      <c r="R18" s="10">
        <v>10</v>
      </c>
      <c r="S18" s="10">
        <v>59</v>
      </c>
      <c r="T18" s="10"/>
      <c r="U18" s="10"/>
      <c r="V18" s="10">
        <v>215</v>
      </c>
      <c r="W18" s="12">
        <v>42604</v>
      </c>
      <c r="X18" s="10">
        <v>2</v>
      </c>
      <c r="Y18" s="10">
        <v>2130659</v>
      </c>
      <c r="Z18" s="10">
        <v>14</v>
      </c>
      <c r="AA18" s="10">
        <v>2.5</v>
      </c>
      <c r="AB18" s="10">
        <v>1</v>
      </c>
      <c r="AC18" s="11">
        <v>11</v>
      </c>
      <c r="AD18" s="13">
        <v>172.08</v>
      </c>
    </row>
    <row r="19" spans="1:30" ht="13" thickBot="1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13</v>
      </c>
      <c r="F19" s="7">
        <v>9</v>
      </c>
      <c r="G19" s="6">
        <f t="shared" si="1"/>
        <v>191.39999999999998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69.599999999999994</v>
      </c>
      <c r="O19" s="10">
        <v>30</v>
      </c>
      <c r="P19" s="10">
        <v>600</v>
      </c>
      <c r="Q19" s="10">
        <v>650</v>
      </c>
      <c r="R19" s="10">
        <v>10</v>
      </c>
      <c r="S19" s="10">
        <v>61</v>
      </c>
      <c r="T19" s="10"/>
      <c r="U19" s="10"/>
      <c r="V19" s="10">
        <v>212</v>
      </c>
      <c r="W19" s="12">
        <v>42607</v>
      </c>
      <c r="X19" s="10">
        <v>3</v>
      </c>
      <c r="Y19" s="10">
        <v>2132024</v>
      </c>
      <c r="Z19" s="10">
        <v>14</v>
      </c>
      <c r="AA19" s="10">
        <v>6</v>
      </c>
      <c r="AB19" s="10">
        <v>2</v>
      </c>
      <c r="AC19" s="11">
        <v>4.5</v>
      </c>
      <c r="AD19" s="13">
        <v>169.75</v>
      </c>
    </row>
    <row r="20" spans="1:30" ht="13" thickBot="1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14</v>
      </c>
      <c r="F20" s="7">
        <v>2</v>
      </c>
      <c r="G20" s="6">
        <f t="shared" si="1"/>
        <v>197.2</v>
      </c>
      <c r="H20" s="5">
        <v>6</v>
      </c>
      <c r="I20" s="10">
        <v>5</v>
      </c>
      <c r="J20" s="6">
        <f t="shared" si="2"/>
        <v>89.32</v>
      </c>
      <c r="K20" s="5"/>
      <c r="L20" s="10"/>
      <c r="M20" s="8"/>
      <c r="N20" s="11">
        <v>66.790000000000006</v>
      </c>
      <c r="O20" s="10">
        <v>30</v>
      </c>
      <c r="P20" s="10">
        <v>600</v>
      </c>
      <c r="Q20" s="10">
        <v>650</v>
      </c>
      <c r="R20" s="10">
        <v>10</v>
      </c>
      <c r="S20" s="10">
        <v>63</v>
      </c>
      <c r="T20" s="10"/>
      <c r="U20" s="10"/>
      <c r="V20" s="14">
        <v>206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14</v>
      </c>
      <c r="F21" s="7">
        <v>2</v>
      </c>
      <c r="G21" s="6">
        <f t="shared" si="1"/>
        <v>197.2</v>
      </c>
      <c r="H21" s="5">
        <v>12</v>
      </c>
      <c r="I21" s="10">
        <v>0</v>
      </c>
      <c r="J21" s="6">
        <f t="shared" si="2"/>
        <v>167.04</v>
      </c>
      <c r="K21" s="5"/>
      <c r="L21" s="10"/>
      <c r="M21" s="8"/>
      <c r="N21" s="11">
        <v>77.72</v>
      </c>
      <c r="O21" s="10">
        <v>30</v>
      </c>
      <c r="P21" s="10">
        <v>600</v>
      </c>
      <c r="Q21" s="10">
        <v>650</v>
      </c>
      <c r="R21" s="16">
        <v>10</v>
      </c>
      <c r="S21" s="10">
        <v>60</v>
      </c>
      <c r="T21" s="10"/>
      <c r="U21" s="10"/>
      <c r="V21" s="10">
        <v>210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4</v>
      </c>
      <c r="F22" s="7">
        <v>5</v>
      </c>
      <c r="G22" s="6">
        <f t="shared" si="1"/>
        <v>61.48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75.849999999999994</v>
      </c>
      <c r="O22" s="10">
        <v>30</v>
      </c>
      <c r="P22" s="10">
        <v>600</v>
      </c>
      <c r="Q22" s="10">
        <v>650</v>
      </c>
      <c r="R22" s="10">
        <v>10</v>
      </c>
      <c r="S22" s="10">
        <v>58</v>
      </c>
      <c r="T22" s="10"/>
      <c r="U22" s="10"/>
      <c r="V22" s="10">
        <v>208</v>
      </c>
      <c r="W22" s="12">
        <v>42610</v>
      </c>
      <c r="X22" s="10">
        <v>3</v>
      </c>
      <c r="Y22" s="10">
        <v>2132023</v>
      </c>
      <c r="Z22" s="10">
        <v>14</v>
      </c>
      <c r="AA22" s="10">
        <v>6.5</v>
      </c>
      <c r="AB22" s="10">
        <v>2</v>
      </c>
      <c r="AC22" s="10">
        <v>3</v>
      </c>
      <c r="AD22" s="10">
        <v>161</v>
      </c>
    </row>
    <row r="23" spans="1:30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8</v>
      </c>
      <c r="F23" s="7">
        <v>10</v>
      </c>
      <c r="G23" s="6">
        <f t="shared" si="1"/>
        <v>122.96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>IF(B23=0,0,(D23+G23)-(D22+G22))</f>
        <v>61.47999999999999</v>
      </c>
      <c r="O23" s="10">
        <v>30</v>
      </c>
      <c r="P23" s="10">
        <v>600</v>
      </c>
      <c r="Q23" s="10">
        <v>650</v>
      </c>
      <c r="R23" s="10">
        <v>10</v>
      </c>
      <c r="S23" s="10">
        <v>70</v>
      </c>
      <c r="T23" s="10"/>
      <c r="U23" s="10"/>
      <c r="V23" s="10">
        <v>207</v>
      </c>
      <c r="W23" s="12">
        <v>42614</v>
      </c>
      <c r="X23" s="10">
        <v>2</v>
      </c>
      <c r="Y23" s="10">
        <v>2136509</v>
      </c>
      <c r="Z23" s="10">
        <v>14</v>
      </c>
      <c r="AA23" s="10">
        <v>3</v>
      </c>
      <c r="AB23" s="10">
        <v>1</v>
      </c>
      <c r="AC23" s="10">
        <v>5</v>
      </c>
      <c r="AD23" s="10">
        <v>179.66</v>
      </c>
    </row>
    <row r="24" spans="1:30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13</v>
      </c>
      <c r="F24" s="7">
        <v>8</v>
      </c>
      <c r="G24" s="6">
        <f t="shared" si="1"/>
        <v>190.23999999999998</v>
      </c>
      <c r="H24" s="5">
        <v>2</v>
      </c>
      <c r="I24" s="10">
        <v>7</v>
      </c>
      <c r="J24" s="6">
        <f t="shared" si="2"/>
        <v>35.96</v>
      </c>
      <c r="K24" s="5"/>
      <c r="L24" s="10"/>
      <c r="M24" s="8"/>
      <c r="N24" s="11">
        <v>71.89</v>
      </c>
      <c r="O24" s="10">
        <v>30</v>
      </c>
      <c r="P24" s="10">
        <v>600</v>
      </c>
      <c r="Q24" s="10">
        <v>650</v>
      </c>
      <c r="R24" s="10">
        <v>10</v>
      </c>
      <c r="S24" s="10">
        <v>65</v>
      </c>
      <c r="T24" s="10"/>
      <c r="U24" s="10"/>
      <c r="V24" s="10">
        <v>203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2</v>
      </c>
      <c r="F25" s="7">
        <v>10</v>
      </c>
      <c r="G25" s="6">
        <f t="shared" si="1"/>
        <v>39.44</v>
      </c>
      <c r="H25" s="5">
        <v>6</v>
      </c>
      <c r="I25" s="10">
        <v>1</v>
      </c>
      <c r="J25" s="6">
        <f t="shared" si="2"/>
        <v>84.679999999999993</v>
      </c>
      <c r="K25" s="5"/>
      <c r="L25" s="10"/>
      <c r="M25" s="8"/>
      <c r="N25" s="11">
        <v>63.87</v>
      </c>
      <c r="O25" s="10">
        <v>30</v>
      </c>
      <c r="P25" s="10">
        <v>600</v>
      </c>
      <c r="Q25" s="10">
        <v>650</v>
      </c>
      <c r="R25" s="10">
        <v>10</v>
      </c>
      <c r="S25" s="10">
        <v>63</v>
      </c>
      <c r="T25" s="10"/>
      <c r="U25" s="10"/>
      <c r="V25" s="17">
        <v>202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2</v>
      </c>
      <c r="C26" s="10">
        <v>1</v>
      </c>
      <c r="D26" s="6">
        <f t="shared" si="0"/>
        <v>28.999999999999996</v>
      </c>
      <c r="E26" s="5">
        <v>2</v>
      </c>
      <c r="F26" s="7">
        <v>10</v>
      </c>
      <c r="G26" s="6">
        <f t="shared" si="1"/>
        <v>39.44</v>
      </c>
      <c r="H26" s="5">
        <v>10</v>
      </c>
      <c r="I26" s="10">
        <v>10</v>
      </c>
      <c r="J26" s="6">
        <f t="shared" si="2"/>
        <v>150.79999999999998</v>
      </c>
      <c r="K26" s="5"/>
      <c r="L26" s="10"/>
      <c r="M26" s="8"/>
      <c r="N26" s="11">
        <v>66.12</v>
      </c>
      <c r="O26" s="10">
        <v>28</v>
      </c>
      <c r="P26" s="10">
        <v>600</v>
      </c>
      <c r="Q26" s="10">
        <v>650</v>
      </c>
      <c r="R26" s="10">
        <v>10</v>
      </c>
      <c r="S26" s="10">
        <v>61</v>
      </c>
      <c r="T26" s="10"/>
      <c r="U26" s="10"/>
      <c r="V26" s="10">
        <v>202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4</v>
      </c>
      <c r="F27" s="7">
        <v>1</v>
      </c>
      <c r="G27" s="6">
        <f t="shared" si="1"/>
        <v>56.839999999999996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v>63.8</v>
      </c>
      <c r="O27" s="10">
        <v>28</v>
      </c>
      <c r="P27" s="10">
        <v>600</v>
      </c>
      <c r="Q27" s="10">
        <v>650</v>
      </c>
      <c r="R27" s="10">
        <v>10</v>
      </c>
      <c r="S27" s="10">
        <v>61</v>
      </c>
      <c r="T27" s="10"/>
      <c r="U27" s="10"/>
      <c r="V27" s="10">
        <v>199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2</v>
      </c>
      <c r="C28" s="10">
        <v>1</v>
      </c>
      <c r="D28" s="6">
        <f t="shared" si="0"/>
        <v>28.999999999999996</v>
      </c>
      <c r="E28" s="5">
        <v>9</v>
      </c>
      <c r="F28" s="7">
        <v>1</v>
      </c>
      <c r="G28" s="6">
        <f t="shared" si="1"/>
        <v>126.44</v>
      </c>
      <c r="H28" s="5">
        <v>14</v>
      </c>
      <c r="I28" s="10">
        <v>2</v>
      </c>
      <c r="J28" s="6">
        <f t="shared" si="2"/>
        <v>197.2</v>
      </c>
      <c r="K28" s="5"/>
      <c r="L28" s="10"/>
      <c r="M28" s="8"/>
      <c r="N28" s="11">
        <f>IF(B28=0,0,(D28+G28)-(D27+G27))</f>
        <v>69.600000000000009</v>
      </c>
      <c r="O28" s="10">
        <v>30</v>
      </c>
      <c r="P28" s="10">
        <v>600</v>
      </c>
      <c r="Q28" s="10">
        <v>650</v>
      </c>
      <c r="R28" s="10">
        <v>10</v>
      </c>
      <c r="S28" s="10">
        <v>59</v>
      </c>
      <c r="T28" s="10"/>
      <c r="U28" s="10"/>
      <c r="V28" s="10">
        <v>201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2</v>
      </c>
      <c r="C29" s="10">
        <v>1</v>
      </c>
      <c r="D29" s="6">
        <f t="shared" si="0"/>
        <v>28.999999999999996</v>
      </c>
      <c r="E29" s="5">
        <v>13</v>
      </c>
      <c r="F29" s="7">
        <v>10</v>
      </c>
      <c r="G29" s="6">
        <f t="shared" si="1"/>
        <v>192.55999999999997</v>
      </c>
      <c r="H29" s="5">
        <v>2</v>
      </c>
      <c r="I29" s="10">
        <v>3</v>
      </c>
      <c r="J29" s="6">
        <f t="shared" si="2"/>
        <v>31.319999999999997</v>
      </c>
      <c r="K29" s="5"/>
      <c r="L29" s="10"/>
      <c r="M29" s="8"/>
      <c r="N29" s="11">
        <v>71.150000000000006</v>
      </c>
      <c r="O29" s="10">
        <v>30</v>
      </c>
      <c r="P29" s="10">
        <v>600</v>
      </c>
      <c r="Q29" s="10">
        <v>650</v>
      </c>
      <c r="R29" s="10">
        <v>10</v>
      </c>
      <c r="S29" s="10">
        <v>58</v>
      </c>
      <c r="T29" s="10"/>
      <c r="U29" s="10"/>
      <c r="V29" s="10">
        <v>198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2</v>
      </c>
      <c r="C30" s="10">
        <v>1</v>
      </c>
      <c r="D30" s="6">
        <f t="shared" si="0"/>
        <v>28.999999999999996</v>
      </c>
      <c r="E30" s="5">
        <v>1</v>
      </c>
      <c r="F30" s="7">
        <v>11</v>
      </c>
      <c r="G30" s="6">
        <f t="shared" si="1"/>
        <v>26.68</v>
      </c>
      <c r="H30" s="5">
        <v>7</v>
      </c>
      <c r="I30" s="10">
        <v>0</v>
      </c>
      <c r="J30" s="6">
        <f t="shared" ref="J30:J39" si="4">((+H30*12)+I30)*1.16</f>
        <v>97.44</v>
      </c>
      <c r="K30" s="5"/>
      <c r="L30" s="10"/>
      <c r="M30" s="8"/>
      <c r="N30" s="11">
        <v>72.319999999999993</v>
      </c>
      <c r="O30" s="10">
        <v>28</v>
      </c>
      <c r="P30" s="10">
        <v>600</v>
      </c>
      <c r="Q30" s="10">
        <v>650</v>
      </c>
      <c r="R30" s="10">
        <v>10</v>
      </c>
      <c r="S30" s="10">
        <v>67</v>
      </c>
      <c r="T30" s="10"/>
      <c r="U30" s="10"/>
      <c r="V30" s="10">
        <v>201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2</v>
      </c>
      <c r="C31" s="10">
        <v>1</v>
      </c>
      <c r="D31" s="6">
        <f t="shared" si="0"/>
        <v>28.999999999999996</v>
      </c>
      <c r="E31" s="5">
        <v>1</v>
      </c>
      <c r="F31" s="7">
        <v>11</v>
      </c>
      <c r="G31" s="6">
        <f t="shared" si="1"/>
        <v>26.68</v>
      </c>
      <c r="H31" s="5">
        <v>12</v>
      </c>
      <c r="I31" s="10">
        <v>1</v>
      </c>
      <c r="J31" s="6">
        <f t="shared" si="4"/>
        <v>168.2</v>
      </c>
      <c r="K31" s="5"/>
      <c r="L31" s="10"/>
      <c r="M31" s="8"/>
      <c r="N31" s="11">
        <v>70.760000000000005</v>
      </c>
      <c r="O31" s="10">
        <v>30</v>
      </c>
      <c r="P31" s="10">
        <v>600</v>
      </c>
      <c r="Q31" s="10">
        <v>650</v>
      </c>
      <c r="R31" s="10">
        <v>10</v>
      </c>
      <c r="S31" s="10">
        <v>64</v>
      </c>
      <c r="T31" s="10"/>
      <c r="U31" s="10"/>
      <c r="V31" s="10">
        <v>204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1</v>
      </c>
      <c r="D32" s="6">
        <f t="shared" si="0"/>
        <v>28.999999999999996</v>
      </c>
      <c r="E32" s="5">
        <v>3</v>
      </c>
      <c r="F32" s="7">
        <v>3</v>
      </c>
      <c r="G32" s="6">
        <f t="shared" si="1"/>
        <v>45.239999999999995</v>
      </c>
      <c r="H32" s="5">
        <v>3</v>
      </c>
      <c r="I32" s="10">
        <v>5</v>
      </c>
      <c r="J32" s="6">
        <f t="shared" si="4"/>
        <v>47.559999999999995</v>
      </c>
      <c r="K32" s="5"/>
      <c r="L32" s="10"/>
      <c r="M32" s="8"/>
      <c r="N32" s="11">
        <v>67.67</v>
      </c>
      <c r="O32" s="10">
        <v>30</v>
      </c>
      <c r="P32" s="10">
        <v>600</v>
      </c>
      <c r="Q32" s="10">
        <v>650</v>
      </c>
      <c r="R32" s="10">
        <v>10</v>
      </c>
      <c r="S32" s="10">
        <v>63</v>
      </c>
      <c r="T32" s="10"/>
      <c r="U32" s="10"/>
      <c r="V32" s="10">
        <v>205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1</v>
      </c>
      <c r="D33" s="6">
        <f t="shared" si="0"/>
        <v>28.999999999999996</v>
      </c>
      <c r="E33" s="5">
        <v>3</v>
      </c>
      <c r="F33" s="7">
        <v>3</v>
      </c>
      <c r="G33" s="6">
        <f t="shared" si="1"/>
        <v>45.239999999999995</v>
      </c>
      <c r="H33" s="5">
        <v>8</v>
      </c>
      <c r="I33" s="10">
        <v>5</v>
      </c>
      <c r="J33" s="6">
        <f t="shared" si="4"/>
        <v>117.16</v>
      </c>
      <c r="K33" s="5"/>
      <c r="L33" s="10"/>
      <c r="M33" s="8"/>
      <c r="N33" s="11">
        <v>70.040000000000006</v>
      </c>
      <c r="O33" s="10">
        <v>30</v>
      </c>
      <c r="P33" s="10">
        <v>600</v>
      </c>
      <c r="Q33" s="10">
        <v>650</v>
      </c>
      <c r="R33" s="10">
        <v>10</v>
      </c>
      <c r="S33" s="10">
        <v>63</v>
      </c>
      <c r="T33" s="10"/>
      <c r="U33" s="10"/>
      <c r="V33" s="10">
        <v>204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1</v>
      </c>
      <c r="D34" s="6">
        <f t="shared" si="0"/>
        <v>28.999999999999996</v>
      </c>
      <c r="E34" s="5">
        <v>3</v>
      </c>
      <c r="F34" s="7">
        <v>3</v>
      </c>
      <c r="G34" s="6">
        <f t="shared" si="1"/>
        <v>45.239999999999995</v>
      </c>
      <c r="H34" s="5">
        <v>13</v>
      </c>
      <c r="I34" s="10">
        <v>5</v>
      </c>
      <c r="J34" s="6">
        <f t="shared" si="4"/>
        <v>186.76</v>
      </c>
      <c r="K34" s="5"/>
      <c r="L34" s="10"/>
      <c r="M34" s="8"/>
      <c r="N34" s="11">
        <v>70.040000000000006</v>
      </c>
      <c r="O34" s="10">
        <v>30</v>
      </c>
      <c r="P34" s="10">
        <v>600</v>
      </c>
      <c r="Q34" s="10">
        <v>650</v>
      </c>
      <c r="R34" s="10">
        <v>10</v>
      </c>
      <c r="S34" s="10">
        <v>62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1</v>
      </c>
      <c r="D35" s="6">
        <f t="shared" si="0"/>
        <v>28.999999999999996</v>
      </c>
      <c r="E35" s="5">
        <v>7</v>
      </c>
      <c r="F35" s="7">
        <v>7</v>
      </c>
      <c r="G35" s="6">
        <f t="shared" si="1"/>
        <v>105.55999999999999</v>
      </c>
      <c r="H35" s="5">
        <v>2</v>
      </c>
      <c r="I35" s="10">
        <v>5</v>
      </c>
      <c r="J35" s="6">
        <f t="shared" si="4"/>
        <v>33.64</v>
      </c>
      <c r="K35" s="5"/>
      <c r="L35" s="10"/>
      <c r="M35" s="8"/>
      <c r="N35" s="11">
        <v>68.2</v>
      </c>
      <c r="O35" s="10">
        <v>30</v>
      </c>
      <c r="P35" s="10">
        <v>600</v>
      </c>
      <c r="Q35" s="10">
        <v>650</v>
      </c>
      <c r="R35" s="10">
        <v>10</v>
      </c>
      <c r="S35" s="10">
        <v>62</v>
      </c>
      <c r="T35" s="10"/>
      <c r="U35" s="10"/>
      <c r="V35" s="10">
        <v>209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1</v>
      </c>
      <c r="D36" s="6">
        <f t="shared" si="0"/>
        <v>28.999999999999996</v>
      </c>
      <c r="E36" s="5">
        <v>7</v>
      </c>
      <c r="F36" s="7">
        <v>7</v>
      </c>
      <c r="G36" s="6">
        <f t="shared" si="1"/>
        <v>105.55999999999999</v>
      </c>
      <c r="H36" s="5">
        <v>6</v>
      </c>
      <c r="I36" s="10">
        <v>10</v>
      </c>
      <c r="J36" s="6">
        <f t="shared" si="4"/>
        <v>95.11999999999999</v>
      </c>
      <c r="K36" s="5"/>
      <c r="L36" s="10"/>
      <c r="M36" s="8"/>
      <c r="N36" s="11">
        <v>61.48</v>
      </c>
      <c r="O36" s="10">
        <v>30</v>
      </c>
      <c r="P36" s="10">
        <v>600</v>
      </c>
      <c r="Q36" s="10">
        <v>650</v>
      </c>
      <c r="R36" s="10">
        <v>10</v>
      </c>
      <c r="S36" s="10">
        <v>61</v>
      </c>
      <c r="T36" s="10"/>
      <c r="U36" s="10"/>
      <c r="V36" s="10">
        <v>209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1</v>
      </c>
      <c r="D37" s="6">
        <f t="shared" si="0"/>
        <v>28.999999999999996</v>
      </c>
      <c r="E37" s="5">
        <v>12</v>
      </c>
      <c r="F37" s="7">
        <v>1</v>
      </c>
      <c r="G37" s="6">
        <f t="shared" si="1"/>
        <v>168.2</v>
      </c>
      <c r="H37" s="5">
        <v>6</v>
      </c>
      <c r="I37" s="10">
        <v>10</v>
      </c>
      <c r="J37" s="6">
        <f t="shared" si="4"/>
        <v>95.11999999999999</v>
      </c>
      <c r="K37" s="5"/>
      <c r="L37" s="10"/>
      <c r="M37" s="8"/>
      <c r="N37" s="11">
        <f>IF(B37=0,0,(D37+G37)-(D36+G36))</f>
        <v>62.640000000000015</v>
      </c>
      <c r="O37" s="10">
        <v>28</v>
      </c>
      <c r="P37" s="10">
        <v>600</v>
      </c>
      <c r="Q37" s="10">
        <v>650</v>
      </c>
      <c r="R37" s="10">
        <v>10</v>
      </c>
      <c r="S37" s="10">
        <v>60</v>
      </c>
      <c r="T37" s="10"/>
      <c r="U37" s="10"/>
      <c r="V37" s="10">
        <v>199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1</v>
      </c>
      <c r="D38" s="6">
        <f t="shared" si="0"/>
        <v>28.999999999999996</v>
      </c>
      <c r="E38" s="5">
        <v>14</v>
      </c>
      <c r="F38" s="7">
        <v>0</v>
      </c>
      <c r="G38" s="6">
        <f t="shared" si="1"/>
        <v>194.88</v>
      </c>
      <c r="H38" s="5">
        <v>9</v>
      </c>
      <c r="I38" s="10">
        <v>3</v>
      </c>
      <c r="J38" s="6">
        <f t="shared" si="4"/>
        <v>128.76</v>
      </c>
      <c r="K38" s="5"/>
      <c r="L38" s="10"/>
      <c r="M38" s="8"/>
      <c r="N38" s="11">
        <v>60.32</v>
      </c>
      <c r="O38" s="10">
        <v>28</v>
      </c>
      <c r="P38" s="10">
        <v>600</v>
      </c>
      <c r="Q38" s="10">
        <v>650</v>
      </c>
      <c r="R38" s="10">
        <v>10</v>
      </c>
      <c r="S38" s="10">
        <v>61</v>
      </c>
      <c r="T38" s="10"/>
      <c r="U38" s="10"/>
      <c r="V38" s="10">
        <v>204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1</v>
      </c>
      <c r="D39" s="6">
        <f t="shared" si="0"/>
        <v>28.999999999999996</v>
      </c>
      <c r="E39" s="5">
        <v>1</v>
      </c>
      <c r="F39" s="7">
        <v>5</v>
      </c>
      <c r="G39" s="6">
        <f t="shared" si="1"/>
        <v>19.72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v>72.94</v>
      </c>
      <c r="O39" s="10">
        <v>30</v>
      </c>
      <c r="P39" s="10">
        <v>600</v>
      </c>
      <c r="Q39" s="10">
        <v>650</v>
      </c>
      <c r="R39" s="10">
        <v>10</v>
      </c>
      <c r="S39" s="10">
        <v>62</v>
      </c>
      <c r="T39" s="10"/>
      <c r="U39" s="10"/>
      <c r="V39" s="10">
        <v>203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2128.4300000000003</v>
      </c>
      <c r="O40" s="20"/>
      <c r="T40" s="22" t="s">
        <v>34</v>
      </c>
      <c r="U40" s="20">
        <f>SUM(U9:U39)</f>
        <v>0</v>
      </c>
      <c r="V40" s="20">
        <f>SUM(V9:V39)</f>
        <v>6422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2128.4300000000003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6422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0" zoomScale="75" zoomScaleNormal="75" zoomScalePageLayoutView="75" workbookViewId="0">
      <selection activeCell="B39" sqref="B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33203125" customWidth="1"/>
    <col min="7" max="7" width="7.6640625" customWidth="1"/>
    <col min="8" max="9" width="5.8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.33203125" customWidth="1"/>
    <col min="26" max="26" width="4.1640625" customWidth="1"/>
    <col min="27" max="27" width="6.83203125" customWidth="1"/>
    <col min="28" max="28" width="4.1640625" customWidth="1"/>
    <col min="29" max="29" width="8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6.5</v>
      </c>
      <c r="D8" s="6">
        <f t="shared" ref="D8:D39" si="0">((+B8*12)+C8)*1.16</f>
        <v>21.459999999999997</v>
      </c>
      <c r="E8" s="5">
        <v>13</v>
      </c>
      <c r="F8" s="7">
        <v>7</v>
      </c>
      <c r="G8" s="6">
        <f t="shared" ref="G8:G39" si="1">((+E8*12)+F8)*1.16</f>
        <v>189.07999999999998</v>
      </c>
      <c r="H8" s="5">
        <v>13</v>
      </c>
      <c r="I8" s="5">
        <v>0</v>
      </c>
      <c r="J8" s="6">
        <f t="shared" ref="J8:J29" si="2">((+H8*12)+I8)*1.16</f>
        <v>180.95999999999998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5</v>
      </c>
      <c r="C9" s="10">
        <v>0</v>
      </c>
      <c r="D9" s="6">
        <f t="shared" si="0"/>
        <v>69.599999999999994</v>
      </c>
      <c r="E9" s="5">
        <v>14</v>
      </c>
      <c r="F9" s="7">
        <v>2</v>
      </c>
      <c r="G9" s="6">
        <f t="shared" si="1"/>
        <v>197.2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72.5</v>
      </c>
      <c r="O9" s="10">
        <v>30</v>
      </c>
      <c r="P9" s="10">
        <v>600</v>
      </c>
      <c r="Q9" s="10">
        <v>650</v>
      </c>
      <c r="R9" s="10">
        <v>9.5</v>
      </c>
      <c r="S9" s="10">
        <v>67</v>
      </c>
      <c r="T9" s="10"/>
      <c r="U9" s="10"/>
      <c r="V9" s="10">
        <v>205</v>
      </c>
      <c r="W9" s="12">
        <v>42523</v>
      </c>
      <c r="X9" s="10">
        <v>2</v>
      </c>
      <c r="Y9" s="10">
        <v>2079211</v>
      </c>
      <c r="Z9" s="10">
        <v>14</v>
      </c>
      <c r="AA9" s="10">
        <v>5</v>
      </c>
      <c r="AB9" s="10">
        <v>2</v>
      </c>
      <c r="AC9" s="11">
        <v>5.75</v>
      </c>
      <c r="AD9" s="13">
        <v>167.12</v>
      </c>
    </row>
    <row r="10" spans="1:30">
      <c r="A10" s="9">
        <f t="shared" ref="A10:A36" si="3">SUM(A9+1)</f>
        <v>3</v>
      </c>
      <c r="B10" s="10">
        <v>10</v>
      </c>
      <c r="C10" s="10">
        <v>8</v>
      </c>
      <c r="D10" s="6">
        <f t="shared" si="0"/>
        <v>148.47999999999999</v>
      </c>
      <c r="E10" s="5">
        <v>2</v>
      </c>
      <c r="F10" s="7">
        <v>6</v>
      </c>
      <c r="G10" s="6">
        <f t="shared" si="1"/>
        <v>34.799999999999997</v>
      </c>
      <c r="H10" s="5">
        <v>14</v>
      </c>
      <c r="I10" s="10">
        <v>2</v>
      </c>
      <c r="J10" s="6">
        <f t="shared" si="2"/>
        <v>197.2</v>
      </c>
      <c r="K10" s="5"/>
      <c r="L10" s="10"/>
      <c r="M10" s="8"/>
      <c r="N10" s="11">
        <v>83.6</v>
      </c>
      <c r="O10" s="10">
        <v>28</v>
      </c>
      <c r="P10" s="10">
        <v>600</v>
      </c>
      <c r="Q10" s="10">
        <v>650</v>
      </c>
      <c r="R10" s="10">
        <v>9.5</v>
      </c>
      <c r="S10" s="10">
        <v>56</v>
      </c>
      <c r="T10" s="10"/>
      <c r="U10" s="10"/>
      <c r="V10" s="10">
        <v>210</v>
      </c>
      <c r="W10" s="12">
        <v>42526</v>
      </c>
      <c r="X10" s="10">
        <v>1</v>
      </c>
      <c r="Y10" s="10">
        <v>2081759</v>
      </c>
      <c r="Z10" s="10">
        <v>14</v>
      </c>
      <c r="AA10" s="10">
        <v>3.5</v>
      </c>
      <c r="AB10" s="10">
        <v>1</v>
      </c>
      <c r="AC10" s="11">
        <v>7</v>
      </c>
      <c r="AD10" s="13">
        <v>177.91</v>
      </c>
    </row>
    <row r="11" spans="1:30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4</v>
      </c>
      <c r="F11" s="7">
        <v>5</v>
      </c>
      <c r="G11" s="6">
        <f t="shared" si="1"/>
        <v>61.48</v>
      </c>
      <c r="H11" s="5">
        <v>14</v>
      </c>
      <c r="I11" s="10">
        <v>2</v>
      </c>
      <c r="J11" s="6">
        <f t="shared" si="2"/>
        <v>197.2</v>
      </c>
      <c r="K11" s="5"/>
      <c r="L11" s="10"/>
      <c r="M11" s="8"/>
      <c r="N11" s="11">
        <f>IF(B11=0,0,(D11+G11)-(D10+G10))</f>
        <v>75.400000000000034</v>
      </c>
      <c r="O11" s="10">
        <v>28</v>
      </c>
      <c r="P11" s="10">
        <v>600</v>
      </c>
      <c r="Q11" s="10">
        <v>650</v>
      </c>
      <c r="R11" s="10">
        <v>9.5</v>
      </c>
      <c r="S11" s="10">
        <v>65</v>
      </c>
      <c r="T11" s="10"/>
      <c r="U11" s="10"/>
      <c r="V11" s="10">
        <v>207</v>
      </c>
      <c r="W11" s="12">
        <v>42526</v>
      </c>
      <c r="X11" s="10">
        <v>3</v>
      </c>
      <c r="Y11" s="10">
        <v>2080412</v>
      </c>
      <c r="Z11" s="10">
        <v>14</v>
      </c>
      <c r="AA11" s="10">
        <v>4.5</v>
      </c>
      <c r="AB11" s="10">
        <v>2</v>
      </c>
      <c r="AC11" s="11">
        <v>3</v>
      </c>
      <c r="AD11" s="13">
        <v>169.75</v>
      </c>
    </row>
    <row r="12" spans="1:30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10</v>
      </c>
      <c r="F12" s="7">
        <v>0</v>
      </c>
      <c r="G12" s="6">
        <f t="shared" si="1"/>
        <v>139.19999999999999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f>IF(B12=0,0,(D12+G12)-(D11+G11))</f>
        <v>77.71999999999997</v>
      </c>
      <c r="O12" s="10">
        <v>30</v>
      </c>
      <c r="P12" s="10">
        <v>600</v>
      </c>
      <c r="Q12" s="10">
        <v>650</v>
      </c>
      <c r="R12" s="10">
        <v>9.5</v>
      </c>
      <c r="S12" s="10">
        <v>61</v>
      </c>
      <c r="T12" s="10"/>
      <c r="U12" s="10"/>
      <c r="V12" s="10">
        <v>218</v>
      </c>
      <c r="W12" s="12">
        <v>42530</v>
      </c>
      <c r="X12" s="10">
        <v>2</v>
      </c>
      <c r="Y12" s="10">
        <v>2084740</v>
      </c>
      <c r="Z12" s="10">
        <v>14</v>
      </c>
      <c r="AA12" s="10">
        <v>5.5</v>
      </c>
      <c r="AB12" s="10">
        <v>2</v>
      </c>
      <c r="AC12" s="11">
        <v>9.75</v>
      </c>
      <c r="AD12" s="13">
        <v>163.04</v>
      </c>
    </row>
    <row r="13" spans="1:30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2</v>
      </c>
      <c r="G13" s="6">
        <f t="shared" si="1"/>
        <v>197.2</v>
      </c>
      <c r="H13" s="5">
        <v>3</v>
      </c>
      <c r="I13" s="10">
        <v>2</v>
      </c>
      <c r="J13" s="6">
        <f t="shared" si="2"/>
        <v>44.08</v>
      </c>
      <c r="K13" s="5"/>
      <c r="L13" s="10"/>
      <c r="M13" s="8"/>
      <c r="N13" s="11">
        <v>77.38</v>
      </c>
      <c r="O13" s="10">
        <v>30</v>
      </c>
      <c r="P13" s="10">
        <v>600</v>
      </c>
      <c r="Q13" s="10">
        <v>650</v>
      </c>
      <c r="R13" s="10">
        <v>9.5</v>
      </c>
      <c r="S13" s="10">
        <v>64</v>
      </c>
      <c r="T13" s="10"/>
      <c r="U13" s="10"/>
      <c r="V13" s="10">
        <v>194</v>
      </c>
      <c r="W13" s="12">
        <v>42531</v>
      </c>
      <c r="X13" s="10">
        <v>3</v>
      </c>
      <c r="Y13" s="10">
        <v>2082804</v>
      </c>
      <c r="Z13" s="10">
        <v>14</v>
      </c>
      <c r="AA13" s="10">
        <v>4.5</v>
      </c>
      <c r="AB13" s="10">
        <v>1</v>
      </c>
      <c r="AC13" s="11">
        <v>11.5</v>
      </c>
      <c r="AD13" s="13">
        <v>173.83</v>
      </c>
    </row>
    <row r="14" spans="1:30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14</v>
      </c>
      <c r="F14" s="7">
        <v>2</v>
      </c>
      <c r="G14" s="6">
        <f t="shared" si="1"/>
        <v>197.2</v>
      </c>
      <c r="H14" s="5">
        <v>8</v>
      </c>
      <c r="I14" s="10">
        <v>0</v>
      </c>
      <c r="J14" s="6">
        <f t="shared" si="2"/>
        <v>111.35999999999999</v>
      </c>
      <c r="K14" s="5"/>
      <c r="L14" s="10"/>
      <c r="M14" s="8"/>
      <c r="N14" s="11">
        <v>67.28</v>
      </c>
      <c r="O14" s="10">
        <v>27</v>
      </c>
      <c r="P14" s="10">
        <v>600</v>
      </c>
      <c r="Q14" s="10">
        <v>650</v>
      </c>
      <c r="R14" s="10">
        <v>9.5</v>
      </c>
      <c r="S14" s="10">
        <v>67</v>
      </c>
      <c r="T14" s="10"/>
      <c r="U14" s="10"/>
      <c r="V14" s="10">
        <v>194</v>
      </c>
      <c r="W14" s="12">
        <v>42535</v>
      </c>
      <c r="X14" s="10">
        <v>1</v>
      </c>
      <c r="Y14" s="10">
        <v>2086786</v>
      </c>
      <c r="Z14" s="10">
        <v>14</v>
      </c>
      <c r="AA14" s="10">
        <v>2.75</v>
      </c>
      <c r="AB14" s="10">
        <v>1</v>
      </c>
      <c r="AC14" s="11">
        <v>11</v>
      </c>
      <c r="AD14" s="13">
        <v>172.37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2</v>
      </c>
      <c r="G15" s="6">
        <f t="shared" si="1"/>
        <v>197.2</v>
      </c>
      <c r="H15" s="5">
        <v>13</v>
      </c>
      <c r="I15" s="10">
        <v>2</v>
      </c>
      <c r="J15" s="6">
        <f t="shared" si="2"/>
        <v>183.28</v>
      </c>
      <c r="K15" s="5"/>
      <c r="L15" s="10"/>
      <c r="M15" s="8"/>
      <c r="N15" s="11">
        <v>71.92</v>
      </c>
      <c r="O15" s="10">
        <v>30</v>
      </c>
      <c r="P15" s="10">
        <v>600</v>
      </c>
      <c r="Q15" s="10">
        <v>650</v>
      </c>
      <c r="R15" s="10">
        <v>9.5</v>
      </c>
      <c r="S15" s="10">
        <v>63</v>
      </c>
      <c r="T15" s="10"/>
      <c r="U15" s="10"/>
      <c r="V15" s="10">
        <v>199</v>
      </c>
      <c r="W15" s="12">
        <v>42537</v>
      </c>
      <c r="X15" s="10">
        <v>3</v>
      </c>
      <c r="Y15" s="10">
        <v>2088420</v>
      </c>
      <c r="Z15" s="10">
        <v>14</v>
      </c>
      <c r="AA15" s="10">
        <v>7</v>
      </c>
      <c r="AB15" s="10">
        <v>2</v>
      </c>
      <c r="AC15" s="11">
        <v>5</v>
      </c>
      <c r="AD15" s="13">
        <v>170.33</v>
      </c>
    </row>
    <row r="16" spans="1:30">
      <c r="A16" s="9">
        <f t="shared" si="3"/>
        <v>9</v>
      </c>
      <c r="B16" s="10">
        <v>5</v>
      </c>
      <c r="C16" s="10">
        <v>4</v>
      </c>
      <c r="D16" s="6">
        <f t="shared" si="0"/>
        <v>74.239999999999995</v>
      </c>
      <c r="E16" s="5">
        <v>14</v>
      </c>
      <c r="F16" s="7">
        <v>2</v>
      </c>
      <c r="G16" s="6">
        <f t="shared" si="1"/>
        <v>197.2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67.28</v>
      </c>
      <c r="O16" s="10">
        <v>30</v>
      </c>
      <c r="P16" s="10">
        <v>600</v>
      </c>
      <c r="Q16" s="10">
        <v>650</v>
      </c>
      <c r="R16" s="10">
        <v>9.5</v>
      </c>
      <c r="S16" s="10">
        <v>63</v>
      </c>
      <c r="T16" s="10"/>
      <c r="U16" s="10"/>
      <c r="V16" s="10">
        <v>202</v>
      </c>
      <c r="W16" s="12">
        <v>42540</v>
      </c>
      <c r="X16" s="10">
        <v>2</v>
      </c>
      <c r="Y16" s="10">
        <v>2087788</v>
      </c>
      <c r="Z16" s="10">
        <v>14</v>
      </c>
      <c r="AA16" s="10">
        <v>3.75</v>
      </c>
      <c r="AB16" s="10">
        <v>1</v>
      </c>
      <c r="AC16" s="11">
        <v>9.25</v>
      </c>
      <c r="AD16" s="13">
        <v>175.58</v>
      </c>
    </row>
    <row r="17" spans="1:30">
      <c r="A17" s="9">
        <f t="shared" si="3"/>
        <v>10</v>
      </c>
      <c r="B17" s="10">
        <v>10</v>
      </c>
      <c r="C17" s="10">
        <v>10</v>
      </c>
      <c r="D17" s="6">
        <f t="shared" si="0"/>
        <v>150.79999999999998</v>
      </c>
      <c r="E17" s="5">
        <v>2</v>
      </c>
      <c r="F17" s="7">
        <v>10</v>
      </c>
      <c r="G17" s="6">
        <f t="shared" si="1"/>
        <v>39.44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81.84</v>
      </c>
      <c r="O17" s="10">
        <v>30</v>
      </c>
      <c r="P17" s="10">
        <v>600</v>
      </c>
      <c r="Q17" s="10">
        <v>650</v>
      </c>
      <c r="R17" s="10">
        <v>9.5</v>
      </c>
      <c r="S17" s="10">
        <v>64</v>
      </c>
      <c r="T17" s="10"/>
      <c r="U17" s="10"/>
      <c r="V17" s="10">
        <v>210</v>
      </c>
      <c r="W17" s="12">
        <v>42543</v>
      </c>
      <c r="X17" s="10">
        <v>1</v>
      </c>
      <c r="Y17" s="10">
        <v>2090212</v>
      </c>
      <c r="Z17" s="10">
        <v>14</v>
      </c>
      <c r="AA17" s="10">
        <v>3.25</v>
      </c>
      <c r="AB17" s="10">
        <v>2</v>
      </c>
      <c r="AC17" s="11">
        <v>8.5</v>
      </c>
      <c r="AD17" s="13">
        <v>161.87</v>
      </c>
    </row>
    <row r="18" spans="1:30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4</v>
      </c>
      <c r="F18" s="7">
        <v>9</v>
      </c>
      <c r="G18" s="6">
        <f t="shared" si="1"/>
        <v>66.11999999999999</v>
      </c>
      <c r="H18" s="5">
        <v>1</v>
      </c>
      <c r="I18" s="10">
        <v>11.5</v>
      </c>
      <c r="J18" s="6">
        <f t="shared" si="2"/>
        <v>27.259999999999998</v>
      </c>
      <c r="K18" s="5"/>
      <c r="L18" s="10"/>
      <c r="M18" s="8"/>
      <c r="N18" s="11">
        <v>75.81</v>
      </c>
      <c r="O18" s="10">
        <v>28</v>
      </c>
      <c r="P18" s="10">
        <v>600</v>
      </c>
      <c r="Q18" s="10">
        <v>650</v>
      </c>
      <c r="R18" s="10">
        <v>9.5</v>
      </c>
      <c r="S18" s="10">
        <v>65</v>
      </c>
      <c r="T18" s="10"/>
      <c r="U18" s="10"/>
      <c r="V18" s="10">
        <v>207</v>
      </c>
      <c r="W18" s="12">
        <v>42544</v>
      </c>
      <c r="X18" s="10">
        <v>2</v>
      </c>
      <c r="Y18" s="10">
        <v>2093035</v>
      </c>
      <c r="Z18" s="10">
        <v>14</v>
      </c>
      <c r="AA18" s="10">
        <v>5.25</v>
      </c>
      <c r="AB18" s="10">
        <v>2</v>
      </c>
      <c r="AC18" s="11">
        <v>10.5</v>
      </c>
      <c r="AD18" s="13">
        <v>161.87</v>
      </c>
    </row>
    <row r="19" spans="1:30" ht="13" thickBot="1">
      <c r="A19" s="9">
        <f t="shared" si="3"/>
        <v>12</v>
      </c>
      <c r="B19" s="10">
        <v>14</v>
      </c>
      <c r="C19" s="10">
        <v>2</v>
      </c>
      <c r="D19" s="6">
        <f t="shared" si="0"/>
        <v>197.2</v>
      </c>
      <c r="E19" s="5">
        <v>9</v>
      </c>
      <c r="F19" s="7">
        <v>11</v>
      </c>
      <c r="G19" s="6">
        <f t="shared" si="1"/>
        <v>138.04</v>
      </c>
      <c r="H19" s="5">
        <v>1</v>
      </c>
      <c r="I19" s="10">
        <v>11.5</v>
      </c>
      <c r="J19" s="6">
        <f t="shared" si="2"/>
        <v>27.259999999999998</v>
      </c>
      <c r="K19" s="5"/>
      <c r="L19" s="10"/>
      <c r="M19" s="8"/>
      <c r="N19" s="11">
        <f>IF(B19=0,0,(D19+G19)-(D18+G18))</f>
        <v>71.920000000000016</v>
      </c>
      <c r="O19" s="10">
        <v>28</v>
      </c>
      <c r="P19" s="10">
        <v>600</v>
      </c>
      <c r="Q19" s="10">
        <v>650</v>
      </c>
      <c r="R19" s="10">
        <v>9.5</v>
      </c>
      <c r="S19" s="10">
        <v>61</v>
      </c>
      <c r="T19" s="10"/>
      <c r="U19" s="10"/>
      <c r="V19" s="10">
        <v>207</v>
      </c>
      <c r="W19" s="12">
        <v>42544</v>
      </c>
      <c r="X19" s="10">
        <v>3</v>
      </c>
      <c r="Y19" s="10">
        <v>2091815</v>
      </c>
      <c r="Z19" s="10">
        <v>14</v>
      </c>
      <c r="AA19" s="10">
        <v>5</v>
      </c>
      <c r="AB19" s="10">
        <v>2</v>
      </c>
      <c r="AC19" s="11">
        <v>5.25</v>
      </c>
      <c r="AD19" s="13">
        <v>167.7</v>
      </c>
    </row>
    <row r="20" spans="1:30" ht="13" thickBot="1">
      <c r="A20" s="9">
        <f t="shared" si="3"/>
        <v>13</v>
      </c>
      <c r="B20" s="10">
        <v>14</v>
      </c>
      <c r="C20" s="10">
        <v>2</v>
      </c>
      <c r="D20" s="6">
        <f t="shared" si="0"/>
        <v>197.2</v>
      </c>
      <c r="E20" s="5">
        <v>14</v>
      </c>
      <c r="F20" s="7">
        <v>2</v>
      </c>
      <c r="G20" s="6">
        <f t="shared" si="1"/>
        <v>197.2</v>
      </c>
      <c r="H20" s="5">
        <v>2</v>
      </c>
      <c r="I20" s="10">
        <v>9</v>
      </c>
      <c r="J20" s="6">
        <f t="shared" si="2"/>
        <v>38.279999999999994</v>
      </c>
      <c r="K20" s="5"/>
      <c r="L20" s="10"/>
      <c r="M20" s="8"/>
      <c r="N20" s="11">
        <v>70.180000000000007</v>
      </c>
      <c r="O20" s="10">
        <v>28</v>
      </c>
      <c r="P20" s="10">
        <v>600</v>
      </c>
      <c r="Q20" s="10">
        <v>650</v>
      </c>
      <c r="R20" s="10">
        <v>9.5</v>
      </c>
      <c r="S20" s="10">
        <v>55</v>
      </c>
      <c r="T20" s="10"/>
      <c r="U20" s="10"/>
      <c r="V20" s="14">
        <v>212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14</v>
      </c>
      <c r="C21" s="10">
        <v>2</v>
      </c>
      <c r="D21" s="6">
        <f t="shared" si="0"/>
        <v>197.2</v>
      </c>
      <c r="E21" s="5">
        <v>14</v>
      </c>
      <c r="F21" s="7">
        <v>2</v>
      </c>
      <c r="G21" s="6">
        <f t="shared" si="1"/>
        <v>197.2</v>
      </c>
      <c r="H21" s="5">
        <v>8</v>
      </c>
      <c r="I21" s="10">
        <v>0</v>
      </c>
      <c r="J21" s="6">
        <f t="shared" si="2"/>
        <v>111.35999999999999</v>
      </c>
      <c r="K21" s="5"/>
      <c r="L21" s="10"/>
      <c r="M21" s="8"/>
      <c r="N21" s="11">
        <v>73.08</v>
      </c>
      <c r="O21" s="10">
        <v>30</v>
      </c>
      <c r="P21" s="10">
        <v>600</v>
      </c>
      <c r="Q21" s="10">
        <v>650</v>
      </c>
      <c r="R21" s="16">
        <v>9.5</v>
      </c>
      <c r="S21" s="10">
        <v>68</v>
      </c>
      <c r="T21" s="10"/>
      <c r="U21" s="10"/>
      <c r="V21" s="10">
        <v>204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11</v>
      </c>
      <c r="D22" s="6">
        <f t="shared" si="0"/>
        <v>26.68</v>
      </c>
      <c r="E22" s="5">
        <v>14</v>
      </c>
      <c r="F22" s="7">
        <v>2</v>
      </c>
      <c r="G22" s="6">
        <f t="shared" si="1"/>
        <v>197.2</v>
      </c>
      <c r="H22" s="5">
        <v>13</v>
      </c>
      <c r="I22" s="10">
        <v>5</v>
      </c>
      <c r="J22" s="6">
        <f t="shared" si="2"/>
        <v>186.76</v>
      </c>
      <c r="K22" s="5"/>
      <c r="L22" s="10"/>
      <c r="M22" s="8"/>
      <c r="N22" s="11">
        <v>77.25</v>
      </c>
      <c r="O22" s="10">
        <v>30</v>
      </c>
      <c r="P22" s="10">
        <v>600</v>
      </c>
      <c r="Q22" s="10">
        <v>650</v>
      </c>
      <c r="R22" s="10">
        <v>9.5</v>
      </c>
      <c r="S22" s="10">
        <v>67</v>
      </c>
      <c r="T22" s="10"/>
      <c r="U22" s="10"/>
      <c r="V22" s="10">
        <v>206</v>
      </c>
      <c r="W22" s="12">
        <v>42547</v>
      </c>
      <c r="X22" s="10">
        <v>2</v>
      </c>
      <c r="Y22" s="10">
        <v>2095170</v>
      </c>
      <c r="Z22" s="10">
        <v>13</v>
      </c>
      <c r="AA22" s="10">
        <v>3.5</v>
      </c>
      <c r="AB22" s="10">
        <v>1</v>
      </c>
      <c r="AC22" s="10">
        <v>4</v>
      </c>
      <c r="AD22" s="10">
        <v>166.5</v>
      </c>
    </row>
    <row r="23" spans="1:30">
      <c r="A23" s="9">
        <f t="shared" si="3"/>
        <v>16</v>
      </c>
      <c r="B23" s="10">
        <v>5</v>
      </c>
      <c r="C23" s="10">
        <v>11</v>
      </c>
      <c r="D23" s="6">
        <f t="shared" si="0"/>
        <v>82.36</v>
      </c>
      <c r="E23" s="5">
        <v>14</v>
      </c>
      <c r="F23" s="7">
        <v>2</v>
      </c>
      <c r="G23" s="6">
        <f t="shared" si="1"/>
        <v>197.2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v>66.12</v>
      </c>
      <c r="O23" s="10">
        <v>28</v>
      </c>
      <c r="P23" s="10">
        <v>600</v>
      </c>
      <c r="Q23" s="10">
        <v>650</v>
      </c>
      <c r="R23" s="10">
        <v>9.5</v>
      </c>
      <c r="S23" s="10">
        <v>69</v>
      </c>
      <c r="T23" s="10"/>
      <c r="U23" s="10"/>
      <c r="V23" s="10">
        <v>205</v>
      </c>
      <c r="W23" s="12">
        <v>42550</v>
      </c>
      <c r="X23" s="10">
        <v>2</v>
      </c>
      <c r="Y23" s="10">
        <v>2097712</v>
      </c>
      <c r="Z23" s="10">
        <v>14</v>
      </c>
      <c r="AA23" s="10">
        <v>3</v>
      </c>
      <c r="AB23" s="10">
        <v>2</v>
      </c>
      <c r="AC23" s="10">
        <v>6.75</v>
      </c>
      <c r="AD23" s="10">
        <v>163.62</v>
      </c>
    </row>
    <row r="24" spans="1:30">
      <c r="A24" s="9">
        <f t="shared" si="3"/>
        <v>17</v>
      </c>
      <c r="B24" s="10">
        <v>11</v>
      </c>
      <c r="C24" s="10">
        <v>3</v>
      </c>
      <c r="D24" s="6">
        <f t="shared" si="0"/>
        <v>156.6</v>
      </c>
      <c r="E24" s="5">
        <v>14</v>
      </c>
      <c r="F24" s="7">
        <v>2</v>
      </c>
      <c r="G24" s="6">
        <f t="shared" si="1"/>
        <v>197.2</v>
      </c>
      <c r="H24" s="5">
        <v>2</v>
      </c>
      <c r="I24" s="10">
        <v>5</v>
      </c>
      <c r="J24" s="6">
        <f t="shared" si="2"/>
        <v>33.64</v>
      </c>
      <c r="K24" s="5"/>
      <c r="L24" s="10"/>
      <c r="M24" s="8"/>
      <c r="N24" s="11">
        <v>81.010000000000005</v>
      </c>
      <c r="O24" s="10">
        <v>30</v>
      </c>
      <c r="P24" s="10">
        <v>600</v>
      </c>
      <c r="Q24" s="10">
        <v>650</v>
      </c>
      <c r="R24" s="10">
        <v>9.5</v>
      </c>
      <c r="S24" s="10">
        <v>71</v>
      </c>
      <c r="T24" s="10"/>
      <c r="U24" s="10"/>
      <c r="V24" s="10">
        <v>207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2</v>
      </c>
      <c r="D25" s="6">
        <f t="shared" si="0"/>
        <v>197.2</v>
      </c>
      <c r="E25" s="5">
        <v>14</v>
      </c>
      <c r="F25" s="7">
        <v>2</v>
      </c>
      <c r="G25" s="6">
        <f t="shared" si="1"/>
        <v>197.2</v>
      </c>
      <c r="H25" s="5">
        <v>4</v>
      </c>
      <c r="I25" s="10">
        <v>6</v>
      </c>
      <c r="J25" s="6">
        <f t="shared" si="2"/>
        <v>62.639999999999993</v>
      </c>
      <c r="K25" s="5"/>
      <c r="L25" s="10"/>
      <c r="M25" s="8"/>
      <c r="N25" s="11">
        <v>69.599999999999994</v>
      </c>
      <c r="O25" s="10">
        <v>30</v>
      </c>
      <c r="P25" s="10">
        <v>600</v>
      </c>
      <c r="Q25" s="10">
        <v>650</v>
      </c>
      <c r="R25" s="10">
        <v>9.5</v>
      </c>
      <c r="S25" s="10">
        <v>68</v>
      </c>
      <c r="T25" s="10"/>
      <c r="U25" s="10"/>
      <c r="V25" s="17">
        <v>210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2</v>
      </c>
      <c r="D26" s="6">
        <f t="shared" si="0"/>
        <v>197.2</v>
      </c>
      <c r="E26" s="5">
        <v>1</v>
      </c>
      <c r="F26" s="7">
        <v>10</v>
      </c>
      <c r="G26" s="6">
        <f t="shared" si="1"/>
        <v>25.52</v>
      </c>
      <c r="H26" s="5">
        <v>9</v>
      </c>
      <c r="I26" s="10">
        <v>9</v>
      </c>
      <c r="J26" s="6">
        <f t="shared" si="2"/>
        <v>135.72</v>
      </c>
      <c r="K26" s="5"/>
      <c r="L26" s="10"/>
      <c r="M26" s="8"/>
      <c r="N26" s="11">
        <v>76.98</v>
      </c>
      <c r="O26" s="10">
        <v>30</v>
      </c>
      <c r="P26" s="10">
        <v>600</v>
      </c>
      <c r="Q26" s="10">
        <v>650</v>
      </c>
      <c r="R26" s="10">
        <v>9.5</v>
      </c>
      <c r="S26" s="10">
        <v>72</v>
      </c>
      <c r="T26" s="10"/>
      <c r="U26" s="10"/>
      <c r="V26" s="10">
        <v>101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14</v>
      </c>
      <c r="C27" s="10">
        <v>2</v>
      </c>
      <c r="D27" s="6">
        <f t="shared" si="0"/>
        <v>197.2</v>
      </c>
      <c r="E27" s="5">
        <v>2</v>
      </c>
      <c r="F27" s="7">
        <v>7</v>
      </c>
      <c r="G27" s="6">
        <f t="shared" si="1"/>
        <v>35.96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73.08</v>
      </c>
      <c r="O27" s="10">
        <v>30</v>
      </c>
      <c r="P27" s="10">
        <v>600</v>
      </c>
      <c r="Q27" s="10">
        <v>650</v>
      </c>
      <c r="R27" s="10">
        <v>9.5</v>
      </c>
      <c r="S27" s="10">
        <v>68</v>
      </c>
      <c r="T27" s="10"/>
      <c r="U27" s="10"/>
      <c r="V27" s="10">
        <v>200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8</v>
      </c>
      <c r="F28" s="7">
        <v>2</v>
      </c>
      <c r="G28" s="6">
        <f t="shared" si="1"/>
        <v>113.67999999999999</v>
      </c>
      <c r="H28" s="5">
        <v>14</v>
      </c>
      <c r="I28" s="10">
        <v>3</v>
      </c>
      <c r="J28" s="6">
        <f t="shared" si="2"/>
        <v>198.35999999999999</v>
      </c>
      <c r="K28" s="5"/>
      <c r="L28" s="10"/>
      <c r="M28" s="8"/>
      <c r="N28" s="11">
        <f>IF(B28=0,0,(D28+G28)-(D27+G27))</f>
        <v>77.72</v>
      </c>
      <c r="O28" s="10">
        <v>30</v>
      </c>
      <c r="P28" s="10">
        <v>600</v>
      </c>
      <c r="Q28" s="10">
        <v>650</v>
      </c>
      <c r="R28" s="10">
        <v>9.5</v>
      </c>
      <c r="S28" s="10">
        <v>65</v>
      </c>
      <c r="T28" s="10"/>
      <c r="U28" s="10"/>
      <c r="V28" s="10">
        <v>205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13</v>
      </c>
      <c r="F29" s="7">
        <v>0</v>
      </c>
      <c r="G29" s="6">
        <f t="shared" si="1"/>
        <v>180.95999999999998</v>
      </c>
      <c r="H29" s="5">
        <v>14</v>
      </c>
      <c r="I29" s="10">
        <v>3</v>
      </c>
      <c r="J29" s="6">
        <f t="shared" si="2"/>
        <v>198.35999999999999</v>
      </c>
      <c r="K29" s="5"/>
      <c r="L29" s="10"/>
      <c r="M29" s="8"/>
      <c r="N29" s="11">
        <f>IF(B29=0,0,(D29+G29)-(D28+G28))</f>
        <v>67.279999999999973</v>
      </c>
      <c r="O29" s="10">
        <v>28</v>
      </c>
      <c r="P29" s="10">
        <v>600</v>
      </c>
      <c r="Q29" s="10">
        <v>650</v>
      </c>
      <c r="R29" s="10">
        <v>9.5</v>
      </c>
      <c r="S29" s="10">
        <v>68</v>
      </c>
      <c r="T29" s="10"/>
      <c r="U29" s="10"/>
      <c r="V29" s="10">
        <v>170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5</v>
      </c>
      <c r="C30" s="10">
        <v>5</v>
      </c>
      <c r="D30" s="6">
        <f t="shared" si="0"/>
        <v>75.399999999999991</v>
      </c>
      <c r="E30" s="5">
        <v>14</v>
      </c>
      <c r="F30" s="7">
        <v>3</v>
      </c>
      <c r="G30" s="6">
        <f t="shared" si="1"/>
        <v>198.35999999999999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57.47</v>
      </c>
      <c r="O30" s="10">
        <v>30</v>
      </c>
      <c r="P30" s="10">
        <v>600</v>
      </c>
      <c r="Q30" s="10">
        <v>650</v>
      </c>
      <c r="R30" s="10">
        <v>9.5</v>
      </c>
      <c r="S30" s="10">
        <v>65</v>
      </c>
      <c r="T30" s="10" t="s">
        <v>289</v>
      </c>
      <c r="U30" s="10"/>
      <c r="V30" s="10">
        <v>170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10</v>
      </c>
      <c r="C31" s="10">
        <v>5</v>
      </c>
      <c r="D31" s="6">
        <f t="shared" si="0"/>
        <v>145</v>
      </c>
      <c r="E31" s="5">
        <v>2</v>
      </c>
      <c r="F31" s="7">
        <v>10.5</v>
      </c>
      <c r="G31" s="6">
        <f t="shared" si="1"/>
        <v>40.019999999999996</v>
      </c>
      <c r="H31" s="5">
        <v>2</v>
      </c>
      <c r="I31" s="10">
        <v>5.25</v>
      </c>
      <c r="J31" s="6">
        <f t="shared" si="4"/>
        <v>33.93</v>
      </c>
      <c r="K31" s="5"/>
      <c r="L31" s="10"/>
      <c r="M31" s="8"/>
      <c r="N31" s="11">
        <v>70.400000000000006</v>
      </c>
      <c r="O31" s="10">
        <v>30</v>
      </c>
      <c r="P31" s="10">
        <v>600</v>
      </c>
      <c r="Q31" s="10">
        <v>650</v>
      </c>
      <c r="R31" s="10">
        <v>9.5</v>
      </c>
      <c r="S31" s="10">
        <v>67</v>
      </c>
      <c r="T31" s="10"/>
      <c r="U31" s="10"/>
      <c r="V31" s="10">
        <v>207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2</v>
      </c>
      <c r="D32" s="6">
        <f t="shared" si="0"/>
        <v>197.2</v>
      </c>
      <c r="E32" s="5">
        <v>4</v>
      </c>
      <c r="F32" s="7">
        <v>7</v>
      </c>
      <c r="G32" s="6">
        <f t="shared" si="1"/>
        <v>63.8</v>
      </c>
      <c r="H32" s="5">
        <v>2</v>
      </c>
      <c r="I32" s="10">
        <v>5.25</v>
      </c>
      <c r="J32" s="6">
        <f t="shared" si="4"/>
        <v>33.93</v>
      </c>
      <c r="K32" s="5"/>
      <c r="L32" s="10"/>
      <c r="M32" s="8"/>
      <c r="N32" s="11">
        <f t="shared" ref="N32:N39" si="5">IF(B32=0,0,(D32+G32)-(D31+G31))</f>
        <v>75.980000000000018</v>
      </c>
      <c r="O32" s="10">
        <v>30</v>
      </c>
      <c r="P32" s="10">
        <v>600</v>
      </c>
      <c r="Q32" s="10">
        <v>650</v>
      </c>
      <c r="R32" s="10">
        <v>9.5</v>
      </c>
      <c r="S32" s="10">
        <v>67</v>
      </c>
      <c r="T32" s="10"/>
      <c r="U32" s="10"/>
      <c r="V32" s="10">
        <v>221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2</v>
      </c>
      <c r="D33" s="6">
        <f t="shared" si="0"/>
        <v>197.2</v>
      </c>
      <c r="E33" s="5">
        <v>9</v>
      </c>
      <c r="F33" s="7">
        <v>10</v>
      </c>
      <c r="G33" s="6">
        <f t="shared" si="1"/>
        <v>136.88</v>
      </c>
      <c r="H33" s="5">
        <v>2</v>
      </c>
      <c r="I33" s="10">
        <v>5.25</v>
      </c>
      <c r="J33" s="6">
        <f t="shared" si="4"/>
        <v>33.93</v>
      </c>
      <c r="K33" s="5"/>
      <c r="L33" s="10"/>
      <c r="M33" s="8"/>
      <c r="N33" s="11">
        <f t="shared" si="5"/>
        <v>73.079999999999984</v>
      </c>
      <c r="O33" s="10">
        <v>30</v>
      </c>
      <c r="P33" s="10">
        <v>600</v>
      </c>
      <c r="Q33" s="10">
        <v>650</v>
      </c>
      <c r="R33" s="10">
        <v>9.5</v>
      </c>
      <c r="S33" s="10">
        <v>65</v>
      </c>
      <c r="T33" s="10"/>
      <c r="U33" s="10"/>
      <c r="V33" s="10">
        <v>207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2</v>
      </c>
      <c r="D34" s="6">
        <f t="shared" si="0"/>
        <v>197.2</v>
      </c>
      <c r="E34" s="5">
        <v>3</v>
      </c>
      <c r="F34" s="7">
        <v>10</v>
      </c>
      <c r="G34" s="6">
        <f t="shared" si="1"/>
        <v>53.36</v>
      </c>
      <c r="H34" s="5">
        <v>2</v>
      </c>
      <c r="I34" s="10">
        <v>5.25</v>
      </c>
      <c r="J34" s="6">
        <f t="shared" si="4"/>
        <v>33.93</v>
      </c>
      <c r="K34" s="5"/>
      <c r="L34" s="10"/>
      <c r="M34" s="8"/>
      <c r="N34" s="11">
        <v>82.98</v>
      </c>
      <c r="O34" s="10">
        <v>30</v>
      </c>
      <c r="P34" s="10">
        <v>600</v>
      </c>
      <c r="Q34" s="10">
        <v>650</v>
      </c>
      <c r="R34" s="10">
        <v>9.5</v>
      </c>
      <c r="S34" s="10">
        <v>64</v>
      </c>
      <c r="T34" s="10"/>
      <c r="U34" s="10"/>
      <c r="V34" s="10">
        <v>218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2</v>
      </c>
      <c r="D35" s="6">
        <f t="shared" si="0"/>
        <v>197.2</v>
      </c>
      <c r="E35" s="5">
        <v>9</v>
      </c>
      <c r="F35" s="7">
        <v>4</v>
      </c>
      <c r="G35" s="6">
        <f t="shared" si="1"/>
        <v>129.91999999999999</v>
      </c>
      <c r="H35" s="5">
        <v>2</v>
      </c>
      <c r="I35" s="10">
        <v>5.25</v>
      </c>
      <c r="J35" s="6">
        <f t="shared" si="4"/>
        <v>33.93</v>
      </c>
      <c r="K35" s="5"/>
      <c r="L35" s="10"/>
      <c r="M35" s="8"/>
      <c r="N35" s="11">
        <f t="shared" si="5"/>
        <v>76.56</v>
      </c>
      <c r="O35" s="10">
        <v>30</v>
      </c>
      <c r="P35" s="10">
        <v>600</v>
      </c>
      <c r="Q35" s="10">
        <v>650</v>
      </c>
      <c r="R35" s="10">
        <v>9.5</v>
      </c>
      <c r="S35" s="10">
        <v>65</v>
      </c>
      <c r="T35" s="10"/>
      <c r="U35" s="10"/>
      <c r="V35" s="10">
        <v>205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2</v>
      </c>
      <c r="D36" s="6">
        <f t="shared" si="0"/>
        <v>197.2</v>
      </c>
      <c r="E36" s="5">
        <v>14</v>
      </c>
      <c r="F36" s="7">
        <v>2</v>
      </c>
      <c r="G36" s="6">
        <f t="shared" si="1"/>
        <v>197.2</v>
      </c>
      <c r="H36" s="5">
        <v>2</v>
      </c>
      <c r="I36" s="10">
        <v>5.25</v>
      </c>
      <c r="J36" s="6">
        <f t="shared" si="4"/>
        <v>33.93</v>
      </c>
      <c r="K36" s="5"/>
      <c r="L36" s="10"/>
      <c r="M36" s="8"/>
      <c r="N36" s="11">
        <f t="shared" si="5"/>
        <v>67.279999999999973</v>
      </c>
      <c r="O36" s="10">
        <v>28</v>
      </c>
      <c r="P36" s="10">
        <v>600</v>
      </c>
      <c r="Q36" s="10">
        <v>650</v>
      </c>
      <c r="R36" s="10">
        <v>9.5</v>
      </c>
      <c r="S36" s="10">
        <v>67</v>
      </c>
      <c r="T36" s="10"/>
      <c r="U36" s="10"/>
      <c r="V36" s="10">
        <v>229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2</v>
      </c>
      <c r="F37" s="7">
        <v>6</v>
      </c>
      <c r="G37" s="6">
        <f t="shared" si="1"/>
        <v>34.799999999999997</v>
      </c>
      <c r="H37" s="5">
        <v>7</v>
      </c>
      <c r="I37" s="10">
        <v>9</v>
      </c>
      <c r="J37" s="6">
        <f t="shared" si="4"/>
        <v>107.88</v>
      </c>
      <c r="K37" s="5"/>
      <c r="L37" s="10"/>
      <c r="M37" s="8"/>
      <c r="N37" s="11">
        <v>75.17</v>
      </c>
      <c r="O37" s="10">
        <v>30</v>
      </c>
      <c r="P37" s="10">
        <v>600</v>
      </c>
      <c r="Q37" s="10">
        <v>650</v>
      </c>
      <c r="R37" s="10">
        <v>9.5</v>
      </c>
      <c r="S37" s="10">
        <v>67</v>
      </c>
      <c r="T37" s="10"/>
      <c r="U37" s="10"/>
      <c r="V37" s="10">
        <v>236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14</v>
      </c>
      <c r="C38" s="10">
        <v>2</v>
      </c>
      <c r="D38" s="6">
        <f t="shared" si="0"/>
        <v>197.2</v>
      </c>
      <c r="E38" s="5">
        <v>2</v>
      </c>
      <c r="F38" s="7">
        <v>6</v>
      </c>
      <c r="G38" s="6">
        <f t="shared" si="1"/>
        <v>34.799999999999997</v>
      </c>
      <c r="H38" s="5">
        <v>13</v>
      </c>
      <c r="I38" s="10">
        <v>4</v>
      </c>
      <c r="J38" s="6">
        <f t="shared" si="4"/>
        <v>185.6</v>
      </c>
      <c r="K38" s="5"/>
      <c r="L38" s="10"/>
      <c r="M38" s="8"/>
      <c r="N38" s="11">
        <v>77.72</v>
      </c>
      <c r="O38" s="10">
        <v>30</v>
      </c>
      <c r="P38" s="10">
        <v>600</v>
      </c>
      <c r="Q38" s="10">
        <v>650</v>
      </c>
      <c r="R38" s="10">
        <v>9.5</v>
      </c>
      <c r="S38" s="10">
        <v>65</v>
      </c>
      <c r="T38" s="10"/>
      <c r="U38" s="10"/>
      <c r="V38" s="10">
        <v>235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2211.5899999999997</v>
      </c>
      <c r="O40" s="20"/>
      <c r="T40" s="22" t="s">
        <v>34</v>
      </c>
      <c r="U40" s="20">
        <f>SUM(U9:U39)</f>
        <v>0</v>
      </c>
      <c r="V40" s="20">
        <f>SUM(V9:V39)</f>
        <v>6101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2211.5899999999997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6101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7" zoomScale="75" zoomScaleNormal="75" zoomScalePageLayoutView="75" workbookViewId="0">
      <selection activeCell="V41" sqref="V41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5" customWidth="1"/>
    <col min="4" max="4" width="8.6640625" customWidth="1"/>
    <col min="5" max="5" width="4.1640625" customWidth="1"/>
    <col min="6" max="6" width="5.83203125" customWidth="1"/>
    <col min="7" max="7" width="7.6640625" customWidth="1"/>
    <col min="8" max="8" width="5.83203125" customWidth="1"/>
    <col min="9" max="9" width="7.16406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9.83203125" customWidth="1"/>
    <col min="26" max="26" width="4.1640625" customWidth="1"/>
    <col min="27" max="27" width="5.6640625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1</v>
      </c>
      <c r="D8" s="6">
        <f t="shared" ref="D8:D39" si="0">((+B8*12)+C8)*1.16</f>
        <v>196.04</v>
      </c>
      <c r="E8" s="5">
        <v>0</v>
      </c>
      <c r="F8" s="7">
        <v>0</v>
      </c>
      <c r="G8" s="6">
        <f t="shared" ref="G8:G39" si="1">((+E8*12)+F8)*1.16</f>
        <v>0</v>
      </c>
      <c r="H8" s="5">
        <v>8</v>
      </c>
      <c r="I8" s="5">
        <v>9</v>
      </c>
      <c r="J8" s="6">
        <f t="shared" ref="J8:J29" si="2">((+H8*12)+I8)*1.16</f>
        <v>121.8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6</v>
      </c>
      <c r="C9" s="10">
        <v>1</v>
      </c>
      <c r="D9" s="6">
        <f t="shared" si="0"/>
        <v>84.679999999999993</v>
      </c>
      <c r="E9" s="5">
        <v>0</v>
      </c>
      <c r="F9" s="7">
        <v>0</v>
      </c>
      <c r="G9" s="6">
        <f t="shared" si="1"/>
        <v>0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66.55</v>
      </c>
      <c r="O9" s="10">
        <v>24</v>
      </c>
      <c r="P9" s="10">
        <v>700</v>
      </c>
      <c r="Q9" s="10">
        <v>550</v>
      </c>
      <c r="R9" s="10">
        <v>9</v>
      </c>
      <c r="S9" s="10">
        <v>67</v>
      </c>
      <c r="T9" s="10"/>
      <c r="U9" s="10"/>
      <c r="V9" s="10">
        <v>202</v>
      </c>
      <c r="W9" s="12">
        <v>42491</v>
      </c>
      <c r="X9" s="10">
        <v>1</v>
      </c>
      <c r="Y9" s="10">
        <v>2059938</v>
      </c>
      <c r="Z9" s="10">
        <v>13</v>
      </c>
      <c r="AA9" s="10">
        <v>11</v>
      </c>
      <c r="AB9" s="10">
        <v>1</v>
      </c>
      <c r="AC9" s="11">
        <v>2.5</v>
      </c>
      <c r="AD9" s="13">
        <v>177.91</v>
      </c>
    </row>
    <row r="10" spans="1:30">
      <c r="A10" s="9">
        <f t="shared" ref="A10:A36" si="3">SUM(A9+1)</f>
        <v>3</v>
      </c>
      <c r="B10" s="10">
        <v>10</v>
      </c>
      <c r="C10" s="10">
        <v>5</v>
      </c>
      <c r="D10" s="6">
        <f t="shared" si="0"/>
        <v>145</v>
      </c>
      <c r="E10" s="5">
        <v>0</v>
      </c>
      <c r="F10" s="7">
        <v>0</v>
      </c>
      <c r="G10" s="6">
        <f t="shared" si="1"/>
        <v>0</v>
      </c>
      <c r="H10" s="5">
        <v>8</v>
      </c>
      <c r="I10" s="10">
        <v>9</v>
      </c>
      <c r="J10" s="6">
        <f t="shared" si="2"/>
        <v>121.8</v>
      </c>
      <c r="K10" s="5"/>
      <c r="L10" s="10"/>
      <c r="M10" s="8"/>
      <c r="N10" s="11">
        <f>IF(B10=0,0,(D10+G10)-(D9+G9))</f>
        <v>60.320000000000007</v>
      </c>
      <c r="O10" s="10">
        <v>25</v>
      </c>
      <c r="P10" s="10">
        <v>700</v>
      </c>
      <c r="Q10" s="10">
        <v>550</v>
      </c>
      <c r="R10" s="10">
        <v>9</v>
      </c>
      <c r="S10" s="10">
        <v>65</v>
      </c>
      <c r="T10" s="10"/>
      <c r="U10" s="10"/>
      <c r="V10" s="10">
        <v>203</v>
      </c>
      <c r="W10" s="12">
        <v>42496</v>
      </c>
      <c r="X10" s="10">
        <v>1</v>
      </c>
      <c r="Y10" s="10">
        <v>2062778</v>
      </c>
      <c r="Z10" s="10">
        <v>14</v>
      </c>
      <c r="AA10" s="10">
        <v>2.75</v>
      </c>
      <c r="AB10" s="10">
        <v>1</v>
      </c>
      <c r="AC10" s="11">
        <v>8.75</v>
      </c>
      <c r="AD10" s="13">
        <v>175</v>
      </c>
    </row>
    <row r="11" spans="1:30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0</v>
      </c>
      <c r="F11" s="7">
        <v>8</v>
      </c>
      <c r="G11" s="6">
        <f t="shared" si="1"/>
        <v>9.2799999999999994</v>
      </c>
      <c r="H11" s="5">
        <v>8</v>
      </c>
      <c r="I11" s="10">
        <v>9</v>
      </c>
      <c r="J11" s="6">
        <f t="shared" si="2"/>
        <v>121.8</v>
      </c>
      <c r="K11" s="5"/>
      <c r="L11" s="10"/>
      <c r="M11" s="8"/>
      <c r="N11" s="11">
        <f>IF(B11=0,0,(D11+G11)-(D10+G10))</f>
        <v>61.47999999999999</v>
      </c>
      <c r="O11" s="10">
        <v>25</v>
      </c>
      <c r="P11" s="10">
        <v>700</v>
      </c>
      <c r="Q11" s="10">
        <v>600</v>
      </c>
      <c r="R11" s="10">
        <v>9</v>
      </c>
      <c r="S11" s="10">
        <v>61</v>
      </c>
      <c r="T11" s="10"/>
      <c r="U11" s="10"/>
      <c r="V11" s="10">
        <v>201</v>
      </c>
      <c r="W11" s="12">
        <v>42496</v>
      </c>
      <c r="X11" s="10">
        <v>3</v>
      </c>
      <c r="Y11" s="10">
        <v>2063520</v>
      </c>
      <c r="Z11" s="10">
        <v>13</v>
      </c>
      <c r="AA11" s="10">
        <v>10</v>
      </c>
      <c r="AB11" s="10">
        <v>1</v>
      </c>
      <c r="AC11" s="11">
        <v>7.25</v>
      </c>
      <c r="AD11" s="13">
        <v>171.2</v>
      </c>
    </row>
    <row r="12" spans="1:30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0</v>
      </c>
      <c r="F12" s="7">
        <v>8</v>
      </c>
      <c r="G12" s="6">
        <f t="shared" si="1"/>
        <v>9.2799999999999994</v>
      </c>
      <c r="H12" s="5">
        <v>13</v>
      </c>
      <c r="I12" s="10">
        <v>6</v>
      </c>
      <c r="J12" s="6">
        <f t="shared" si="2"/>
        <v>187.92</v>
      </c>
      <c r="K12" s="5"/>
      <c r="L12" s="10"/>
      <c r="M12" s="8"/>
      <c r="N12" s="11">
        <v>66.12</v>
      </c>
      <c r="O12" s="10">
        <v>24</v>
      </c>
      <c r="P12" s="10">
        <v>700</v>
      </c>
      <c r="Q12" s="10">
        <v>600</v>
      </c>
      <c r="R12" s="10">
        <v>9</v>
      </c>
      <c r="S12" s="10">
        <v>64</v>
      </c>
      <c r="T12" s="10"/>
      <c r="U12" s="10"/>
      <c r="V12" s="10">
        <v>199</v>
      </c>
      <c r="W12" s="12">
        <v>42499</v>
      </c>
      <c r="X12" s="10">
        <v>2</v>
      </c>
      <c r="Y12" s="10">
        <v>2065440</v>
      </c>
      <c r="Z12" s="10">
        <v>14</v>
      </c>
      <c r="AA12" s="10">
        <v>2.5</v>
      </c>
      <c r="AB12" s="10">
        <v>1</v>
      </c>
      <c r="AC12" s="11">
        <v>5.25</v>
      </c>
      <c r="AD12" s="13">
        <v>178.79</v>
      </c>
    </row>
    <row r="13" spans="1:30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4</v>
      </c>
      <c r="F13" s="7">
        <v>10</v>
      </c>
      <c r="G13" s="6">
        <f t="shared" si="1"/>
        <v>67.28</v>
      </c>
      <c r="H13" s="5">
        <v>13</v>
      </c>
      <c r="I13" s="10">
        <v>8</v>
      </c>
      <c r="J13" s="6">
        <f t="shared" si="2"/>
        <v>190.23999999999998</v>
      </c>
      <c r="K13" s="5"/>
      <c r="L13" s="10"/>
      <c r="M13" s="8"/>
      <c r="N13" s="11">
        <v>60.32</v>
      </c>
      <c r="O13" s="10">
        <v>22</v>
      </c>
      <c r="P13" s="10">
        <v>700</v>
      </c>
      <c r="Q13" s="10">
        <v>600</v>
      </c>
      <c r="R13" s="10">
        <v>9</v>
      </c>
      <c r="S13" s="10">
        <v>63</v>
      </c>
      <c r="T13" s="10"/>
      <c r="U13" s="10"/>
      <c r="V13" s="10">
        <v>198</v>
      </c>
      <c r="W13" s="12">
        <v>42503</v>
      </c>
      <c r="X13" s="10">
        <v>3</v>
      </c>
      <c r="Y13" s="10">
        <v>2066888</v>
      </c>
      <c r="Z13" s="10">
        <v>14</v>
      </c>
      <c r="AA13" s="10">
        <v>2.75</v>
      </c>
      <c r="AB13" s="10">
        <v>2</v>
      </c>
      <c r="AC13" s="11">
        <v>0</v>
      </c>
      <c r="AD13" s="13">
        <v>171.2</v>
      </c>
    </row>
    <row r="14" spans="1:30">
      <c r="A14" s="9">
        <f t="shared" si="3"/>
        <v>7</v>
      </c>
      <c r="B14" s="10">
        <v>1</v>
      </c>
      <c r="C14" s="10">
        <v>8.75</v>
      </c>
      <c r="D14" s="6">
        <f t="shared" si="0"/>
        <v>24.069999999999997</v>
      </c>
      <c r="E14" s="5">
        <v>9</v>
      </c>
      <c r="F14" s="7">
        <v>0</v>
      </c>
      <c r="G14" s="6">
        <f t="shared" si="1"/>
        <v>125.27999999999999</v>
      </c>
      <c r="H14" s="5">
        <v>1</v>
      </c>
      <c r="I14" s="10">
        <v>7.25</v>
      </c>
      <c r="J14" s="6">
        <f t="shared" si="2"/>
        <v>22.33</v>
      </c>
      <c r="K14" s="5"/>
      <c r="L14" s="10"/>
      <c r="M14" s="8"/>
      <c r="N14" s="11">
        <v>63.16</v>
      </c>
      <c r="O14" s="10">
        <v>25</v>
      </c>
      <c r="P14" s="10">
        <v>700</v>
      </c>
      <c r="Q14" s="10">
        <v>600</v>
      </c>
      <c r="R14" s="10">
        <v>9</v>
      </c>
      <c r="S14" s="10">
        <v>60</v>
      </c>
      <c r="T14" s="10"/>
      <c r="U14" s="10"/>
      <c r="V14" s="10">
        <v>198</v>
      </c>
      <c r="W14" s="12">
        <v>42507</v>
      </c>
      <c r="X14" s="10">
        <v>2</v>
      </c>
      <c r="Y14" s="10">
        <v>2069180</v>
      </c>
      <c r="Z14" s="10">
        <v>14</v>
      </c>
      <c r="AA14" s="10">
        <v>5</v>
      </c>
      <c r="AB14" s="10">
        <v>2</v>
      </c>
      <c r="AC14" s="11">
        <v>8</v>
      </c>
      <c r="AD14" s="13">
        <v>164.5</v>
      </c>
    </row>
    <row r="15" spans="1:30">
      <c r="A15" s="9">
        <f t="shared" si="3"/>
        <v>8</v>
      </c>
      <c r="B15" s="10">
        <v>1</v>
      </c>
      <c r="C15" s="10">
        <v>8.75</v>
      </c>
      <c r="D15" s="6">
        <f t="shared" si="0"/>
        <v>24.069999999999997</v>
      </c>
      <c r="E15" s="5">
        <v>13</v>
      </c>
      <c r="F15" s="7">
        <v>7</v>
      </c>
      <c r="G15" s="6">
        <f t="shared" si="1"/>
        <v>189.07999999999998</v>
      </c>
      <c r="H15" s="5">
        <v>1</v>
      </c>
      <c r="I15" s="10">
        <v>7.25</v>
      </c>
      <c r="J15" s="6">
        <f t="shared" si="2"/>
        <v>22.33</v>
      </c>
      <c r="K15" s="5"/>
      <c r="L15" s="10"/>
      <c r="M15" s="8"/>
      <c r="N15" s="11">
        <f>IF(B15=0,0,(D15+G15)-(D14+G14))</f>
        <v>63.799999999999983</v>
      </c>
      <c r="O15" s="10">
        <v>24</v>
      </c>
      <c r="P15" s="10">
        <v>700</v>
      </c>
      <c r="Q15" s="10">
        <v>600</v>
      </c>
      <c r="R15" s="10">
        <v>9</v>
      </c>
      <c r="S15" s="10">
        <v>59</v>
      </c>
      <c r="T15" s="10"/>
      <c r="U15" s="10"/>
      <c r="V15" s="10">
        <v>196</v>
      </c>
      <c r="W15" s="12">
        <v>42509</v>
      </c>
      <c r="X15" s="10">
        <v>3</v>
      </c>
      <c r="Y15" s="10">
        <v>2070228</v>
      </c>
      <c r="Z15" s="10">
        <v>14</v>
      </c>
      <c r="AA15" s="10">
        <v>4</v>
      </c>
      <c r="AB15" s="10">
        <v>2</v>
      </c>
      <c r="AC15" s="11">
        <v>0.5</v>
      </c>
      <c r="AD15" s="13">
        <v>172.08</v>
      </c>
    </row>
    <row r="16" spans="1:30">
      <c r="A16" s="9">
        <f t="shared" si="3"/>
        <v>9</v>
      </c>
      <c r="B16" s="10">
        <v>1</v>
      </c>
      <c r="C16" s="10">
        <v>8.75</v>
      </c>
      <c r="D16" s="6">
        <f t="shared" si="0"/>
        <v>24.069999999999997</v>
      </c>
      <c r="E16" s="5">
        <v>14</v>
      </c>
      <c r="F16" s="7">
        <v>1</v>
      </c>
      <c r="G16" s="6">
        <f t="shared" si="1"/>
        <v>196.04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60.03</v>
      </c>
      <c r="O16" s="10">
        <v>25</v>
      </c>
      <c r="P16" s="10">
        <v>700</v>
      </c>
      <c r="Q16" s="10">
        <v>600</v>
      </c>
      <c r="R16" s="10">
        <v>9</v>
      </c>
      <c r="S16" s="10">
        <v>63</v>
      </c>
      <c r="T16" s="10"/>
      <c r="U16" s="10"/>
      <c r="V16" s="10">
        <v>191</v>
      </c>
      <c r="W16" s="12">
        <v>42511</v>
      </c>
      <c r="X16" s="10">
        <v>1</v>
      </c>
      <c r="Y16" s="10">
        <v>2072239</v>
      </c>
      <c r="Z16" s="10">
        <v>14</v>
      </c>
      <c r="AA16" s="10">
        <v>3.5</v>
      </c>
      <c r="AB16" s="10">
        <v>1</v>
      </c>
      <c r="AC16" s="11">
        <v>6.5</v>
      </c>
      <c r="AD16" s="13">
        <v>178.5</v>
      </c>
    </row>
    <row r="17" spans="1:30">
      <c r="A17" s="9">
        <f t="shared" si="3"/>
        <v>10</v>
      </c>
      <c r="B17" s="10">
        <v>1</v>
      </c>
      <c r="C17" s="10">
        <v>8.75</v>
      </c>
      <c r="D17" s="6">
        <f t="shared" si="0"/>
        <v>24.069999999999997</v>
      </c>
      <c r="E17" s="5">
        <v>1</v>
      </c>
      <c r="F17" s="7">
        <v>5.25</v>
      </c>
      <c r="G17" s="6">
        <f t="shared" si="1"/>
        <v>20.009999999999998</v>
      </c>
      <c r="H17" s="5">
        <v>10</v>
      </c>
      <c r="I17" s="10">
        <v>1</v>
      </c>
      <c r="J17" s="6">
        <f t="shared" si="2"/>
        <v>140.35999999999999</v>
      </c>
      <c r="K17" s="5"/>
      <c r="L17" s="10"/>
      <c r="M17" s="8"/>
      <c r="N17" s="11">
        <v>67.72</v>
      </c>
      <c r="O17" s="10">
        <v>25</v>
      </c>
      <c r="P17" s="10">
        <v>700</v>
      </c>
      <c r="Q17" s="10">
        <v>600</v>
      </c>
      <c r="R17" s="10">
        <v>9</v>
      </c>
      <c r="S17" s="10">
        <v>80</v>
      </c>
      <c r="T17" s="10"/>
      <c r="U17" s="10"/>
      <c r="V17" s="10">
        <v>190</v>
      </c>
      <c r="W17" s="12">
        <v>42515</v>
      </c>
      <c r="X17" s="10">
        <v>2</v>
      </c>
      <c r="Y17" s="10">
        <v>2072118</v>
      </c>
      <c r="Z17" s="10">
        <v>14</v>
      </c>
      <c r="AA17" s="10">
        <v>2.5</v>
      </c>
      <c r="AB17" s="10">
        <v>2</v>
      </c>
      <c r="AC17" s="11">
        <v>0.25</v>
      </c>
      <c r="AD17" s="13">
        <v>170.62</v>
      </c>
    </row>
    <row r="18" spans="1:30">
      <c r="A18" s="9">
        <f t="shared" si="3"/>
        <v>11</v>
      </c>
      <c r="B18" s="10">
        <v>1</v>
      </c>
      <c r="C18" s="10">
        <v>8.75</v>
      </c>
      <c r="D18" s="6">
        <f t="shared" si="0"/>
        <v>24.069999999999997</v>
      </c>
      <c r="E18" s="5">
        <v>1</v>
      </c>
      <c r="F18" s="7">
        <v>9</v>
      </c>
      <c r="G18" s="6">
        <f t="shared" si="1"/>
        <v>24.36</v>
      </c>
      <c r="H18" s="5">
        <v>14</v>
      </c>
      <c r="I18" s="10">
        <v>0</v>
      </c>
      <c r="J18" s="6">
        <f t="shared" si="2"/>
        <v>194.88</v>
      </c>
      <c r="K18" s="5"/>
      <c r="L18" s="10"/>
      <c r="M18" s="8"/>
      <c r="N18" s="11">
        <v>58.88</v>
      </c>
      <c r="O18" s="10">
        <v>24</v>
      </c>
      <c r="P18" s="10">
        <v>700</v>
      </c>
      <c r="Q18" s="10">
        <v>600</v>
      </c>
      <c r="R18" s="10">
        <v>9</v>
      </c>
      <c r="S18" s="10">
        <v>65</v>
      </c>
      <c r="T18" s="10"/>
      <c r="U18" s="10"/>
      <c r="V18" s="10">
        <v>188</v>
      </c>
      <c r="W18" s="12">
        <v>42518</v>
      </c>
      <c r="X18" s="10">
        <v>2</v>
      </c>
      <c r="Y18" s="10">
        <v>2075669</v>
      </c>
      <c r="Z18" s="10">
        <v>14</v>
      </c>
      <c r="AA18" s="10">
        <v>6</v>
      </c>
      <c r="AB18" s="10">
        <v>1</v>
      </c>
      <c r="AC18" s="11">
        <v>7</v>
      </c>
      <c r="AD18" s="13">
        <v>181.35</v>
      </c>
    </row>
    <row r="19" spans="1:30" ht="13" thickBot="1">
      <c r="A19" s="9">
        <f t="shared" si="3"/>
        <v>12</v>
      </c>
      <c r="B19" s="10">
        <v>1</v>
      </c>
      <c r="C19" s="10">
        <v>8.75</v>
      </c>
      <c r="D19" s="6">
        <f t="shared" si="0"/>
        <v>24.069999999999997</v>
      </c>
      <c r="E19" s="5">
        <v>6</v>
      </c>
      <c r="F19" s="7">
        <v>2</v>
      </c>
      <c r="G19" s="6">
        <f t="shared" si="1"/>
        <v>85.839999999999989</v>
      </c>
      <c r="H19" s="5">
        <v>14</v>
      </c>
      <c r="I19" s="10">
        <v>0</v>
      </c>
      <c r="J19" s="6">
        <f t="shared" si="2"/>
        <v>194.88</v>
      </c>
      <c r="K19" s="5"/>
      <c r="L19" s="10"/>
      <c r="M19" s="8"/>
      <c r="N19" s="11">
        <f>IF(B19=0,0,(D19+G19)-(D18+G18))</f>
        <v>61.47999999999999</v>
      </c>
      <c r="O19" s="10">
        <v>24</v>
      </c>
      <c r="P19" s="10">
        <v>700</v>
      </c>
      <c r="Q19" s="10">
        <v>600</v>
      </c>
      <c r="R19" s="10">
        <v>9</v>
      </c>
      <c r="S19" s="10">
        <v>64</v>
      </c>
      <c r="T19" s="10"/>
      <c r="U19" s="10"/>
      <c r="V19" s="10">
        <v>190</v>
      </c>
      <c r="W19" s="12">
        <v>42518</v>
      </c>
      <c r="X19" s="10">
        <v>3</v>
      </c>
      <c r="Y19" s="10">
        <v>2077335</v>
      </c>
      <c r="Z19" s="10">
        <v>14</v>
      </c>
      <c r="AA19" s="10">
        <v>5</v>
      </c>
      <c r="AB19" s="10">
        <v>2</v>
      </c>
      <c r="AC19" s="11">
        <v>5.5</v>
      </c>
      <c r="AD19" s="13">
        <v>167.41</v>
      </c>
    </row>
    <row r="20" spans="1:30" ht="13" thickBot="1">
      <c r="A20" s="9">
        <f t="shared" si="3"/>
        <v>13</v>
      </c>
      <c r="B20" s="10">
        <v>1</v>
      </c>
      <c r="C20" s="10">
        <v>8.75</v>
      </c>
      <c r="D20" s="6">
        <f t="shared" si="0"/>
        <v>24.069999999999997</v>
      </c>
      <c r="E20" s="5">
        <v>10</v>
      </c>
      <c r="F20" s="7">
        <v>9</v>
      </c>
      <c r="G20" s="6">
        <f t="shared" si="1"/>
        <v>149.63999999999999</v>
      </c>
      <c r="H20" s="5">
        <v>14</v>
      </c>
      <c r="I20" s="10">
        <v>0</v>
      </c>
      <c r="J20" s="6">
        <f t="shared" si="2"/>
        <v>194.88</v>
      </c>
      <c r="K20" s="5"/>
      <c r="L20" s="10"/>
      <c r="M20" s="8"/>
      <c r="N20" s="11">
        <f>IF(B20=0,0,(D20+G20)-(D19+G19))</f>
        <v>63.8</v>
      </c>
      <c r="O20" s="10">
        <v>24</v>
      </c>
      <c r="P20" s="10">
        <v>700</v>
      </c>
      <c r="Q20" s="10">
        <v>600</v>
      </c>
      <c r="R20" s="10">
        <v>9</v>
      </c>
      <c r="S20" s="10">
        <v>68</v>
      </c>
      <c r="T20" s="10"/>
      <c r="U20" s="10"/>
      <c r="V20" s="14">
        <v>190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8.75</v>
      </c>
      <c r="D21" s="6">
        <f t="shared" si="0"/>
        <v>24.069999999999997</v>
      </c>
      <c r="E21" s="5">
        <v>14</v>
      </c>
      <c r="F21" s="7">
        <v>0</v>
      </c>
      <c r="G21" s="6">
        <f t="shared" si="1"/>
        <v>194.88</v>
      </c>
      <c r="H21" s="5">
        <v>3</v>
      </c>
      <c r="I21" s="10">
        <v>2</v>
      </c>
      <c r="J21" s="6">
        <f t="shared" si="2"/>
        <v>44.08</v>
      </c>
      <c r="K21" s="5"/>
      <c r="L21" s="10"/>
      <c r="M21" s="8"/>
      <c r="N21" s="11">
        <v>65.64</v>
      </c>
      <c r="O21" s="10">
        <v>24</v>
      </c>
      <c r="P21" s="10">
        <v>700</v>
      </c>
      <c r="Q21" s="10">
        <v>600</v>
      </c>
      <c r="R21" s="16">
        <v>9</v>
      </c>
      <c r="S21" s="10">
        <v>69</v>
      </c>
      <c r="T21" s="10"/>
      <c r="U21" s="10"/>
      <c r="V21" s="10">
        <v>188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8.75</v>
      </c>
      <c r="D22" s="6">
        <f t="shared" si="0"/>
        <v>24.069999999999997</v>
      </c>
      <c r="E22" s="5">
        <v>14</v>
      </c>
      <c r="F22" s="7">
        <v>0</v>
      </c>
      <c r="G22" s="6">
        <f t="shared" si="1"/>
        <v>194.88</v>
      </c>
      <c r="H22" s="5">
        <v>7</v>
      </c>
      <c r="I22" s="10">
        <v>5</v>
      </c>
      <c r="J22" s="6">
        <f t="shared" si="2"/>
        <v>103.24</v>
      </c>
      <c r="K22" s="5"/>
      <c r="L22" s="10"/>
      <c r="M22" s="8"/>
      <c r="N22" s="11">
        <v>59.16</v>
      </c>
      <c r="O22" s="10">
        <v>22</v>
      </c>
      <c r="P22" s="10">
        <v>700</v>
      </c>
      <c r="Q22" s="10">
        <v>600</v>
      </c>
      <c r="R22" s="10">
        <v>9</v>
      </c>
      <c r="S22" s="10">
        <v>70</v>
      </c>
      <c r="T22" s="10"/>
      <c r="U22" s="10"/>
      <c r="V22" s="10">
        <v>185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8.75</v>
      </c>
      <c r="D23" s="6">
        <f t="shared" si="0"/>
        <v>24.069999999999997</v>
      </c>
      <c r="E23" s="5">
        <v>14</v>
      </c>
      <c r="F23" s="7">
        <v>0</v>
      </c>
      <c r="G23" s="6">
        <f t="shared" si="1"/>
        <v>194.88</v>
      </c>
      <c r="H23" s="5">
        <v>11</v>
      </c>
      <c r="I23" s="10">
        <v>9</v>
      </c>
      <c r="J23" s="6">
        <f t="shared" si="2"/>
        <v>163.56</v>
      </c>
      <c r="K23" s="5"/>
      <c r="L23" s="10"/>
      <c r="M23" s="8"/>
      <c r="N23" s="11">
        <v>60.32</v>
      </c>
      <c r="O23" s="10">
        <v>24</v>
      </c>
      <c r="P23" s="10">
        <v>700</v>
      </c>
      <c r="Q23" s="10">
        <v>600</v>
      </c>
      <c r="R23" s="10">
        <v>9</v>
      </c>
      <c r="S23" s="10">
        <v>63</v>
      </c>
      <c r="T23" s="10"/>
      <c r="U23" s="10"/>
      <c r="V23" s="10">
        <v>179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2</v>
      </c>
      <c r="C24" s="10">
        <v>10</v>
      </c>
      <c r="D24" s="6">
        <f t="shared" si="0"/>
        <v>39.44</v>
      </c>
      <c r="E24" s="5">
        <v>14</v>
      </c>
      <c r="F24" s="7">
        <v>2</v>
      </c>
      <c r="G24" s="6">
        <f t="shared" si="1"/>
        <v>197.2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v>51.33</v>
      </c>
      <c r="O24" s="10">
        <v>20</v>
      </c>
      <c r="P24" s="10">
        <v>700</v>
      </c>
      <c r="Q24" s="10">
        <v>600</v>
      </c>
      <c r="R24" s="10">
        <v>9</v>
      </c>
      <c r="S24" s="10">
        <v>67</v>
      </c>
      <c r="T24" s="10"/>
      <c r="U24" s="10"/>
      <c r="V24" s="10">
        <v>186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7</v>
      </c>
      <c r="C25" s="10">
        <v>1</v>
      </c>
      <c r="D25" s="6">
        <f t="shared" si="0"/>
        <v>98.6</v>
      </c>
      <c r="E25" s="5">
        <v>2</v>
      </c>
      <c r="F25" s="7">
        <v>8</v>
      </c>
      <c r="G25" s="6">
        <f t="shared" si="1"/>
        <v>37.119999999999997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v>63.58</v>
      </c>
      <c r="O25" s="10">
        <v>22</v>
      </c>
      <c r="P25" s="10">
        <v>700</v>
      </c>
      <c r="Q25" s="10">
        <v>600</v>
      </c>
      <c r="R25" s="10">
        <v>9</v>
      </c>
      <c r="S25" s="10">
        <v>63</v>
      </c>
      <c r="T25" s="10"/>
      <c r="U25" s="10"/>
      <c r="V25" s="17">
        <v>183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11</v>
      </c>
      <c r="C26" s="10">
        <v>5</v>
      </c>
      <c r="D26" s="6">
        <f t="shared" si="0"/>
        <v>158.91999999999999</v>
      </c>
      <c r="E26" s="5">
        <v>2</v>
      </c>
      <c r="F26" s="7">
        <v>8</v>
      </c>
      <c r="G26" s="6">
        <f t="shared" si="1"/>
        <v>37.119999999999997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>IF(B26=0,0,(D26+G26)-(D25+G25))</f>
        <v>60.319999999999993</v>
      </c>
      <c r="O26" s="10">
        <v>22</v>
      </c>
      <c r="P26" s="10">
        <v>700</v>
      </c>
      <c r="Q26" s="10">
        <v>600</v>
      </c>
      <c r="R26" s="10">
        <v>9</v>
      </c>
      <c r="S26" s="10">
        <v>62</v>
      </c>
      <c r="T26" s="10"/>
      <c r="U26" s="10"/>
      <c r="V26" s="10">
        <v>183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14</v>
      </c>
      <c r="C27" s="10">
        <v>2</v>
      </c>
      <c r="D27" s="6">
        <f t="shared" si="0"/>
        <v>197.2</v>
      </c>
      <c r="E27" s="5">
        <v>4</v>
      </c>
      <c r="F27" s="7">
        <v>2</v>
      </c>
      <c r="G27" s="6">
        <f t="shared" si="1"/>
        <v>57.999999999999993</v>
      </c>
      <c r="H27" s="5">
        <v>2</v>
      </c>
      <c r="I27" s="10">
        <v>1</v>
      </c>
      <c r="J27" s="6">
        <f t="shared" si="2"/>
        <v>28.999999999999996</v>
      </c>
      <c r="K27" s="5"/>
      <c r="L27" s="10"/>
      <c r="M27" s="8"/>
      <c r="N27" s="11">
        <v>63.04</v>
      </c>
      <c r="O27" s="10">
        <v>22</v>
      </c>
      <c r="P27" s="10">
        <v>700</v>
      </c>
      <c r="Q27" s="10">
        <v>600</v>
      </c>
      <c r="R27" s="10">
        <v>9</v>
      </c>
      <c r="S27" s="10">
        <v>65</v>
      </c>
      <c r="T27" s="10"/>
      <c r="U27" s="10"/>
      <c r="V27" s="10">
        <v>182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8</v>
      </c>
      <c r="F28" s="7">
        <v>10</v>
      </c>
      <c r="G28" s="6">
        <f t="shared" si="1"/>
        <v>122.96</v>
      </c>
      <c r="H28" s="5">
        <v>2</v>
      </c>
      <c r="I28" s="10">
        <v>1</v>
      </c>
      <c r="J28" s="6">
        <f t="shared" si="2"/>
        <v>28.999999999999996</v>
      </c>
      <c r="K28" s="5"/>
      <c r="L28" s="10"/>
      <c r="M28" s="8"/>
      <c r="N28" s="11">
        <f>IF(B28=0,0,(D28+G28)-(D27+G27))</f>
        <v>64.95999999999998</v>
      </c>
      <c r="O28" s="10">
        <v>22</v>
      </c>
      <c r="P28" s="10">
        <v>700</v>
      </c>
      <c r="Q28" s="10">
        <v>600</v>
      </c>
      <c r="R28" s="10">
        <v>9.5</v>
      </c>
      <c r="S28" s="10">
        <v>65</v>
      </c>
      <c r="T28" s="10"/>
      <c r="U28" s="10"/>
      <c r="V28" s="10">
        <v>185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6.5</v>
      </c>
      <c r="D29" s="6">
        <f t="shared" si="0"/>
        <v>21.459999999999997</v>
      </c>
      <c r="E29" s="5">
        <v>13</v>
      </c>
      <c r="F29" s="7">
        <v>2</v>
      </c>
      <c r="G29" s="6">
        <f t="shared" si="1"/>
        <v>183.28</v>
      </c>
      <c r="H29" s="5">
        <v>2</v>
      </c>
      <c r="I29" s="10">
        <v>1</v>
      </c>
      <c r="J29" s="6">
        <f t="shared" si="2"/>
        <v>28.999999999999996</v>
      </c>
      <c r="K29" s="5"/>
      <c r="L29" s="10"/>
      <c r="M29" s="8"/>
      <c r="N29" s="11">
        <v>63.08</v>
      </c>
      <c r="O29" s="10">
        <v>23</v>
      </c>
      <c r="P29" s="10">
        <v>700</v>
      </c>
      <c r="Q29" s="10">
        <v>600</v>
      </c>
      <c r="R29" s="10">
        <v>9.5</v>
      </c>
      <c r="S29" s="10">
        <v>63</v>
      </c>
      <c r="T29" s="10"/>
      <c r="U29" s="10"/>
      <c r="V29" s="10">
        <v>186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6.5</v>
      </c>
      <c r="D30" s="6">
        <f t="shared" si="0"/>
        <v>21.459999999999997</v>
      </c>
      <c r="E30" s="5">
        <v>14</v>
      </c>
      <c r="F30" s="7">
        <v>2</v>
      </c>
      <c r="G30" s="6">
        <f t="shared" si="1"/>
        <v>197.2</v>
      </c>
      <c r="H30" s="5">
        <v>5</v>
      </c>
      <c r="I30" s="10">
        <v>3</v>
      </c>
      <c r="J30" s="6">
        <f t="shared" ref="J30:J39" si="4">((+H30*12)+I30)*1.16</f>
        <v>73.08</v>
      </c>
      <c r="K30" s="5"/>
      <c r="L30" s="10"/>
      <c r="M30" s="8"/>
      <c r="N30" s="11">
        <v>58</v>
      </c>
      <c r="O30" s="10">
        <v>22</v>
      </c>
      <c r="P30" s="10">
        <v>700</v>
      </c>
      <c r="Q30" s="10">
        <v>600</v>
      </c>
      <c r="R30" s="10">
        <v>9.5</v>
      </c>
      <c r="S30" s="10">
        <v>61</v>
      </c>
      <c r="T30" s="10"/>
      <c r="U30" s="10"/>
      <c r="V30" s="10">
        <v>183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6.5</v>
      </c>
      <c r="D31" s="6">
        <f t="shared" si="0"/>
        <v>21.459999999999997</v>
      </c>
      <c r="E31" s="5">
        <v>14</v>
      </c>
      <c r="F31" s="7">
        <v>2</v>
      </c>
      <c r="G31" s="6">
        <f t="shared" si="1"/>
        <v>197.2</v>
      </c>
      <c r="H31" s="5">
        <v>9</v>
      </c>
      <c r="I31" s="10">
        <v>8</v>
      </c>
      <c r="J31" s="6">
        <f t="shared" si="4"/>
        <v>134.56</v>
      </c>
      <c r="K31" s="5"/>
      <c r="L31" s="10"/>
      <c r="M31" s="8"/>
      <c r="N31" s="11">
        <v>61.48</v>
      </c>
      <c r="O31" s="10">
        <v>22</v>
      </c>
      <c r="P31" s="10">
        <v>700</v>
      </c>
      <c r="Q31" s="10">
        <v>600</v>
      </c>
      <c r="R31" s="10">
        <v>9.5</v>
      </c>
      <c r="S31" s="10">
        <v>67</v>
      </c>
      <c r="T31" s="10"/>
      <c r="U31" s="10"/>
      <c r="V31" s="10">
        <v>185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6.5</v>
      </c>
      <c r="D32" s="6">
        <f t="shared" si="0"/>
        <v>21.459999999999997</v>
      </c>
      <c r="E32" s="5">
        <v>2</v>
      </c>
      <c r="F32" s="7">
        <v>1</v>
      </c>
      <c r="G32" s="6">
        <f t="shared" si="1"/>
        <v>28.999999999999996</v>
      </c>
      <c r="H32" s="5">
        <v>14</v>
      </c>
      <c r="I32" s="10">
        <v>2</v>
      </c>
      <c r="J32" s="6">
        <f t="shared" si="4"/>
        <v>197.2</v>
      </c>
      <c r="K32" s="5"/>
      <c r="L32" s="10"/>
      <c r="M32" s="8"/>
      <c r="N32" s="11">
        <v>65.06</v>
      </c>
      <c r="O32" s="10">
        <v>24</v>
      </c>
      <c r="P32" s="10">
        <v>700</v>
      </c>
      <c r="Q32" s="10">
        <v>600</v>
      </c>
      <c r="R32" s="10">
        <v>9.5</v>
      </c>
      <c r="S32" s="10">
        <v>64</v>
      </c>
      <c r="T32" s="10"/>
      <c r="U32" s="10"/>
      <c r="V32" s="10">
        <v>180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6.5</v>
      </c>
      <c r="D33" s="6">
        <f t="shared" si="0"/>
        <v>21.459999999999997</v>
      </c>
      <c r="E33" s="5">
        <v>6</v>
      </c>
      <c r="F33" s="7">
        <v>4</v>
      </c>
      <c r="G33" s="6">
        <f t="shared" si="1"/>
        <v>88.16</v>
      </c>
      <c r="H33" s="5">
        <v>14</v>
      </c>
      <c r="I33" s="10">
        <v>2</v>
      </c>
      <c r="J33" s="6">
        <f t="shared" si="4"/>
        <v>197.2</v>
      </c>
      <c r="K33" s="5"/>
      <c r="L33" s="10"/>
      <c r="M33" s="8"/>
      <c r="N33" s="11">
        <f>IF(B33=0,0,(D33+G33)-(D32+G32))</f>
        <v>59.16</v>
      </c>
      <c r="O33" s="10">
        <v>22</v>
      </c>
      <c r="P33" s="10">
        <v>700</v>
      </c>
      <c r="Q33" s="10">
        <v>600</v>
      </c>
      <c r="R33" s="10">
        <v>9.5</v>
      </c>
      <c r="S33" s="10">
        <v>65</v>
      </c>
      <c r="T33" s="10" t="s">
        <v>288</v>
      </c>
      <c r="U33" s="10"/>
      <c r="V33" s="10">
        <v>175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6.5</v>
      </c>
      <c r="D34" s="6">
        <f t="shared" si="0"/>
        <v>21.459999999999997</v>
      </c>
      <c r="E34" s="5">
        <v>11</v>
      </c>
      <c r="F34" s="7">
        <v>5</v>
      </c>
      <c r="G34" s="6">
        <f t="shared" si="1"/>
        <v>158.91999999999999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f>IF(B34=0,0,(D34+G34)-(D33+G33))</f>
        <v>70.760000000000005</v>
      </c>
      <c r="O34" s="10">
        <v>30</v>
      </c>
      <c r="P34" s="10">
        <v>600</v>
      </c>
      <c r="Q34" s="10">
        <v>650</v>
      </c>
      <c r="R34" s="10">
        <v>9.5</v>
      </c>
      <c r="S34" s="10">
        <v>82</v>
      </c>
      <c r="T34" s="10"/>
      <c r="U34" s="10"/>
      <c r="V34" s="10">
        <v>197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6.5</v>
      </c>
      <c r="D35" s="6">
        <f t="shared" si="0"/>
        <v>21.459999999999997</v>
      </c>
      <c r="E35" s="5">
        <v>3</v>
      </c>
      <c r="F35" s="7">
        <v>2</v>
      </c>
      <c r="G35" s="6">
        <f t="shared" si="1"/>
        <v>44.08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66.510000000000005</v>
      </c>
      <c r="O35" s="10">
        <v>28</v>
      </c>
      <c r="P35" s="10">
        <v>600</v>
      </c>
      <c r="Q35" s="10">
        <v>650</v>
      </c>
      <c r="R35" s="10">
        <v>9.5</v>
      </c>
      <c r="S35" s="10">
        <v>75</v>
      </c>
      <c r="T35" s="10"/>
      <c r="U35" s="10"/>
      <c r="V35" s="10">
        <v>194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6.5</v>
      </c>
      <c r="D36" s="6">
        <f t="shared" si="0"/>
        <v>21.459999999999997</v>
      </c>
      <c r="E36" s="5">
        <v>8</v>
      </c>
      <c r="F36" s="7">
        <v>5</v>
      </c>
      <c r="G36" s="6">
        <f t="shared" si="1"/>
        <v>117.16</v>
      </c>
      <c r="H36" s="5">
        <v>2</v>
      </c>
      <c r="I36" s="10">
        <v>6</v>
      </c>
      <c r="J36" s="6">
        <f t="shared" si="4"/>
        <v>34.799999999999997</v>
      </c>
      <c r="K36" s="5"/>
      <c r="L36" s="10"/>
      <c r="M36" s="8"/>
      <c r="N36" s="11">
        <v>78.09</v>
      </c>
      <c r="O36" s="10">
        <v>28</v>
      </c>
      <c r="P36" s="10">
        <v>600</v>
      </c>
      <c r="Q36" s="10">
        <v>650</v>
      </c>
      <c r="R36" s="10">
        <v>9.5</v>
      </c>
      <c r="S36" s="10">
        <v>65</v>
      </c>
      <c r="T36" s="10"/>
      <c r="U36" s="10"/>
      <c r="V36" s="10">
        <v>194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6.5</v>
      </c>
      <c r="D37" s="6">
        <f t="shared" si="0"/>
        <v>21.459999999999997</v>
      </c>
      <c r="E37" s="5">
        <v>13</v>
      </c>
      <c r="F37" s="7">
        <v>7</v>
      </c>
      <c r="G37" s="6">
        <f t="shared" si="1"/>
        <v>189.07999999999998</v>
      </c>
      <c r="H37" s="5">
        <v>2</v>
      </c>
      <c r="I37" s="10">
        <v>6</v>
      </c>
      <c r="J37" s="6">
        <f t="shared" si="4"/>
        <v>34.799999999999997</v>
      </c>
      <c r="K37" s="5"/>
      <c r="L37" s="10"/>
      <c r="M37" s="8"/>
      <c r="N37" s="11">
        <f>IF(B37=0,0,(D37+G37)-(D36+G36))</f>
        <v>71.919999999999987</v>
      </c>
      <c r="O37" s="10">
        <v>30</v>
      </c>
      <c r="P37" s="10">
        <v>600</v>
      </c>
      <c r="Q37" s="10">
        <v>650</v>
      </c>
      <c r="R37" s="10">
        <v>9.5</v>
      </c>
      <c r="S37" s="10">
        <v>65</v>
      </c>
      <c r="T37" s="10"/>
      <c r="U37" s="10"/>
      <c r="V37" s="10">
        <v>196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6.5</v>
      </c>
      <c r="D38" s="6">
        <f t="shared" si="0"/>
        <v>21.459999999999997</v>
      </c>
      <c r="E38" s="5">
        <v>13</v>
      </c>
      <c r="F38" s="7">
        <v>7</v>
      </c>
      <c r="G38" s="6">
        <f t="shared" si="1"/>
        <v>189.07999999999998</v>
      </c>
      <c r="H38" s="5">
        <v>7</v>
      </c>
      <c r="I38" s="10">
        <v>5</v>
      </c>
      <c r="J38" s="6">
        <f t="shared" si="4"/>
        <v>103.24</v>
      </c>
      <c r="K38" s="5"/>
      <c r="L38" s="10"/>
      <c r="M38" s="8"/>
      <c r="N38" s="11">
        <v>68.44</v>
      </c>
      <c r="O38" s="10">
        <v>27</v>
      </c>
      <c r="P38" s="10">
        <v>600</v>
      </c>
      <c r="Q38" s="10">
        <v>650</v>
      </c>
      <c r="R38" s="10">
        <v>9.5</v>
      </c>
      <c r="S38" s="10">
        <v>67</v>
      </c>
      <c r="T38" s="10"/>
      <c r="U38" s="10"/>
      <c r="V38" s="10">
        <v>198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6.5</v>
      </c>
      <c r="D39" s="6">
        <f t="shared" si="0"/>
        <v>21.459999999999997</v>
      </c>
      <c r="E39" s="5">
        <v>13</v>
      </c>
      <c r="F39" s="7">
        <v>7</v>
      </c>
      <c r="G39" s="6">
        <f t="shared" si="1"/>
        <v>189.07999999999998</v>
      </c>
      <c r="H39" s="5">
        <v>13</v>
      </c>
      <c r="I39" s="10">
        <v>0</v>
      </c>
      <c r="J39" s="6">
        <f t="shared" si="4"/>
        <v>180.95999999999998</v>
      </c>
      <c r="K39" s="5"/>
      <c r="L39" s="10"/>
      <c r="M39" s="8"/>
      <c r="N39" s="11">
        <v>77.72</v>
      </c>
      <c r="O39" s="10">
        <v>33</v>
      </c>
      <c r="P39" s="10">
        <v>600</v>
      </c>
      <c r="Q39" s="10">
        <v>650</v>
      </c>
      <c r="R39" s="10">
        <v>9.5</v>
      </c>
      <c r="S39" s="10">
        <v>65</v>
      </c>
      <c r="T39" s="10"/>
      <c r="U39" s="10"/>
      <c r="V39" s="10">
        <v>208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1982.23</v>
      </c>
      <c r="O40" s="20"/>
      <c r="T40" s="22" t="s">
        <v>34</v>
      </c>
      <c r="U40" s="20">
        <f>SUM(U9:U39)</f>
        <v>0</v>
      </c>
      <c r="V40" s="20">
        <f>SUM(V9:V39)</f>
        <v>5913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1982.23</v>
      </c>
      <c r="O42" s="9">
        <f>O40+O41</f>
        <v>0</v>
      </c>
      <c r="S42" t="s">
        <v>48</v>
      </c>
      <c r="U42" s="9">
        <f>U40+U41</f>
        <v>0</v>
      </c>
      <c r="V42" s="9">
        <f>V40+V41</f>
        <v>5913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4" zoomScale="75" zoomScaleNormal="75" zoomScalePageLayoutView="75" workbookViewId="0">
      <selection activeCell="V39" sqref="V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2</v>
      </c>
      <c r="G8" s="6">
        <f t="shared" ref="G8:G39" si="1">((+E8*12)+F8)*1.16</f>
        <v>197.2</v>
      </c>
      <c r="H8" s="5">
        <v>2</v>
      </c>
      <c r="I8" s="5">
        <v>10</v>
      </c>
      <c r="J8" s="6">
        <f t="shared" ref="J8:J29" si="2">((+H8*12)+I8)*1.16</f>
        <v>39.44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2</v>
      </c>
      <c r="G9" s="6">
        <f t="shared" si="1"/>
        <v>197.2</v>
      </c>
      <c r="H9" s="5">
        <v>3</v>
      </c>
      <c r="I9" s="10">
        <v>2</v>
      </c>
      <c r="J9" s="6">
        <f t="shared" si="2"/>
        <v>44.08</v>
      </c>
      <c r="K9" s="5"/>
      <c r="L9" s="10"/>
      <c r="M9" s="8"/>
      <c r="N9" s="11">
        <v>4.6399999999999997</v>
      </c>
      <c r="O9" s="10">
        <v>0</v>
      </c>
      <c r="P9" s="10">
        <v>1200</v>
      </c>
      <c r="Q9" s="10"/>
      <c r="R9" s="10">
        <v>9</v>
      </c>
      <c r="S9" s="10">
        <v>80</v>
      </c>
      <c r="T9" s="10">
        <v>30</v>
      </c>
      <c r="U9" s="10"/>
      <c r="V9" s="10">
        <v>431</v>
      </c>
      <c r="W9" s="12">
        <v>43803</v>
      </c>
      <c r="X9" s="10">
        <v>2</v>
      </c>
      <c r="Y9" s="10">
        <v>506328</v>
      </c>
      <c r="Z9" s="10">
        <v>13</v>
      </c>
      <c r="AA9" s="10">
        <v>11</v>
      </c>
      <c r="AB9" s="10">
        <v>1</v>
      </c>
      <c r="AC9" s="11">
        <v>3</v>
      </c>
      <c r="AD9" s="13">
        <v>176.8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14</v>
      </c>
      <c r="F10" s="7">
        <v>2</v>
      </c>
      <c r="G10" s="6">
        <f t="shared" si="1"/>
        <v>197.2</v>
      </c>
      <c r="H10" s="5">
        <v>3</v>
      </c>
      <c r="I10" s="10">
        <v>6</v>
      </c>
      <c r="J10" s="6">
        <f t="shared" si="2"/>
        <v>48.72</v>
      </c>
      <c r="K10" s="5"/>
      <c r="L10" s="10"/>
      <c r="M10" s="8"/>
      <c r="N10" s="11">
        <v>4.6399999999999997</v>
      </c>
      <c r="O10" s="10">
        <v>0</v>
      </c>
      <c r="P10" s="10">
        <v>1200</v>
      </c>
      <c r="Q10" s="10"/>
      <c r="R10" s="10">
        <v>9</v>
      </c>
      <c r="S10" s="10">
        <v>80</v>
      </c>
      <c r="T10" s="10">
        <v>32</v>
      </c>
      <c r="U10" s="10"/>
      <c r="V10" s="10">
        <v>480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3</v>
      </c>
      <c r="G11" s="6">
        <f t="shared" si="1"/>
        <v>17.399999999999999</v>
      </c>
      <c r="H11" s="5">
        <v>4</v>
      </c>
      <c r="I11" s="10">
        <v>0</v>
      </c>
      <c r="J11" s="6">
        <f t="shared" si="2"/>
        <v>55.679999999999993</v>
      </c>
      <c r="K11" s="5"/>
      <c r="L11" s="10"/>
      <c r="M11" s="8"/>
      <c r="N11" s="11">
        <v>4.6399999999999997</v>
      </c>
      <c r="O11" s="10">
        <v>0</v>
      </c>
      <c r="P11" s="10">
        <v>1200</v>
      </c>
      <c r="Q11" s="10"/>
      <c r="R11" s="10">
        <v>9</v>
      </c>
      <c r="S11" s="10">
        <v>90</v>
      </c>
      <c r="T11" s="10">
        <v>27</v>
      </c>
      <c r="U11" s="10"/>
      <c r="V11" s="10">
        <v>494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3</v>
      </c>
      <c r="G12" s="6">
        <f t="shared" si="1"/>
        <v>17.399999999999999</v>
      </c>
      <c r="H12" s="5">
        <v>4</v>
      </c>
      <c r="I12" s="10">
        <v>4</v>
      </c>
      <c r="J12" s="6">
        <f t="shared" si="2"/>
        <v>60.319999999999993</v>
      </c>
      <c r="K12" s="5"/>
      <c r="L12" s="10"/>
      <c r="M12" s="8"/>
      <c r="N12" s="11">
        <v>4.6399999999999997</v>
      </c>
      <c r="O12" s="10">
        <v>0</v>
      </c>
      <c r="P12" s="10">
        <v>1200</v>
      </c>
      <c r="Q12" s="10"/>
      <c r="R12" s="10">
        <v>9</v>
      </c>
      <c r="S12" s="10">
        <v>86</v>
      </c>
      <c r="T12" s="10">
        <v>28</v>
      </c>
      <c r="U12" s="10"/>
      <c r="V12" s="10">
        <v>485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3</v>
      </c>
      <c r="G13" s="6">
        <f t="shared" si="1"/>
        <v>17.399999999999999</v>
      </c>
      <c r="H13" s="5">
        <v>4</v>
      </c>
      <c r="I13" s="10">
        <v>9</v>
      </c>
      <c r="J13" s="6">
        <f t="shared" si="2"/>
        <v>66.11999999999999</v>
      </c>
      <c r="K13" s="5"/>
      <c r="L13" s="10"/>
      <c r="M13" s="8"/>
      <c r="N13" s="11">
        <v>5.8</v>
      </c>
      <c r="O13" s="10">
        <v>0</v>
      </c>
      <c r="P13" s="10">
        <v>1200</v>
      </c>
      <c r="Q13" s="10"/>
      <c r="R13" s="10">
        <v>9</v>
      </c>
      <c r="S13" s="10">
        <v>87</v>
      </c>
      <c r="T13" s="10">
        <v>33</v>
      </c>
      <c r="U13" s="10"/>
      <c r="V13" s="10">
        <v>524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3</v>
      </c>
      <c r="G14" s="6">
        <f t="shared" si="1"/>
        <v>17.399999999999999</v>
      </c>
      <c r="H14" s="5">
        <v>5</v>
      </c>
      <c r="I14" s="10">
        <v>2</v>
      </c>
      <c r="J14" s="6">
        <f t="shared" si="2"/>
        <v>71.92</v>
      </c>
      <c r="K14" s="5"/>
      <c r="L14" s="10"/>
      <c r="M14" s="8"/>
      <c r="N14" s="11">
        <v>5.8</v>
      </c>
      <c r="O14" s="10">
        <v>0</v>
      </c>
      <c r="P14" s="10">
        <v>1200</v>
      </c>
      <c r="Q14" s="10"/>
      <c r="R14" s="10">
        <v>9</v>
      </c>
      <c r="S14" s="10">
        <v>83</v>
      </c>
      <c r="T14" s="10">
        <v>33</v>
      </c>
      <c r="U14" s="10"/>
      <c r="V14" s="10">
        <v>517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3</v>
      </c>
      <c r="G15" s="6">
        <f t="shared" si="1"/>
        <v>17.399999999999999</v>
      </c>
      <c r="H15" s="5">
        <v>5</v>
      </c>
      <c r="I15" s="10">
        <v>3</v>
      </c>
      <c r="J15" s="6">
        <f t="shared" si="2"/>
        <v>73.08</v>
      </c>
      <c r="K15" s="5"/>
      <c r="L15" s="10"/>
      <c r="M15" s="8"/>
      <c r="N15" s="11">
        <v>1.1599999999999999</v>
      </c>
      <c r="O15" s="10">
        <v>0</v>
      </c>
      <c r="P15" s="10">
        <v>1700</v>
      </c>
      <c r="Q15" s="10" t="s">
        <v>324</v>
      </c>
      <c r="R15" s="10">
        <v>9</v>
      </c>
      <c r="S15" s="10">
        <v>80</v>
      </c>
      <c r="T15" s="10">
        <v>0</v>
      </c>
      <c r="U15" s="10"/>
      <c r="V15" s="10">
        <v>172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3</v>
      </c>
      <c r="G16" s="6">
        <f t="shared" si="1"/>
        <v>17.399999999999999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3.48</v>
      </c>
      <c r="O16" s="10">
        <v>0</v>
      </c>
      <c r="P16" s="10">
        <v>1250</v>
      </c>
      <c r="Q16" s="10"/>
      <c r="R16" s="10">
        <v>9</v>
      </c>
      <c r="S16" s="10">
        <v>74</v>
      </c>
      <c r="T16" s="10">
        <v>35</v>
      </c>
      <c r="U16" s="10"/>
      <c r="V16" s="10">
        <v>345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3</v>
      </c>
      <c r="G17" s="6">
        <f t="shared" si="1"/>
        <v>17.399999999999999</v>
      </c>
      <c r="H17" s="5">
        <v>5</v>
      </c>
      <c r="I17" s="10">
        <v>10</v>
      </c>
      <c r="J17" s="6">
        <f t="shared" si="2"/>
        <v>81.199999999999989</v>
      </c>
      <c r="K17" s="5"/>
      <c r="L17" s="10"/>
      <c r="M17" s="8"/>
      <c r="N17" s="11">
        <v>5.8</v>
      </c>
      <c r="O17" s="10">
        <v>0</v>
      </c>
      <c r="P17" s="10">
        <v>1200</v>
      </c>
      <c r="Q17" s="10"/>
      <c r="R17" s="10">
        <v>9</v>
      </c>
      <c r="S17" s="10">
        <v>85</v>
      </c>
      <c r="T17" s="10">
        <v>34</v>
      </c>
      <c r="U17" s="10"/>
      <c r="V17" s="10">
        <v>521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3</v>
      </c>
      <c r="G18" s="6">
        <f t="shared" si="1"/>
        <v>17.399999999999999</v>
      </c>
      <c r="H18" s="5">
        <v>6</v>
      </c>
      <c r="I18" s="10">
        <v>2</v>
      </c>
      <c r="J18" s="6">
        <f t="shared" si="2"/>
        <v>85.839999999999989</v>
      </c>
      <c r="K18" s="5"/>
      <c r="L18" s="10"/>
      <c r="M18" s="8"/>
      <c r="N18" s="11">
        <v>4.6399999999999997</v>
      </c>
      <c r="O18" s="10">
        <v>1</v>
      </c>
      <c r="P18" s="10">
        <v>1200</v>
      </c>
      <c r="Q18" s="10"/>
      <c r="R18" s="10">
        <v>9</v>
      </c>
      <c r="S18" s="10">
        <v>86</v>
      </c>
      <c r="T18" s="10">
        <v>32</v>
      </c>
      <c r="U18" s="10"/>
      <c r="V18" s="10">
        <v>522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3</v>
      </c>
      <c r="G19" s="6">
        <f t="shared" si="1"/>
        <v>17.399999999999999</v>
      </c>
      <c r="H19" s="5">
        <v>6</v>
      </c>
      <c r="I19" s="10">
        <v>7</v>
      </c>
      <c r="J19" s="6">
        <f t="shared" si="2"/>
        <v>91.64</v>
      </c>
      <c r="K19" s="5"/>
      <c r="L19" s="10"/>
      <c r="M19" s="8"/>
      <c r="N19" s="11">
        <v>5.8</v>
      </c>
      <c r="O19" s="10">
        <v>1</v>
      </c>
      <c r="P19" s="10">
        <v>1200</v>
      </c>
      <c r="Q19" s="10"/>
      <c r="R19" s="10">
        <v>9</v>
      </c>
      <c r="S19" s="10">
        <v>84</v>
      </c>
      <c r="T19" s="10">
        <v>34</v>
      </c>
      <c r="U19" s="10"/>
      <c r="V19" s="10">
        <v>524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3</v>
      </c>
      <c r="G20" s="6">
        <f t="shared" si="1"/>
        <v>17.399999999999999</v>
      </c>
      <c r="H20" s="5">
        <v>7</v>
      </c>
      <c r="I20" s="10">
        <v>0</v>
      </c>
      <c r="J20" s="6">
        <f t="shared" si="2"/>
        <v>97.44</v>
      </c>
      <c r="K20" s="5"/>
      <c r="L20" s="10"/>
      <c r="M20" s="8"/>
      <c r="N20" s="11">
        <v>5.8</v>
      </c>
      <c r="O20" s="10">
        <v>0</v>
      </c>
      <c r="P20" s="10">
        <v>1200</v>
      </c>
      <c r="Q20" s="10"/>
      <c r="R20" s="10">
        <v>9</v>
      </c>
      <c r="S20" s="10">
        <v>84</v>
      </c>
      <c r="T20" s="10">
        <v>33</v>
      </c>
      <c r="U20" s="10"/>
      <c r="V20" s="14">
        <v>525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3</v>
      </c>
      <c r="G21" s="6">
        <f t="shared" si="1"/>
        <v>17.399999999999999</v>
      </c>
      <c r="H21" s="5">
        <v>7</v>
      </c>
      <c r="I21" s="10">
        <v>4</v>
      </c>
      <c r="J21" s="6">
        <f t="shared" si="2"/>
        <v>102.08</v>
      </c>
      <c r="K21" s="5"/>
      <c r="L21" s="10"/>
      <c r="M21" s="8"/>
      <c r="N21" s="11">
        <v>4.6399999999999997</v>
      </c>
      <c r="O21" s="10">
        <v>0</v>
      </c>
      <c r="P21" s="10">
        <v>1200</v>
      </c>
      <c r="Q21" s="10"/>
      <c r="R21" s="16">
        <v>9</v>
      </c>
      <c r="S21" s="10">
        <v>84</v>
      </c>
      <c r="T21" s="10">
        <v>36</v>
      </c>
      <c r="U21" s="10"/>
      <c r="V21" s="10">
        <v>524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</v>
      </c>
      <c r="F22" s="7">
        <v>3</v>
      </c>
      <c r="G22" s="6">
        <f t="shared" si="1"/>
        <v>17.399999999999999</v>
      </c>
      <c r="H22" s="5">
        <v>7</v>
      </c>
      <c r="I22" s="10">
        <v>8</v>
      </c>
      <c r="J22" s="6">
        <f t="shared" si="2"/>
        <v>106.72</v>
      </c>
      <c r="K22" s="5"/>
      <c r="L22" s="10"/>
      <c r="M22" s="8"/>
      <c r="N22" s="11">
        <v>4.6399999999999997</v>
      </c>
      <c r="O22" s="10">
        <v>0</v>
      </c>
      <c r="P22" s="10">
        <v>1200</v>
      </c>
      <c r="Q22" s="10"/>
      <c r="R22" s="10">
        <v>9</v>
      </c>
      <c r="S22" s="10">
        <v>82</v>
      </c>
      <c r="T22" s="10">
        <v>36</v>
      </c>
      <c r="U22" s="10"/>
      <c r="V22" s="10">
        <v>512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3</v>
      </c>
      <c r="G23" s="6">
        <f t="shared" si="1"/>
        <v>17.399999999999999</v>
      </c>
      <c r="H23" s="5">
        <v>8</v>
      </c>
      <c r="I23" s="10">
        <v>1</v>
      </c>
      <c r="J23" s="6">
        <f t="shared" si="2"/>
        <v>112.52</v>
      </c>
      <c r="K23" s="5"/>
      <c r="L23" s="10"/>
      <c r="M23" s="8"/>
      <c r="N23" s="11">
        <v>5.8</v>
      </c>
      <c r="O23" s="10">
        <v>0</v>
      </c>
      <c r="P23" s="10">
        <v>1200</v>
      </c>
      <c r="Q23" s="10"/>
      <c r="R23" s="10">
        <v>9</v>
      </c>
      <c r="S23" s="10">
        <v>85</v>
      </c>
      <c r="T23" s="10">
        <v>35</v>
      </c>
      <c r="U23" s="10"/>
      <c r="V23" s="10">
        <v>519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3</v>
      </c>
      <c r="G24" s="6">
        <f t="shared" si="1"/>
        <v>17.399999999999999</v>
      </c>
      <c r="H24" s="5">
        <v>8</v>
      </c>
      <c r="I24" s="10">
        <v>5</v>
      </c>
      <c r="J24" s="6">
        <f t="shared" si="2"/>
        <v>117.16</v>
      </c>
      <c r="K24" s="5"/>
      <c r="L24" s="10"/>
      <c r="M24" s="8"/>
      <c r="N24" s="11">
        <v>4.6399999999999997</v>
      </c>
      <c r="O24" s="10">
        <v>1</v>
      </c>
      <c r="P24" s="10">
        <v>1200</v>
      </c>
      <c r="Q24" s="10"/>
      <c r="R24" s="10">
        <v>9</v>
      </c>
      <c r="S24" s="10">
        <v>82</v>
      </c>
      <c r="T24" s="10">
        <v>34</v>
      </c>
      <c r="U24" s="10"/>
      <c r="V24" s="10">
        <v>531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3</v>
      </c>
      <c r="G25" s="6">
        <f t="shared" si="1"/>
        <v>17.399999999999999</v>
      </c>
      <c r="H25" s="5">
        <v>8</v>
      </c>
      <c r="I25" s="10">
        <v>10</v>
      </c>
      <c r="J25" s="6">
        <f t="shared" si="2"/>
        <v>122.96</v>
      </c>
      <c r="K25" s="5"/>
      <c r="L25" s="10"/>
      <c r="M25" s="8"/>
      <c r="N25" s="11">
        <v>5.8</v>
      </c>
      <c r="O25" s="10">
        <v>0</v>
      </c>
      <c r="P25" s="10">
        <v>1200</v>
      </c>
      <c r="Q25" s="10"/>
      <c r="R25" s="10">
        <v>9</v>
      </c>
      <c r="S25" s="10">
        <v>96</v>
      </c>
      <c r="T25" s="10">
        <v>27</v>
      </c>
      <c r="U25" s="10"/>
      <c r="V25" s="17">
        <v>512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3</v>
      </c>
      <c r="G26" s="6">
        <f t="shared" si="1"/>
        <v>17.399999999999999</v>
      </c>
      <c r="H26" s="5">
        <v>9</v>
      </c>
      <c r="I26" s="10">
        <v>3</v>
      </c>
      <c r="J26" s="6">
        <f t="shared" si="2"/>
        <v>128.76</v>
      </c>
      <c r="K26" s="5"/>
      <c r="L26" s="10"/>
      <c r="M26" s="8"/>
      <c r="N26" s="11">
        <v>5.8</v>
      </c>
      <c r="O26" s="10">
        <v>0</v>
      </c>
      <c r="P26" s="10">
        <v>1200</v>
      </c>
      <c r="Q26" s="10"/>
      <c r="R26" s="10">
        <v>9</v>
      </c>
      <c r="S26" s="10">
        <v>85</v>
      </c>
      <c r="T26" s="10">
        <v>26</v>
      </c>
      <c r="U26" s="10"/>
      <c r="V26" s="10">
        <v>540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3</v>
      </c>
      <c r="G27" s="6">
        <f t="shared" si="1"/>
        <v>17.399999999999999</v>
      </c>
      <c r="H27" s="5">
        <v>9</v>
      </c>
      <c r="I27" s="10">
        <v>8</v>
      </c>
      <c r="J27" s="6">
        <f t="shared" si="2"/>
        <v>134.56</v>
      </c>
      <c r="K27" s="5"/>
      <c r="L27" s="10"/>
      <c r="M27" s="8"/>
      <c r="N27" s="11">
        <v>5.8</v>
      </c>
      <c r="O27" s="10">
        <v>0</v>
      </c>
      <c r="P27" s="10">
        <v>1200</v>
      </c>
      <c r="Q27" s="10"/>
      <c r="R27" s="10">
        <v>9</v>
      </c>
      <c r="S27" s="10">
        <v>86</v>
      </c>
      <c r="T27" s="10">
        <v>36</v>
      </c>
      <c r="U27" s="10"/>
      <c r="V27" s="10">
        <v>544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3</v>
      </c>
      <c r="G28" s="6">
        <f t="shared" si="1"/>
        <v>17.399999999999999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v>4.6399999999999997</v>
      </c>
      <c r="O28" s="10">
        <v>1</v>
      </c>
      <c r="P28" s="10">
        <v>1200</v>
      </c>
      <c r="Q28" s="10"/>
      <c r="R28" s="10">
        <v>9</v>
      </c>
      <c r="S28" s="10">
        <v>91</v>
      </c>
      <c r="T28" s="10">
        <v>37</v>
      </c>
      <c r="U28" s="10"/>
      <c r="V28" s="10">
        <v>547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</v>
      </c>
      <c r="F29" s="7">
        <v>3</v>
      </c>
      <c r="G29" s="6">
        <f t="shared" si="1"/>
        <v>17.399999999999999</v>
      </c>
      <c r="H29" s="5">
        <v>10</v>
      </c>
      <c r="I29" s="10">
        <v>4</v>
      </c>
      <c r="J29" s="6">
        <f t="shared" si="2"/>
        <v>143.84</v>
      </c>
      <c r="K29" s="5"/>
      <c r="L29" s="10"/>
      <c r="M29" s="8"/>
      <c r="N29" s="11">
        <v>4.6399999999999997</v>
      </c>
      <c r="O29" s="10">
        <v>0</v>
      </c>
      <c r="P29" s="10">
        <v>1200</v>
      </c>
      <c r="Q29" s="10"/>
      <c r="R29" s="10">
        <v>9</v>
      </c>
      <c r="S29" s="10">
        <v>81</v>
      </c>
      <c r="T29" s="10">
        <v>30</v>
      </c>
      <c r="U29" s="10"/>
      <c r="V29" s="10">
        <v>501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3</v>
      </c>
      <c r="G30" s="6">
        <f t="shared" si="1"/>
        <v>17.399999999999999</v>
      </c>
      <c r="H30" s="5">
        <v>10</v>
      </c>
      <c r="I30" s="10">
        <v>8</v>
      </c>
      <c r="J30" s="6">
        <f t="shared" ref="J30:J39" si="4">((+H30*12)+I30)*1.16</f>
        <v>148.47999999999999</v>
      </c>
      <c r="K30" s="5"/>
      <c r="L30" s="10"/>
      <c r="M30" s="8"/>
      <c r="N30" s="11">
        <v>4.6399999999999997</v>
      </c>
      <c r="O30" s="10">
        <v>0</v>
      </c>
      <c r="P30" s="10">
        <v>1200</v>
      </c>
      <c r="Q30" s="10"/>
      <c r="R30" s="10">
        <v>9</v>
      </c>
      <c r="S30" s="10">
        <v>79</v>
      </c>
      <c r="T30" s="10">
        <v>27</v>
      </c>
      <c r="U30" s="10"/>
      <c r="V30" s="10">
        <v>470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</v>
      </c>
      <c r="F31" s="7">
        <v>3</v>
      </c>
      <c r="G31" s="6">
        <f t="shared" si="1"/>
        <v>17.399999999999999</v>
      </c>
      <c r="H31" s="5">
        <v>11</v>
      </c>
      <c r="I31" s="10">
        <v>0</v>
      </c>
      <c r="J31" s="6">
        <f t="shared" si="4"/>
        <v>153.11999999999998</v>
      </c>
      <c r="K31" s="5"/>
      <c r="L31" s="10"/>
      <c r="M31" s="8"/>
      <c r="N31" s="11">
        <v>4.6399999999999997</v>
      </c>
      <c r="O31" s="10">
        <v>1</v>
      </c>
      <c r="P31" s="10">
        <v>1200</v>
      </c>
      <c r="Q31" s="10"/>
      <c r="R31" s="10">
        <v>9</v>
      </c>
      <c r="S31" s="10">
        <v>86</v>
      </c>
      <c r="T31" s="10">
        <v>40</v>
      </c>
      <c r="U31" s="10"/>
      <c r="V31" s="10">
        <v>593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3</v>
      </c>
      <c r="G32" s="6">
        <f t="shared" si="1"/>
        <v>17.399999999999999</v>
      </c>
      <c r="H32" s="5">
        <v>11</v>
      </c>
      <c r="I32" s="10">
        <v>5</v>
      </c>
      <c r="J32" s="6">
        <f t="shared" si="4"/>
        <v>158.91999999999999</v>
      </c>
      <c r="K32" s="5"/>
      <c r="L32" s="10"/>
      <c r="M32" s="8"/>
      <c r="N32" s="11">
        <v>5.8</v>
      </c>
      <c r="O32" s="10">
        <v>0</v>
      </c>
      <c r="P32" s="10">
        <v>1200</v>
      </c>
      <c r="Q32" s="10"/>
      <c r="R32" s="10">
        <v>9</v>
      </c>
      <c r="S32" s="10">
        <v>86</v>
      </c>
      <c r="T32" s="10">
        <v>43</v>
      </c>
      <c r="U32" s="10"/>
      <c r="V32" s="10">
        <v>584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3</v>
      </c>
      <c r="G33" s="6">
        <f t="shared" si="1"/>
        <v>17.399999999999999</v>
      </c>
      <c r="H33" s="5">
        <v>11</v>
      </c>
      <c r="I33" s="10">
        <v>10</v>
      </c>
      <c r="J33" s="6">
        <f t="shared" si="4"/>
        <v>164.72</v>
      </c>
      <c r="K33" s="5"/>
      <c r="L33" s="10"/>
      <c r="M33" s="8"/>
      <c r="N33" s="11">
        <v>5.8</v>
      </c>
      <c r="O33" s="10">
        <v>0</v>
      </c>
      <c r="P33" s="10">
        <v>1200</v>
      </c>
      <c r="Q33" s="10"/>
      <c r="R33" s="10">
        <v>9</v>
      </c>
      <c r="S33" s="10">
        <v>83</v>
      </c>
      <c r="T33" s="10">
        <v>43</v>
      </c>
      <c r="U33" s="10"/>
      <c r="V33" s="10">
        <v>583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3</v>
      </c>
      <c r="G34" s="6">
        <f t="shared" si="1"/>
        <v>17.399999999999999</v>
      </c>
      <c r="H34" s="5">
        <v>12</v>
      </c>
      <c r="I34" s="10">
        <v>3</v>
      </c>
      <c r="J34" s="6">
        <f t="shared" si="4"/>
        <v>170.51999999999998</v>
      </c>
      <c r="K34" s="5"/>
      <c r="L34" s="10"/>
      <c r="M34" s="8"/>
      <c r="N34" s="11">
        <v>5.8</v>
      </c>
      <c r="O34" s="10">
        <v>0</v>
      </c>
      <c r="P34" s="10">
        <v>1200</v>
      </c>
      <c r="Q34" s="10"/>
      <c r="R34" s="10">
        <v>9</v>
      </c>
      <c r="S34" s="10">
        <v>80</v>
      </c>
      <c r="T34" s="10">
        <v>45</v>
      </c>
      <c r="U34" s="10"/>
      <c r="V34" s="10">
        <v>582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3</v>
      </c>
      <c r="G35" s="6">
        <f t="shared" si="1"/>
        <v>17.399999999999999</v>
      </c>
      <c r="H35" s="5">
        <v>12</v>
      </c>
      <c r="I35" s="10">
        <v>8</v>
      </c>
      <c r="J35" s="6">
        <f t="shared" si="4"/>
        <v>176.32</v>
      </c>
      <c r="K35" s="5"/>
      <c r="L35" s="10"/>
      <c r="M35" s="8"/>
      <c r="N35" s="11">
        <v>5.8</v>
      </c>
      <c r="O35" s="10">
        <v>0</v>
      </c>
      <c r="P35" s="10">
        <v>1200</v>
      </c>
      <c r="Q35" s="10"/>
      <c r="R35" s="10">
        <v>9</v>
      </c>
      <c r="S35" s="10">
        <v>84</v>
      </c>
      <c r="T35" s="10">
        <v>43</v>
      </c>
      <c r="U35" s="10"/>
      <c r="V35" s="10">
        <v>581</v>
      </c>
      <c r="W35" s="19" t="s">
        <v>45</v>
      </c>
      <c r="X35" s="19"/>
      <c r="Y35" s="63" t="s">
        <v>326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3</v>
      </c>
      <c r="G36" s="6">
        <f t="shared" si="1"/>
        <v>17.399999999999999</v>
      </c>
      <c r="H36" s="5">
        <v>13</v>
      </c>
      <c r="I36" s="10">
        <v>1</v>
      </c>
      <c r="J36" s="6">
        <f t="shared" si="4"/>
        <v>182.11999999999998</v>
      </c>
      <c r="K36" s="5"/>
      <c r="L36" s="10"/>
      <c r="M36" s="8"/>
      <c r="N36" s="11">
        <v>5.8</v>
      </c>
      <c r="O36" s="10">
        <v>1</v>
      </c>
      <c r="P36" s="10">
        <v>1200</v>
      </c>
      <c r="Q36" s="10"/>
      <c r="R36" s="10">
        <v>9</v>
      </c>
      <c r="S36" s="10">
        <v>84</v>
      </c>
      <c r="T36" s="10">
        <v>44</v>
      </c>
      <c r="U36" s="10"/>
      <c r="V36" s="10">
        <v>578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3</v>
      </c>
      <c r="G37" s="6">
        <f t="shared" si="1"/>
        <v>17.399999999999999</v>
      </c>
      <c r="H37" s="5">
        <v>13</v>
      </c>
      <c r="I37" s="10">
        <v>6</v>
      </c>
      <c r="J37" s="6">
        <f t="shared" si="4"/>
        <v>187.92</v>
      </c>
      <c r="K37" s="5"/>
      <c r="L37" s="10"/>
      <c r="M37" s="8"/>
      <c r="N37" s="11">
        <v>5.8</v>
      </c>
      <c r="O37" s="10">
        <v>0</v>
      </c>
      <c r="P37" s="10">
        <v>1200</v>
      </c>
      <c r="Q37" s="10"/>
      <c r="R37" s="10">
        <v>9</v>
      </c>
      <c r="S37" s="10">
        <v>88</v>
      </c>
      <c r="T37" s="10">
        <v>38</v>
      </c>
      <c r="U37" s="10"/>
      <c r="V37" s="10">
        <v>571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3</v>
      </c>
      <c r="G38" s="6">
        <f t="shared" si="1"/>
        <v>17.399999999999999</v>
      </c>
      <c r="H38" s="5">
        <v>13</v>
      </c>
      <c r="I38" s="10">
        <v>11</v>
      </c>
      <c r="J38" s="6">
        <f t="shared" si="4"/>
        <v>193.72</v>
      </c>
      <c r="K38" s="5"/>
      <c r="L38" s="10"/>
      <c r="M38" s="8"/>
      <c r="N38" s="11">
        <v>5.8</v>
      </c>
      <c r="O38" s="10">
        <v>1</v>
      </c>
      <c r="P38" s="10">
        <v>1200</v>
      </c>
      <c r="Q38" s="10"/>
      <c r="R38" s="10">
        <v>9</v>
      </c>
      <c r="S38" s="10">
        <v>83</v>
      </c>
      <c r="T38" s="10">
        <v>41</v>
      </c>
      <c r="U38" s="10"/>
      <c r="V38" s="10">
        <v>573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3</v>
      </c>
      <c r="G39" s="6">
        <f t="shared" si="1"/>
        <v>17.399999999999999</v>
      </c>
      <c r="H39" s="5">
        <v>14</v>
      </c>
      <c r="I39" s="10">
        <v>3</v>
      </c>
      <c r="J39" s="6">
        <f t="shared" si="4"/>
        <v>198.35999999999999</v>
      </c>
      <c r="K39" s="5"/>
      <c r="L39" s="10"/>
      <c r="M39" s="8"/>
      <c r="N39" s="11">
        <v>4.6399999999999997</v>
      </c>
      <c r="O39" s="10">
        <v>0</v>
      </c>
      <c r="P39" s="10">
        <v>1200</v>
      </c>
      <c r="Q39" s="10"/>
      <c r="R39" s="10">
        <v>9</v>
      </c>
      <c r="S39" s="10">
        <v>83</v>
      </c>
      <c r="T39" s="10">
        <v>43</v>
      </c>
      <c r="U39" s="10"/>
      <c r="V39" s="10">
        <v>566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157.76000000000002</v>
      </c>
      <c r="O40" s="20"/>
      <c r="T40" s="22" t="s">
        <v>34</v>
      </c>
      <c r="U40" s="20">
        <f>SUM(U9:U39)</f>
        <v>0</v>
      </c>
      <c r="V40" s="20">
        <f>SUM(V9:V39)</f>
        <v>15951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157.76000000000002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15951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20" zoomScale="75" zoomScaleNormal="75" zoomScalePageLayoutView="75" workbookViewId="0">
      <selection activeCell="B37" sqref="B37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.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5" customWidth="1"/>
    <col min="26" max="26" width="4.1640625" customWidth="1"/>
    <col min="27" max="27" width="5.6640625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6</v>
      </c>
      <c r="D8" s="6">
        <f t="shared" ref="D8:D39" si="0">((+B8*12)+C8)*1.16</f>
        <v>20.88</v>
      </c>
      <c r="E8" s="5">
        <v>3</v>
      </c>
      <c r="F8" s="7">
        <v>2</v>
      </c>
      <c r="G8" s="6">
        <f t="shared" ref="G8:G39" si="1">((+E8*12)+F8)*1.16</f>
        <v>44.08</v>
      </c>
      <c r="H8" s="5">
        <v>13</v>
      </c>
      <c r="I8" s="5">
        <v>4</v>
      </c>
      <c r="J8" s="6">
        <f t="shared" ref="J8:J29" si="2">((+H8*12)+I8)*1.16</f>
        <v>185.6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6</v>
      </c>
      <c r="D9" s="6">
        <f t="shared" si="0"/>
        <v>20.88</v>
      </c>
      <c r="E9" s="5">
        <v>7</v>
      </c>
      <c r="F9" s="7">
        <v>0</v>
      </c>
      <c r="G9" s="6">
        <f t="shared" si="1"/>
        <v>97.44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64.959999999999994</v>
      </c>
      <c r="O9" s="10">
        <v>20</v>
      </c>
      <c r="P9" s="10">
        <v>700</v>
      </c>
      <c r="Q9" s="10">
        <v>550</v>
      </c>
      <c r="R9" s="10">
        <v>8.5</v>
      </c>
      <c r="S9" s="10">
        <v>64</v>
      </c>
      <c r="T9" s="10"/>
      <c r="U9" s="10"/>
      <c r="V9" s="10">
        <v>201</v>
      </c>
      <c r="W9" s="12">
        <v>42463</v>
      </c>
      <c r="X9" s="10">
        <v>3</v>
      </c>
      <c r="Y9" s="10">
        <v>2042475</v>
      </c>
      <c r="Z9" s="10">
        <v>14</v>
      </c>
      <c r="AA9" s="10">
        <v>5</v>
      </c>
      <c r="AB9" s="10">
        <v>1</v>
      </c>
      <c r="AC9" s="11">
        <v>4.5</v>
      </c>
      <c r="AD9" s="13">
        <v>182.58</v>
      </c>
    </row>
    <row r="10" spans="1:30">
      <c r="A10" s="9">
        <f t="shared" ref="A10:A36" si="3">SUM(A9+1)</f>
        <v>3</v>
      </c>
      <c r="B10" s="10">
        <v>1</v>
      </c>
      <c r="C10" s="10">
        <v>6</v>
      </c>
      <c r="D10" s="6">
        <f t="shared" si="0"/>
        <v>20.88</v>
      </c>
      <c r="E10" s="5">
        <v>12</v>
      </c>
      <c r="F10" s="7">
        <v>1</v>
      </c>
      <c r="G10" s="6">
        <f t="shared" si="1"/>
        <v>168.2</v>
      </c>
      <c r="H10" s="5">
        <v>14</v>
      </c>
      <c r="I10" s="10">
        <v>2</v>
      </c>
      <c r="J10" s="6">
        <f t="shared" si="2"/>
        <v>197.2</v>
      </c>
      <c r="K10" s="5"/>
      <c r="L10" s="10"/>
      <c r="M10" s="8"/>
      <c r="N10" s="11">
        <f>IF(B10=0,0,(D10+G10)-(D9+G9))</f>
        <v>70.759999999999991</v>
      </c>
      <c r="O10" s="10">
        <v>22</v>
      </c>
      <c r="P10" s="10">
        <v>700</v>
      </c>
      <c r="Q10" s="10">
        <v>550</v>
      </c>
      <c r="R10" s="10">
        <v>8.5</v>
      </c>
      <c r="S10" s="10">
        <v>65</v>
      </c>
      <c r="T10" s="10"/>
      <c r="U10" s="10"/>
      <c r="V10" s="10">
        <v>205</v>
      </c>
      <c r="W10" s="12">
        <v>42465</v>
      </c>
      <c r="X10" s="10">
        <v>2</v>
      </c>
      <c r="Y10" s="10">
        <v>2042896</v>
      </c>
      <c r="Z10" s="10">
        <v>13</v>
      </c>
      <c r="AA10" s="10">
        <v>5</v>
      </c>
      <c r="AB10" s="10">
        <v>1</v>
      </c>
      <c r="AC10" s="11">
        <v>10.5</v>
      </c>
      <c r="AD10" s="13">
        <v>161.58000000000001</v>
      </c>
    </row>
    <row r="11" spans="1:30">
      <c r="A11" s="9">
        <f t="shared" si="3"/>
        <v>4</v>
      </c>
      <c r="B11" s="10">
        <v>1</v>
      </c>
      <c r="C11" s="10">
        <v>6</v>
      </c>
      <c r="D11" s="6">
        <f t="shared" si="0"/>
        <v>20.88</v>
      </c>
      <c r="E11" s="5">
        <v>14</v>
      </c>
      <c r="F11" s="7">
        <v>2</v>
      </c>
      <c r="G11" s="6">
        <f t="shared" si="1"/>
        <v>197.2</v>
      </c>
      <c r="H11" s="5">
        <v>4</v>
      </c>
      <c r="I11" s="10">
        <v>0</v>
      </c>
      <c r="J11" s="6">
        <f t="shared" si="2"/>
        <v>55.679999999999993</v>
      </c>
      <c r="K11" s="5"/>
      <c r="L11" s="10"/>
      <c r="M11" s="8"/>
      <c r="N11" s="11">
        <v>70.06</v>
      </c>
      <c r="O11" s="10">
        <v>22</v>
      </c>
      <c r="P11" s="10">
        <v>700</v>
      </c>
      <c r="Q11" s="10">
        <v>550</v>
      </c>
      <c r="R11" s="10">
        <v>8.5</v>
      </c>
      <c r="S11" s="10">
        <v>65</v>
      </c>
      <c r="T11" s="10"/>
      <c r="U11" s="10"/>
      <c r="V11" s="10">
        <v>205</v>
      </c>
      <c r="W11" s="12">
        <v>42467</v>
      </c>
      <c r="X11" s="10">
        <v>2</v>
      </c>
      <c r="Y11" s="10">
        <v>2044759</v>
      </c>
      <c r="Z11" s="10">
        <v>14</v>
      </c>
      <c r="AA11" s="10">
        <v>0</v>
      </c>
      <c r="AB11" s="10">
        <v>2</v>
      </c>
      <c r="AC11" s="11">
        <v>10.25</v>
      </c>
      <c r="AD11" s="13">
        <v>156.04</v>
      </c>
    </row>
    <row r="12" spans="1:30">
      <c r="A12" s="9">
        <f t="shared" si="3"/>
        <v>5</v>
      </c>
      <c r="B12" s="10">
        <v>1</v>
      </c>
      <c r="C12" s="10">
        <v>6</v>
      </c>
      <c r="D12" s="6">
        <f t="shared" si="0"/>
        <v>20.88</v>
      </c>
      <c r="E12" s="5">
        <v>9</v>
      </c>
      <c r="F12" s="7">
        <v>1</v>
      </c>
      <c r="G12" s="6">
        <f t="shared" si="1"/>
        <v>126.44</v>
      </c>
      <c r="H12" s="5">
        <v>2</v>
      </c>
      <c r="I12" s="10">
        <v>0</v>
      </c>
      <c r="J12" s="6">
        <f t="shared" si="2"/>
        <v>27.839999999999996</v>
      </c>
      <c r="K12" s="5"/>
      <c r="L12" s="10"/>
      <c r="M12" s="8"/>
      <c r="N12" s="11">
        <v>62.98</v>
      </c>
      <c r="O12" s="10">
        <v>24</v>
      </c>
      <c r="P12" s="10">
        <v>700</v>
      </c>
      <c r="Q12" s="10">
        <v>550</v>
      </c>
      <c r="R12" s="10">
        <v>8.5</v>
      </c>
      <c r="S12" s="10">
        <v>68</v>
      </c>
      <c r="T12" s="10"/>
      <c r="U12" s="10"/>
      <c r="V12" s="10">
        <v>203</v>
      </c>
      <c r="W12" s="12">
        <v>42472</v>
      </c>
      <c r="X12" s="10">
        <v>2</v>
      </c>
      <c r="Y12" s="10">
        <v>2047905</v>
      </c>
      <c r="Z12" s="10">
        <v>13</v>
      </c>
      <c r="AA12" s="10">
        <v>4.25</v>
      </c>
      <c r="AB12" s="10">
        <v>1</v>
      </c>
      <c r="AC12" s="11">
        <v>3.75</v>
      </c>
      <c r="AD12" s="13">
        <v>168.58</v>
      </c>
    </row>
    <row r="13" spans="1:30">
      <c r="A13" s="9">
        <f t="shared" si="3"/>
        <v>6</v>
      </c>
      <c r="B13" s="10">
        <v>1</v>
      </c>
      <c r="C13" s="10">
        <v>6</v>
      </c>
      <c r="D13" s="6">
        <f t="shared" si="0"/>
        <v>20.88</v>
      </c>
      <c r="E13" s="5">
        <v>13</v>
      </c>
      <c r="F13" s="7">
        <v>11</v>
      </c>
      <c r="G13" s="6">
        <f t="shared" si="1"/>
        <v>193.72</v>
      </c>
      <c r="H13" s="5">
        <v>2</v>
      </c>
      <c r="I13" s="10">
        <v>0</v>
      </c>
      <c r="J13" s="6">
        <f t="shared" si="2"/>
        <v>27.839999999999996</v>
      </c>
      <c r="K13" s="5"/>
      <c r="L13" s="10"/>
      <c r="M13" s="8"/>
      <c r="N13" s="11">
        <f>IF(B13=0,0,(D13+G13)-(D12+G12))</f>
        <v>67.28</v>
      </c>
      <c r="O13" s="10">
        <v>24</v>
      </c>
      <c r="P13" s="10">
        <v>700</v>
      </c>
      <c r="Q13" s="10">
        <v>550</v>
      </c>
      <c r="R13" s="10">
        <v>8.5</v>
      </c>
      <c r="S13" s="10">
        <v>65</v>
      </c>
      <c r="T13" s="10"/>
      <c r="U13" s="10"/>
      <c r="V13" s="10">
        <v>199</v>
      </c>
      <c r="W13" s="12">
        <v>42472</v>
      </c>
      <c r="X13" s="10">
        <v>3</v>
      </c>
      <c r="Y13" s="10">
        <v>2047906</v>
      </c>
      <c r="Z13" s="10">
        <v>13</v>
      </c>
      <c r="AA13" s="10">
        <v>2.75</v>
      </c>
      <c r="AB13" s="10">
        <v>1</v>
      </c>
      <c r="AC13" s="11">
        <v>7.5</v>
      </c>
      <c r="AD13" s="13">
        <v>162.44999999999999</v>
      </c>
    </row>
    <row r="14" spans="1:30">
      <c r="A14" s="9">
        <f t="shared" si="3"/>
        <v>7</v>
      </c>
      <c r="B14" s="10">
        <v>1</v>
      </c>
      <c r="C14" s="10">
        <v>6</v>
      </c>
      <c r="D14" s="6">
        <f t="shared" si="0"/>
        <v>20.88</v>
      </c>
      <c r="E14" s="5">
        <v>14</v>
      </c>
      <c r="F14" s="7">
        <v>2</v>
      </c>
      <c r="G14" s="6">
        <f t="shared" si="1"/>
        <v>197.2</v>
      </c>
      <c r="H14" s="5">
        <v>6</v>
      </c>
      <c r="I14" s="10">
        <v>8</v>
      </c>
      <c r="J14" s="6">
        <f t="shared" si="2"/>
        <v>92.8</v>
      </c>
      <c r="K14" s="5"/>
      <c r="L14" s="10"/>
      <c r="M14" s="8"/>
      <c r="N14" s="11">
        <v>68.44</v>
      </c>
      <c r="O14" s="10">
        <v>22</v>
      </c>
      <c r="P14" s="10">
        <v>700</v>
      </c>
      <c r="Q14" s="10">
        <v>550</v>
      </c>
      <c r="R14" s="10">
        <v>8.5</v>
      </c>
      <c r="S14" s="10">
        <v>71</v>
      </c>
      <c r="T14" s="10"/>
      <c r="U14" s="10"/>
      <c r="V14" s="10">
        <v>195</v>
      </c>
      <c r="W14" s="12">
        <v>42474</v>
      </c>
      <c r="X14" s="10">
        <v>1</v>
      </c>
      <c r="Y14" s="10">
        <v>2049418</v>
      </c>
      <c r="Z14" s="10">
        <v>13</v>
      </c>
      <c r="AA14" s="10">
        <v>7.25</v>
      </c>
      <c r="AB14" s="10">
        <v>1</v>
      </c>
      <c r="AC14" s="11">
        <v>3</v>
      </c>
      <c r="AD14" s="13">
        <v>172.95</v>
      </c>
    </row>
    <row r="15" spans="1:30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2</v>
      </c>
      <c r="F15" s="7">
        <v>10</v>
      </c>
      <c r="G15" s="6">
        <f t="shared" si="1"/>
        <v>39.44</v>
      </c>
      <c r="H15" s="5">
        <v>10</v>
      </c>
      <c r="I15" s="10">
        <v>10</v>
      </c>
      <c r="J15" s="6">
        <f t="shared" si="2"/>
        <v>150.79999999999998</v>
      </c>
      <c r="K15" s="5"/>
      <c r="L15" s="10"/>
      <c r="M15" s="8"/>
      <c r="N15" s="11">
        <v>56.28</v>
      </c>
      <c r="O15" s="10">
        <v>22</v>
      </c>
      <c r="P15" s="10">
        <v>700</v>
      </c>
      <c r="Q15" s="10">
        <v>550</v>
      </c>
      <c r="R15" s="10">
        <v>8.5</v>
      </c>
      <c r="S15" s="10">
        <v>68</v>
      </c>
      <c r="T15" s="10"/>
      <c r="U15" s="10"/>
      <c r="V15" s="10">
        <v>200</v>
      </c>
      <c r="W15" s="12">
        <v>42477</v>
      </c>
      <c r="X15" s="10">
        <v>2</v>
      </c>
      <c r="Y15" s="10">
        <v>2051357</v>
      </c>
      <c r="Z15" s="10">
        <v>13</v>
      </c>
      <c r="AA15" s="10">
        <v>11</v>
      </c>
      <c r="AB15" s="10">
        <v>1</v>
      </c>
      <c r="AC15" s="11">
        <v>7.5</v>
      </c>
      <c r="AD15" s="13">
        <v>172.08</v>
      </c>
    </row>
    <row r="16" spans="1:30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3</v>
      </c>
      <c r="F16" s="7">
        <v>5</v>
      </c>
      <c r="G16" s="6">
        <f t="shared" si="1"/>
        <v>47.559999999999995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55.68</v>
      </c>
      <c r="O16" s="10">
        <v>18</v>
      </c>
      <c r="P16" s="10">
        <v>700</v>
      </c>
      <c r="Q16" s="10">
        <v>550</v>
      </c>
      <c r="R16" s="10">
        <v>8.5</v>
      </c>
      <c r="S16" s="10">
        <v>65</v>
      </c>
      <c r="T16" s="10"/>
      <c r="U16" s="10"/>
      <c r="V16" s="10">
        <v>199</v>
      </c>
      <c r="W16" s="12">
        <v>42483</v>
      </c>
      <c r="X16" s="10">
        <v>3</v>
      </c>
      <c r="Y16" s="10">
        <v>2055221</v>
      </c>
      <c r="Z16" s="10">
        <v>13</v>
      </c>
      <c r="AA16" s="10">
        <v>10</v>
      </c>
      <c r="AB16" s="10">
        <v>2</v>
      </c>
      <c r="AC16" s="11">
        <v>0</v>
      </c>
      <c r="AD16" s="13">
        <v>165.66</v>
      </c>
    </row>
    <row r="17" spans="1:30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8</v>
      </c>
      <c r="F17" s="7">
        <v>9</v>
      </c>
      <c r="G17" s="6">
        <f t="shared" si="1"/>
        <v>121.8</v>
      </c>
      <c r="H17" s="5">
        <v>13</v>
      </c>
      <c r="I17" s="10">
        <v>5</v>
      </c>
      <c r="J17" s="6">
        <f t="shared" si="2"/>
        <v>186.76</v>
      </c>
      <c r="K17" s="5"/>
      <c r="L17" s="10"/>
      <c r="M17" s="8"/>
      <c r="N17" s="11">
        <v>62.64</v>
      </c>
      <c r="O17" s="10">
        <v>20</v>
      </c>
      <c r="P17" s="10">
        <v>700</v>
      </c>
      <c r="Q17" s="10">
        <v>550</v>
      </c>
      <c r="R17" s="10">
        <v>8.5</v>
      </c>
      <c r="S17" s="10">
        <v>65</v>
      </c>
      <c r="T17" s="10"/>
      <c r="U17" s="10"/>
      <c r="V17" s="10">
        <v>197</v>
      </c>
      <c r="W17" s="12">
        <v>42483</v>
      </c>
      <c r="X17" s="10">
        <v>2</v>
      </c>
      <c r="Y17" s="10">
        <v>2055220</v>
      </c>
      <c r="Z17" s="10">
        <v>14</v>
      </c>
      <c r="AA17" s="10">
        <v>0.5</v>
      </c>
      <c r="AB17" s="10">
        <v>1</v>
      </c>
      <c r="AC17" s="11">
        <v>9</v>
      </c>
      <c r="AD17" s="13">
        <v>172.08</v>
      </c>
    </row>
    <row r="18" spans="1:30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13</v>
      </c>
      <c r="F18" s="7">
        <v>5</v>
      </c>
      <c r="G18" s="6">
        <f t="shared" si="1"/>
        <v>186.76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f>IF(B18=0,0,(D18+G18)-(D17+G17))</f>
        <v>64.95999999999998</v>
      </c>
      <c r="O18" s="10">
        <v>22</v>
      </c>
      <c r="P18" s="10">
        <v>700</v>
      </c>
      <c r="Q18" s="10">
        <v>550</v>
      </c>
      <c r="R18" s="10">
        <v>8.5</v>
      </c>
      <c r="S18" s="10">
        <v>68</v>
      </c>
      <c r="T18" s="10"/>
      <c r="U18" s="10"/>
      <c r="V18" s="10">
        <v>205</v>
      </c>
      <c r="W18" s="12">
        <v>42484</v>
      </c>
      <c r="X18" s="10">
        <v>1</v>
      </c>
      <c r="Y18" s="10">
        <v>2055952</v>
      </c>
      <c r="Z18" s="10">
        <v>14</v>
      </c>
      <c r="AA18" s="10">
        <v>0</v>
      </c>
      <c r="AB18" s="10">
        <v>2</v>
      </c>
      <c r="AC18" s="11">
        <v>2</v>
      </c>
      <c r="AD18" s="13">
        <v>165.66</v>
      </c>
    </row>
    <row r="19" spans="1:30" ht="13" thickBot="1">
      <c r="A19" s="9">
        <f t="shared" si="3"/>
        <v>12</v>
      </c>
      <c r="B19" s="10">
        <v>6</v>
      </c>
      <c r="C19" s="10">
        <v>6</v>
      </c>
      <c r="D19" s="6">
        <f t="shared" si="0"/>
        <v>90.47999999999999</v>
      </c>
      <c r="E19" s="5">
        <v>13</v>
      </c>
      <c r="F19" s="7">
        <v>5</v>
      </c>
      <c r="G19" s="6">
        <f t="shared" si="1"/>
        <v>186.76</v>
      </c>
      <c r="H19" s="5">
        <v>13</v>
      </c>
      <c r="I19" s="10">
        <v>5</v>
      </c>
      <c r="J19" s="6">
        <f t="shared" si="2"/>
        <v>186.76</v>
      </c>
      <c r="K19" s="5"/>
      <c r="L19" s="10"/>
      <c r="M19" s="8"/>
      <c r="N19" s="11">
        <f>IF(B19=0,0,(D19+G19)-(D18+G18))</f>
        <v>69.600000000000023</v>
      </c>
      <c r="O19" s="10">
        <v>22</v>
      </c>
      <c r="P19" s="10">
        <v>700</v>
      </c>
      <c r="Q19" s="10">
        <v>550</v>
      </c>
      <c r="R19" s="10">
        <v>9</v>
      </c>
      <c r="S19" s="10">
        <v>65</v>
      </c>
      <c r="T19" s="10"/>
      <c r="U19" s="10"/>
      <c r="V19" s="10">
        <v>203</v>
      </c>
      <c r="W19" s="12">
        <v>42487</v>
      </c>
      <c r="X19" s="10">
        <v>3</v>
      </c>
      <c r="Y19" s="10">
        <v>2057916</v>
      </c>
      <c r="Z19" s="10">
        <v>14</v>
      </c>
      <c r="AA19" s="10">
        <v>5</v>
      </c>
      <c r="AB19" s="10">
        <v>2</v>
      </c>
      <c r="AC19" s="11">
        <v>0</v>
      </c>
      <c r="AD19" s="13">
        <v>173.83</v>
      </c>
    </row>
    <row r="20" spans="1:30" ht="13" thickBot="1">
      <c r="A20" s="9">
        <f t="shared" si="3"/>
        <v>13</v>
      </c>
      <c r="B20" s="10">
        <v>11</v>
      </c>
      <c r="C20" s="10">
        <v>6</v>
      </c>
      <c r="D20" s="6">
        <f t="shared" si="0"/>
        <v>160.07999999999998</v>
      </c>
      <c r="E20" s="5">
        <v>1</v>
      </c>
      <c r="F20" s="7">
        <v>3.75</v>
      </c>
      <c r="G20" s="6">
        <f t="shared" si="1"/>
        <v>18.27</v>
      </c>
      <c r="H20" s="5">
        <v>1</v>
      </c>
      <c r="I20" s="10">
        <v>7.5</v>
      </c>
      <c r="J20" s="6">
        <f t="shared" si="2"/>
        <v>22.619999999999997</v>
      </c>
      <c r="K20" s="5"/>
      <c r="L20" s="10"/>
      <c r="M20" s="8"/>
      <c r="N20" s="11">
        <v>68</v>
      </c>
      <c r="O20" s="10">
        <v>24</v>
      </c>
      <c r="P20" s="10">
        <v>700</v>
      </c>
      <c r="Q20" s="10">
        <v>550</v>
      </c>
      <c r="R20" s="10">
        <v>9</v>
      </c>
      <c r="S20" s="10">
        <v>65</v>
      </c>
      <c r="T20" s="10"/>
      <c r="U20" s="10"/>
      <c r="V20" s="14">
        <v>202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13</v>
      </c>
      <c r="C21" s="10">
        <v>7</v>
      </c>
      <c r="D21" s="6">
        <f t="shared" si="0"/>
        <v>189.07999999999998</v>
      </c>
      <c r="E21" s="5">
        <v>3</v>
      </c>
      <c r="F21" s="7">
        <v>10</v>
      </c>
      <c r="G21" s="6">
        <f t="shared" si="1"/>
        <v>53.36</v>
      </c>
      <c r="H21" s="5">
        <v>1</v>
      </c>
      <c r="I21" s="10">
        <v>7.5</v>
      </c>
      <c r="J21" s="6">
        <f t="shared" si="2"/>
        <v>22.619999999999997</v>
      </c>
      <c r="K21" s="5"/>
      <c r="L21" s="10"/>
      <c r="M21" s="8"/>
      <c r="N21" s="11">
        <f>IF(B21=0,0,(D21+G21)-(D20+G20))</f>
        <v>64.09</v>
      </c>
      <c r="O21" s="10">
        <v>22</v>
      </c>
      <c r="P21" s="10">
        <v>700</v>
      </c>
      <c r="Q21" s="10">
        <v>550</v>
      </c>
      <c r="R21" s="16">
        <v>9</v>
      </c>
      <c r="S21" s="10">
        <v>70</v>
      </c>
      <c r="T21" s="10"/>
      <c r="U21" s="10"/>
      <c r="V21" s="10">
        <v>201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8</v>
      </c>
      <c r="F22" s="7">
        <v>8</v>
      </c>
      <c r="G22" s="6">
        <f t="shared" si="1"/>
        <v>120.63999999999999</v>
      </c>
      <c r="H22" s="5">
        <v>1</v>
      </c>
      <c r="I22" s="10">
        <v>7.5</v>
      </c>
      <c r="J22" s="6">
        <f t="shared" si="2"/>
        <v>22.619999999999997</v>
      </c>
      <c r="K22" s="5"/>
      <c r="L22" s="10"/>
      <c r="M22" s="8"/>
      <c r="N22" s="11">
        <v>68.55</v>
      </c>
      <c r="O22" s="10">
        <v>22</v>
      </c>
      <c r="P22" s="10">
        <v>700</v>
      </c>
      <c r="Q22" s="10">
        <v>550</v>
      </c>
      <c r="R22" s="10">
        <v>9</v>
      </c>
      <c r="S22" s="10">
        <v>65</v>
      </c>
      <c r="T22" s="10"/>
      <c r="U22" s="10"/>
      <c r="V22" s="10">
        <v>201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13</v>
      </c>
      <c r="F23" s="7">
        <v>8</v>
      </c>
      <c r="G23" s="6">
        <f t="shared" si="1"/>
        <v>190.23999999999998</v>
      </c>
      <c r="H23" s="5">
        <v>1</v>
      </c>
      <c r="I23" s="10">
        <v>7.5</v>
      </c>
      <c r="J23" s="6">
        <f t="shared" si="2"/>
        <v>22.619999999999997</v>
      </c>
      <c r="K23" s="5"/>
      <c r="L23" s="10"/>
      <c r="M23" s="8"/>
      <c r="N23" s="11">
        <f>IF(B23=0,0,(D23+G23)-(D22+G22))</f>
        <v>69.599999999999994</v>
      </c>
      <c r="O23" s="10">
        <v>24</v>
      </c>
      <c r="P23" s="10">
        <v>700</v>
      </c>
      <c r="Q23" s="10">
        <v>550</v>
      </c>
      <c r="R23" s="10">
        <v>9</v>
      </c>
      <c r="S23" s="10">
        <v>68</v>
      </c>
      <c r="T23" s="10"/>
      <c r="U23" s="10"/>
      <c r="V23" s="10">
        <v>205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13</v>
      </c>
      <c r="F24" s="7">
        <v>8</v>
      </c>
      <c r="G24" s="6">
        <f t="shared" si="1"/>
        <v>190.23999999999998</v>
      </c>
      <c r="H24" s="5">
        <v>6</v>
      </c>
      <c r="I24" s="10">
        <v>2</v>
      </c>
      <c r="J24" s="6">
        <f t="shared" si="2"/>
        <v>85.839999999999989</v>
      </c>
      <c r="K24" s="5"/>
      <c r="L24" s="10"/>
      <c r="M24" s="8"/>
      <c r="N24" s="11">
        <v>63.22</v>
      </c>
      <c r="O24" s="10">
        <v>20</v>
      </c>
      <c r="P24" s="10">
        <v>700</v>
      </c>
      <c r="Q24" s="10">
        <v>550</v>
      </c>
      <c r="R24" s="10">
        <v>9</v>
      </c>
      <c r="S24" s="10">
        <v>65</v>
      </c>
      <c r="T24" s="10"/>
      <c r="U24" s="10"/>
      <c r="V24" s="10">
        <v>198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1</v>
      </c>
      <c r="F25" s="7">
        <v>7.5</v>
      </c>
      <c r="G25" s="6">
        <f t="shared" si="1"/>
        <v>22.619999999999997</v>
      </c>
      <c r="H25" s="5">
        <v>10</v>
      </c>
      <c r="I25" s="10">
        <v>9</v>
      </c>
      <c r="J25" s="6">
        <f t="shared" si="2"/>
        <v>149.63999999999999</v>
      </c>
      <c r="K25" s="5"/>
      <c r="L25" s="10"/>
      <c r="M25" s="8"/>
      <c r="N25" s="11">
        <v>68.260000000000005</v>
      </c>
      <c r="O25" s="10">
        <v>20</v>
      </c>
      <c r="P25" s="10">
        <v>700</v>
      </c>
      <c r="Q25" s="10">
        <v>550</v>
      </c>
      <c r="R25" s="10">
        <v>9</v>
      </c>
      <c r="S25" s="10">
        <v>67</v>
      </c>
      <c r="T25" s="10"/>
      <c r="U25" s="10"/>
      <c r="V25" s="17">
        <v>208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3</v>
      </c>
      <c r="F26" s="7">
        <v>5</v>
      </c>
      <c r="G26" s="6">
        <f t="shared" si="1"/>
        <v>47.559999999999995</v>
      </c>
      <c r="H26" s="5">
        <v>13</v>
      </c>
      <c r="I26" s="10">
        <v>10</v>
      </c>
      <c r="J26" s="6">
        <f t="shared" si="2"/>
        <v>192.55999999999997</v>
      </c>
      <c r="K26" s="5"/>
      <c r="L26" s="10"/>
      <c r="M26" s="8"/>
      <c r="N26" s="11">
        <v>67.86</v>
      </c>
      <c r="O26" s="10">
        <v>22</v>
      </c>
      <c r="P26" s="10">
        <v>700</v>
      </c>
      <c r="Q26" s="10">
        <v>550</v>
      </c>
      <c r="R26" s="10">
        <v>9</v>
      </c>
      <c r="S26" s="10">
        <v>67</v>
      </c>
      <c r="T26" s="10"/>
      <c r="U26" s="10"/>
      <c r="V26" s="10">
        <v>204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8</v>
      </c>
      <c r="F27" s="7">
        <v>0</v>
      </c>
      <c r="G27" s="6">
        <f t="shared" si="1"/>
        <v>111.35999999999999</v>
      </c>
      <c r="H27" s="5">
        <v>13</v>
      </c>
      <c r="I27" s="10">
        <v>10</v>
      </c>
      <c r="J27" s="6">
        <f t="shared" si="2"/>
        <v>192.55999999999997</v>
      </c>
      <c r="K27" s="5"/>
      <c r="L27" s="10"/>
      <c r="M27" s="8"/>
      <c r="N27" s="11">
        <f>IF(B27=0,0,(D27+G27)-(D26+G26))</f>
        <v>63.8</v>
      </c>
      <c r="O27" s="10">
        <v>22</v>
      </c>
      <c r="P27" s="10">
        <v>700</v>
      </c>
      <c r="Q27" s="10">
        <v>550</v>
      </c>
      <c r="R27" s="10">
        <v>9</v>
      </c>
      <c r="S27" s="10">
        <v>74</v>
      </c>
      <c r="T27" s="10"/>
      <c r="U27" s="10"/>
      <c r="V27" s="10">
        <v>199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12</v>
      </c>
      <c r="F28" s="7">
        <v>9</v>
      </c>
      <c r="G28" s="6">
        <f t="shared" si="1"/>
        <v>177.48</v>
      </c>
      <c r="H28" s="5">
        <v>13</v>
      </c>
      <c r="I28" s="10">
        <v>10</v>
      </c>
      <c r="J28" s="6">
        <f t="shared" si="2"/>
        <v>192.55999999999997</v>
      </c>
      <c r="K28" s="5"/>
      <c r="L28" s="10"/>
      <c r="M28" s="8"/>
      <c r="N28" s="11">
        <f>IF(B28=0,0,(D28+G28)-(D27+G27))</f>
        <v>66.12</v>
      </c>
      <c r="O28" s="10">
        <v>22</v>
      </c>
      <c r="P28" s="10">
        <v>700</v>
      </c>
      <c r="Q28" s="10">
        <v>550</v>
      </c>
      <c r="R28" s="10">
        <v>9</v>
      </c>
      <c r="S28" s="10">
        <v>62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3</v>
      </c>
      <c r="C29" s="10">
        <v>8</v>
      </c>
      <c r="D29" s="6">
        <f t="shared" si="0"/>
        <v>51.04</v>
      </c>
      <c r="E29" s="5">
        <v>14</v>
      </c>
      <c r="F29" s="7">
        <v>1</v>
      </c>
      <c r="G29" s="6">
        <f t="shared" si="1"/>
        <v>196.04</v>
      </c>
      <c r="H29" s="5">
        <v>13</v>
      </c>
      <c r="I29" s="10">
        <v>10</v>
      </c>
      <c r="J29" s="6">
        <f t="shared" si="2"/>
        <v>192.55999999999997</v>
      </c>
      <c r="K29" s="5"/>
      <c r="L29" s="10"/>
      <c r="M29" s="8"/>
      <c r="N29" s="11">
        <f>IF(B29=0,0,(D29+G29)-(D28+G28))</f>
        <v>52.199999999999989</v>
      </c>
      <c r="O29" s="10">
        <v>20</v>
      </c>
      <c r="P29" s="10">
        <v>700</v>
      </c>
      <c r="Q29" s="10">
        <v>550</v>
      </c>
      <c r="R29" s="10">
        <v>9</v>
      </c>
      <c r="S29" s="10">
        <v>65</v>
      </c>
      <c r="T29" s="10"/>
      <c r="U29" s="10"/>
      <c r="V29" s="10">
        <v>202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8</v>
      </c>
      <c r="C30" s="10">
        <v>4</v>
      </c>
      <c r="D30" s="6">
        <f t="shared" si="0"/>
        <v>115.99999999999999</v>
      </c>
      <c r="E30" s="5">
        <v>14</v>
      </c>
      <c r="F30" s="7">
        <v>1</v>
      </c>
      <c r="G30" s="6">
        <f t="shared" si="1"/>
        <v>196.04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f>IF(B30=0,0,(D30+G30)-(D29+G29))</f>
        <v>64.95999999999998</v>
      </c>
      <c r="O30" s="10">
        <v>22</v>
      </c>
      <c r="P30" s="10">
        <v>700</v>
      </c>
      <c r="Q30" s="10">
        <v>550</v>
      </c>
      <c r="R30" s="10">
        <v>9</v>
      </c>
      <c r="S30" s="10">
        <v>65</v>
      </c>
      <c r="T30" s="10"/>
      <c r="U30" s="10"/>
      <c r="V30" s="10">
        <v>201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13</v>
      </c>
      <c r="C31" s="10">
        <v>2</v>
      </c>
      <c r="D31" s="6">
        <f t="shared" si="0"/>
        <v>183.28</v>
      </c>
      <c r="E31" s="5">
        <v>1</v>
      </c>
      <c r="F31" s="7">
        <v>9</v>
      </c>
      <c r="G31" s="6">
        <f t="shared" si="1"/>
        <v>24.36</v>
      </c>
      <c r="H31" s="5">
        <v>2</v>
      </c>
      <c r="I31" s="10">
        <v>0</v>
      </c>
      <c r="J31" s="6">
        <f t="shared" si="4"/>
        <v>27.839999999999996</v>
      </c>
      <c r="K31" s="5"/>
      <c r="L31" s="10"/>
      <c r="M31" s="8"/>
      <c r="N31" s="11">
        <v>68.62</v>
      </c>
      <c r="O31" s="10">
        <v>22</v>
      </c>
      <c r="P31" s="10">
        <v>700</v>
      </c>
      <c r="Q31" s="10">
        <v>550</v>
      </c>
      <c r="R31" s="10">
        <v>9</v>
      </c>
      <c r="S31" s="10">
        <v>68</v>
      </c>
      <c r="T31" s="10"/>
      <c r="U31" s="10"/>
      <c r="V31" s="10">
        <v>199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</v>
      </c>
      <c r="F32" s="7">
        <v>9</v>
      </c>
      <c r="G32" s="6">
        <f t="shared" si="1"/>
        <v>24.36</v>
      </c>
      <c r="H32" s="5">
        <v>5</v>
      </c>
      <c r="I32" s="10">
        <v>11</v>
      </c>
      <c r="J32" s="6">
        <f t="shared" si="4"/>
        <v>82.36</v>
      </c>
      <c r="K32" s="5"/>
      <c r="L32" s="10"/>
      <c r="M32" s="8"/>
      <c r="N32" s="11">
        <v>67.06</v>
      </c>
      <c r="O32" s="10">
        <v>22</v>
      </c>
      <c r="P32" s="10">
        <v>700</v>
      </c>
      <c r="Q32" s="10">
        <v>550</v>
      </c>
      <c r="R32" s="10">
        <v>9</v>
      </c>
      <c r="S32" s="10">
        <v>61</v>
      </c>
      <c r="T32" s="10"/>
      <c r="U32" s="10"/>
      <c r="V32" s="10">
        <v>196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</v>
      </c>
      <c r="F33" s="7">
        <v>9</v>
      </c>
      <c r="G33" s="6">
        <f t="shared" si="1"/>
        <v>24.36</v>
      </c>
      <c r="H33" s="5">
        <v>10</v>
      </c>
      <c r="I33" s="10">
        <v>6</v>
      </c>
      <c r="J33" s="6">
        <f t="shared" si="4"/>
        <v>146.16</v>
      </c>
      <c r="K33" s="5"/>
      <c r="L33" s="10"/>
      <c r="M33" s="8"/>
      <c r="N33" s="11">
        <v>63.8</v>
      </c>
      <c r="O33" s="10">
        <v>20</v>
      </c>
      <c r="P33" s="10">
        <v>700</v>
      </c>
      <c r="Q33" s="10">
        <v>550</v>
      </c>
      <c r="R33" s="10">
        <v>9</v>
      </c>
      <c r="S33" s="10">
        <v>63</v>
      </c>
      <c r="T33" s="10"/>
      <c r="U33" s="10"/>
      <c r="V33" s="10">
        <v>199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2</v>
      </c>
      <c r="F34" s="7">
        <v>1</v>
      </c>
      <c r="G34" s="6">
        <f t="shared" si="1"/>
        <v>28.999999999999996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v>55.68</v>
      </c>
      <c r="O34" s="10">
        <v>25</v>
      </c>
      <c r="P34" s="10">
        <v>700</v>
      </c>
      <c r="Q34" s="10">
        <v>550</v>
      </c>
      <c r="R34" s="10">
        <v>9</v>
      </c>
      <c r="S34" s="10">
        <v>62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6</v>
      </c>
      <c r="F35" s="7">
        <v>8</v>
      </c>
      <c r="G35" s="6">
        <f t="shared" si="1"/>
        <v>92.8</v>
      </c>
      <c r="H35" s="5">
        <v>2</v>
      </c>
      <c r="I35" s="10">
        <v>0</v>
      </c>
      <c r="J35" s="6">
        <f t="shared" si="4"/>
        <v>27.839999999999996</v>
      </c>
      <c r="K35" s="5"/>
      <c r="L35" s="10"/>
      <c r="M35" s="8"/>
      <c r="N35" s="11">
        <v>68.27</v>
      </c>
      <c r="O35" s="10">
        <v>22</v>
      </c>
      <c r="P35" s="10">
        <v>700</v>
      </c>
      <c r="Q35" s="10">
        <v>550</v>
      </c>
      <c r="R35" s="10">
        <v>9</v>
      </c>
      <c r="S35" s="10">
        <v>67</v>
      </c>
      <c r="T35" s="10"/>
      <c r="U35" s="10"/>
      <c r="V35" s="10">
        <v>204</v>
      </c>
      <c r="W35" s="19" t="s">
        <v>45</v>
      </c>
      <c r="X35" s="19"/>
      <c r="Y35" s="34" t="s">
        <v>286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11</v>
      </c>
      <c r="F36" s="7">
        <v>1</v>
      </c>
      <c r="G36" s="6">
        <f t="shared" si="1"/>
        <v>154.28</v>
      </c>
      <c r="H36" s="5">
        <v>2</v>
      </c>
      <c r="I36" s="10">
        <v>0</v>
      </c>
      <c r="J36" s="6">
        <f t="shared" si="4"/>
        <v>27.839999999999996</v>
      </c>
      <c r="K36" s="5"/>
      <c r="L36" s="10"/>
      <c r="M36" s="8"/>
      <c r="N36" s="11">
        <f>IF(B36=0,0,(D36+G36)-(D35+G35))</f>
        <v>61.480000000000004</v>
      </c>
      <c r="O36" s="10">
        <v>25</v>
      </c>
      <c r="P36" s="10">
        <v>700</v>
      </c>
      <c r="Q36" s="10">
        <v>550</v>
      </c>
      <c r="R36" s="10">
        <v>9</v>
      </c>
      <c r="S36" s="10">
        <v>63</v>
      </c>
      <c r="T36" s="10"/>
      <c r="U36" s="10"/>
      <c r="V36" s="10">
        <v>203</v>
      </c>
      <c r="W36" s="34" t="s">
        <v>287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14</v>
      </c>
      <c r="F37" s="7">
        <v>3</v>
      </c>
      <c r="G37" s="6">
        <f t="shared" si="1"/>
        <v>198.35999999999999</v>
      </c>
      <c r="H37" s="5">
        <v>3</v>
      </c>
      <c r="I37" s="10">
        <v>2</v>
      </c>
      <c r="J37" s="6">
        <f t="shared" si="4"/>
        <v>44.08</v>
      </c>
      <c r="K37" s="5"/>
      <c r="L37" s="10"/>
      <c r="M37" s="8"/>
      <c r="N37" s="11">
        <v>60.32</v>
      </c>
      <c r="O37" s="10">
        <v>25</v>
      </c>
      <c r="P37" s="10">
        <v>700</v>
      </c>
      <c r="Q37" s="10">
        <v>550</v>
      </c>
      <c r="R37" s="10">
        <v>9</v>
      </c>
      <c r="S37" s="10">
        <v>67</v>
      </c>
      <c r="T37" s="10"/>
      <c r="U37" s="10"/>
      <c r="V37" s="10">
        <v>202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14</v>
      </c>
      <c r="C38" s="10">
        <v>1</v>
      </c>
      <c r="D38" s="6">
        <f t="shared" si="0"/>
        <v>196.04</v>
      </c>
      <c r="E38" s="5">
        <v>0</v>
      </c>
      <c r="F38" s="7">
        <v>0</v>
      </c>
      <c r="G38" s="6">
        <f t="shared" si="1"/>
        <v>0</v>
      </c>
      <c r="H38" s="5">
        <v>8</v>
      </c>
      <c r="I38" s="10">
        <v>9</v>
      </c>
      <c r="J38" s="6">
        <f t="shared" si="4"/>
        <v>121.8</v>
      </c>
      <c r="K38" s="5"/>
      <c r="L38" s="10"/>
      <c r="M38" s="8" t="s">
        <v>49</v>
      </c>
      <c r="N38" s="11">
        <v>45.24</v>
      </c>
      <c r="O38" s="10">
        <v>22</v>
      </c>
      <c r="P38" s="10">
        <v>700</v>
      </c>
      <c r="Q38" s="10">
        <v>550</v>
      </c>
      <c r="R38" s="10">
        <v>9</v>
      </c>
      <c r="S38" s="10">
        <v>61</v>
      </c>
      <c r="T38" s="10"/>
      <c r="U38" s="10"/>
      <c r="V38" s="10">
        <v>200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1920.77</v>
      </c>
      <c r="O40" s="20"/>
      <c r="T40" s="22" t="s">
        <v>34</v>
      </c>
      <c r="U40" s="20">
        <f>SUM(U9:U39)</f>
        <v>0</v>
      </c>
      <c r="V40" s="20">
        <f>SUM(V9:V39)</f>
        <v>6045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1920.77</v>
      </c>
      <c r="O42" s="9">
        <f>O40+O41</f>
        <v>0</v>
      </c>
      <c r="S42" t="s">
        <v>48</v>
      </c>
      <c r="U42" s="9">
        <f>U40+U41</f>
        <v>0</v>
      </c>
      <c r="V42" s="9">
        <f>V40+V41</f>
        <v>6045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17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83203125" customWidth="1"/>
    <col min="7" max="7" width="7.6640625" customWidth="1"/>
    <col min="8" max="8" width="5.83203125" customWidth="1"/>
    <col min="9" max="9" width="6.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6640625" customWidth="1"/>
    <col min="26" max="26" width="4.1640625" customWidth="1"/>
    <col min="27" max="27" width="6.33203125" customWidth="1"/>
    <col min="28" max="28" width="4.1640625" customWidth="1"/>
    <col min="29" max="29" width="7.1640625" customWidth="1"/>
    <col min="30" max="30" width="21.6640625" customWidth="1"/>
    <col min="34" max="34" width="7.832031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3</v>
      </c>
      <c r="F8" s="7">
        <v>3</v>
      </c>
      <c r="G8" s="6">
        <f t="shared" ref="G8:G39" si="1">((+E8*12)+F8)*1.16</f>
        <v>45.239999999999995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8</v>
      </c>
      <c r="F9" s="7">
        <v>7</v>
      </c>
      <c r="G9" s="6">
        <f t="shared" si="1"/>
        <v>119.47999999999999</v>
      </c>
      <c r="H9" s="5">
        <v>2</v>
      </c>
      <c r="I9" s="10">
        <v>10</v>
      </c>
      <c r="J9" s="6">
        <f t="shared" si="2"/>
        <v>39.44</v>
      </c>
      <c r="K9" s="5"/>
      <c r="L9" s="10"/>
      <c r="M9" s="8"/>
      <c r="N9" s="11">
        <v>76.489999999999995</v>
      </c>
      <c r="O9" s="10">
        <v>20</v>
      </c>
      <c r="P9" s="10">
        <v>700</v>
      </c>
      <c r="Q9" s="10">
        <v>550</v>
      </c>
      <c r="R9" s="10">
        <v>8.5</v>
      </c>
      <c r="S9" s="10">
        <v>57</v>
      </c>
      <c r="T9" s="10"/>
      <c r="U9" s="10"/>
      <c r="V9" s="10">
        <v>244</v>
      </c>
      <c r="W9" s="12">
        <v>42430</v>
      </c>
      <c r="X9" s="10">
        <v>3</v>
      </c>
      <c r="Y9" s="10">
        <v>2018986</v>
      </c>
      <c r="Z9" s="10">
        <v>14</v>
      </c>
      <c r="AA9" s="10">
        <v>5.75</v>
      </c>
      <c r="AB9" s="10">
        <v>2</v>
      </c>
      <c r="AC9" s="11">
        <v>9.25</v>
      </c>
      <c r="AD9" s="13">
        <v>160.01</v>
      </c>
      <c r="AE9" t="s">
        <v>285</v>
      </c>
    </row>
    <row r="10" spans="1:31">
      <c r="A10" s="9">
        <f t="shared" ref="A10:A36" si="3">SUM(A9+1)</f>
        <v>3</v>
      </c>
      <c r="B10" s="10">
        <v>1</v>
      </c>
      <c r="C10" s="10">
        <v>6</v>
      </c>
      <c r="D10" s="6">
        <f t="shared" si="0"/>
        <v>20.88</v>
      </c>
      <c r="E10" s="5">
        <v>3</v>
      </c>
      <c r="F10" s="7">
        <v>6</v>
      </c>
      <c r="G10" s="6">
        <f t="shared" si="1"/>
        <v>48.72</v>
      </c>
      <c r="H10" s="5">
        <v>2</v>
      </c>
      <c r="I10" s="10">
        <v>10</v>
      </c>
      <c r="J10" s="6">
        <f t="shared" si="2"/>
        <v>39.44</v>
      </c>
      <c r="K10" s="5"/>
      <c r="L10" s="10"/>
      <c r="M10" s="8"/>
      <c r="N10" s="11">
        <v>80.040000000000006</v>
      </c>
      <c r="O10" s="10">
        <v>22</v>
      </c>
      <c r="P10" s="10">
        <v>700</v>
      </c>
      <c r="Q10" s="10">
        <v>550</v>
      </c>
      <c r="R10" s="10">
        <v>8.5</v>
      </c>
      <c r="S10" s="10">
        <v>69</v>
      </c>
      <c r="T10" s="10"/>
      <c r="U10" s="10"/>
      <c r="V10" s="10">
        <v>235</v>
      </c>
      <c r="W10" s="12">
        <v>42431</v>
      </c>
      <c r="X10" s="10">
        <v>1</v>
      </c>
      <c r="Y10" s="10">
        <v>2021092</v>
      </c>
      <c r="Z10" s="10">
        <v>14</v>
      </c>
      <c r="AA10" s="10">
        <v>3</v>
      </c>
      <c r="AB10" s="10">
        <v>2</v>
      </c>
      <c r="AC10" s="11">
        <v>5.75</v>
      </c>
      <c r="AD10" s="13">
        <v>163.22</v>
      </c>
    </row>
    <row r="11" spans="1:31">
      <c r="A11" s="9">
        <f t="shared" si="3"/>
        <v>4</v>
      </c>
      <c r="B11" s="10">
        <v>1</v>
      </c>
      <c r="C11" s="10">
        <v>6</v>
      </c>
      <c r="D11" s="6">
        <f t="shared" si="0"/>
        <v>20.88</v>
      </c>
      <c r="E11" s="5">
        <v>9</v>
      </c>
      <c r="F11" s="7">
        <v>2</v>
      </c>
      <c r="G11" s="6">
        <f t="shared" si="1"/>
        <v>127.6</v>
      </c>
      <c r="H11" s="5">
        <v>2</v>
      </c>
      <c r="I11" s="10">
        <v>10</v>
      </c>
      <c r="J11" s="6">
        <f t="shared" si="2"/>
        <v>39.44</v>
      </c>
      <c r="K11" s="5"/>
      <c r="L11" s="10"/>
      <c r="M11" s="8"/>
      <c r="N11" s="11">
        <f>IF(B11=0,0,(D11+G11)-(D10+G10))</f>
        <v>78.88</v>
      </c>
      <c r="O11" s="10">
        <v>24</v>
      </c>
      <c r="P11" s="10">
        <v>700</v>
      </c>
      <c r="Q11" s="10">
        <v>550</v>
      </c>
      <c r="R11" s="10">
        <v>8.5</v>
      </c>
      <c r="S11" s="10">
        <v>72</v>
      </c>
      <c r="T11" s="10"/>
      <c r="U11" s="10"/>
      <c r="V11" s="10">
        <v>242</v>
      </c>
      <c r="W11" s="12">
        <v>42431</v>
      </c>
      <c r="X11" s="10">
        <v>2</v>
      </c>
      <c r="Y11" s="10">
        <v>2020061</v>
      </c>
      <c r="Z11" s="10">
        <v>11</v>
      </c>
      <c r="AA11" s="10">
        <v>7.5</v>
      </c>
      <c r="AB11" s="10">
        <v>1</v>
      </c>
      <c r="AC11" s="11">
        <v>4.25</v>
      </c>
      <c r="AD11" s="13">
        <v>143.79</v>
      </c>
    </row>
    <row r="12" spans="1:31">
      <c r="A12" s="9">
        <f t="shared" si="3"/>
        <v>5</v>
      </c>
      <c r="B12" s="10">
        <v>1</v>
      </c>
      <c r="C12" s="10">
        <v>6</v>
      </c>
      <c r="D12" s="6">
        <f t="shared" si="0"/>
        <v>20.88</v>
      </c>
      <c r="E12" s="5">
        <v>14</v>
      </c>
      <c r="F12" s="7">
        <v>2</v>
      </c>
      <c r="G12" s="6">
        <f t="shared" si="1"/>
        <v>197.2</v>
      </c>
      <c r="H12" s="5">
        <v>3</v>
      </c>
      <c r="I12" s="10">
        <v>3</v>
      </c>
      <c r="J12" s="6">
        <f t="shared" si="2"/>
        <v>45.239999999999995</v>
      </c>
      <c r="K12" s="5"/>
      <c r="L12" s="10"/>
      <c r="M12" s="8"/>
      <c r="N12" s="11">
        <v>75.400000000000006</v>
      </c>
      <c r="O12" s="10">
        <v>22</v>
      </c>
      <c r="P12" s="10">
        <v>700</v>
      </c>
      <c r="Q12" s="10">
        <v>550</v>
      </c>
      <c r="R12" s="10">
        <v>8.5</v>
      </c>
      <c r="S12" s="10">
        <v>71</v>
      </c>
      <c r="T12" s="10"/>
      <c r="U12" s="10"/>
      <c r="V12" s="10">
        <v>242</v>
      </c>
      <c r="W12" s="12">
        <v>42431</v>
      </c>
      <c r="X12" s="10">
        <v>1</v>
      </c>
      <c r="Y12" s="10">
        <v>2021879</v>
      </c>
      <c r="Z12" s="10">
        <v>2</v>
      </c>
      <c r="AA12" s="10">
        <v>9.25</v>
      </c>
      <c r="AB12" s="10">
        <v>1</v>
      </c>
      <c r="AC12" s="11">
        <v>6</v>
      </c>
      <c r="AD12" s="13">
        <v>17.79</v>
      </c>
    </row>
    <row r="13" spans="1:31">
      <c r="A13" s="9">
        <f t="shared" si="3"/>
        <v>6</v>
      </c>
      <c r="B13" s="10">
        <v>1</v>
      </c>
      <c r="C13" s="10">
        <v>6</v>
      </c>
      <c r="D13" s="6">
        <f t="shared" si="0"/>
        <v>20.88</v>
      </c>
      <c r="E13" s="5">
        <v>1</v>
      </c>
      <c r="F13" s="7">
        <v>5</v>
      </c>
      <c r="G13" s="6">
        <f t="shared" si="1"/>
        <v>19.72</v>
      </c>
      <c r="H13" s="5">
        <v>8</v>
      </c>
      <c r="I13" s="10">
        <v>3</v>
      </c>
      <c r="J13" s="6">
        <f t="shared" si="2"/>
        <v>114.83999999999999</v>
      </c>
      <c r="K13" s="5"/>
      <c r="L13" s="10"/>
      <c r="M13" s="8"/>
      <c r="N13" s="11">
        <v>72.95</v>
      </c>
      <c r="O13" s="10">
        <v>22</v>
      </c>
      <c r="P13" s="10">
        <v>700</v>
      </c>
      <c r="Q13" s="10">
        <v>550</v>
      </c>
      <c r="R13" s="10">
        <v>8.5</v>
      </c>
      <c r="S13" s="10">
        <v>71</v>
      </c>
      <c r="T13" s="10"/>
      <c r="U13" s="10"/>
      <c r="V13" s="10">
        <v>240</v>
      </c>
      <c r="W13" s="12">
        <v>42434</v>
      </c>
      <c r="X13" s="10">
        <v>2</v>
      </c>
      <c r="Y13" s="10">
        <v>2022871</v>
      </c>
      <c r="Z13" s="10">
        <v>14</v>
      </c>
      <c r="AA13" s="10">
        <v>4</v>
      </c>
      <c r="AB13" s="10">
        <v>1</v>
      </c>
      <c r="AC13" s="11">
        <v>5</v>
      </c>
      <c r="AD13" s="13">
        <v>180.83</v>
      </c>
    </row>
    <row r="14" spans="1:31">
      <c r="A14" s="9">
        <f t="shared" si="3"/>
        <v>7</v>
      </c>
      <c r="B14" s="10">
        <v>1</v>
      </c>
      <c r="C14" s="10">
        <v>6</v>
      </c>
      <c r="D14" s="6">
        <f t="shared" si="0"/>
        <v>20.88</v>
      </c>
      <c r="E14" s="5">
        <v>1</v>
      </c>
      <c r="F14" s="7">
        <v>5</v>
      </c>
      <c r="G14" s="6">
        <f t="shared" si="1"/>
        <v>19.72</v>
      </c>
      <c r="H14" s="5">
        <v>13</v>
      </c>
      <c r="I14" s="10">
        <v>3</v>
      </c>
      <c r="J14" s="6">
        <f t="shared" si="2"/>
        <v>184.44</v>
      </c>
      <c r="K14" s="5"/>
      <c r="L14" s="10"/>
      <c r="M14" s="8"/>
      <c r="N14" s="11">
        <v>69.599999999999994</v>
      </c>
      <c r="O14" s="10">
        <v>24</v>
      </c>
      <c r="P14" s="10">
        <v>700</v>
      </c>
      <c r="Q14" s="10">
        <v>550</v>
      </c>
      <c r="R14" s="10">
        <v>8.5</v>
      </c>
      <c r="S14" s="10">
        <v>74</v>
      </c>
      <c r="T14" s="10"/>
      <c r="U14" s="10"/>
      <c r="V14" s="10">
        <v>238</v>
      </c>
      <c r="W14" s="12">
        <v>42438</v>
      </c>
      <c r="X14" s="10">
        <v>3</v>
      </c>
      <c r="Y14" s="10">
        <v>2025178</v>
      </c>
      <c r="Z14" s="10">
        <v>14</v>
      </c>
      <c r="AA14" s="10">
        <v>0</v>
      </c>
      <c r="AB14" s="10">
        <v>1</v>
      </c>
      <c r="AC14" s="11">
        <v>6.75</v>
      </c>
      <c r="AD14" s="13">
        <v>171.63</v>
      </c>
    </row>
    <row r="15" spans="1:31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5</v>
      </c>
      <c r="F15" s="7">
        <v>5</v>
      </c>
      <c r="G15" s="6">
        <f t="shared" si="1"/>
        <v>75.399999999999991</v>
      </c>
      <c r="H15" s="5">
        <v>13</v>
      </c>
      <c r="I15" s="10">
        <v>11</v>
      </c>
      <c r="J15" s="6">
        <f t="shared" si="2"/>
        <v>193.72</v>
      </c>
      <c r="K15" s="5"/>
      <c r="L15" s="10"/>
      <c r="M15" s="8"/>
      <c r="N15" s="11">
        <v>64.959999999999994</v>
      </c>
      <c r="O15" s="10">
        <v>22</v>
      </c>
      <c r="P15" s="10">
        <v>700</v>
      </c>
      <c r="Q15" s="10">
        <v>550</v>
      </c>
      <c r="R15" s="10">
        <v>8.5</v>
      </c>
      <c r="S15" s="10">
        <v>73</v>
      </c>
      <c r="T15" s="10"/>
      <c r="U15" s="10"/>
      <c r="V15" s="10">
        <v>232</v>
      </c>
      <c r="W15" s="12">
        <v>42440</v>
      </c>
      <c r="X15" s="10">
        <v>2</v>
      </c>
      <c r="Y15" s="10">
        <v>2026908</v>
      </c>
      <c r="Z15" s="10">
        <v>13</v>
      </c>
      <c r="AA15" s="10">
        <v>10</v>
      </c>
      <c r="AB15" s="10">
        <v>2</v>
      </c>
      <c r="AC15" s="11">
        <v>2</v>
      </c>
      <c r="AD15" s="13">
        <v>163.33000000000001</v>
      </c>
    </row>
    <row r="16" spans="1:31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10</v>
      </c>
      <c r="F16" s="7">
        <v>2</v>
      </c>
      <c r="G16" s="6">
        <f t="shared" si="1"/>
        <v>141.51999999999998</v>
      </c>
      <c r="H16" s="5">
        <v>13</v>
      </c>
      <c r="I16" s="10">
        <v>11</v>
      </c>
      <c r="J16" s="6">
        <f t="shared" si="2"/>
        <v>193.72</v>
      </c>
      <c r="K16" s="5"/>
      <c r="L16" s="10"/>
      <c r="M16" s="8"/>
      <c r="N16" s="11">
        <f>IF(B16=0,0,(D16+G16)-(D15+G15))</f>
        <v>66.11999999999999</v>
      </c>
      <c r="O16" s="10">
        <v>22</v>
      </c>
      <c r="P16" s="10">
        <v>700</v>
      </c>
      <c r="Q16" s="10">
        <v>550</v>
      </c>
      <c r="R16" s="10">
        <v>8.5</v>
      </c>
      <c r="S16" s="10">
        <v>74</v>
      </c>
      <c r="T16" s="10"/>
      <c r="U16" s="10"/>
      <c r="V16" s="10">
        <v>231</v>
      </c>
      <c r="W16" s="12">
        <v>42442</v>
      </c>
      <c r="X16" s="10">
        <v>3</v>
      </c>
      <c r="Y16" s="10">
        <v>2028186</v>
      </c>
      <c r="Z16" s="10">
        <v>14</v>
      </c>
      <c r="AA16" s="10">
        <v>5.25</v>
      </c>
      <c r="AB16" s="10">
        <v>2</v>
      </c>
      <c r="AC16" s="11">
        <v>5.5</v>
      </c>
      <c r="AD16" s="13">
        <v>167.7</v>
      </c>
    </row>
    <row r="17" spans="1:30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13</v>
      </c>
      <c r="F17" s="7">
        <v>9</v>
      </c>
      <c r="G17" s="6">
        <f t="shared" si="1"/>
        <v>191.39999999999998</v>
      </c>
      <c r="H17" s="5">
        <v>2</v>
      </c>
      <c r="I17" s="10">
        <v>7</v>
      </c>
      <c r="J17" s="6">
        <f t="shared" si="2"/>
        <v>35.96</v>
      </c>
      <c r="K17" s="5"/>
      <c r="L17" s="10"/>
      <c r="M17" s="8"/>
      <c r="N17" s="11">
        <v>63.75</v>
      </c>
      <c r="O17" s="10">
        <v>20</v>
      </c>
      <c r="P17" s="10">
        <v>700</v>
      </c>
      <c r="Q17" s="10">
        <v>550</v>
      </c>
      <c r="R17" s="10">
        <v>8.5</v>
      </c>
      <c r="S17" s="10">
        <v>71</v>
      </c>
      <c r="T17" s="10"/>
      <c r="U17" s="10"/>
      <c r="V17" s="10">
        <v>233</v>
      </c>
      <c r="W17" s="12">
        <v>42446</v>
      </c>
      <c r="X17" s="10">
        <v>2</v>
      </c>
      <c r="Y17" s="10">
        <v>2031650</v>
      </c>
      <c r="Z17" s="10">
        <v>14</v>
      </c>
      <c r="AA17" s="10">
        <v>6</v>
      </c>
      <c r="AB17" s="10">
        <v>1</v>
      </c>
      <c r="AC17" s="11">
        <v>9</v>
      </c>
      <c r="AD17" s="13">
        <v>178.5</v>
      </c>
    </row>
    <row r="18" spans="1:30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13</v>
      </c>
      <c r="F18" s="7">
        <v>9</v>
      </c>
      <c r="G18" s="6">
        <f t="shared" si="1"/>
        <v>191.39999999999998</v>
      </c>
      <c r="H18" s="5">
        <v>7</v>
      </c>
      <c r="I18" s="10">
        <v>4</v>
      </c>
      <c r="J18" s="6">
        <f t="shared" si="2"/>
        <v>102.08</v>
      </c>
      <c r="K18" s="5"/>
      <c r="L18" s="10"/>
      <c r="M18" s="8"/>
      <c r="N18" s="11">
        <v>66.12</v>
      </c>
      <c r="O18" s="10">
        <v>20</v>
      </c>
      <c r="P18" s="10">
        <v>700</v>
      </c>
      <c r="Q18" s="10">
        <v>550</v>
      </c>
      <c r="R18" s="10">
        <v>8.5</v>
      </c>
      <c r="S18" s="10">
        <v>70</v>
      </c>
      <c r="T18" s="10"/>
      <c r="U18" s="10"/>
      <c r="V18" s="10">
        <v>234</v>
      </c>
      <c r="W18" s="12">
        <v>42447</v>
      </c>
      <c r="X18" s="10">
        <v>3</v>
      </c>
      <c r="Y18" s="10">
        <v>2031652</v>
      </c>
      <c r="Z18" s="10">
        <v>14</v>
      </c>
      <c r="AA18" s="10">
        <v>6</v>
      </c>
      <c r="AB18" s="10">
        <v>1</v>
      </c>
      <c r="AC18" s="11">
        <v>10</v>
      </c>
      <c r="AD18" s="13">
        <v>177.33</v>
      </c>
    </row>
    <row r="19" spans="1:30" ht="13" thickBot="1">
      <c r="A19" s="9">
        <f t="shared" si="3"/>
        <v>12</v>
      </c>
      <c r="B19" s="10">
        <v>1</v>
      </c>
      <c r="C19" s="10">
        <v>6</v>
      </c>
      <c r="D19" s="6">
        <f t="shared" si="0"/>
        <v>20.88</v>
      </c>
      <c r="E19" s="5">
        <v>2</v>
      </c>
      <c r="F19" s="7">
        <v>2</v>
      </c>
      <c r="G19" s="6">
        <f t="shared" si="1"/>
        <v>30.159999999999997</v>
      </c>
      <c r="H19" s="5">
        <v>12</v>
      </c>
      <c r="I19" s="10">
        <v>0</v>
      </c>
      <c r="J19" s="6">
        <f t="shared" si="2"/>
        <v>167.04</v>
      </c>
      <c r="K19" s="5"/>
      <c r="L19" s="10"/>
      <c r="M19" s="8"/>
      <c r="N19" s="11">
        <v>67.05</v>
      </c>
      <c r="O19" s="10">
        <v>20</v>
      </c>
      <c r="P19" s="10">
        <v>700</v>
      </c>
      <c r="Q19" s="10">
        <v>550</v>
      </c>
      <c r="R19" s="10">
        <v>8.5</v>
      </c>
      <c r="S19" s="10">
        <v>72</v>
      </c>
      <c r="T19" s="10"/>
      <c r="U19" s="10"/>
      <c r="V19" s="10">
        <v>210</v>
      </c>
      <c r="W19" s="12">
        <v>42450</v>
      </c>
      <c r="X19" s="10">
        <v>2</v>
      </c>
      <c r="Y19" s="10">
        <v>2033994</v>
      </c>
      <c r="Z19" s="10">
        <v>14</v>
      </c>
      <c r="AA19" s="10">
        <v>2.75</v>
      </c>
      <c r="AB19" s="10">
        <v>1</v>
      </c>
      <c r="AC19" s="11">
        <v>4.75</v>
      </c>
      <c r="AD19" s="13">
        <v>179.66</v>
      </c>
    </row>
    <row r="20" spans="1:30" ht="13" thickBot="1">
      <c r="A20" s="9">
        <f t="shared" si="3"/>
        <v>13</v>
      </c>
      <c r="B20" s="10">
        <v>1</v>
      </c>
      <c r="C20" s="10">
        <v>6</v>
      </c>
      <c r="D20" s="6">
        <f t="shared" si="0"/>
        <v>20.88</v>
      </c>
      <c r="E20" s="5">
        <v>4</v>
      </c>
      <c r="F20" s="7">
        <v>2</v>
      </c>
      <c r="G20" s="6">
        <f t="shared" si="1"/>
        <v>57.999999999999993</v>
      </c>
      <c r="H20" s="5">
        <v>14</v>
      </c>
      <c r="I20" s="10">
        <v>5</v>
      </c>
      <c r="J20" s="6">
        <f t="shared" si="2"/>
        <v>200.67999999999998</v>
      </c>
      <c r="K20" s="5"/>
      <c r="L20" s="10"/>
      <c r="M20" s="8"/>
      <c r="N20" s="11">
        <v>61.48</v>
      </c>
      <c r="O20" s="10">
        <v>20</v>
      </c>
      <c r="P20" s="10">
        <v>700</v>
      </c>
      <c r="Q20" s="10">
        <v>550</v>
      </c>
      <c r="R20" s="10">
        <v>8.5</v>
      </c>
      <c r="S20" s="10">
        <v>78</v>
      </c>
      <c r="T20" s="10"/>
      <c r="U20" s="10"/>
      <c r="V20" s="14">
        <v>195</v>
      </c>
      <c r="W20" s="42"/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9</v>
      </c>
      <c r="F21" s="7">
        <v>5</v>
      </c>
      <c r="G21" s="6">
        <f t="shared" si="1"/>
        <v>131.07999999999998</v>
      </c>
      <c r="H21" s="5">
        <v>2</v>
      </c>
      <c r="I21" s="10">
        <v>5.5</v>
      </c>
      <c r="J21" s="6">
        <f t="shared" si="2"/>
        <v>34.22</v>
      </c>
      <c r="K21" s="5"/>
      <c r="L21" s="10"/>
      <c r="M21" s="8"/>
      <c r="N21" s="11">
        <v>74.319999999999993</v>
      </c>
      <c r="O21" s="10">
        <v>22</v>
      </c>
      <c r="P21" s="10">
        <v>700</v>
      </c>
      <c r="Q21" s="10">
        <v>550</v>
      </c>
      <c r="R21" s="16">
        <v>8.5</v>
      </c>
      <c r="S21" s="10">
        <v>68</v>
      </c>
      <c r="T21" s="10"/>
      <c r="U21" s="10"/>
      <c r="V21" s="10">
        <v>209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14</v>
      </c>
      <c r="F22" s="7">
        <v>2</v>
      </c>
      <c r="G22" s="6">
        <f t="shared" si="1"/>
        <v>197.2</v>
      </c>
      <c r="H22" s="5">
        <v>3</v>
      </c>
      <c r="I22" s="10">
        <v>0</v>
      </c>
      <c r="J22" s="6">
        <f t="shared" si="2"/>
        <v>41.76</v>
      </c>
      <c r="K22" s="5"/>
      <c r="L22" s="10"/>
      <c r="M22" s="8"/>
      <c r="N22" s="11">
        <v>73.66</v>
      </c>
      <c r="O22" s="10">
        <v>22</v>
      </c>
      <c r="P22" s="10">
        <v>700</v>
      </c>
      <c r="Q22" s="10">
        <v>550</v>
      </c>
      <c r="R22" s="10">
        <v>8.5</v>
      </c>
      <c r="S22" s="10">
        <v>69</v>
      </c>
      <c r="T22" s="10"/>
      <c r="U22" s="10"/>
      <c r="V22" s="10">
        <v>208</v>
      </c>
      <c r="W22" s="12">
        <v>42452</v>
      </c>
      <c r="X22" s="10">
        <v>3</v>
      </c>
      <c r="Y22" s="10">
        <v>2034389</v>
      </c>
      <c r="Z22" s="10">
        <v>14</v>
      </c>
      <c r="AA22" s="10">
        <v>4.5</v>
      </c>
      <c r="AB22" s="10">
        <v>1</v>
      </c>
      <c r="AC22" s="10">
        <v>3.25</v>
      </c>
      <c r="AD22" s="10">
        <v>182.38</v>
      </c>
    </row>
    <row r="23" spans="1:30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14</v>
      </c>
      <c r="F23" s="7">
        <v>2</v>
      </c>
      <c r="G23" s="6">
        <f t="shared" si="1"/>
        <v>197.2</v>
      </c>
      <c r="H23" s="5">
        <v>8</v>
      </c>
      <c r="I23" s="10">
        <v>0</v>
      </c>
      <c r="J23" s="6">
        <f t="shared" si="2"/>
        <v>111.35999999999999</v>
      </c>
      <c r="K23" s="5"/>
      <c r="L23" s="10"/>
      <c r="M23" s="8"/>
      <c r="N23" s="11">
        <v>69.599999999999994</v>
      </c>
      <c r="O23" s="10">
        <v>20</v>
      </c>
      <c r="P23" s="10">
        <v>700</v>
      </c>
      <c r="Q23" s="10">
        <v>550</v>
      </c>
      <c r="R23" s="10">
        <v>8.5</v>
      </c>
      <c r="S23" s="10">
        <v>73</v>
      </c>
      <c r="T23" s="10"/>
      <c r="U23" s="10"/>
      <c r="V23" s="10">
        <v>207</v>
      </c>
      <c r="W23" s="12">
        <v>42455</v>
      </c>
      <c r="X23" s="10">
        <v>2</v>
      </c>
      <c r="Y23" s="10">
        <v>2037254</v>
      </c>
      <c r="Z23" s="10">
        <v>14</v>
      </c>
      <c r="AA23" s="10">
        <v>3.5</v>
      </c>
      <c r="AB23" s="10">
        <v>2</v>
      </c>
      <c r="AC23" s="10">
        <v>6.5</v>
      </c>
      <c r="AD23" s="10">
        <v>164.5</v>
      </c>
    </row>
    <row r="24" spans="1:30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13</v>
      </c>
      <c r="F24" s="7">
        <v>7</v>
      </c>
      <c r="G24" s="6">
        <f t="shared" si="1"/>
        <v>189.07999999999998</v>
      </c>
      <c r="H24" s="5">
        <v>13</v>
      </c>
      <c r="I24" s="10">
        <v>2</v>
      </c>
      <c r="J24" s="6">
        <f t="shared" si="2"/>
        <v>183.28</v>
      </c>
      <c r="K24" s="5"/>
      <c r="L24" s="10"/>
      <c r="M24" s="8"/>
      <c r="N24" s="11">
        <v>63.8</v>
      </c>
      <c r="O24" s="10">
        <v>22</v>
      </c>
      <c r="P24" s="10">
        <v>700</v>
      </c>
      <c r="Q24" s="10">
        <v>550</v>
      </c>
      <c r="R24" s="10">
        <v>8.5</v>
      </c>
      <c r="S24" s="10">
        <v>70</v>
      </c>
      <c r="T24" s="10"/>
      <c r="U24" s="10"/>
      <c r="V24" s="10">
        <v>212</v>
      </c>
      <c r="W24" s="12">
        <v>42458</v>
      </c>
      <c r="X24" s="10">
        <v>3</v>
      </c>
      <c r="Y24" s="10">
        <v>2038922</v>
      </c>
      <c r="Z24" s="10">
        <v>14</v>
      </c>
      <c r="AA24" s="10">
        <v>5.5</v>
      </c>
      <c r="AB24" s="10">
        <v>1</v>
      </c>
      <c r="AC24" s="10">
        <v>8</v>
      </c>
      <c r="AD24" s="10">
        <v>175.67</v>
      </c>
    </row>
    <row r="25" spans="1:30">
      <c r="A25" s="9">
        <f t="shared" si="3"/>
        <v>18</v>
      </c>
      <c r="B25" s="10">
        <v>1</v>
      </c>
      <c r="C25" s="10">
        <v>6</v>
      </c>
      <c r="D25" s="6">
        <f t="shared" si="0"/>
        <v>20.88</v>
      </c>
      <c r="E25" s="5">
        <v>4</v>
      </c>
      <c r="F25" s="7">
        <v>8</v>
      </c>
      <c r="G25" s="6">
        <f t="shared" si="1"/>
        <v>64.959999999999994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v>68.3</v>
      </c>
      <c r="O25" s="10">
        <v>20</v>
      </c>
      <c r="P25" s="10">
        <v>700</v>
      </c>
      <c r="Q25" s="10">
        <v>550</v>
      </c>
      <c r="R25" s="10">
        <v>8.5</v>
      </c>
      <c r="S25" s="10">
        <v>64</v>
      </c>
      <c r="T25" s="10"/>
      <c r="U25" s="10"/>
      <c r="V25" s="17">
        <v>208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6</v>
      </c>
      <c r="D26" s="6">
        <f t="shared" si="0"/>
        <v>20.88</v>
      </c>
      <c r="E26" s="5">
        <v>9</v>
      </c>
      <c r="F26" s="7">
        <v>5</v>
      </c>
      <c r="G26" s="6">
        <f t="shared" si="1"/>
        <v>131.07999999999998</v>
      </c>
      <c r="H26" s="5">
        <v>1</v>
      </c>
      <c r="I26" s="10">
        <v>10</v>
      </c>
      <c r="J26" s="6">
        <f t="shared" si="2"/>
        <v>25.52</v>
      </c>
      <c r="K26" s="5"/>
      <c r="L26" s="10"/>
      <c r="M26" s="8"/>
      <c r="N26" s="11">
        <v>71.77</v>
      </c>
      <c r="O26" s="10">
        <v>22</v>
      </c>
      <c r="P26" s="10">
        <v>700</v>
      </c>
      <c r="Q26" s="10">
        <v>550</v>
      </c>
      <c r="R26" s="10">
        <v>8.5</v>
      </c>
      <c r="S26" s="10">
        <v>76</v>
      </c>
      <c r="T26" s="10"/>
      <c r="U26" s="10"/>
      <c r="V26" s="10">
        <v>196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6</v>
      </c>
      <c r="D27" s="6">
        <f t="shared" si="0"/>
        <v>20.88</v>
      </c>
      <c r="E27" s="5">
        <v>14</v>
      </c>
      <c r="F27" s="7">
        <v>2</v>
      </c>
      <c r="G27" s="6">
        <f t="shared" si="1"/>
        <v>197.2</v>
      </c>
      <c r="H27" s="5">
        <v>1</v>
      </c>
      <c r="I27" s="10">
        <v>10</v>
      </c>
      <c r="J27" s="6">
        <f t="shared" si="2"/>
        <v>25.52</v>
      </c>
      <c r="K27" s="5"/>
      <c r="L27" s="10"/>
      <c r="M27" s="8"/>
      <c r="N27" s="11">
        <f>IF(B27=0,0,(D27+G27)-(D26+G26))</f>
        <v>66.12</v>
      </c>
      <c r="O27" s="10">
        <v>20</v>
      </c>
      <c r="P27" s="10">
        <v>700</v>
      </c>
      <c r="Q27" s="10">
        <v>550</v>
      </c>
      <c r="R27" s="10">
        <v>8.5</v>
      </c>
      <c r="S27" s="10">
        <v>74</v>
      </c>
      <c r="T27" s="10"/>
      <c r="U27" s="10"/>
      <c r="V27" s="10">
        <v>197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6</v>
      </c>
      <c r="D28" s="6">
        <f t="shared" si="0"/>
        <v>20.88</v>
      </c>
      <c r="E28" s="5">
        <v>14</v>
      </c>
      <c r="F28" s="7">
        <v>2</v>
      </c>
      <c r="G28" s="6">
        <f t="shared" si="1"/>
        <v>197.2</v>
      </c>
      <c r="H28" s="5">
        <v>7</v>
      </c>
      <c r="I28" s="10">
        <v>0</v>
      </c>
      <c r="J28" s="6">
        <f t="shared" si="2"/>
        <v>97.44</v>
      </c>
      <c r="K28" s="5"/>
      <c r="L28" s="10"/>
      <c r="M28" s="8"/>
      <c r="N28" s="11">
        <v>71.92</v>
      </c>
      <c r="O28" s="10">
        <v>22</v>
      </c>
      <c r="P28" s="10">
        <v>700</v>
      </c>
      <c r="Q28" s="10">
        <v>550</v>
      </c>
      <c r="R28" s="10">
        <v>8.5</v>
      </c>
      <c r="S28" s="10">
        <v>67</v>
      </c>
      <c r="T28" s="10"/>
      <c r="U28" s="10"/>
      <c r="V28" s="10">
        <v>193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6</v>
      </c>
      <c r="D29" s="6">
        <f t="shared" si="0"/>
        <v>20.88</v>
      </c>
      <c r="E29" s="5">
        <v>1</v>
      </c>
      <c r="F29" s="7">
        <v>4.75</v>
      </c>
      <c r="G29" s="6">
        <f t="shared" si="1"/>
        <v>19.43</v>
      </c>
      <c r="H29" s="5">
        <v>12</v>
      </c>
      <c r="I29" s="10">
        <v>9</v>
      </c>
      <c r="J29" s="6">
        <f t="shared" si="2"/>
        <v>177.48</v>
      </c>
      <c r="K29" s="5"/>
      <c r="L29" s="10"/>
      <c r="M29" s="8"/>
      <c r="N29" s="11">
        <v>81.93</v>
      </c>
      <c r="O29" s="10">
        <v>22</v>
      </c>
      <c r="P29" s="10">
        <v>700</v>
      </c>
      <c r="Q29" s="10">
        <v>550</v>
      </c>
      <c r="R29" s="10">
        <v>8.5</v>
      </c>
      <c r="S29" s="10">
        <v>67</v>
      </c>
      <c r="T29" s="10"/>
      <c r="U29" s="10"/>
      <c r="V29" s="10">
        <v>201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6</v>
      </c>
      <c r="D30" s="6">
        <f t="shared" si="0"/>
        <v>20.88</v>
      </c>
      <c r="E30" s="5">
        <v>5</v>
      </c>
      <c r="F30" s="7">
        <v>0</v>
      </c>
      <c r="G30" s="6">
        <f t="shared" si="1"/>
        <v>69.599999999999994</v>
      </c>
      <c r="H30" s="5">
        <v>14</v>
      </c>
      <c r="I30" s="10">
        <v>2</v>
      </c>
      <c r="J30" s="6">
        <f t="shared" ref="J30:J39" si="4">((+H30*12)+I30)*1.16</f>
        <v>197.2</v>
      </c>
      <c r="K30" s="5"/>
      <c r="L30" s="10"/>
      <c r="M30" s="8"/>
      <c r="N30" s="11">
        <v>69.89</v>
      </c>
      <c r="O30" s="10">
        <v>20</v>
      </c>
      <c r="P30" s="10">
        <v>700</v>
      </c>
      <c r="Q30" s="10">
        <v>550</v>
      </c>
      <c r="R30" s="10">
        <v>8.5</v>
      </c>
      <c r="S30" s="10">
        <v>71</v>
      </c>
      <c r="T30" s="10"/>
      <c r="U30" s="10"/>
      <c r="V30" s="10">
        <v>202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6</v>
      </c>
      <c r="D31" s="6">
        <f t="shared" si="0"/>
        <v>20.88</v>
      </c>
      <c r="E31" s="5">
        <v>10</v>
      </c>
      <c r="F31" s="7">
        <v>1</v>
      </c>
      <c r="G31" s="6">
        <f t="shared" si="1"/>
        <v>140.35999999999999</v>
      </c>
      <c r="H31" s="5">
        <v>1</v>
      </c>
      <c r="I31" s="10">
        <v>3.25</v>
      </c>
      <c r="J31" s="6">
        <f t="shared" si="4"/>
        <v>17.689999999999998</v>
      </c>
      <c r="K31" s="5"/>
      <c r="L31" s="10"/>
      <c r="M31" s="8"/>
      <c r="N31" s="11">
        <v>73.63</v>
      </c>
      <c r="O31" s="10">
        <v>22</v>
      </c>
      <c r="P31" s="10">
        <v>700</v>
      </c>
      <c r="Q31" s="10">
        <v>550</v>
      </c>
      <c r="R31" s="10">
        <v>8.5</v>
      </c>
      <c r="S31" s="10">
        <v>67</v>
      </c>
      <c r="T31" s="10"/>
      <c r="U31" s="10"/>
      <c r="V31" s="10">
        <v>205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6</v>
      </c>
      <c r="D32" s="6">
        <f t="shared" si="0"/>
        <v>20.88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0</v>
      </c>
      <c r="J32" s="6">
        <f t="shared" si="4"/>
        <v>27.839999999999996</v>
      </c>
      <c r="K32" s="5"/>
      <c r="L32" s="10"/>
      <c r="M32" s="8"/>
      <c r="N32" s="11">
        <v>66.989999999999995</v>
      </c>
      <c r="O32" s="10">
        <v>20</v>
      </c>
      <c r="P32" s="10">
        <v>700</v>
      </c>
      <c r="Q32" s="10">
        <v>550</v>
      </c>
      <c r="R32" s="10">
        <v>8.5</v>
      </c>
      <c r="S32" s="10">
        <v>65</v>
      </c>
      <c r="T32" s="10"/>
      <c r="U32" s="10"/>
      <c r="V32" s="10">
        <v>213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6</v>
      </c>
      <c r="D33" s="6">
        <f t="shared" si="0"/>
        <v>20.88</v>
      </c>
      <c r="E33" s="5">
        <v>14</v>
      </c>
      <c r="F33" s="7">
        <v>2</v>
      </c>
      <c r="G33" s="6">
        <f t="shared" si="1"/>
        <v>197.2</v>
      </c>
      <c r="H33" s="5">
        <v>7</v>
      </c>
      <c r="I33" s="10">
        <v>4</v>
      </c>
      <c r="J33" s="6">
        <f t="shared" si="4"/>
        <v>102.08</v>
      </c>
      <c r="K33" s="5"/>
      <c r="L33" s="10"/>
      <c r="M33" s="8"/>
      <c r="N33" s="11">
        <v>74.239999999999995</v>
      </c>
      <c r="O33" s="10">
        <v>20</v>
      </c>
      <c r="P33" s="10">
        <v>700</v>
      </c>
      <c r="Q33" s="10">
        <v>550</v>
      </c>
      <c r="R33" s="10">
        <v>8.5</v>
      </c>
      <c r="S33" s="10">
        <v>65</v>
      </c>
      <c r="T33" s="10"/>
      <c r="U33" s="10"/>
      <c r="V33" s="10">
        <v>214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6</v>
      </c>
      <c r="D34" s="6">
        <f t="shared" si="0"/>
        <v>20.88</v>
      </c>
      <c r="E34" s="5">
        <v>2</v>
      </c>
      <c r="F34" s="7">
        <v>6.5</v>
      </c>
      <c r="G34" s="6">
        <f t="shared" si="1"/>
        <v>35.379999999999995</v>
      </c>
      <c r="H34" s="5">
        <v>12</v>
      </c>
      <c r="I34" s="10">
        <v>8</v>
      </c>
      <c r="J34" s="6">
        <f t="shared" si="4"/>
        <v>176.32</v>
      </c>
      <c r="K34" s="5"/>
      <c r="L34" s="10"/>
      <c r="M34" s="8"/>
      <c r="N34" s="11">
        <v>76.92</v>
      </c>
      <c r="O34" s="10">
        <v>20</v>
      </c>
      <c r="P34" s="10">
        <v>700</v>
      </c>
      <c r="Q34" s="10">
        <v>550</v>
      </c>
      <c r="R34" s="10">
        <v>8.5</v>
      </c>
      <c r="S34" s="10">
        <v>65</v>
      </c>
      <c r="T34" s="10"/>
      <c r="U34" s="10"/>
      <c r="V34" s="10">
        <v>211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6</v>
      </c>
      <c r="D35" s="6">
        <f t="shared" si="0"/>
        <v>20.88</v>
      </c>
      <c r="E35" s="5">
        <v>5</v>
      </c>
      <c r="F35" s="7">
        <v>8</v>
      </c>
      <c r="G35" s="6">
        <f t="shared" si="1"/>
        <v>78.88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63.38</v>
      </c>
      <c r="O35" s="10">
        <v>22</v>
      </c>
      <c r="P35" s="10">
        <v>700</v>
      </c>
      <c r="Q35" s="10">
        <v>550</v>
      </c>
      <c r="R35" s="10">
        <v>8.5</v>
      </c>
      <c r="S35" s="10">
        <v>67</v>
      </c>
      <c r="T35" s="10"/>
      <c r="U35" s="10"/>
      <c r="V35" s="10">
        <v>210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11</v>
      </c>
      <c r="F36" s="7">
        <v>0</v>
      </c>
      <c r="G36" s="6">
        <f t="shared" si="1"/>
        <v>153.11999999999998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f>IF(B36=0,0,(D36+G36)-(D35+G35))</f>
        <v>74.239999999999981</v>
      </c>
      <c r="O36" s="10">
        <v>22</v>
      </c>
      <c r="P36" s="10">
        <v>700</v>
      </c>
      <c r="Q36" s="10">
        <v>550</v>
      </c>
      <c r="R36" s="10">
        <v>8.5</v>
      </c>
      <c r="S36" s="10">
        <v>65</v>
      </c>
      <c r="T36" s="10"/>
      <c r="U36" s="10"/>
      <c r="V36" s="10">
        <v>212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6</v>
      </c>
      <c r="D37" s="6">
        <f t="shared" si="0"/>
        <v>20.88</v>
      </c>
      <c r="E37" s="5">
        <v>14</v>
      </c>
      <c r="F37" s="7">
        <v>2</v>
      </c>
      <c r="G37" s="6">
        <f t="shared" si="1"/>
        <v>197.2</v>
      </c>
      <c r="H37" s="5">
        <v>3</v>
      </c>
      <c r="I37" s="10">
        <v>5</v>
      </c>
      <c r="J37" s="6">
        <f t="shared" si="4"/>
        <v>47.559999999999995</v>
      </c>
      <c r="K37" s="5"/>
      <c r="L37" s="10"/>
      <c r="M37" s="8"/>
      <c r="N37" s="11">
        <v>70.11</v>
      </c>
      <c r="O37" s="10">
        <v>20</v>
      </c>
      <c r="P37" s="10">
        <v>700</v>
      </c>
      <c r="Q37" s="10">
        <v>550</v>
      </c>
      <c r="R37" s="10">
        <v>8.5</v>
      </c>
      <c r="S37" s="10">
        <v>65</v>
      </c>
      <c r="T37" s="10"/>
      <c r="U37" s="10"/>
      <c r="V37" s="10">
        <v>213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6</v>
      </c>
      <c r="D38" s="6">
        <f t="shared" si="0"/>
        <v>20.88</v>
      </c>
      <c r="E38" s="5">
        <v>3</v>
      </c>
      <c r="F38" s="7">
        <v>3</v>
      </c>
      <c r="G38" s="6">
        <f t="shared" si="1"/>
        <v>45.239999999999995</v>
      </c>
      <c r="H38" s="5">
        <v>8</v>
      </c>
      <c r="I38" s="10">
        <v>4</v>
      </c>
      <c r="J38" s="6">
        <f t="shared" si="4"/>
        <v>115.99999999999999</v>
      </c>
      <c r="K38" s="5"/>
      <c r="L38" s="10"/>
      <c r="M38" s="8"/>
      <c r="N38" s="11">
        <v>72.23</v>
      </c>
      <c r="O38" s="10">
        <v>20</v>
      </c>
      <c r="P38" s="10">
        <v>700</v>
      </c>
      <c r="Q38" s="10">
        <v>550</v>
      </c>
      <c r="R38" s="10">
        <v>8.5</v>
      </c>
      <c r="S38" s="10">
        <v>67</v>
      </c>
      <c r="T38" s="10"/>
      <c r="U38" s="10"/>
      <c r="V38" s="10">
        <v>210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6</v>
      </c>
      <c r="D39" s="6">
        <f t="shared" si="0"/>
        <v>20.88</v>
      </c>
      <c r="E39" s="5">
        <v>3</v>
      </c>
      <c r="F39" s="7">
        <v>2</v>
      </c>
      <c r="G39" s="6">
        <f t="shared" si="1"/>
        <v>44.08</v>
      </c>
      <c r="H39" s="5">
        <v>13</v>
      </c>
      <c r="I39" s="10">
        <v>4</v>
      </c>
      <c r="J39" s="6">
        <f t="shared" si="4"/>
        <v>185.6</v>
      </c>
      <c r="K39" s="5"/>
      <c r="L39" s="10"/>
      <c r="M39" s="8"/>
      <c r="N39" s="11">
        <v>69.599999999999994</v>
      </c>
      <c r="O39" s="10">
        <v>20</v>
      </c>
      <c r="P39" s="10">
        <v>700</v>
      </c>
      <c r="Q39" s="10">
        <v>550</v>
      </c>
      <c r="R39" s="10">
        <v>8.5</v>
      </c>
      <c r="S39" s="10">
        <v>67</v>
      </c>
      <c r="T39" s="10"/>
      <c r="U39" s="10"/>
      <c r="V39" s="10">
        <v>206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2195.4900000000002</v>
      </c>
      <c r="O40" s="20"/>
      <c r="T40" s="22" t="s">
        <v>34</v>
      </c>
      <c r="U40" s="20">
        <f>SUM(U9:U39)</f>
        <v>0</v>
      </c>
      <c r="V40" s="20">
        <f>SUM(V9:V39)</f>
        <v>6703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2195.4900000000002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6703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3" zoomScale="75" zoomScaleNormal="75" zoomScalePageLayoutView="75" workbookViewId="0">
      <selection activeCell="A38" sqref="A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5" customWidth="1"/>
    <col min="26" max="26" width="4.1640625" customWidth="1"/>
    <col min="27" max="27" width="6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14</v>
      </c>
      <c r="F8" s="7">
        <v>2</v>
      </c>
      <c r="G8" s="6">
        <f t="shared" ref="G8:G39" si="1">((+E8*12)+F8)*1.16</f>
        <v>197.2</v>
      </c>
      <c r="H8" s="5">
        <v>5</v>
      </c>
      <c r="I8" s="5">
        <v>0</v>
      </c>
      <c r="J8" s="6">
        <f t="shared" ref="J8:J29" si="2">((+H8*12)+I8)*1.16</f>
        <v>69.599999999999994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3.75</v>
      </c>
      <c r="G9" s="6">
        <f t="shared" si="1"/>
        <v>18.27</v>
      </c>
      <c r="H9" s="5">
        <v>10</v>
      </c>
      <c r="I9" s="10">
        <v>3</v>
      </c>
      <c r="J9" s="6">
        <f t="shared" si="2"/>
        <v>142.67999999999998</v>
      </c>
      <c r="K9" s="5"/>
      <c r="L9" s="10"/>
      <c r="M9" s="8"/>
      <c r="N9" s="11">
        <v>76.97</v>
      </c>
      <c r="O9" s="10">
        <v>18</v>
      </c>
      <c r="P9" s="10">
        <v>450</v>
      </c>
      <c r="Q9" s="10">
        <v>450</v>
      </c>
      <c r="R9" s="10">
        <v>8.5</v>
      </c>
      <c r="S9" s="10">
        <v>73</v>
      </c>
      <c r="T9" s="10"/>
      <c r="U9" s="10"/>
      <c r="V9" s="10">
        <v>229</v>
      </c>
      <c r="W9" s="12">
        <v>42401</v>
      </c>
      <c r="X9" s="10">
        <v>2</v>
      </c>
      <c r="Y9" s="10">
        <v>707797</v>
      </c>
      <c r="Z9" s="10">
        <v>14</v>
      </c>
      <c r="AA9" s="10">
        <v>4</v>
      </c>
      <c r="AB9" s="10">
        <v>1</v>
      </c>
      <c r="AC9" s="11">
        <v>3.75</v>
      </c>
      <c r="AD9" s="13">
        <v>182.82</v>
      </c>
    </row>
    <row r="10" spans="1:30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2</v>
      </c>
      <c r="F10" s="7">
        <v>0</v>
      </c>
      <c r="G10" s="6">
        <f t="shared" si="1"/>
        <v>27.839999999999996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65.25</v>
      </c>
      <c r="O10" s="10">
        <v>20</v>
      </c>
      <c r="P10" s="10">
        <v>450</v>
      </c>
      <c r="Q10" s="10">
        <v>450</v>
      </c>
      <c r="R10" s="10">
        <v>8.5</v>
      </c>
      <c r="S10" s="10">
        <v>70</v>
      </c>
      <c r="T10" s="10"/>
      <c r="U10" s="10"/>
      <c r="V10" s="10">
        <v>223</v>
      </c>
      <c r="W10" s="12">
        <v>42405</v>
      </c>
      <c r="X10" s="10">
        <v>3</v>
      </c>
      <c r="Y10" s="10">
        <v>2002033</v>
      </c>
      <c r="Z10" s="10">
        <v>14</v>
      </c>
      <c r="AA10" s="10">
        <v>5</v>
      </c>
      <c r="AB10" s="10">
        <v>2</v>
      </c>
      <c r="AC10" s="11">
        <v>9</v>
      </c>
      <c r="AD10" s="13">
        <v>163.33000000000001</v>
      </c>
    </row>
    <row r="11" spans="1:30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7</v>
      </c>
      <c r="F11" s="7">
        <v>0</v>
      </c>
      <c r="G11" s="6">
        <f t="shared" si="1"/>
        <v>97.44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f t="shared" ref="N11:N39" si="4">IF(B11=0,0,(D11+G11)-(D10+G10))</f>
        <v>69.599999999999994</v>
      </c>
      <c r="O11" s="10">
        <v>20</v>
      </c>
      <c r="P11" s="10">
        <v>400</v>
      </c>
      <c r="Q11" s="10">
        <v>400</v>
      </c>
      <c r="R11" s="10">
        <v>8.5</v>
      </c>
      <c r="S11" s="10">
        <v>70</v>
      </c>
      <c r="T11" s="10"/>
      <c r="U11" s="10"/>
      <c r="V11" s="10">
        <v>228</v>
      </c>
      <c r="W11" s="12">
        <v>42406</v>
      </c>
      <c r="X11" s="10">
        <v>2</v>
      </c>
      <c r="Y11" s="10">
        <v>2003552</v>
      </c>
      <c r="Z11" s="10">
        <v>14</v>
      </c>
      <c r="AA11" s="10">
        <v>0</v>
      </c>
      <c r="AB11" s="10">
        <v>1</v>
      </c>
      <c r="AC11" s="11">
        <v>5</v>
      </c>
      <c r="AD11" s="13">
        <v>176.16</v>
      </c>
    </row>
    <row r="12" spans="1:30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12</v>
      </c>
      <c r="F12" s="7">
        <v>0</v>
      </c>
      <c r="G12" s="6">
        <f t="shared" si="1"/>
        <v>167.04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f t="shared" si="4"/>
        <v>69.599999999999994</v>
      </c>
      <c r="O12" s="10">
        <v>23</v>
      </c>
      <c r="P12" s="10">
        <v>450</v>
      </c>
      <c r="Q12" s="10">
        <v>450</v>
      </c>
      <c r="R12" s="10">
        <v>8.5</v>
      </c>
      <c r="S12" s="10">
        <v>70</v>
      </c>
      <c r="T12" s="10"/>
      <c r="U12" s="10"/>
      <c r="V12" s="10">
        <v>230</v>
      </c>
      <c r="W12" s="12">
        <v>42410</v>
      </c>
      <c r="X12" s="10">
        <v>3</v>
      </c>
      <c r="Y12" s="10">
        <v>2005491</v>
      </c>
      <c r="Z12" s="10">
        <v>14</v>
      </c>
      <c r="AA12" s="10">
        <v>4.75</v>
      </c>
      <c r="AB12" s="10">
        <v>2</v>
      </c>
      <c r="AC12" s="11">
        <v>3.75</v>
      </c>
      <c r="AD12" s="13">
        <v>169.16</v>
      </c>
    </row>
    <row r="13" spans="1:30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2</v>
      </c>
      <c r="G13" s="6">
        <f t="shared" si="1"/>
        <v>197.2</v>
      </c>
      <c r="H13" s="5">
        <v>4</v>
      </c>
      <c r="I13" s="10">
        <v>8</v>
      </c>
      <c r="J13" s="6">
        <f t="shared" si="2"/>
        <v>64.959999999999994</v>
      </c>
      <c r="K13" s="5"/>
      <c r="L13" s="10"/>
      <c r="M13" s="8"/>
      <c r="N13" s="11">
        <v>60.09</v>
      </c>
      <c r="O13" s="10">
        <v>20</v>
      </c>
      <c r="P13" s="10">
        <v>400</v>
      </c>
      <c r="Q13" s="10">
        <v>400</v>
      </c>
      <c r="R13" s="10">
        <v>8.5</v>
      </c>
      <c r="S13" s="10">
        <v>70</v>
      </c>
      <c r="T13" s="10"/>
      <c r="U13" s="10"/>
      <c r="V13" s="10">
        <v>232</v>
      </c>
      <c r="W13" s="12">
        <v>42415</v>
      </c>
      <c r="X13" s="10">
        <v>2</v>
      </c>
      <c r="Y13" s="10">
        <v>2009152</v>
      </c>
      <c r="Z13" s="10">
        <v>14</v>
      </c>
      <c r="AA13" s="10">
        <v>0.75</v>
      </c>
      <c r="AB13" s="10">
        <v>2</v>
      </c>
      <c r="AC13" s="11">
        <v>4.5</v>
      </c>
      <c r="AD13" s="13">
        <v>163.62</v>
      </c>
    </row>
    <row r="14" spans="1:30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</v>
      </c>
      <c r="F14" s="7">
        <v>5</v>
      </c>
      <c r="G14" s="6">
        <f t="shared" si="1"/>
        <v>19.72</v>
      </c>
      <c r="H14" s="5">
        <v>9</v>
      </c>
      <c r="I14" s="10">
        <v>8</v>
      </c>
      <c r="J14" s="6">
        <f t="shared" si="2"/>
        <v>134.56</v>
      </c>
      <c r="K14" s="5"/>
      <c r="L14" s="10"/>
      <c r="M14" s="8"/>
      <c r="N14" s="11">
        <v>68.28</v>
      </c>
      <c r="O14" s="10">
        <v>18</v>
      </c>
      <c r="P14" s="10">
        <v>400</v>
      </c>
      <c r="Q14" s="10">
        <v>400</v>
      </c>
      <c r="R14" s="10">
        <v>8.5</v>
      </c>
      <c r="S14" s="10">
        <v>71</v>
      </c>
      <c r="T14" s="10"/>
      <c r="U14" s="10"/>
      <c r="V14" s="10">
        <v>231</v>
      </c>
      <c r="W14" s="12">
        <v>42417</v>
      </c>
      <c r="X14" s="10">
        <v>1</v>
      </c>
      <c r="Y14" s="10">
        <v>2011681</v>
      </c>
      <c r="Z14" s="10">
        <v>13</v>
      </c>
      <c r="AA14" s="10">
        <v>11</v>
      </c>
      <c r="AB14" s="10">
        <v>1</v>
      </c>
      <c r="AC14" s="11">
        <v>4</v>
      </c>
      <c r="AD14" s="13">
        <v>176.16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</v>
      </c>
      <c r="F15" s="7">
        <v>8</v>
      </c>
      <c r="G15" s="6">
        <f t="shared" si="1"/>
        <v>23.2</v>
      </c>
      <c r="H15" s="5">
        <v>14</v>
      </c>
      <c r="I15" s="10">
        <v>2</v>
      </c>
      <c r="J15" s="6">
        <f t="shared" si="2"/>
        <v>197.2</v>
      </c>
      <c r="K15" s="5"/>
      <c r="L15" s="10"/>
      <c r="M15" s="8"/>
      <c r="N15" s="11">
        <v>66.12</v>
      </c>
      <c r="O15" s="10">
        <v>20</v>
      </c>
      <c r="P15" s="10">
        <v>400</v>
      </c>
      <c r="Q15" s="10">
        <v>400</v>
      </c>
      <c r="R15" s="10">
        <v>8.5</v>
      </c>
      <c r="S15" s="10">
        <v>69</v>
      </c>
      <c r="T15" s="10"/>
      <c r="U15" s="10"/>
      <c r="V15" s="10">
        <v>230</v>
      </c>
      <c r="W15" s="12">
        <v>42418</v>
      </c>
      <c r="X15" s="10">
        <v>3</v>
      </c>
      <c r="Y15" s="10">
        <v>2011704</v>
      </c>
      <c r="Z15" s="10">
        <v>13</v>
      </c>
      <c r="AA15" s="10">
        <v>8.75</v>
      </c>
      <c r="AB15" s="10">
        <v>1</v>
      </c>
      <c r="AC15" s="11">
        <v>4</v>
      </c>
      <c r="AD15" s="13">
        <v>173.54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6</v>
      </c>
      <c r="F16" s="7">
        <v>3</v>
      </c>
      <c r="G16" s="6">
        <f t="shared" si="1"/>
        <v>87</v>
      </c>
      <c r="H16" s="5">
        <v>14</v>
      </c>
      <c r="I16" s="10">
        <v>2</v>
      </c>
      <c r="J16" s="6">
        <f t="shared" si="2"/>
        <v>197.2</v>
      </c>
      <c r="K16" s="5"/>
      <c r="L16" s="10"/>
      <c r="M16" s="8"/>
      <c r="N16" s="11">
        <f t="shared" si="4"/>
        <v>63.8</v>
      </c>
      <c r="O16" s="10">
        <v>20</v>
      </c>
      <c r="P16" s="10">
        <v>500</v>
      </c>
      <c r="Q16" s="10">
        <v>500</v>
      </c>
      <c r="R16" s="10">
        <v>8.5</v>
      </c>
      <c r="S16" s="10">
        <v>72</v>
      </c>
      <c r="T16" s="10"/>
      <c r="U16" s="10"/>
      <c r="V16" s="10">
        <v>232</v>
      </c>
      <c r="W16" s="12">
        <v>42418</v>
      </c>
      <c r="X16" s="10">
        <v>2</v>
      </c>
      <c r="Y16" s="10">
        <v>2010254</v>
      </c>
      <c r="Z16" s="10">
        <v>13</v>
      </c>
      <c r="AA16" s="10">
        <v>5.5</v>
      </c>
      <c r="AB16" s="10">
        <v>1</v>
      </c>
      <c r="AC16" s="11">
        <v>4</v>
      </c>
      <c r="AD16" s="13">
        <v>169.75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11</v>
      </c>
      <c r="F17" s="7">
        <v>3</v>
      </c>
      <c r="G17" s="6">
        <f t="shared" si="1"/>
        <v>156.6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f t="shared" si="4"/>
        <v>69.599999999999994</v>
      </c>
      <c r="O17" s="10">
        <v>21</v>
      </c>
      <c r="P17" s="10">
        <v>500</v>
      </c>
      <c r="Q17" s="10">
        <v>500</v>
      </c>
      <c r="R17" s="10">
        <v>8.5</v>
      </c>
      <c r="S17" s="10">
        <v>70</v>
      </c>
      <c r="T17" s="10"/>
      <c r="U17" s="10"/>
      <c r="V17" s="10">
        <v>235</v>
      </c>
      <c r="W17" s="12">
        <v>42425</v>
      </c>
      <c r="X17" s="10">
        <v>1</v>
      </c>
      <c r="Y17" s="10">
        <v>2014466</v>
      </c>
      <c r="Z17" s="10">
        <v>14</v>
      </c>
      <c r="AA17" s="10">
        <v>0.5</v>
      </c>
      <c r="AB17" s="10">
        <v>1</v>
      </c>
      <c r="AC17" s="11">
        <v>4.25</v>
      </c>
      <c r="AD17" s="13">
        <v>177.62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14</v>
      </c>
      <c r="F18" s="7">
        <v>2</v>
      </c>
      <c r="G18" s="6">
        <f t="shared" si="1"/>
        <v>197.2</v>
      </c>
      <c r="H18" s="5">
        <v>4</v>
      </c>
      <c r="I18" s="10">
        <v>0</v>
      </c>
      <c r="J18" s="6">
        <f t="shared" si="2"/>
        <v>55.679999999999993</v>
      </c>
      <c r="K18" s="5"/>
      <c r="L18" s="10"/>
      <c r="M18" s="8"/>
      <c r="N18" s="11">
        <v>68.239999999999995</v>
      </c>
      <c r="O18" s="10">
        <v>20</v>
      </c>
      <c r="P18" s="10">
        <v>500</v>
      </c>
      <c r="Q18" s="10">
        <v>500</v>
      </c>
      <c r="R18" s="10">
        <v>8.5</v>
      </c>
      <c r="S18" s="10">
        <v>70</v>
      </c>
      <c r="T18" s="10"/>
      <c r="U18" s="10"/>
      <c r="V18" s="10">
        <v>231</v>
      </c>
      <c r="W18" s="12">
        <v>42429</v>
      </c>
      <c r="X18" s="10">
        <v>2</v>
      </c>
      <c r="Y18" s="10">
        <v>2016604</v>
      </c>
      <c r="Z18" s="10">
        <v>14</v>
      </c>
      <c r="AA18" s="10">
        <v>5.75</v>
      </c>
      <c r="AB18" s="10">
        <v>1</v>
      </c>
      <c r="AC18" s="11">
        <v>10</v>
      </c>
      <c r="AD18" s="13">
        <v>177.04</v>
      </c>
    </row>
    <row r="19" spans="1:30" ht="13" thickBot="1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14</v>
      </c>
      <c r="F19" s="7">
        <v>2</v>
      </c>
      <c r="G19" s="6">
        <f t="shared" si="1"/>
        <v>197.2</v>
      </c>
      <c r="H19" s="5">
        <v>8</v>
      </c>
      <c r="I19" s="10">
        <v>10</v>
      </c>
      <c r="J19" s="6">
        <f t="shared" si="2"/>
        <v>122.96</v>
      </c>
      <c r="K19" s="5"/>
      <c r="L19" s="10"/>
      <c r="M19" s="8"/>
      <c r="N19" s="11">
        <v>67.28</v>
      </c>
      <c r="O19" s="10">
        <v>20</v>
      </c>
      <c r="P19" s="10">
        <v>500</v>
      </c>
      <c r="Q19" s="10">
        <v>500</v>
      </c>
      <c r="R19" s="10">
        <v>8.5</v>
      </c>
      <c r="S19" s="10">
        <v>70</v>
      </c>
      <c r="T19" s="10"/>
      <c r="U19" s="10"/>
      <c r="V19" s="10">
        <v>228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14</v>
      </c>
      <c r="F20" s="7">
        <v>2</v>
      </c>
      <c r="G20" s="6">
        <f t="shared" si="1"/>
        <v>197.2</v>
      </c>
      <c r="H20" s="5">
        <v>13</v>
      </c>
      <c r="I20" s="10">
        <v>9</v>
      </c>
      <c r="J20" s="6">
        <f t="shared" si="2"/>
        <v>191.39999999999998</v>
      </c>
      <c r="K20" s="5"/>
      <c r="L20" s="10"/>
      <c r="M20" s="8"/>
      <c r="N20" s="11">
        <v>68.44</v>
      </c>
      <c r="O20" s="10">
        <v>20</v>
      </c>
      <c r="P20" s="10">
        <v>550</v>
      </c>
      <c r="Q20" s="10">
        <v>550</v>
      </c>
      <c r="R20" s="10">
        <v>8.5</v>
      </c>
      <c r="S20" s="10">
        <v>71</v>
      </c>
      <c r="T20" s="10"/>
      <c r="U20" s="10"/>
      <c r="V20" s="14">
        <v>227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6</v>
      </c>
      <c r="C21" s="10">
        <v>7</v>
      </c>
      <c r="D21" s="6">
        <f t="shared" si="0"/>
        <v>91.64</v>
      </c>
      <c r="E21" s="5">
        <v>14</v>
      </c>
      <c r="F21" s="7">
        <v>2</v>
      </c>
      <c r="G21" s="6">
        <f t="shared" si="1"/>
        <v>197.2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f t="shared" si="4"/>
        <v>69.599999999999994</v>
      </c>
      <c r="O21" s="10">
        <v>22</v>
      </c>
      <c r="P21" s="10">
        <v>550</v>
      </c>
      <c r="Q21" s="10">
        <v>550</v>
      </c>
      <c r="R21" s="16">
        <v>8.5</v>
      </c>
      <c r="S21" s="10">
        <v>72</v>
      </c>
      <c r="T21" s="10"/>
      <c r="U21" s="10"/>
      <c r="V21" s="10">
        <v>224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11</v>
      </c>
      <c r="C22" s="10">
        <v>0</v>
      </c>
      <c r="D22" s="6">
        <f t="shared" si="0"/>
        <v>153.11999999999998</v>
      </c>
      <c r="E22" s="5">
        <v>14</v>
      </c>
      <c r="F22" s="7">
        <v>2</v>
      </c>
      <c r="G22" s="6">
        <f t="shared" si="1"/>
        <v>197.2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 t="shared" si="4"/>
        <v>61.479999999999961</v>
      </c>
      <c r="O22" s="10">
        <v>20</v>
      </c>
      <c r="P22" s="10">
        <v>550</v>
      </c>
      <c r="Q22" s="10">
        <v>550</v>
      </c>
      <c r="R22" s="10">
        <v>8.5</v>
      </c>
      <c r="S22" s="10">
        <v>73</v>
      </c>
      <c r="T22" s="10"/>
      <c r="U22" s="10"/>
      <c r="V22" s="10">
        <v>223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13</v>
      </c>
      <c r="C23" s="10">
        <v>11</v>
      </c>
      <c r="D23" s="6">
        <f t="shared" si="0"/>
        <v>193.72</v>
      </c>
      <c r="E23" s="5">
        <v>4</v>
      </c>
      <c r="F23" s="7">
        <v>0</v>
      </c>
      <c r="G23" s="6">
        <f t="shared" si="1"/>
        <v>55.679999999999993</v>
      </c>
      <c r="H23" s="5">
        <v>13</v>
      </c>
      <c r="I23" s="10">
        <v>9</v>
      </c>
      <c r="J23" s="6">
        <f t="shared" si="2"/>
        <v>191.39999999999998</v>
      </c>
      <c r="K23" s="5"/>
      <c r="L23" s="10"/>
      <c r="M23" s="8"/>
      <c r="N23" s="11">
        <v>62.7</v>
      </c>
      <c r="O23" s="10">
        <v>22</v>
      </c>
      <c r="P23" s="10">
        <v>550</v>
      </c>
      <c r="Q23" s="10">
        <v>550</v>
      </c>
      <c r="R23" s="10">
        <v>8.5</v>
      </c>
      <c r="S23" s="10">
        <v>71</v>
      </c>
      <c r="T23" s="10"/>
      <c r="U23" s="10"/>
      <c r="V23" s="10">
        <v>231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13</v>
      </c>
      <c r="C24" s="10">
        <v>11</v>
      </c>
      <c r="D24" s="6">
        <f t="shared" si="0"/>
        <v>193.72</v>
      </c>
      <c r="E24" s="5">
        <v>9</v>
      </c>
      <c r="F24" s="7">
        <v>0</v>
      </c>
      <c r="G24" s="6">
        <f t="shared" si="1"/>
        <v>125.27999999999999</v>
      </c>
      <c r="H24" s="5">
        <v>13</v>
      </c>
      <c r="I24" s="10">
        <v>9</v>
      </c>
      <c r="J24" s="6">
        <f t="shared" si="2"/>
        <v>191.39999999999998</v>
      </c>
      <c r="K24" s="5"/>
      <c r="L24" s="10"/>
      <c r="M24" s="8"/>
      <c r="N24" s="11">
        <f t="shared" si="4"/>
        <v>69.600000000000023</v>
      </c>
      <c r="O24" s="10">
        <v>22</v>
      </c>
      <c r="P24" s="10">
        <v>550</v>
      </c>
      <c r="Q24" s="10">
        <v>550</v>
      </c>
      <c r="R24" s="10">
        <v>8.5</v>
      </c>
      <c r="S24" s="10">
        <v>74</v>
      </c>
      <c r="T24" s="10"/>
      <c r="U24" s="10"/>
      <c r="V24" s="10">
        <v>228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6</v>
      </c>
      <c r="G25" s="6">
        <f t="shared" si="1"/>
        <v>187.92</v>
      </c>
      <c r="H25" s="5">
        <v>13</v>
      </c>
      <c r="I25" s="10">
        <v>9</v>
      </c>
      <c r="J25" s="6">
        <f t="shared" si="2"/>
        <v>191.39999999999998</v>
      </c>
      <c r="K25" s="5"/>
      <c r="L25" s="10"/>
      <c r="M25" s="8"/>
      <c r="N25" s="11">
        <v>63.64</v>
      </c>
      <c r="O25" s="10">
        <v>22</v>
      </c>
      <c r="P25" s="10">
        <v>500</v>
      </c>
      <c r="Q25" s="10">
        <v>500</v>
      </c>
      <c r="R25" s="10">
        <v>8.5</v>
      </c>
      <c r="S25" s="10">
        <v>75</v>
      </c>
      <c r="T25" s="10"/>
      <c r="U25" s="10"/>
      <c r="V25" s="17">
        <v>219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5</v>
      </c>
      <c r="C26" s="10">
        <v>9</v>
      </c>
      <c r="D26" s="6">
        <f t="shared" si="0"/>
        <v>80.039999999999992</v>
      </c>
      <c r="E26" s="5">
        <v>1</v>
      </c>
      <c r="F26" s="7">
        <v>4</v>
      </c>
      <c r="G26" s="6">
        <f t="shared" si="1"/>
        <v>18.559999999999999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62.57</v>
      </c>
      <c r="O26" s="10">
        <v>20</v>
      </c>
      <c r="P26" s="10">
        <v>500</v>
      </c>
      <c r="Q26" s="10">
        <v>500</v>
      </c>
      <c r="R26" s="10">
        <v>8.5</v>
      </c>
      <c r="S26" s="10">
        <v>73</v>
      </c>
      <c r="T26" s="10"/>
      <c r="U26" s="10"/>
      <c r="V26" s="10">
        <v>216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10</v>
      </c>
      <c r="C27" s="10">
        <v>2</v>
      </c>
      <c r="D27" s="6">
        <f t="shared" si="0"/>
        <v>141.51999999999998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61.47999999999999</v>
      </c>
      <c r="O27" s="10">
        <v>20</v>
      </c>
      <c r="P27" s="10">
        <v>500</v>
      </c>
      <c r="Q27" s="10">
        <v>500</v>
      </c>
      <c r="R27" s="10">
        <v>8.5</v>
      </c>
      <c r="S27" s="10">
        <v>75</v>
      </c>
      <c r="T27" s="10"/>
      <c r="U27" s="10"/>
      <c r="V27" s="10">
        <v>215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1</v>
      </c>
      <c r="F28" s="7">
        <v>9</v>
      </c>
      <c r="G28" s="6">
        <f t="shared" si="1"/>
        <v>24.36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61.480000000000018</v>
      </c>
      <c r="O28" s="10">
        <v>22</v>
      </c>
      <c r="P28" s="10">
        <v>500</v>
      </c>
      <c r="Q28" s="10">
        <v>500</v>
      </c>
      <c r="R28" s="10">
        <v>8.5</v>
      </c>
      <c r="S28" s="10">
        <v>76</v>
      </c>
      <c r="T28" s="10"/>
      <c r="U28" s="10"/>
      <c r="V28" s="10">
        <v>213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6</v>
      </c>
      <c r="F29" s="7">
        <v>4</v>
      </c>
      <c r="G29" s="6">
        <f t="shared" si="1"/>
        <v>88.16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 t="shared" si="4"/>
        <v>63.800000000000011</v>
      </c>
      <c r="O29" s="10">
        <v>22</v>
      </c>
      <c r="P29" s="10">
        <v>500</v>
      </c>
      <c r="Q29" s="10">
        <v>500</v>
      </c>
      <c r="R29" s="10">
        <v>8.5</v>
      </c>
      <c r="S29" s="10">
        <v>72</v>
      </c>
      <c r="T29" s="10"/>
      <c r="U29" s="10"/>
      <c r="V29" s="10">
        <v>216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14</v>
      </c>
      <c r="C30" s="10">
        <v>2</v>
      </c>
      <c r="D30" s="6">
        <f t="shared" si="0"/>
        <v>197.2</v>
      </c>
      <c r="E30" s="5">
        <v>11</v>
      </c>
      <c r="F30" s="7">
        <v>0</v>
      </c>
      <c r="G30" s="6">
        <f t="shared" si="1"/>
        <v>153.11999999999998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/>
      <c r="N30" s="11">
        <f t="shared" si="4"/>
        <v>64.959999999999923</v>
      </c>
      <c r="O30" s="10">
        <v>22</v>
      </c>
      <c r="P30" s="10">
        <v>550</v>
      </c>
      <c r="Q30" s="10">
        <v>550</v>
      </c>
      <c r="R30" s="10">
        <v>8.5</v>
      </c>
      <c r="S30" s="10">
        <v>74</v>
      </c>
      <c r="T30" s="10"/>
      <c r="U30" s="10"/>
      <c r="V30" s="10">
        <v>220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2</v>
      </c>
      <c r="D31" s="6">
        <f t="shared" si="0"/>
        <v>197.2</v>
      </c>
      <c r="E31" s="5">
        <v>11</v>
      </c>
      <c r="F31" s="7">
        <v>0</v>
      </c>
      <c r="G31" s="6">
        <f t="shared" si="1"/>
        <v>153.11999999999998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 t="s">
        <v>49</v>
      </c>
      <c r="N31" s="11">
        <f t="shared" si="4"/>
        <v>0</v>
      </c>
      <c r="O31" s="10">
        <v>0</v>
      </c>
      <c r="P31" s="10">
        <v>1200</v>
      </c>
      <c r="Q31" s="10">
        <v>1100</v>
      </c>
      <c r="R31" s="10">
        <v>8.5</v>
      </c>
      <c r="S31" s="10">
        <v>14</v>
      </c>
      <c r="T31" s="10"/>
      <c r="U31" s="10"/>
      <c r="V31" s="10">
        <v>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5</v>
      </c>
      <c r="D32" s="6">
        <f t="shared" si="0"/>
        <v>19.72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4</v>
      </c>
      <c r="J32" s="6">
        <f t="shared" si="5"/>
        <v>32.479999999999997</v>
      </c>
      <c r="K32" s="5"/>
      <c r="L32" s="10"/>
      <c r="M32" s="8"/>
      <c r="N32" s="11">
        <v>58.14</v>
      </c>
      <c r="O32" s="10">
        <v>18</v>
      </c>
      <c r="P32" s="10">
        <v>700</v>
      </c>
      <c r="Q32" s="10">
        <v>500</v>
      </c>
      <c r="R32" s="10">
        <v>8.5</v>
      </c>
      <c r="S32" s="10">
        <v>70</v>
      </c>
      <c r="T32" s="10"/>
      <c r="U32" s="10"/>
      <c r="V32" s="10">
        <v>167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5</v>
      </c>
      <c r="D33" s="6">
        <f t="shared" si="0"/>
        <v>19.72</v>
      </c>
      <c r="E33" s="5">
        <v>14</v>
      </c>
      <c r="F33" s="7">
        <v>2</v>
      </c>
      <c r="G33" s="6">
        <f t="shared" si="1"/>
        <v>197.2</v>
      </c>
      <c r="H33" s="5">
        <v>7</v>
      </c>
      <c r="I33" s="10">
        <v>2</v>
      </c>
      <c r="J33" s="6">
        <f t="shared" si="5"/>
        <v>99.759999999999991</v>
      </c>
      <c r="K33" s="5"/>
      <c r="L33" s="10"/>
      <c r="M33" s="8"/>
      <c r="N33" s="11">
        <v>67.28</v>
      </c>
      <c r="O33" s="10">
        <v>22</v>
      </c>
      <c r="P33" s="10">
        <v>700</v>
      </c>
      <c r="Q33" s="10">
        <v>500</v>
      </c>
      <c r="R33" s="10">
        <v>8.5</v>
      </c>
      <c r="S33" s="10">
        <v>70</v>
      </c>
      <c r="T33" s="10"/>
      <c r="U33" s="10"/>
      <c r="V33" s="10">
        <v>228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5</v>
      </c>
      <c r="D34" s="6">
        <f t="shared" si="0"/>
        <v>19.72</v>
      </c>
      <c r="E34" s="5">
        <v>14</v>
      </c>
      <c r="F34" s="7">
        <v>2</v>
      </c>
      <c r="G34" s="6">
        <f t="shared" si="1"/>
        <v>197.2</v>
      </c>
      <c r="H34" s="5">
        <v>12</v>
      </c>
      <c r="I34" s="10">
        <v>6</v>
      </c>
      <c r="J34" s="6">
        <f t="shared" si="5"/>
        <v>174</v>
      </c>
      <c r="K34" s="5"/>
      <c r="L34" s="10"/>
      <c r="M34" s="8"/>
      <c r="N34" s="11">
        <v>74.239999999999995</v>
      </c>
      <c r="O34" s="10">
        <v>25</v>
      </c>
      <c r="P34" s="10">
        <v>700</v>
      </c>
      <c r="Q34" s="10">
        <v>550</v>
      </c>
      <c r="R34" s="10">
        <v>8.5</v>
      </c>
      <c r="S34" s="10">
        <v>72</v>
      </c>
      <c r="T34" s="10"/>
      <c r="U34" s="10"/>
      <c r="V34" s="10">
        <v>242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5</v>
      </c>
      <c r="C35" s="10">
        <v>0</v>
      </c>
      <c r="D35" s="6">
        <f t="shared" si="0"/>
        <v>69.599999999999994</v>
      </c>
      <c r="E35" s="5">
        <v>14</v>
      </c>
      <c r="F35" s="7">
        <v>2</v>
      </c>
      <c r="G35" s="6">
        <f t="shared" si="1"/>
        <v>197.2</v>
      </c>
      <c r="H35" s="5">
        <v>14</v>
      </c>
      <c r="I35" s="10">
        <v>2</v>
      </c>
      <c r="J35" s="6">
        <f t="shared" si="5"/>
        <v>197.2</v>
      </c>
      <c r="K35" s="5"/>
      <c r="L35" s="10"/>
      <c r="M35" s="8"/>
      <c r="N35" s="11">
        <v>73.08</v>
      </c>
      <c r="O35" s="10">
        <v>23</v>
      </c>
      <c r="P35" s="10">
        <v>700</v>
      </c>
      <c r="Q35" s="10">
        <v>550</v>
      </c>
      <c r="R35" s="10">
        <v>8.5</v>
      </c>
      <c r="S35" s="10">
        <v>74</v>
      </c>
      <c r="T35" s="10"/>
      <c r="U35" s="10"/>
      <c r="V35" s="10">
        <v>241</v>
      </c>
      <c r="W35" s="19" t="s">
        <v>45</v>
      </c>
      <c r="X35" s="19"/>
      <c r="Y35" s="34" t="s">
        <v>284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10</v>
      </c>
      <c r="C36" s="10">
        <v>7</v>
      </c>
      <c r="D36" s="6">
        <f t="shared" si="0"/>
        <v>147.32</v>
      </c>
      <c r="E36" s="5">
        <v>14</v>
      </c>
      <c r="F36" s="7">
        <v>2</v>
      </c>
      <c r="G36" s="6">
        <f t="shared" si="1"/>
        <v>197.2</v>
      </c>
      <c r="H36" s="5">
        <v>14</v>
      </c>
      <c r="I36" s="10">
        <v>2</v>
      </c>
      <c r="J36" s="6">
        <f t="shared" si="5"/>
        <v>197.2</v>
      </c>
      <c r="K36" s="5"/>
      <c r="L36" s="10"/>
      <c r="M36" s="8"/>
      <c r="N36" s="11">
        <f t="shared" si="4"/>
        <v>77.720000000000027</v>
      </c>
      <c r="O36" s="10">
        <v>23</v>
      </c>
      <c r="P36" s="10">
        <v>700</v>
      </c>
      <c r="Q36" s="10">
        <v>550</v>
      </c>
      <c r="R36" s="10">
        <v>8.5</v>
      </c>
      <c r="S36" s="10">
        <v>71</v>
      </c>
      <c r="T36" s="10"/>
      <c r="U36" s="10"/>
      <c r="V36" s="10">
        <v>251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1</v>
      </c>
      <c r="B37" s="10">
        <v>14</v>
      </c>
      <c r="C37" s="10">
        <v>0</v>
      </c>
      <c r="D37" s="6">
        <f t="shared" si="0"/>
        <v>194.88</v>
      </c>
      <c r="E37" s="5">
        <v>3</v>
      </c>
      <c r="F37" s="7">
        <v>3</v>
      </c>
      <c r="G37" s="6">
        <f t="shared" si="1"/>
        <v>45.239999999999995</v>
      </c>
      <c r="H37" s="5">
        <v>14</v>
      </c>
      <c r="I37" s="10">
        <v>2</v>
      </c>
      <c r="J37" s="6">
        <f t="shared" si="5"/>
        <v>197.2</v>
      </c>
      <c r="K37" s="5"/>
      <c r="L37" s="10"/>
      <c r="M37" s="8"/>
      <c r="N37" s="11">
        <v>72.64</v>
      </c>
      <c r="O37" s="10">
        <v>24</v>
      </c>
      <c r="P37" s="10">
        <v>700</v>
      </c>
      <c r="Q37" s="10">
        <v>550</v>
      </c>
      <c r="R37" s="10">
        <v>8.5</v>
      </c>
      <c r="S37" s="10">
        <v>70</v>
      </c>
      <c r="T37" s="10"/>
      <c r="U37" s="10"/>
      <c r="V37" s="10">
        <v>235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1877.68</v>
      </c>
      <c r="O40" s="20"/>
      <c r="T40" s="22" t="s">
        <v>34</v>
      </c>
      <c r="U40" s="20">
        <f>SUM(U9:U39)</f>
        <v>0</v>
      </c>
      <c r="V40" s="20">
        <f>SUM(V9:V39)</f>
        <v>6342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1877.68</v>
      </c>
      <c r="O42" s="9">
        <f>O40+O41</f>
        <v>0</v>
      </c>
      <c r="S42" t="s">
        <v>48</v>
      </c>
      <c r="U42" s="9">
        <f>U40+U41</f>
        <v>0</v>
      </c>
      <c r="V42" s="9">
        <f>V40+V41</f>
        <v>6342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M29" sqref="M2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5" customWidth="1"/>
    <col min="7" max="7" width="7.6640625" customWidth="1"/>
    <col min="8" max="8" width="5.83203125" customWidth="1"/>
    <col min="9" max="9" width="5.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6.83203125" customWidth="1"/>
    <col min="28" max="28" width="4.1640625" customWidth="1"/>
    <col min="29" max="29" width="7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283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2016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</v>
      </c>
      <c r="F8" s="7">
        <v>6.25</v>
      </c>
      <c r="G8" s="6">
        <f t="shared" ref="G8:G39" si="1">((+E8*12)+F8)*1.16</f>
        <v>21.169999999999998</v>
      </c>
      <c r="H8" s="5">
        <v>9</v>
      </c>
      <c r="I8" s="5">
        <v>5</v>
      </c>
      <c r="J8" s="6">
        <f t="shared" ref="J8:J29" si="2">((+H8*12)+I8)*1.16</f>
        <v>131.07999999999998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6.25</v>
      </c>
      <c r="G9" s="6">
        <f t="shared" si="1"/>
        <v>21.169999999999998</v>
      </c>
      <c r="H9" s="5">
        <v>13</v>
      </c>
      <c r="I9" s="10">
        <v>11</v>
      </c>
      <c r="J9" s="6">
        <f t="shared" si="2"/>
        <v>193.72</v>
      </c>
      <c r="K9" s="5"/>
      <c r="L9" s="10"/>
      <c r="M9" s="8"/>
      <c r="N9" s="11">
        <v>62.64</v>
      </c>
      <c r="O9" s="10">
        <v>15</v>
      </c>
      <c r="P9" s="10">
        <v>500</v>
      </c>
      <c r="Q9" s="10">
        <v>500</v>
      </c>
      <c r="R9" s="10">
        <v>8.5</v>
      </c>
      <c r="S9" s="10">
        <v>70</v>
      </c>
      <c r="T9" s="10"/>
      <c r="U9" s="10"/>
      <c r="V9" s="10">
        <v>228</v>
      </c>
      <c r="W9" s="12">
        <v>42372</v>
      </c>
      <c r="X9" s="10">
        <v>3</v>
      </c>
      <c r="Y9" s="10">
        <v>624256</v>
      </c>
      <c r="Z9" s="10">
        <v>14</v>
      </c>
      <c r="AA9" s="10">
        <v>2.75</v>
      </c>
      <c r="AB9" s="10">
        <v>1</v>
      </c>
      <c r="AC9" s="11">
        <v>8.25</v>
      </c>
      <c r="AD9" s="13">
        <v>174.58</v>
      </c>
    </row>
    <row r="10" spans="1:30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6</v>
      </c>
      <c r="F10" s="7">
        <v>4</v>
      </c>
      <c r="G10" s="6">
        <f t="shared" si="1"/>
        <v>88.16</v>
      </c>
      <c r="H10" s="5">
        <v>13</v>
      </c>
      <c r="I10" s="10">
        <v>11</v>
      </c>
      <c r="J10" s="6">
        <f t="shared" si="2"/>
        <v>193.72</v>
      </c>
      <c r="K10" s="5"/>
      <c r="L10" s="10"/>
      <c r="M10" s="8"/>
      <c r="N10" s="11">
        <f>IF(B10=0,0,(D10+G10)-(D9+G9))</f>
        <v>66.989999999999995</v>
      </c>
      <c r="O10" s="10">
        <v>17</v>
      </c>
      <c r="P10" s="10">
        <v>450</v>
      </c>
      <c r="Q10" s="10">
        <v>450</v>
      </c>
      <c r="R10" s="10">
        <v>8.5</v>
      </c>
      <c r="S10" s="10">
        <v>65</v>
      </c>
      <c r="T10" s="10"/>
      <c r="U10" s="10"/>
      <c r="V10" s="10">
        <v>229</v>
      </c>
      <c r="W10" s="12">
        <v>42374</v>
      </c>
      <c r="X10" s="10">
        <v>2</v>
      </c>
      <c r="Y10" s="10">
        <v>632809</v>
      </c>
      <c r="Z10" s="10">
        <v>14</v>
      </c>
      <c r="AA10" s="10">
        <v>4</v>
      </c>
      <c r="AB10" s="10">
        <v>1</v>
      </c>
      <c r="AC10" s="11">
        <v>11</v>
      </c>
      <c r="AD10" s="13">
        <v>172.84</v>
      </c>
    </row>
    <row r="11" spans="1:30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10</v>
      </c>
      <c r="F11" s="7">
        <v>10</v>
      </c>
      <c r="G11" s="6">
        <f t="shared" si="1"/>
        <v>150.79999999999998</v>
      </c>
      <c r="H11" s="5">
        <v>1</v>
      </c>
      <c r="I11" s="10">
        <v>9</v>
      </c>
      <c r="J11" s="6">
        <f t="shared" si="2"/>
        <v>24.36</v>
      </c>
      <c r="K11" s="5"/>
      <c r="L11" s="10"/>
      <c r="M11" s="8"/>
      <c r="N11" s="11">
        <v>67.86</v>
      </c>
      <c r="O11" s="10">
        <v>15</v>
      </c>
      <c r="P11" s="10">
        <v>450</v>
      </c>
      <c r="Q11" s="10">
        <v>450</v>
      </c>
      <c r="R11" s="10">
        <v>8.5</v>
      </c>
      <c r="S11" s="10">
        <v>67</v>
      </c>
      <c r="T11" s="10"/>
      <c r="U11" s="10"/>
      <c r="V11" s="10">
        <v>224</v>
      </c>
      <c r="W11" s="12">
        <v>42377</v>
      </c>
      <c r="X11" s="10">
        <v>3</v>
      </c>
      <c r="Y11" s="10">
        <v>641149</v>
      </c>
      <c r="Z11" s="10">
        <v>14</v>
      </c>
      <c r="AA11" s="10">
        <v>5.75</v>
      </c>
      <c r="AB11" s="10">
        <v>1</v>
      </c>
      <c r="AC11" s="11">
        <v>4</v>
      </c>
      <c r="AD11" s="13">
        <v>184.04</v>
      </c>
    </row>
    <row r="12" spans="1:30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14</v>
      </c>
      <c r="F12" s="7">
        <v>0</v>
      </c>
      <c r="G12" s="6">
        <f t="shared" si="1"/>
        <v>194.88</v>
      </c>
      <c r="H12" s="5">
        <v>3</v>
      </c>
      <c r="I12" s="10">
        <v>3</v>
      </c>
      <c r="J12" s="6">
        <f t="shared" si="2"/>
        <v>45.239999999999995</v>
      </c>
      <c r="K12" s="5"/>
      <c r="L12" s="10"/>
      <c r="M12" s="8"/>
      <c r="N12" s="11">
        <v>64.959999999999994</v>
      </c>
      <c r="O12" s="10">
        <v>17</v>
      </c>
      <c r="P12" s="10">
        <v>400</v>
      </c>
      <c r="Q12" s="10">
        <v>400</v>
      </c>
      <c r="R12" s="10">
        <v>8.5</v>
      </c>
      <c r="S12" s="10">
        <v>68</v>
      </c>
      <c r="T12" s="10"/>
      <c r="U12" s="10"/>
      <c r="V12" s="10">
        <v>227</v>
      </c>
      <c r="W12" s="12">
        <v>42380</v>
      </c>
      <c r="X12" s="10">
        <v>2</v>
      </c>
      <c r="Y12" s="10">
        <v>649147</v>
      </c>
      <c r="Z12" s="10">
        <v>13</v>
      </c>
      <c r="AA12" s="10">
        <v>11.75</v>
      </c>
      <c r="AB12" s="10">
        <v>1</v>
      </c>
      <c r="AC12" s="11">
        <v>4</v>
      </c>
      <c r="AD12" s="13">
        <v>177.04</v>
      </c>
    </row>
    <row r="13" spans="1:30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</v>
      </c>
      <c r="F13" s="7">
        <v>11</v>
      </c>
      <c r="G13" s="6">
        <f t="shared" si="1"/>
        <v>26.68</v>
      </c>
      <c r="H13" s="5">
        <v>8</v>
      </c>
      <c r="I13" s="10">
        <v>0</v>
      </c>
      <c r="J13" s="6">
        <f t="shared" si="2"/>
        <v>111.35999999999999</v>
      </c>
      <c r="K13" s="5"/>
      <c r="L13" s="10"/>
      <c r="M13" s="8"/>
      <c r="N13" s="11">
        <v>70.760000000000005</v>
      </c>
      <c r="O13" s="10">
        <v>17</v>
      </c>
      <c r="P13" s="10">
        <v>400</v>
      </c>
      <c r="Q13" s="10">
        <v>400</v>
      </c>
      <c r="R13" s="10">
        <v>8.5</v>
      </c>
      <c r="S13" s="10">
        <v>70</v>
      </c>
      <c r="T13" s="10"/>
      <c r="U13" s="10"/>
      <c r="V13" s="10">
        <v>225</v>
      </c>
      <c r="W13" s="12">
        <v>42382</v>
      </c>
      <c r="X13" s="10">
        <v>3</v>
      </c>
      <c r="Y13" s="10">
        <v>656215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</v>
      </c>
      <c r="F14" s="7">
        <v>11</v>
      </c>
      <c r="G14" s="6">
        <f t="shared" si="1"/>
        <v>26.68</v>
      </c>
      <c r="H14" s="5">
        <v>12</v>
      </c>
      <c r="I14" s="10">
        <v>11</v>
      </c>
      <c r="J14" s="6">
        <f t="shared" si="2"/>
        <v>179.79999999999998</v>
      </c>
      <c r="K14" s="5"/>
      <c r="L14" s="10"/>
      <c r="M14" s="8"/>
      <c r="N14" s="11">
        <v>68.44</v>
      </c>
      <c r="O14" s="10">
        <v>15</v>
      </c>
      <c r="P14" s="10">
        <v>400</v>
      </c>
      <c r="Q14" s="10">
        <v>400</v>
      </c>
      <c r="R14" s="10">
        <v>8.5</v>
      </c>
      <c r="S14" s="10">
        <v>72</v>
      </c>
      <c r="T14" s="10"/>
      <c r="U14" s="10"/>
      <c r="V14" s="10">
        <v>227</v>
      </c>
      <c r="W14" s="12">
        <v>42385</v>
      </c>
      <c r="X14" s="10">
        <v>2</v>
      </c>
      <c r="Y14" s="10">
        <v>665554</v>
      </c>
      <c r="Z14" s="10">
        <v>14</v>
      </c>
      <c r="AA14" s="10">
        <v>2.75</v>
      </c>
      <c r="AB14" s="10">
        <v>1</v>
      </c>
      <c r="AC14" s="11">
        <v>4.5</v>
      </c>
      <c r="AD14" s="13">
        <v>179.96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4</v>
      </c>
      <c r="F15" s="7">
        <v>10</v>
      </c>
      <c r="G15" s="6">
        <f t="shared" si="1"/>
        <v>67.28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63.4</v>
      </c>
      <c r="O15" s="10">
        <v>17</v>
      </c>
      <c r="P15" s="10">
        <v>500</v>
      </c>
      <c r="Q15" s="10">
        <v>500</v>
      </c>
      <c r="R15" s="10">
        <v>8.5</v>
      </c>
      <c r="S15" s="10">
        <v>70</v>
      </c>
      <c r="T15" s="10"/>
      <c r="U15" s="10"/>
      <c r="V15" s="10">
        <v>225</v>
      </c>
      <c r="W15" s="12">
        <v>42388</v>
      </c>
      <c r="X15" s="10">
        <v>3</v>
      </c>
      <c r="Y15" s="10">
        <v>670543</v>
      </c>
      <c r="Z15" s="10">
        <v>15</v>
      </c>
      <c r="AA15" s="10">
        <v>1.5</v>
      </c>
      <c r="AB15" s="10">
        <v>2</v>
      </c>
      <c r="AC15" s="11">
        <v>8.5</v>
      </c>
      <c r="AD15" s="13">
        <v>162.97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9</v>
      </c>
      <c r="F16" s="7">
        <v>10</v>
      </c>
      <c r="G16" s="6">
        <f t="shared" si="1"/>
        <v>136.88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69.599999999999994</v>
      </c>
      <c r="O16" s="10">
        <v>17</v>
      </c>
      <c r="P16" s="10">
        <v>400</v>
      </c>
      <c r="Q16" s="10">
        <v>400</v>
      </c>
      <c r="R16" s="10">
        <v>8.5</v>
      </c>
      <c r="S16" s="10">
        <v>71</v>
      </c>
      <c r="T16" s="10"/>
      <c r="U16" s="10"/>
      <c r="V16" s="10">
        <v>226</v>
      </c>
      <c r="W16" s="12">
        <v>42391</v>
      </c>
      <c r="X16" s="10">
        <v>2</v>
      </c>
      <c r="Y16" s="10">
        <v>680668</v>
      </c>
      <c r="Z16" s="10">
        <v>13</v>
      </c>
      <c r="AA16" s="10">
        <v>11</v>
      </c>
      <c r="AB16" s="10">
        <v>1</v>
      </c>
      <c r="AC16" s="11">
        <v>6.5</v>
      </c>
      <c r="AD16" s="13">
        <v>172.26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14</v>
      </c>
      <c r="F17" s="7">
        <v>0</v>
      </c>
      <c r="G17" s="6">
        <f t="shared" si="1"/>
        <v>194.88</v>
      </c>
      <c r="H17" s="5">
        <v>1</v>
      </c>
      <c r="I17" s="10">
        <v>9</v>
      </c>
      <c r="J17" s="6">
        <f t="shared" si="2"/>
        <v>24.36</v>
      </c>
      <c r="K17" s="5"/>
      <c r="L17" s="10"/>
      <c r="M17" s="8"/>
      <c r="N17" s="11">
        <v>63.8</v>
      </c>
      <c r="O17" s="10">
        <v>17</v>
      </c>
      <c r="P17" s="10">
        <v>450</v>
      </c>
      <c r="Q17" s="10">
        <v>450</v>
      </c>
      <c r="R17" s="10">
        <v>8.5</v>
      </c>
      <c r="S17" s="10">
        <v>75</v>
      </c>
      <c r="T17" s="10"/>
      <c r="U17" s="10"/>
      <c r="V17" s="10">
        <v>222</v>
      </c>
      <c r="W17" s="12">
        <v>42395</v>
      </c>
      <c r="X17" s="10">
        <v>3</v>
      </c>
      <c r="Y17" s="10">
        <v>687628</v>
      </c>
      <c r="Z17" s="10">
        <v>14</v>
      </c>
      <c r="AA17" s="10">
        <v>5.5</v>
      </c>
      <c r="AB17" s="10">
        <v>1</v>
      </c>
      <c r="AC17" s="11">
        <v>4.75</v>
      </c>
      <c r="AD17" s="13">
        <v>182.88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14</v>
      </c>
      <c r="F18" s="7">
        <v>0</v>
      </c>
      <c r="G18" s="6">
        <f t="shared" si="1"/>
        <v>194.88</v>
      </c>
      <c r="H18" s="5">
        <v>6</v>
      </c>
      <c r="I18" s="10">
        <v>7</v>
      </c>
      <c r="J18" s="6">
        <f t="shared" si="2"/>
        <v>91.64</v>
      </c>
      <c r="K18" s="5"/>
      <c r="L18" s="10"/>
      <c r="M18" s="8"/>
      <c r="N18" s="11">
        <v>67.28</v>
      </c>
      <c r="O18" s="10">
        <v>18</v>
      </c>
      <c r="P18" s="10">
        <v>450</v>
      </c>
      <c r="Q18" s="10">
        <v>450</v>
      </c>
      <c r="R18" s="10">
        <v>8.5</v>
      </c>
      <c r="S18" s="10">
        <v>65</v>
      </c>
      <c r="T18" s="10"/>
      <c r="U18" s="10"/>
      <c r="V18" s="10">
        <v>223</v>
      </c>
      <c r="W18" s="12">
        <v>42396</v>
      </c>
      <c r="X18" s="10">
        <v>2</v>
      </c>
      <c r="Y18" s="10">
        <v>694651</v>
      </c>
      <c r="Z18" s="10">
        <v>14</v>
      </c>
      <c r="AA18" s="10">
        <v>4</v>
      </c>
      <c r="AB18" s="10">
        <v>2</v>
      </c>
      <c r="AC18" s="11">
        <v>4.25</v>
      </c>
      <c r="AD18" s="13">
        <v>165</v>
      </c>
    </row>
    <row r="19" spans="1:30" ht="13" thickBot="1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0</v>
      </c>
      <c r="J19" s="6">
        <f t="shared" si="2"/>
        <v>153.11999999999998</v>
      </c>
      <c r="K19" s="5"/>
      <c r="L19" s="10"/>
      <c r="M19" s="8"/>
      <c r="N19" s="11">
        <v>62.2</v>
      </c>
      <c r="O19" s="10">
        <v>15</v>
      </c>
      <c r="P19" s="10">
        <v>400</v>
      </c>
      <c r="Q19" s="10">
        <v>400</v>
      </c>
      <c r="R19" s="10">
        <v>8.5</v>
      </c>
      <c r="S19" s="10">
        <v>69</v>
      </c>
      <c r="T19" s="10"/>
      <c r="U19" s="10"/>
      <c r="V19" s="10">
        <v>216</v>
      </c>
      <c r="W19" s="12">
        <v>42399</v>
      </c>
      <c r="X19" s="10">
        <v>3</v>
      </c>
      <c r="Y19" s="10">
        <v>701071</v>
      </c>
      <c r="Z19" s="10">
        <v>14</v>
      </c>
      <c r="AA19" s="10">
        <v>4.75</v>
      </c>
      <c r="AB19" s="10">
        <v>1</v>
      </c>
      <c r="AC19" s="11">
        <v>3.5</v>
      </c>
      <c r="AD19" s="13">
        <v>183.46</v>
      </c>
    </row>
    <row r="20" spans="1:30" ht="13" thickBot="1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2</v>
      </c>
      <c r="F20" s="7">
        <v>4</v>
      </c>
      <c r="G20" s="6">
        <f t="shared" si="1"/>
        <v>32.479999999999997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58</v>
      </c>
      <c r="O20" s="10">
        <v>15</v>
      </c>
      <c r="P20" s="10">
        <v>400</v>
      </c>
      <c r="Q20" s="10">
        <v>400</v>
      </c>
      <c r="R20" s="10">
        <v>8.5</v>
      </c>
      <c r="S20" s="10">
        <v>69</v>
      </c>
      <c r="T20" s="10"/>
      <c r="U20" s="10"/>
      <c r="V20" s="14">
        <v>217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7</v>
      </c>
      <c r="F21" s="7">
        <v>0</v>
      </c>
      <c r="G21" s="6">
        <f t="shared" si="1"/>
        <v>97.44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68.44</v>
      </c>
      <c r="O21" s="10">
        <v>17</v>
      </c>
      <c r="P21" s="10">
        <v>450</v>
      </c>
      <c r="Q21" s="10">
        <v>450</v>
      </c>
      <c r="R21" s="16">
        <v>8.5</v>
      </c>
      <c r="S21" s="10">
        <v>70</v>
      </c>
      <c r="T21" s="10"/>
      <c r="U21" s="10"/>
      <c r="V21" s="10">
        <v>215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11</v>
      </c>
      <c r="F22" s="7">
        <v>10</v>
      </c>
      <c r="G22" s="6">
        <f t="shared" si="1"/>
        <v>164.72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67.28</v>
      </c>
      <c r="O22" s="10">
        <v>17</v>
      </c>
      <c r="P22" s="10">
        <v>450</v>
      </c>
      <c r="Q22" s="10">
        <v>450</v>
      </c>
      <c r="R22" s="10">
        <v>8.5</v>
      </c>
      <c r="S22" s="10">
        <v>74</v>
      </c>
      <c r="T22" s="10"/>
      <c r="U22" s="10"/>
      <c r="V22" s="10">
        <v>220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14</v>
      </c>
      <c r="F23" s="7">
        <v>1</v>
      </c>
      <c r="G23" s="6">
        <f t="shared" si="1"/>
        <v>196.04</v>
      </c>
      <c r="H23" s="5">
        <v>3</v>
      </c>
      <c r="I23" s="10">
        <v>7</v>
      </c>
      <c r="J23" s="6">
        <f t="shared" si="2"/>
        <v>49.879999999999995</v>
      </c>
      <c r="K23" s="5"/>
      <c r="L23" s="10"/>
      <c r="M23" s="8"/>
      <c r="N23" s="11">
        <v>62.64</v>
      </c>
      <c r="O23" s="10">
        <v>17</v>
      </c>
      <c r="P23" s="10">
        <v>400</v>
      </c>
      <c r="Q23" s="10">
        <v>400</v>
      </c>
      <c r="R23" s="10">
        <v>8.5</v>
      </c>
      <c r="S23" s="10">
        <v>67</v>
      </c>
      <c r="T23" s="10" t="s">
        <v>282</v>
      </c>
      <c r="U23" s="10"/>
      <c r="V23" s="10">
        <v>208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</v>
      </c>
      <c r="F24" s="7">
        <v>4.5</v>
      </c>
      <c r="G24" s="6">
        <f t="shared" si="1"/>
        <v>19.139999999999997</v>
      </c>
      <c r="H24" s="5">
        <v>8</v>
      </c>
      <c r="I24" s="10">
        <v>2</v>
      </c>
      <c r="J24" s="6">
        <f t="shared" si="2"/>
        <v>113.67999999999999</v>
      </c>
      <c r="K24" s="5"/>
      <c r="L24" s="10"/>
      <c r="M24" s="8"/>
      <c r="N24" s="11">
        <v>66.86</v>
      </c>
      <c r="O24" s="10">
        <v>17</v>
      </c>
      <c r="P24" s="10">
        <v>450</v>
      </c>
      <c r="Q24" s="10">
        <v>450</v>
      </c>
      <c r="R24" s="10">
        <v>8.5</v>
      </c>
      <c r="S24" s="10">
        <v>67</v>
      </c>
      <c r="T24" s="10"/>
      <c r="U24" s="10"/>
      <c r="V24" s="10">
        <v>214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</v>
      </c>
      <c r="F25" s="7">
        <v>4.5</v>
      </c>
      <c r="G25" s="6">
        <f t="shared" si="1"/>
        <v>19.139999999999997</v>
      </c>
      <c r="H25" s="5">
        <v>12</v>
      </c>
      <c r="I25" s="10">
        <v>9</v>
      </c>
      <c r="J25" s="6">
        <f t="shared" si="2"/>
        <v>177.48</v>
      </c>
      <c r="K25" s="5"/>
      <c r="L25" s="10"/>
      <c r="M25" s="8"/>
      <c r="N25" s="11">
        <v>63.81</v>
      </c>
      <c r="O25" s="10">
        <v>17</v>
      </c>
      <c r="P25" s="10">
        <v>400</v>
      </c>
      <c r="Q25" s="10">
        <v>400</v>
      </c>
      <c r="R25" s="10">
        <v>8.5</v>
      </c>
      <c r="S25" s="10">
        <v>67</v>
      </c>
      <c r="T25" s="10"/>
      <c r="U25" s="10"/>
      <c r="V25" s="17">
        <v>212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3</v>
      </c>
      <c r="F26" s="7">
        <v>11</v>
      </c>
      <c r="G26" s="6">
        <f t="shared" si="1"/>
        <v>54.519999999999996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v>57.42</v>
      </c>
      <c r="O26" s="10">
        <v>15</v>
      </c>
      <c r="P26" s="10">
        <v>400</v>
      </c>
      <c r="Q26" s="10">
        <v>400</v>
      </c>
      <c r="R26" s="10">
        <v>8.5</v>
      </c>
      <c r="S26" s="10">
        <v>53</v>
      </c>
      <c r="T26" s="10"/>
      <c r="U26" s="10"/>
      <c r="V26" s="10">
        <v>213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8</v>
      </c>
      <c r="F27" s="7">
        <v>4</v>
      </c>
      <c r="G27" s="6">
        <f t="shared" si="1"/>
        <v>115.99999999999999</v>
      </c>
      <c r="H27" s="5">
        <v>2</v>
      </c>
      <c r="I27" s="10">
        <v>8.5</v>
      </c>
      <c r="J27" s="6">
        <f t="shared" si="2"/>
        <v>37.699999999999996</v>
      </c>
      <c r="K27" s="5"/>
      <c r="L27" s="10"/>
      <c r="M27" s="8"/>
      <c r="N27" s="11">
        <v>62.63</v>
      </c>
      <c r="O27" s="10">
        <v>17</v>
      </c>
      <c r="P27" s="10">
        <v>450</v>
      </c>
      <c r="Q27" s="10">
        <v>450</v>
      </c>
      <c r="R27" s="10">
        <v>8.5</v>
      </c>
      <c r="S27" s="10">
        <v>73</v>
      </c>
      <c r="T27" s="10"/>
      <c r="U27" s="10"/>
      <c r="V27" s="10">
        <v>214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13</v>
      </c>
      <c r="F28" s="7">
        <v>3</v>
      </c>
      <c r="G28" s="6">
        <f t="shared" si="1"/>
        <v>184.44</v>
      </c>
      <c r="H28" s="5">
        <v>2</v>
      </c>
      <c r="I28" s="10">
        <v>8.5</v>
      </c>
      <c r="J28" s="6">
        <f t="shared" si="2"/>
        <v>37.699999999999996</v>
      </c>
      <c r="K28" s="5"/>
      <c r="L28" s="10"/>
      <c r="M28" s="8"/>
      <c r="N28" s="11">
        <f>IF(B28=0,0,(D28+G28)-(D27+G27))</f>
        <v>68.44</v>
      </c>
      <c r="O28" s="10">
        <v>17</v>
      </c>
      <c r="P28" s="10">
        <v>450</v>
      </c>
      <c r="Q28" s="10">
        <v>450</v>
      </c>
      <c r="R28" s="10">
        <v>8.5</v>
      </c>
      <c r="S28" s="10">
        <v>80</v>
      </c>
      <c r="T28" s="10"/>
      <c r="U28" s="10"/>
      <c r="V28" s="10">
        <v>207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</v>
      </c>
      <c r="F29" s="7">
        <v>6.5</v>
      </c>
      <c r="G29" s="6">
        <f t="shared" si="1"/>
        <v>21.459999999999997</v>
      </c>
      <c r="H29" s="5">
        <v>6</v>
      </c>
      <c r="I29" s="10">
        <v>3</v>
      </c>
      <c r="J29" s="6">
        <f t="shared" si="2"/>
        <v>87</v>
      </c>
      <c r="K29" s="5"/>
      <c r="L29" s="10"/>
      <c r="M29" s="8"/>
      <c r="N29" s="11">
        <v>58.58</v>
      </c>
      <c r="O29" s="10">
        <v>17</v>
      </c>
      <c r="P29" s="10">
        <v>400</v>
      </c>
      <c r="Q29" s="10">
        <v>400</v>
      </c>
      <c r="R29" s="10">
        <v>8.5</v>
      </c>
      <c r="S29" s="10">
        <v>68</v>
      </c>
      <c r="T29" s="10"/>
      <c r="U29" s="10"/>
      <c r="V29" s="10">
        <v>209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6.5</v>
      </c>
      <c r="G30" s="6">
        <f t="shared" si="1"/>
        <v>21.459999999999997</v>
      </c>
      <c r="H30" s="5">
        <v>10</v>
      </c>
      <c r="I30" s="10">
        <v>8</v>
      </c>
      <c r="J30" s="6">
        <f t="shared" ref="J30:J39" si="4">((+H30*12)+I30)*1.16</f>
        <v>148.47999999999999</v>
      </c>
      <c r="K30" s="5"/>
      <c r="L30" s="10"/>
      <c r="M30" s="8"/>
      <c r="N30" s="11">
        <v>61.48</v>
      </c>
      <c r="O30" s="10">
        <v>17</v>
      </c>
      <c r="P30" s="10">
        <v>450</v>
      </c>
      <c r="Q30" s="10">
        <v>450</v>
      </c>
      <c r="R30" s="10">
        <v>8.5</v>
      </c>
      <c r="S30" s="10">
        <v>67</v>
      </c>
      <c r="T30" s="10"/>
      <c r="U30" s="10"/>
      <c r="V30" s="10">
        <v>214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2</v>
      </c>
      <c r="F31" s="7">
        <v>3</v>
      </c>
      <c r="G31" s="6">
        <f t="shared" si="1"/>
        <v>31.319999999999997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59.74</v>
      </c>
      <c r="O31" s="10">
        <v>17</v>
      </c>
      <c r="P31" s="10">
        <v>400</v>
      </c>
      <c r="Q31" s="10">
        <v>400</v>
      </c>
      <c r="R31" s="10">
        <v>8.5</v>
      </c>
      <c r="S31" s="10">
        <v>68</v>
      </c>
      <c r="T31" s="10"/>
      <c r="U31" s="10"/>
      <c r="V31" s="10">
        <v>212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6</v>
      </c>
      <c r="F32" s="7">
        <v>8</v>
      </c>
      <c r="G32" s="6">
        <f t="shared" si="1"/>
        <v>92.8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61.480000000000004</v>
      </c>
      <c r="O32" s="10">
        <v>17</v>
      </c>
      <c r="P32" s="10">
        <v>400</v>
      </c>
      <c r="Q32" s="10">
        <v>400</v>
      </c>
      <c r="R32" s="10">
        <v>8.5</v>
      </c>
      <c r="S32" s="10">
        <v>71</v>
      </c>
      <c r="T32" s="10"/>
      <c r="U32" s="10"/>
      <c r="V32" s="10">
        <v>207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11</v>
      </c>
      <c r="F33" s="7">
        <v>3</v>
      </c>
      <c r="G33" s="6">
        <f t="shared" si="1"/>
        <v>156.6</v>
      </c>
      <c r="H33" s="5">
        <v>1</v>
      </c>
      <c r="I33" s="10">
        <v>4.75</v>
      </c>
      <c r="J33" s="6">
        <f t="shared" si="4"/>
        <v>19.43</v>
      </c>
      <c r="K33" s="5"/>
      <c r="L33" s="10"/>
      <c r="M33" s="8"/>
      <c r="N33" s="11">
        <v>67.75</v>
      </c>
      <c r="O33" s="10">
        <v>18</v>
      </c>
      <c r="P33" s="10">
        <v>400</v>
      </c>
      <c r="Q33" s="10">
        <v>400</v>
      </c>
      <c r="R33" s="10">
        <v>8.5</v>
      </c>
      <c r="S33" s="10">
        <v>65</v>
      </c>
      <c r="T33" s="10"/>
      <c r="U33" s="10"/>
      <c r="V33" s="10">
        <v>208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2</v>
      </c>
      <c r="G34" s="6">
        <f t="shared" si="1"/>
        <v>197.2</v>
      </c>
      <c r="H34" s="5">
        <v>3</v>
      </c>
      <c r="I34" s="10">
        <v>6</v>
      </c>
      <c r="J34" s="6">
        <f t="shared" si="4"/>
        <v>48.72</v>
      </c>
      <c r="K34" s="5"/>
      <c r="L34" s="10"/>
      <c r="M34" s="8"/>
      <c r="N34" s="11">
        <v>69.89</v>
      </c>
      <c r="O34" s="10">
        <v>18</v>
      </c>
      <c r="P34" s="10">
        <v>450</v>
      </c>
      <c r="Q34" s="10">
        <v>450</v>
      </c>
      <c r="R34" s="10">
        <v>8.5</v>
      </c>
      <c r="S34" s="10">
        <v>65</v>
      </c>
      <c r="T34" s="10"/>
      <c r="U34" s="10"/>
      <c r="V34" s="10">
        <v>210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2</v>
      </c>
      <c r="F35" s="7">
        <v>4.25</v>
      </c>
      <c r="G35" s="6">
        <f t="shared" si="1"/>
        <v>32.769999999999996</v>
      </c>
      <c r="H35" s="5">
        <v>9</v>
      </c>
      <c r="I35" s="10">
        <v>0</v>
      </c>
      <c r="J35" s="6">
        <f t="shared" si="4"/>
        <v>125.27999999999999</v>
      </c>
      <c r="K35" s="5"/>
      <c r="L35" s="10"/>
      <c r="M35" s="8"/>
      <c r="N35" s="11">
        <v>77.13</v>
      </c>
      <c r="O35" s="10">
        <v>18</v>
      </c>
      <c r="P35" s="10">
        <v>450</v>
      </c>
      <c r="Q35" s="10">
        <v>450</v>
      </c>
      <c r="R35" s="10">
        <v>8.5</v>
      </c>
      <c r="S35" s="10">
        <v>71</v>
      </c>
      <c r="T35" s="10"/>
      <c r="U35" s="10"/>
      <c r="V35" s="10">
        <v>215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2</v>
      </c>
      <c r="F36" s="7">
        <v>4.25</v>
      </c>
      <c r="G36" s="6">
        <f t="shared" si="1"/>
        <v>32.769999999999996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v>73.08</v>
      </c>
      <c r="O36" s="10">
        <v>18</v>
      </c>
      <c r="P36" s="10">
        <v>400</v>
      </c>
      <c r="Q36" s="10">
        <v>400</v>
      </c>
      <c r="R36" s="10">
        <v>8.5</v>
      </c>
      <c r="S36" s="10">
        <v>70</v>
      </c>
      <c r="T36" s="10"/>
      <c r="U36" s="10"/>
      <c r="V36" s="10">
        <v>225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8</v>
      </c>
      <c r="F37" s="7">
        <v>0</v>
      </c>
      <c r="G37" s="6">
        <f t="shared" si="1"/>
        <v>111.35999999999999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78.589999999999975</v>
      </c>
      <c r="O37" s="10">
        <v>18</v>
      </c>
      <c r="P37" s="10">
        <v>450</v>
      </c>
      <c r="Q37" s="10">
        <v>450</v>
      </c>
      <c r="R37" s="10">
        <v>8.5</v>
      </c>
      <c r="S37" s="10">
        <v>70</v>
      </c>
      <c r="T37" s="10"/>
      <c r="U37" s="10"/>
      <c r="V37" s="10">
        <v>224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13</v>
      </c>
      <c r="F38" s="7">
        <v>2</v>
      </c>
      <c r="G38" s="6">
        <f t="shared" si="1"/>
        <v>183.28</v>
      </c>
      <c r="H38" s="5">
        <v>1</v>
      </c>
      <c r="I38" s="10">
        <v>3.5</v>
      </c>
      <c r="J38" s="6">
        <f t="shared" si="4"/>
        <v>17.98</v>
      </c>
      <c r="K38" s="5"/>
      <c r="L38" s="10"/>
      <c r="M38" s="8"/>
      <c r="N38" s="11">
        <v>75</v>
      </c>
      <c r="O38" s="10">
        <v>18</v>
      </c>
      <c r="P38" s="10">
        <v>450</v>
      </c>
      <c r="Q38" s="10">
        <v>450</v>
      </c>
      <c r="R38" s="10">
        <v>8.5</v>
      </c>
      <c r="S38" s="10">
        <v>70</v>
      </c>
      <c r="T38" s="10"/>
      <c r="U38" s="10"/>
      <c r="V38" s="10">
        <v>228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14</v>
      </c>
      <c r="F39" s="7">
        <v>2</v>
      </c>
      <c r="G39" s="6">
        <f t="shared" si="1"/>
        <v>197.2</v>
      </c>
      <c r="H39" s="5">
        <v>5</v>
      </c>
      <c r="I39" s="10">
        <v>0</v>
      </c>
      <c r="J39" s="6">
        <f t="shared" si="4"/>
        <v>69.599999999999994</v>
      </c>
      <c r="K39" s="5"/>
      <c r="L39" s="10"/>
      <c r="M39" s="8"/>
      <c r="N39" s="11">
        <v>65.540000000000006</v>
      </c>
      <c r="O39" s="10">
        <v>20</v>
      </c>
      <c r="P39" s="10">
        <v>500</v>
      </c>
      <c r="Q39" s="10">
        <v>500</v>
      </c>
      <c r="R39" s="10">
        <v>8.5</v>
      </c>
      <c r="S39" s="10">
        <v>71</v>
      </c>
      <c r="T39" s="10"/>
      <c r="U39" s="10"/>
      <c r="V39" s="10">
        <v>230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2051.71</v>
      </c>
      <c r="O40" s="20"/>
      <c r="T40" s="22" t="s">
        <v>34</v>
      </c>
      <c r="U40" s="20">
        <f>SUM(U9:U39)</f>
        <v>0</v>
      </c>
      <c r="V40" s="20">
        <f>SUM(V9:V39)</f>
        <v>6774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2051.71</v>
      </c>
      <c r="O42" s="9">
        <f>O40+O41</f>
        <v>0</v>
      </c>
      <c r="S42" t="s">
        <v>48</v>
      </c>
      <c r="U42" s="9">
        <f>U40+U41</f>
        <v>0</v>
      </c>
      <c r="V42" s="9">
        <f>V40+V41</f>
        <v>6774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2" zoomScale="75" zoomScaleNormal="75" zoomScalePageLayoutView="75" workbookViewId="0">
      <selection activeCell="N40" sqref="N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7.33203125" customWidth="1"/>
    <col min="28" max="28" width="4.1640625" customWidth="1"/>
    <col min="29" max="29" width="6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12</v>
      </c>
      <c r="F8" s="7">
        <v>8</v>
      </c>
      <c r="G8" s="6">
        <f t="shared" ref="G8:G39" si="1">((+E8*12)+F8)*1.16</f>
        <v>176.32</v>
      </c>
      <c r="H8" s="5">
        <v>1</v>
      </c>
      <c r="I8" s="5">
        <v>3.5</v>
      </c>
      <c r="J8" s="6">
        <f t="shared" ref="J8:J29" si="2">((+H8*12)+I8)*1.16</f>
        <v>17.98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7</v>
      </c>
      <c r="D9" s="6">
        <f t="shared" si="0"/>
        <v>22.04</v>
      </c>
      <c r="E9" s="5">
        <v>14</v>
      </c>
      <c r="F9" s="7">
        <v>2</v>
      </c>
      <c r="G9" s="6">
        <f t="shared" si="1"/>
        <v>197.2</v>
      </c>
      <c r="H9" s="5">
        <v>4</v>
      </c>
      <c r="I9" s="10">
        <v>9</v>
      </c>
      <c r="J9" s="6">
        <f t="shared" si="2"/>
        <v>66.11999999999999</v>
      </c>
      <c r="K9" s="5"/>
      <c r="L9" s="10"/>
      <c r="M9" s="8"/>
      <c r="N9" s="11">
        <v>69.02</v>
      </c>
      <c r="O9" s="10">
        <v>15</v>
      </c>
      <c r="P9" s="10">
        <v>600</v>
      </c>
      <c r="Q9" s="10">
        <v>600</v>
      </c>
      <c r="R9" s="10">
        <v>8</v>
      </c>
      <c r="S9" s="10">
        <v>69</v>
      </c>
      <c r="T9" s="10"/>
      <c r="U9" s="10"/>
      <c r="V9" s="10">
        <v>224</v>
      </c>
      <c r="W9" s="12">
        <v>42341</v>
      </c>
      <c r="X9" s="10">
        <v>2</v>
      </c>
      <c r="Y9" s="10">
        <v>164302</v>
      </c>
      <c r="Z9" s="10">
        <v>14</v>
      </c>
      <c r="AA9" s="10">
        <v>0.5</v>
      </c>
      <c r="AB9" s="10">
        <v>1</v>
      </c>
      <c r="AC9" s="11">
        <v>4</v>
      </c>
      <c r="AD9" s="13">
        <v>176.9</v>
      </c>
    </row>
    <row r="10" spans="1:30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14</v>
      </c>
      <c r="F10" s="7">
        <v>2</v>
      </c>
      <c r="G10" s="6">
        <f t="shared" si="1"/>
        <v>197.2</v>
      </c>
      <c r="H10" s="5">
        <v>9</v>
      </c>
      <c r="I10" s="10">
        <v>8</v>
      </c>
      <c r="J10" s="6">
        <f t="shared" si="2"/>
        <v>134.56</v>
      </c>
      <c r="K10" s="5"/>
      <c r="L10" s="10"/>
      <c r="M10" s="8"/>
      <c r="N10" s="11">
        <v>68.44</v>
      </c>
      <c r="O10" s="10">
        <v>15</v>
      </c>
      <c r="P10" s="10">
        <v>550</v>
      </c>
      <c r="Q10" s="10">
        <v>550</v>
      </c>
      <c r="R10" s="10">
        <v>8</v>
      </c>
      <c r="S10" s="10">
        <v>67</v>
      </c>
      <c r="T10" s="10"/>
      <c r="U10" s="10"/>
      <c r="V10" s="10">
        <v>217</v>
      </c>
      <c r="W10" s="12">
        <v>42342</v>
      </c>
      <c r="X10" s="10">
        <v>3</v>
      </c>
      <c r="Y10" s="10">
        <v>166141</v>
      </c>
      <c r="Z10" s="10">
        <v>13</v>
      </c>
      <c r="AA10" s="10">
        <v>5.5</v>
      </c>
      <c r="AB10" s="10">
        <v>1</v>
      </c>
      <c r="AC10" s="11">
        <v>4</v>
      </c>
      <c r="AD10" s="13">
        <v>168.78</v>
      </c>
    </row>
    <row r="11" spans="1:30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4</v>
      </c>
      <c r="G11" s="6">
        <f t="shared" si="1"/>
        <v>32.479999999999997</v>
      </c>
      <c r="H11" s="5">
        <v>13</v>
      </c>
      <c r="I11" s="10">
        <v>5</v>
      </c>
      <c r="J11" s="6">
        <f t="shared" si="2"/>
        <v>186.76</v>
      </c>
      <c r="K11" s="5"/>
      <c r="L11" s="10"/>
      <c r="M11" s="8"/>
      <c r="N11" s="11">
        <v>64.38</v>
      </c>
      <c r="O11" s="10">
        <v>15</v>
      </c>
      <c r="P11" s="10">
        <v>600</v>
      </c>
      <c r="Q11" s="10">
        <v>600</v>
      </c>
      <c r="R11" s="10">
        <v>8</v>
      </c>
      <c r="S11" s="10">
        <v>67</v>
      </c>
      <c r="T11" s="10"/>
      <c r="U11" s="10"/>
      <c r="V11" s="10">
        <v>218</v>
      </c>
      <c r="W11" s="12">
        <v>42345</v>
      </c>
      <c r="X11" s="10">
        <v>2</v>
      </c>
      <c r="Y11" s="10">
        <v>37883</v>
      </c>
      <c r="Z11" s="10">
        <v>14</v>
      </c>
      <c r="AA11" s="10">
        <v>4</v>
      </c>
      <c r="AB11" s="10">
        <v>1</v>
      </c>
      <c r="AC11" s="11">
        <v>3</v>
      </c>
      <c r="AD11" s="13">
        <v>183.69</v>
      </c>
    </row>
    <row r="12" spans="1:30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6</v>
      </c>
      <c r="F12" s="7">
        <v>10</v>
      </c>
      <c r="G12" s="6">
        <f t="shared" si="1"/>
        <v>95.11999999999999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63.22</v>
      </c>
      <c r="O12" s="10">
        <v>17</v>
      </c>
      <c r="P12" s="10">
        <v>600</v>
      </c>
      <c r="Q12" s="10">
        <v>600</v>
      </c>
      <c r="R12" s="10">
        <v>8</v>
      </c>
      <c r="S12" s="10">
        <v>67</v>
      </c>
      <c r="T12" s="10"/>
      <c r="U12" s="10"/>
      <c r="V12" s="10">
        <v>225</v>
      </c>
      <c r="W12" s="12">
        <v>42350</v>
      </c>
      <c r="X12" s="10">
        <v>3</v>
      </c>
      <c r="Y12" s="10">
        <v>169194</v>
      </c>
      <c r="Z12" s="10">
        <v>14</v>
      </c>
      <c r="AA12" s="10">
        <v>7.25</v>
      </c>
      <c r="AB12" s="10">
        <v>2</v>
      </c>
      <c r="AC12" s="11">
        <v>4.25</v>
      </c>
      <c r="AD12" s="13">
        <v>171.99</v>
      </c>
    </row>
    <row r="13" spans="1:30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11</v>
      </c>
      <c r="F13" s="7">
        <v>10</v>
      </c>
      <c r="G13" s="6">
        <f t="shared" si="1"/>
        <v>164.72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69.599999999999994</v>
      </c>
      <c r="O13" s="10">
        <v>15</v>
      </c>
      <c r="P13" s="10">
        <v>600</v>
      </c>
      <c r="Q13" s="10">
        <v>600</v>
      </c>
      <c r="R13" s="10">
        <v>8</v>
      </c>
      <c r="S13" s="10">
        <v>70</v>
      </c>
      <c r="T13" s="10"/>
      <c r="U13" s="10"/>
      <c r="V13" s="10">
        <v>224</v>
      </c>
      <c r="W13" s="12">
        <v>42351</v>
      </c>
      <c r="X13" s="10">
        <v>2</v>
      </c>
      <c r="Y13" s="10">
        <v>170314</v>
      </c>
      <c r="Z13" s="10">
        <v>14</v>
      </c>
      <c r="AA13" s="10">
        <v>4.5</v>
      </c>
      <c r="AB13" s="10">
        <v>1</v>
      </c>
      <c r="AC13" s="11">
        <v>6</v>
      </c>
      <c r="AD13" s="13">
        <v>180.25</v>
      </c>
    </row>
    <row r="14" spans="1:30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14</v>
      </c>
      <c r="F14" s="7">
        <v>2</v>
      </c>
      <c r="G14" s="6">
        <f t="shared" si="1"/>
        <v>197.2</v>
      </c>
      <c r="H14" s="5">
        <v>3</v>
      </c>
      <c r="I14" s="10">
        <v>8</v>
      </c>
      <c r="J14" s="6">
        <f t="shared" si="2"/>
        <v>51.04</v>
      </c>
      <c r="K14" s="5"/>
      <c r="L14" s="10"/>
      <c r="M14" s="8"/>
      <c r="N14" s="11">
        <v>64.959999999999994</v>
      </c>
      <c r="O14" s="10">
        <v>15</v>
      </c>
      <c r="P14" s="10">
        <v>550</v>
      </c>
      <c r="Q14" s="10">
        <v>550</v>
      </c>
      <c r="R14" s="10">
        <v>8</v>
      </c>
      <c r="S14" s="10">
        <v>67</v>
      </c>
      <c r="T14" s="10"/>
      <c r="U14" s="10"/>
      <c r="V14" s="10">
        <v>222</v>
      </c>
      <c r="W14" s="12">
        <v>42354</v>
      </c>
      <c r="X14" s="10">
        <v>3</v>
      </c>
      <c r="Y14" s="10">
        <v>172119</v>
      </c>
      <c r="Z14" s="10">
        <v>14</v>
      </c>
      <c r="AA14" s="10">
        <v>2.5</v>
      </c>
      <c r="AB14" s="10">
        <v>1</v>
      </c>
      <c r="AC14" s="11">
        <v>9</v>
      </c>
      <c r="AD14" s="13">
        <v>173.42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</v>
      </c>
      <c r="F15" s="7">
        <v>3</v>
      </c>
      <c r="G15" s="6">
        <f t="shared" si="1"/>
        <v>17.399999999999999</v>
      </c>
      <c r="H15" s="5">
        <v>8</v>
      </c>
      <c r="I15" s="10">
        <v>7</v>
      </c>
      <c r="J15" s="6">
        <f t="shared" si="2"/>
        <v>119.47999999999999</v>
      </c>
      <c r="K15" s="5"/>
      <c r="L15" s="10"/>
      <c r="M15" s="8"/>
      <c r="N15" s="11">
        <v>72.33</v>
      </c>
      <c r="O15" s="10">
        <v>15</v>
      </c>
      <c r="P15" s="10">
        <v>550</v>
      </c>
      <c r="Q15" s="10">
        <v>550</v>
      </c>
      <c r="R15" s="10">
        <v>8</v>
      </c>
      <c r="S15" s="10">
        <v>67</v>
      </c>
      <c r="T15" s="10"/>
      <c r="U15" s="10"/>
      <c r="V15" s="10">
        <v>224</v>
      </c>
      <c r="W15" s="12">
        <v>42355</v>
      </c>
      <c r="X15" s="10">
        <v>2</v>
      </c>
      <c r="Y15" s="10">
        <v>173169</v>
      </c>
      <c r="Z15" s="10">
        <v>13</v>
      </c>
      <c r="AA15" s="10">
        <v>11</v>
      </c>
      <c r="AB15" s="10">
        <v>1</v>
      </c>
      <c r="AC15" s="11">
        <v>3.75</v>
      </c>
      <c r="AD15" s="13">
        <v>175.45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3</v>
      </c>
      <c r="G16" s="6">
        <f t="shared" si="1"/>
        <v>17.399999999999999</v>
      </c>
      <c r="H16" s="5">
        <v>13</v>
      </c>
      <c r="I16" s="10">
        <v>5</v>
      </c>
      <c r="J16" s="6">
        <f t="shared" si="2"/>
        <v>186.76</v>
      </c>
      <c r="K16" s="5"/>
      <c r="L16" s="10"/>
      <c r="M16" s="8"/>
      <c r="N16" s="11">
        <v>67.28</v>
      </c>
      <c r="O16" s="10">
        <v>14</v>
      </c>
      <c r="P16" s="10">
        <v>600</v>
      </c>
      <c r="Q16" s="10">
        <v>600</v>
      </c>
      <c r="R16" s="10">
        <v>8</v>
      </c>
      <c r="S16" s="10">
        <v>68</v>
      </c>
      <c r="T16" s="10"/>
      <c r="U16" s="10"/>
      <c r="V16" s="10">
        <v>222</v>
      </c>
      <c r="W16" s="12">
        <v>42358</v>
      </c>
      <c r="X16" s="10">
        <v>3</v>
      </c>
      <c r="Y16" s="10">
        <v>174634</v>
      </c>
      <c r="Z16" s="10">
        <v>14</v>
      </c>
      <c r="AA16" s="10">
        <v>5.5</v>
      </c>
      <c r="AB16" s="10">
        <v>1</v>
      </c>
      <c r="AC16" s="11">
        <v>4</v>
      </c>
      <c r="AD16" s="13">
        <v>182.7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6</v>
      </c>
      <c r="F17" s="7">
        <v>2</v>
      </c>
      <c r="G17" s="6">
        <f t="shared" si="1"/>
        <v>85.839999999999989</v>
      </c>
      <c r="H17" s="5">
        <v>13</v>
      </c>
      <c r="I17" s="10">
        <v>5</v>
      </c>
      <c r="J17" s="6">
        <f t="shared" si="2"/>
        <v>186.76</v>
      </c>
      <c r="K17" s="5"/>
      <c r="L17" s="10"/>
      <c r="M17" s="8"/>
      <c r="N17" s="11">
        <f>IF(B17=0,0,(D17+G17)-(D16+G16))</f>
        <v>68.44</v>
      </c>
      <c r="O17" s="10">
        <v>15</v>
      </c>
      <c r="P17" s="10">
        <v>550</v>
      </c>
      <c r="Q17" s="10">
        <v>550</v>
      </c>
      <c r="R17" s="10">
        <v>8</v>
      </c>
      <c r="S17" s="10">
        <v>70</v>
      </c>
      <c r="T17" s="10"/>
      <c r="U17" s="10"/>
      <c r="V17" s="10">
        <v>238</v>
      </c>
      <c r="W17" s="12">
        <v>42363</v>
      </c>
      <c r="X17" s="10">
        <v>3</v>
      </c>
      <c r="Y17" s="10">
        <v>600580</v>
      </c>
      <c r="Z17" s="10">
        <v>14</v>
      </c>
      <c r="AA17" s="10">
        <v>1</v>
      </c>
      <c r="AB17" s="10">
        <v>1</v>
      </c>
      <c r="AC17" s="11">
        <v>8.5</v>
      </c>
      <c r="AD17" s="13">
        <v>172.26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10</v>
      </c>
      <c r="F18" s="7">
        <v>10</v>
      </c>
      <c r="G18" s="6">
        <f t="shared" si="1"/>
        <v>150.79999999999998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f>IF(B18=0,0,(D18+G18)-(D17+G17))</f>
        <v>64.95999999999998</v>
      </c>
      <c r="O18" s="10">
        <v>14</v>
      </c>
      <c r="P18" s="10">
        <v>550</v>
      </c>
      <c r="Q18" s="10">
        <v>550</v>
      </c>
      <c r="R18" s="10">
        <v>8</v>
      </c>
      <c r="S18" s="10">
        <v>67</v>
      </c>
      <c r="T18" s="10"/>
      <c r="U18" s="10"/>
      <c r="V18" s="10">
        <v>236</v>
      </c>
      <c r="W18" s="12">
        <v>42365</v>
      </c>
      <c r="X18" s="10">
        <v>2</v>
      </c>
      <c r="Y18" s="10">
        <v>605884</v>
      </c>
      <c r="Z18" s="10">
        <v>13</v>
      </c>
      <c r="AA18" s="10">
        <v>11.25</v>
      </c>
      <c r="AB18" s="10">
        <v>1</v>
      </c>
      <c r="AC18" s="11">
        <v>4.5</v>
      </c>
      <c r="AD18" s="13">
        <v>176.38</v>
      </c>
    </row>
    <row r="19" spans="1:30" ht="13" thickBot="1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14</v>
      </c>
      <c r="F19" s="7">
        <v>1</v>
      </c>
      <c r="G19" s="6">
        <f t="shared" si="1"/>
        <v>196.04</v>
      </c>
      <c r="H19" s="5">
        <v>2</v>
      </c>
      <c r="I19" s="10">
        <v>5</v>
      </c>
      <c r="J19" s="6">
        <f t="shared" si="2"/>
        <v>33.64</v>
      </c>
      <c r="K19" s="5"/>
      <c r="L19" s="10"/>
      <c r="M19" s="8"/>
      <c r="N19" s="11">
        <v>64.11</v>
      </c>
      <c r="O19" s="10">
        <v>15</v>
      </c>
      <c r="P19" s="10">
        <v>550</v>
      </c>
      <c r="Q19" s="10">
        <v>550</v>
      </c>
      <c r="R19" s="10">
        <v>8</v>
      </c>
      <c r="S19" s="10">
        <v>69</v>
      </c>
      <c r="T19" s="10"/>
      <c r="U19" s="10"/>
      <c r="V19" s="10">
        <v>238</v>
      </c>
      <c r="W19" s="12">
        <v>42367</v>
      </c>
      <c r="X19" s="10">
        <v>3</v>
      </c>
      <c r="Y19" s="10">
        <v>610636</v>
      </c>
      <c r="Z19" s="10">
        <v>14</v>
      </c>
      <c r="AA19" s="10">
        <v>5</v>
      </c>
      <c r="AB19" s="10">
        <v>1</v>
      </c>
      <c r="AC19" s="11">
        <v>3.5</v>
      </c>
      <c r="AD19" s="13">
        <v>182.7</v>
      </c>
    </row>
    <row r="20" spans="1:30" ht="13" thickBot="1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14</v>
      </c>
      <c r="F20" s="7">
        <v>1</v>
      </c>
      <c r="G20" s="6">
        <f t="shared" si="1"/>
        <v>196.04</v>
      </c>
      <c r="H20" s="5">
        <v>7</v>
      </c>
      <c r="I20" s="10">
        <v>1</v>
      </c>
      <c r="J20" s="6">
        <f t="shared" si="2"/>
        <v>98.6</v>
      </c>
      <c r="K20" s="5"/>
      <c r="L20" s="10"/>
      <c r="M20" s="8"/>
      <c r="N20" s="11">
        <v>64.959999999999994</v>
      </c>
      <c r="O20" s="10">
        <v>15</v>
      </c>
      <c r="P20" s="10">
        <v>600</v>
      </c>
      <c r="Q20" s="10">
        <v>600</v>
      </c>
      <c r="R20" s="10">
        <v>8</v>
      </c>
      <c r="S20" s="10">
        <v>68</v>
      </c>
      <c r="T20" s="10"/>
      <c r="U20" s="10"/>
      <c r="V20" s="14">
        <v>233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1</v>
      </c>
      <c r="F21" s="7">
        <v>6</v>
      </c>
      <c r="G21" s="6">
        <f t="shared" si="1"/>
        <v>20.88</v>
      </c>
      <c r="H21" s="5">
        <v>11</v>
      </c>
      <c r="I21" s="10">
        <v>10</v>
      </c>
      <c r="J21" s="6">
        <f t="shared" si="2"/>
        <v>164.72</v>
      </c>
      <c r="K21" s="5"/>
      <c r="L21" s="10"/>
      <c r="M21" s="8"/>
      <c r="N21" s="11">
        <v>71.209999999999994</v>
      </c>
      <c r="O21" s="10">
        <v>15</v>
      </c>
      <c r="P21" s="10">
        <v>600</v>
      </c>
      <c r="Q21" s="10">
        <v>600</v>
      </c>
      <c r="R21" s="16">
        <v>8</v>
      </c>
      <c r="S21" s="10">
        <v>70</v>
      </c>
      <c r="T21" s="10"/>
      <c r="U21" s="10"/>
      <c r="V21" s="10">
        <v>235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3</v>
      </c>
      <c r="F22" s="7">
        <v>10</v>
      </c>
      <c r="G22" s="6">
        <f t="shared" si="1"/>
        <v>53.36</v>
      </c>
      <c r="H22" s="5">
        <v>14</v>
      </c>
      <c r="I22" s="10">
        <v>0</v>
      </c>
      <c r="J22" s="6">
        <f t="shared" si="2"/>
        <v>194.88</v>
      </c>
      <c r="K22" s="5"/>
      <c r="L22" s="10"/>
      <c r="M22" s="8"/>
      <c r="N22" s="11">
        <v>62.64</v>
      </c>
      <c r="O22" s="10">
        <v>14</v>
      </c>
      <c r="P22" s="10">
        <v>600</v>
      </c>
      <c r="Q22" s="10">
        <v>600</v>
      </c>
      <c r="R22" s="10">
        <v>8</v>
      </c>
      <c r="S22" s="10">
        <v>71</v>
      </c>
      <c r="T22" s="10"/>
      <c r="U22" s="10"/>
      <c r="V22" s="10">
        <v>232</v>
      </c>
      <c r="W22" s="12">
        <v>42735</v>
      </c>
      <c r="X22" s="10">
        <v>2</v>
      </c>
      <c r="Y22" s="10">
        <v>616948</v>
      </c>
      <c r="Z22" s="10">
        <v>14</v>
      </c>
      <c r="AA22" s="10">
        <v>3.75</v>
      </c>
      <c r="AB22" s="10">
        <v>1</v>
      </c>
      <c r="AC22" s="10">
        <v>6.25</v>
      </c>
      <c r="AD22" s="10">
        <v>179.6</v>
      </c>
    </row>
    <row r="23" spans="1:30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8</v>
      </c>
      <c r="F23" s="7">
        <v>10</v>
      </c>
      <c r="G23" s="6">
        <f t="shared" si="1"/>
        <v>122.96</v>
      </c>
      <c r="H23" s="5">
        <v>14</v>
      </c>
      <c r="I23" s="10">
        <v>0</v>
      </c>
      <c r="J23" s="6">
        <f t="shared" si="2"/>
        <v>194.88</v>
      </c>
      <c r="K23" s="5"/>
      <c r="L23" s="10"/>
      <c r="M23" s="8"/>
      <c r="N23" s="11">
        <f>IF(B23=0,0,(D23+G23)-(D22+G22))</f>
        <v>69.599999999999994</v>
      </c>
      <c r="O23" s="10">
        <v>14</v>
      </c>
      <c r="P23" s="10">
        <v>600</v>
      </c>
      <c r="Q23" s="10">
        <v>600</v>
      </c>
      <c r="R23" s="10">
        <v>8</v>
      </c>
      <c r="S23" s="10">
        <v>72</v>
      </c>
      <c r="T23" s="10"/>
      <c r="U23" s="10"/>
      <c r="V23" s="10">
        <v>237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13</v>
      </c>
      <c r="F24" s="7">
        <v>8</v>
      </c>
      <c r="G24" s="6">
        <f t="shared" si="1"/>
        <v>190.23999999999998</v>
      </c>
      <c r="H24" s="5">
        <v>1</v>
      </c>
      <c r="I24" s="10">
        <v>9</v>
      </c>
      <c r="J24" s="6">
        <f t="shared" si="2"/>
        <v>24.36</v>
      </c>
      <c r="K24" s="5"/>
      <c r="L24" s="10"/>
      <c r="M24" s="8"/>
      <c r="N24" s="11">
        <v>70.180000000000007</v>
      </c>
      <c r="O24" s="10">
        <v>15</v>
      </c>
      <c r="P24" s="10">
        <v>600</v>
      </c>
      <c r="Q24" s="10">
        <v>600</v>
      </c>
      <c r="R24" s="10">
        <v>8</v>
      </c>
      <c r="S24" s="10">
        <v>72</v>
      </c>
      <c r="T24" s="10"/>
      <c r="U24" s="10"/>
      <c r="V24" s="10">
        <v>237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</v>
      </c>
      <c r="F25" s="7">
        <v>3.75</v>
      </c>
      <c r="G25" s="6">
        <f t="shared" si="1"/>
        <v>18.27</v>
      </c>
      <c r="H25" s="5">
        <v>6</v>
      </c>
      <c r="I25" s="10">
        <v>7</v>
      </c>
      <c r="J25" s="6">
        <f t="shared" si="2"/>
        <v>91.64</v>
      </c>
      <c r="K25" s="5"/>
      <c r="L25" s="10"/>
      <c r="M25" s="8"/>
      <c r="N25" s="11">
        <v>70.760000000000005</v>
      </c>
      <c r="O25" s="10">
        <v>15</v>
      </c>
      <c r="P25" s="10">
        <v>600</v>
      </c>
      <c r="Q25" s="10">
        <v>600</v>
      </c>
      <c r="R25" s="10">
        <v>8</v>
      </c>
      <c r="S25" s="10">
        <v>72</v>
      </c>
      <c r="T25" s="10"/>
      <c r="U25" s="10"/>
      <c r="V25" s="17">
        <v>232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</v>
      </c>
      <c r="F26" s="7">
        <v>3.75</v>
      </c>
      <c r="G26" s="6">
        <f t="shared" si="1"/>
        <v>18.27</v>
      </c>
      <c r="H26" s="5">
        <v>11</v>
      </c>
      <c r="I26" s="10">
        <v>3</v>
      </c>
      <c r="J26" s="6">
        <f t="shared" si="2"/>
        <v>156.6</v>
      </c>
      <c r="K26" s="5"/>
      <c r="L26" s="10"/>
      <c r="M26" s="8"/>
      <c r="N26" s="11">
        <v>64.959999999999994</v>
      </c>
      <c r="O26" s="10">
        <v>15</v>
      </c>
      <c r="P26" s="10">
        <v>600</v>
      </c>
      <c r="Q26" s="10">
        <v>600</v>
      </c>
      <c r="R26" s="10">
        <v>8</v>
      </c>
      <c r="S26" s="10">
        <v>79</v>
      </c>
      <c r="T26" s="10"/>
      <c r="U26" s="10"/>
      <c r="V26" s="10">
        <v>229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2</v>
      </c>
      <c r="F27" s="7">
        <v>9</v>
      </c>
      <c r="G27" s="6">
        <f t="shared" si="1"/>
        <v>38.279999999999994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62.93</v>
      </c>
      <c r="O27" s="10">
        <v>14</v>
      </c>
      <c r="P27" s="10">
        <v>600</v>
      </c>
      <c r="Q27" s="10">
        <v>600</v>
      </c>
      <c r="R27" s="10">
        <v>8</v>
      </c>
      <c r="S27" s="10">
        <v>73</v>
      </c>
      <c r="T27" s="10"/>
      <c r="U27" s="10"/>
      <c r="V27" s="10">
        <v>226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7</v>
      </c>
      <c r="F28" s="7">
        <v>4</v>
      </c>
      <c r="G28" s="6">
        <f t="shared" si="1"/>
        <v>102.08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65.540000000000006</v>
      </c>
      <c r="O28" s="10">
        <v>15</v>
      </c>
      <c r="P28" s="10">
        <v>600</v>
      </c>
      <c r="Q28" s="10">
        <v>600</v>
      </c>
      <c r="R28" s="10">
        <v>8</v>
      </c>
      <c r="S28" s="10">
        <v>70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12</v>
      </c>
      <c r="F29" s="7">
        <v>5</v>
      </c>
      <c r="G29" s="6">
        <f t="shared" si="1"/>
        <v>172.83999999999997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>IF(B29=0,0,(D29+G29)-(D28+G28))</f>
        <v>70.759999999999962</v>
      </c>
      <c r="O29" s="10">
        <v>14</v>
      </c>
      <c r="P29" s="10">
        <v>600</v>
      </c>
      <c r="Q29" s="10">
        <v>600</v>
      </c>
      <c r="R29" s="10">
        <v>8</v>
      </c>
      <c r="S29" s="10">
        <v>72</v>
      </c>
      <c r="T29" s="10"/>
      <c r="U29" s="10"/>
      <c r="V29" s="10">
        <v>226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13</v>
      </c>
      <c r="F30" s="7">
        <v>10</v>
      </c>
      <c r="G30" s="6">
        <f t="shared" si="1"/>
        <v>192.55999999999997</v>
      </c>
      <c r="H30" s="5">
        <v>4</v>
      </c>
      <c r="I30" s="10">
        <v>4</v>
      </c>
      <c r="J30" s="6">
        <f t="shared" ref="J30:J39" si="4">((+H30*12)+I30)*1.16</f>
        <v>60.319999999999993</v>
      </c>
      <c r="K30" s="5"/>
      <c r="L30" s="10"/>
      <c r="M30" s="8"/>
      <c r="N30" s="11">
        <v>61.48</v>
      </c>
      <c r="O30" s="10">
        <v>15</v>
      </c>
      <c r="P30" s="10">
        <v>500</v>
      </c>
      <c r="Q30" s="10">
        <v>500</v>
      </c>
      <c r="R30" s="10">
        <v>8.5</v>
      </c>
      <c r="S30" s="10">
        <v>70</v>
      </c>
      <c r="T30" s="10"/>
      <c r="U30" s="10"/>
      <c r="V30" s="10">
        <v>232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13</v>
      </c>
      <c r="F31" s="7">
        <v>10</v>
      </c>
      <c r="G31" s="6">
        <f t="shared" si="1"/>
        <v>192.55999999999997</v>
      </c>
      <c r="H31" s="5">
        <v>8</v>
      </c>
      <c r="I31" s="10">
        <v>9</v>
      </c>
      <c r="J31" s="6">
        <f t="shared" si="4"/>
        <v>121.8</v>
      </c>
      <c r="K31" s="5"/>
      <c r="L31" s="10"/>
      <c r="M31" s="8"/>
      <c r="N31" s="11">
        <v>61.48</v>
      </c>
      <c r="O31" s="10">
        <v>17</v>
      </c>
      <c r="P31" s="10">
        <v>600</v>
      </c>
      <c r="Q31" s="10">
        <v>600</v>
      </c>
      <c r="R31" s="10">
        <v>8.5</v>
      </c>
      <c r="S31" s="10">
        <v>71</v>
      </c>
      <c r="T31" s="10"/>
      <c r="U31" s="10"/>
      <c r="V31" s="10">
        <v>230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13</v>
      </c>
      <c r="F32" s="7">
        <v>10</v>
      </c>
      <c r="G32" s="6">
        <f t="shared" si="1"/>
        <v>192.55999999999997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70.760000000000005</v>
      </c>
      <c r="O32" s="10">
        <v>17</v>
      </c>
      <c r="P32" s="10">
        <v>500</v>
      </c>
      <c r="Q32" s="10">
        <v>500</v>
      </c>
      <c r="R32" s="10">
        <v>8.5</v>
      </c>
      <c r="S32" s="10">
        <v>78</v>
      </c>
      <c r="T32" s="10"/>
      <c r="U32" s="10"/>
      <c r="V32" s="10">
        <v>232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13</v>
      </c>
      <c r="F33" s="7">
        <v>10</v>
      </c>
      <c r="G33" s="6">
        <f t="shared" si="1"/>
        <v>192.55999999999997</v>
      </c>
      <c r="H33" s="5">
        <v>6</v>
      </c>
      <c r="I33" s="10">
        <v>4</v>
      </c>
      <c r="J33" s="6">
        <f t="shared" si="4"/>
        <v>88.16</v>
      </c>
      <c r="K33" s="5"/>
      <c r="L33" s="10"/>
      <c r="M33" s="8"/>
      <c r="N33" s="11">
        <v>67.86</v>
      </c>
      <c r="O33" s="10">
        <v>17</v>
      </c>
      <c r="P33" s="10">
        <v>500</v>
      </c>
      <c r="Q33" s="10">
        <v>500</v>
      </c>
      <c r="R33" s="10">
        <v>8.5</v>
      </c>
      <c r="S33" s="10">
        <v>74</v>
      </c>
      <c r="T33" s="10"/>
      <c r="U33" s="10"/>
      <c r="V33" s="10">
        <v>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13</v>
      </c>
      <c r="F34" s="7">
        <v>10</v>
      </c>
      <c r="G34" s="6">
        <f t="shared" si="1"/>
        <v>192.55999999999997</v>
      </c>
      <c r="H34" s="5">
        <v>11</v>
      </c>
      <c r="I34" s="10">
        <v>4</v>
      </c>
      <c r="J34" s="6">
        <f t="shared" si="4"/>
        <v>157.76</v>
      </c>
      <c r="K34" s="5"/>
      <c r="L34" s="10"/>
      <c r="M34" s="8"/>
      <c r="N34" s="11">
        <v>69.599999999999994</v>
      </c>
      <c r="O34" s="10">
        <v>17</v>
      </c>
      <c r="P34" s="10">
        <v>550</v>
      </c>
      <c r="Q34" s="10">
        <v>550</v>
      </c>
      <c r="R34" s="10">
        <v>8.5</v>
      </c>
      <c r="S34" s="10">
        <v>75</v>
      </c>
      <c r="T34" s="10"/>
      <c r="U34" s="10"/>
      <c r="V34" s="10">
        <v>230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3</v>
      </c>
      <c r="F35" s="7">
        <v>1</v>
      </c>
      <c r="G35" s="6">
        <f t="shared" si="1"/>
        <v>42.919999999999995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66.180000000000007</v>
      </c>
      <c r="O35" s="10">
        <v>17</v>
      </c>
      <c r="P35" s="10">
        <v>500</v>
      </c>
      <c r="Q35" s="10">
        <v>500</v>
      </c>
      <c r="R35" s="10">
        <v>8.5</v>
      </c>
      <c r="S35" s="10">
        <v>70</v>
      </c>
      <c r="T35" s="10"/>
      <c r="U35" s="10"/>
      <c r="V35" s="10">
        <v>231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7</v>
      </c>
      <c r="F36" s="7">
        <v>10</v>
      </c>
      <c r="G36" s="6">
        <f t="shared" si="1"/>
        <v>109.03999999999999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f>IF(B36=0,0,(D36+G36)-(D35+G35))</f>
        <v>66.11999999999999</v>
      </c>
      <c r="O36" s="10">
        <v>17</v>
      </c>
      <c r="P36" s="10">
        <v>500</v>
      </c>
      <c r="Q36" s="10">
        <v>500</v>
      </c>
      <c r="R36" s="10">
        <v>8.5</v>
      </c>
      <c r="S36" s="10">
        <v>68</v>
      </c>
      <c r="T36" s="10"/>
      <c r="U36" s="10"/>
      <c r="V36" s="10">
        <v>231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12</v>
      </c>
      <c r="F37" s="7">
        <v>8</v>
      </c>
      <c r="G37" s="6">
        <f t="shared" si="1"/>
        <v>176.32</v>
      </c>
      <c r="H37" s="5">
        <v>1</v>
      </c>
      <c r="I37" s="10">
        <v>3.5</v>
      </c>
      <c r="J37" s="6">
        <f t="shared" si="4"/>
        <v>17.98</v>
      </c>
      <c r="K37" s="5"/>
      <c r="L37" s="10"/>
      <c r="M37" s="8"/>
      <c r="N37" s="11">
        <f>IF(B37=0,0,(D37+G37)-(D36+G36))</f>
        <v>67.28</v>
      </c>
      <c r="O37" s="10">
        <v>15</v>
      </c>
      <c r="P37" s="10">
        <v>500</v>
      </c>
      <c r="Q37" s="10">
        <v>500</v>
      </c>
      <c r="R37" s="10">
        <v>8.5</v>
      </c>
      <c r="S37" s="10">
        <v>70</v>
      </c>
      <c r="T37" s="10"/>
      <c r="U37" s="10"/>
      <c r="V37" s="10">
        <v>230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14</v>
      </c>
      <c r="F38" s="7">
        <v>2</v>
      </c>
      <c r="G38" s="6">
        <f t="shared" si="1"/>
        <v>197.2</v>
      </c>
      <c r="H38" s="5">
        <v>4</v>
      </c>
      <c r="I38" s="10">
        <v>5</v>
      </c>
      <c r="J38" s="6">
        <f t="shared" si="4"/>
        <v>61.48</v>
      </c>
      <c r="K38" s="5"/>
      <c r="L38" s="10"/>
      <c r="M38" s="8"/>
      <c r="N38" s="11">
        <v>64.38</v>
      </c>
      <c r="O38" s="10">
        <v>17</v>
      </c>
      <c r="P38" s="10">
        <v>550</v>
      </c>
      <c r="Q38" s="10">
        <v>550</v>
      </c>
      <c r="R38" s="10">
        <v>8.5</v>
      </c>
      <c r="S38" s="10">
        <v>76</v>
      </c>
      <c r="T38" s="10"/>
      <c r="U38" s="10"/>
      <c r="V38" s="10">
        <v>232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1</v>
      </c>
      <c r="F39" s="7">
        <v>6.25</v>
      </c>
      <c r="G39" s="6">
        <f t="shared" si="1"/>
        <v>21.169999999999998</v>
      </c>
      <c r="H39" s="5">
        <v>9</v>
      </c>
      <c r="I39" s="10">
        <v>5</v>
      </c>
      <c r="J39" s="6">
        <f t="shared" si="4"/>
        <v>131.07999999999998</v>
      </c>
      <c r="K39" s="5"/>
      <c r="L39" s="10"/>
      <c r="M39" s="8"/>
      <c r="N39" s="11">
        <v>73.17</v>
      </c>
      <c r="O39" s="10">
        <v>17</v>
      </c>
      <c r="P39" s="10">
        <v>550</v>
      </c>
      <c r="Q39" s="10">
        <v>550</v>
      </c>
      <c r="R39" s="10">
        <v>8.5</v>
      </c>
      <c r="S39" s="10">
        <v>64</v>
      </c>
      <c r="T39" s="10"/>
      <c r="U39" s="10"/>
      <c r="V39" s="10">
        <v>229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2078.5899999999997</v>
      </c>
      <c r="O40" s="20"/>
      <c r="T40" s="22" t="s">
        <v>34</v>
      </c>
      <c r="U40" s="20">
        <f>SUM(U9:U39)</f>
        <v>0</v>
      </c>
      <c r="V40" s="20">
        <f>SUM(V9:V39)</f>
        <v>7107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2078.5899999999997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7107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7" zoomScale="75" zoomScaleNormal="75" zoomScalePageLayoutView="75" workbookViewId="0">
      <selection activeCell="A39" sqref="A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5.5" customWidth="1"/>
    <col min="28" max="28" width="4.1640625" customWidth="1"/>
    <col min="29" max="29" width="5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14</v>
      </c>
      <c r="F8" s="7">
        <v>1</v>
      </c>
      <c r="G8" s="6">
        <f t="shared" ref="G8:G39" si="1">((+E8*12)+F8)*1.16</f>
        <v>196.04</v>
      </c>
      <c r="H8" s="5">
        <v>4</v>
      </c>
      <c r="I8" s="5">
        <v>2</v>
      </c>
      <c r="J8" s="6">
        <f t="shared" ref="J8:J29" si="2">((+H8*12)+I8)*1.16</f>
        <v>57.999999999999993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14</v>
      </c>
      <c r="F9" s="7">
        <v>1</v>
      </c>
      <c r="G9" s="6">
        <f t="shared" si="1"/>
        <v>196.04</v>
      </c>
      <c r="H9" s="5">
        <v>9</v>
      </c>
      <c r="I9" s="10">
        <v>0</v>
      </c>
      <c r="J9" s="6">
        <f t="shared" si="2"/>
        <v>125.27999999999999</v>
      </c>
      <c r="K9" s="5"/>
      <c r="L9" s="10"/>
      <c r="M9" s="8"/>
      <c r="N9" s="11">
        <v>67.28</v>
      </c>
      <c r="O9" s="10">
        <v>15</v>
      </c>
      <c r="P9" s="10">
        <v>600</v>
      </c>
      <c r="Q9" s="10">
        <v>600</v>
      </c>
      <c r="R9" s="10">
        <v>7</v>
      </c>
      <c r="S9" s="10">
        <v>72</v>
      </c>
      <c r="T9" s="10"/>
      <c r="U9" s="10"/>
      <c r="V9" s="10">
        <v>229</v>
      </c>
      <c r="W9" s="12">
        <v>42312</v>
      </c>
      <c r="X9" s="10">
        <v>2</v>
      </c>
      <c r="Y9" s="10">
        <v>146048</v>
      </c>
      <c r="Z9" s="10">
        <v>14</v>
      </c>
      <c r="AA9" s="10">
        <v>2</v>
      </c>
      <c r="AB9" s="10">
        <v>1</v>
      </c>
      <c r="AC9" s="11">
        <v>9</v>
      </c>
      <c r="AD9" s="13">
        <v>173.54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14</v>
      </c>
      <c r="F10" s="7">
        <v>1</v>
      </c>
      <c r="G10" s="6">
        <f t="shared" si="1"/>
        <v>196.04</v>
      </c>
      <c r="H10" s="5">
        <v>13</v>
      </c>
      <c r="I10" s="10">
        <v>10</v>
      </c>
      <c r="J10" s="6">
        <f t="shared" si="2"/>
        <v>192.55999999999997</v>
      </c>
      <c r="K10" s="5"/>
      <c r="L10" s="10"/>
      <c r="M10" s="8"/>
      <c r="N10" s="11">
        <v>67.28</v>
      </c>
      <c r="O10" s="10">
        <v>14</v>
      </c>
      <c r="P10" s="10">
        <v>600</v>
      </c>
      <c r="Q10" s="10">
        <v>600</v>
      </c>
      <c r="R10" s="10">
        <v>7</v>
      </c>
      <c r="S10" s="10">
        <v>75</v>
      </c>
      <c r="T10" s="10"/>
      <c r="U10" s="10"/>
      <c r="V10" s="10">
        <v>230</v>
      </c>
      <c r="W10" s="12">
        <v>42312</v>
      </c>
      <c r="X10" s="10">
        <v>3</v>
      </c>
      <c r="Y10" s="10">
        <v>147109</v>
      </c>
      <c r="Z10" s="10">
        <v>13</v>
      </c>
      <c r="AA10" s="10">
        <v>11</v>
      </c>
      <c r="AB10" s="10">
        <v>1</v>
      </c>
      <c r="AC10" s="11">
        <v>4</v>
      </c>
      <c r="AD10" s="13">
        <v>176.67</v>
      </c>
    </row>
    <row r="11" spans="1:30">
      <c r="A11" s="9">
        <f t="shared" si="3"/>
        <v>4</v>
      </c>
      <c r="B11" s="10">
        <v>8</v>
      </c>
      <c r="C11" s="10">
        <v>5</v>
      </c>
      <c r="D11" s="6">
        <f t="shared" si="0"/>
        <v>117.16</v>
      </c>
      <c r="E11" s="5">
        <v>14</v>
      </c>
      <c r="F11" s="7">
        <v>1</v>
      </c>
      <c r="G11" s="6">
        <f t="shared" si="1"/>
        <v>196.04</v>
      </c>
      <c r="H11" s="5">
        <v>13</v>
      </c>
      <c r="I11" s="10">
        <v>10</v>
      </c>
      <c r="J11" s="6">
        <f t="shared" si="2"/>
        <v>192.55999999999997</v>
      </c>
      <c r="K11" s="5"/>
      <c r="L11" s="10"/>
      <c r="M11" s="8" t="s">
        <v>49</v>
      </c>
      <c r="N11" s="11">
        <f>IF(B11=0,0,(D11+G11)-(D10+G10))</f>
        <v>93.960000000000008</v>
      </c>
      <c r="O11" s="10">
        <v>14</v>
      </c>
      <c r="P11" s="10">
        <v>600</v>
      </c>
      <c r="Q11" s="10">
        <v>600</v>
      </c>
      <c r="R11" s="10">
        <v>7</v>
      </c>
      <c r="S11" s="10">
        <v>77</v>
      </c>
      <c r="T11" s="10"/>
      <c r="U11" s="10"/>
      <c r="V11" s="10">
        <v>228</v>
      </c>
      <c r="W11" s="12">
        <v>42314</v>
      </c>
      <c r="X11" s="10">
        <v>1</v>
      </c>
      <c r="Y11" s="10">
        <v>148556</v>
      </c>
      <c r="Z11" s="10">
        <v>14</v>
      </c>
      <c r="AA11" s="10">
        <v>5</v>
      </c>
      <c r="AB11" s="10">
        <v>1</v>
      </c>
      <c r="AC11" s="11">
        <v>6.5</v>
      </c>
      <c r="AD11" s="13">
        <v>174</v>
      </c>
    </row>
    <row r="12" spans="1:30">
      <c r="A12" s="9">
        <f t="shared" si="3"/>
        <v>5</v>
      </c>
      <c r="B12" s="10">
        <v>13</v>
      </c>
      <c r="C12" s="10">
        <v>3</v>
      </c>
      <c r="D12" s="6">
        <f t="shared" si="0"/>
        <v>184.44</v>
      </c>
      <c r="E12" s="5">
        <v>1</v>
      </c>
      <c r="F12" s="7">
        <v>9</v>
      </c>
      <c r="G12" s="6">
        <f t="shared" si="1"/>
        <v>24.36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71.81</v>
      </c>
      <c r="O12" s="10">
        <v>15</v>
      </c>
      <c r="P12" s="10">
        <v>650</v>
      </c>
      <c r="Q12" s="10">
        <v>650</v>
      </c>
      <c r="R12" s="10">
        <v>7</v>
      </c>
      <c r="S12" s="10">
        <v>74</v>
      </c>
      <c r="T12" s="10"/>
      <c r="U12" s="10"/>
      <c r="V12" s="10">
        <v>226</v>
      </c>
      <c r="W12" s="12">
        <v>42316</v>
      </c>
      <c r="X12" s="10">
        <v>2</v>
      </c>
      <c r="Y12" s="10">
        <v>150495</v>
      </c>
      <c r="Z12" s="10">
        <v>14</v>
      </c>
      <c r="AA12" s="10">
        <v>1</v>
      </c>
      <c r="AB12" s="10">
        <v>1</v>
      </c>
      <c r="AC12" s="11">
        <v>3.5</v>
      </c>
      <c r="AD12" s="13">
        <v>178.06</v>
      </c>
    </row>
    <row r="13" spans="1:30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5</v>
      </c>
      <c r="F13" s="7">
        <v>4</v>
      </c>
      <c r="G13" s="6">
        <f t="shared" si="1"/>
        <v>74.239999999999995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62.639999999999986</v>
      </c>
      <c r="O13" s="10">
        <v>14</v>
      </c>
      <c r="P13" s="10">
        <v>600</v>
      </c>
      <c r="Q13" s="10">
        <v>600</v>
      </c>
      <c r="R13" s="10">
        <v>7</v>
      </c>
      <c r="S13" s="10">
        <v>73</v>
      </c>
      <c r="T13" s="10"/>
      <c r="U13" s="10"/>
      <c r="V13" s="10">
        <v>221</v>
      </c>
      <c r="W13" s="12">
        <v>42321</v>
      </c>
      <c r="X13" s="10">
        <v>3</v>
      </c>
      <c r="Y13" s="10">
        <v>152986</v>
      </c>
      <c r="Z13" s="10">
        <v>14</v>
      </c>
      <c r="AA13" s="10">
        <v>1.5</v>
      </c>
      <c r="AB13" s="10">
        <v>1</v>
      </c>
      <c r="AC13" s="11">
        <v>9.75</v>
      </c>
      <c r="AD13" s="13">
        <v>171.39</v>
      </c>
    </row>
    <row r="14" spans="1:30">
      <c r="A14" s="9">
        <f t="shared" si="3"/>
        <v>7</v>
      </c>
      <c r="B14" s="10">
        <v>1</v>
      </c>
      <c r="C14" s="10">
        <v>6.5</v>
      </c>
      <c r="D14" s="6">
        <f t="shared" si="0"/>
        <v>21.459999999999997</v>
      </c>
      <c r="E14" s="5">
        <v>9</v>
      </c>
      <c r="F14" s="7">
        <v>6</v>
      </c>
      <c r="G14" s="6">
        <f t="shared" si="1"/>
        <v>132.23999999999998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v>56.26</v>
      </c>
      <c r="O14" s="10">
        <v>15</v>
      </c>
      <c r="P14" s="10">
        <v>600</v>
      </c>
      <c r="Q14" s="10">
        <v>600</v>
      </c>
      <c r="R14" s="10">
        <v>7</v>
      </c>
      <c r="S14" s="10">
        <v>72</v>
      </c>
      <c r="T14" s="10"/>
      <c r="U14" s="10"/>
      <c r="V14" s="10">
        <v>223</v>
      </c>
      <c r="W14" s="12">
        <v>42322</v>
      </c>
      <c r="X14" s="10">
        <v>2</v>
      </c>
      <c r="Y14" s="10">
        <v>153438</v>
      </c>
      <c r="Z14" s="10">
        <v>14</v>
      </c>
      <c r="AA14" s="10">
        <v>4.5</v>
      </c>
      <c r="AB14" s="10">
        <v>1</v>
      </c>
      <c r="AC14" s="11">
        <v>6</v>
      </c>
      <c r="AD14" s="13">
        <v>178.93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0</v>
      </c>
      <c r="G15" s="6">
        <f t="shared" si="1"/>
        <v>194.88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f>IF(B15=0,0,(D15+G15)-(D14+G14))</f>
        <v>63.22</v>
      </c>
      <c r="O15" s="10">
        <v>14</v>
      </c>
      <c r="P15" s="10">
        <v>600</v>
      </c>
      <c r="Q15" s="10">
        <v>600</v>
      </c>
      <c r="R15" s="10">
        <v>7</v>
      </c>
      <c r="S15" s="10">
        <v>71</v>
      </c>
      <c r="T15" s="10"/>
      <c r="U15" s="10"/>
      <c r="V15" s="10">
        <v>220</v>
      </c>
      <c r="W15" s="12">
        <v>42324</v>
      </c>
      <c r="X15" s="10">
        <v>2</v>
      </c>
      <c r="Y15" s="10">
        <v>155308</v>
      </c>
      <c r="Z15" s="10">
        <v>13</v>
      </c>
      <c r="AA15" s="10">
        <v>6</v>
      </c>
      <c r="AB15" s="10">
        <v>1</v>
      </c>
      <c r="AC15" s="11">
        <v>2</v>
      </c>
      <c r="AD15" s="13">
        <v>171.46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3.5</v>
      </c>
      <c r="G16" s="6">
        <f t="shared" si="1"/>
        <v>17.98</v>
      </c>
      <c r="H16" s="5">
        <v>6</v>
      </c>
      <c r="I16" s="10">
        <v>0</v>
      </c>
      <c r="J16" s="6">
        <f t="shared" si="2"/>
        <v>83.52</v>
      </c>
      <c r="K16" s="5"/>
      <c r="L16" s="10"/>
      <c r="M16" s="8"/>
      <c r="N16" s="11">
        <v>66.12</v>
      </c>
      <c r="O16" s="10">
        <v>15</v>
      </c>
      <c r="P16" s="10">
        <v>600</v>
      </c>
      <c r="Q16" s="10">
        <v>600</v>
      </c>
      <c r="R16" s="10">
        <v>7</v>
      </c>
      <c r="S16" s="10">
        <v>77</v>
      </c>
      <c r="T16" s="10"/>
      <c r="U16" s="10"/>
      <c r="V16" s="10">
        <v>211</v>
      </c>
      <c r="W16" s="12">
        <v>42327</v>
      </c>
      <c r="X16" s="10">
        <v>3</v>
      </c>
      <c r="Y16" s="10">
        <v>156559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</v>
      </c>
      <c r="F17" s="7">
        <v>3.5</v>
      </c>
      <c r="G17" s="6">
        <f t="shared" si="1"/>
        <v>17.98</v>
      </c>
      <c r="H17" s="5">
        <v>10</v>
      </c>
      <c r="I17" s="10">
        <v>10</v>
      </c>
      <c r="J17" s="6">
        <f t="shared" si="2"/>
        <v>150.79999999999998</v>
      </c>
      <c r="K17" s="5"/>
      <c r="L17" s="10"/>
      <c r="M17" s="8"/>
      <c r="N17" s="11">
        <v>67.28</v>
      </c>
      <c r="O17" s="10">
        <v>15</v>
      </c>
      <c r="P17" s="10">
        <v>600</v>
      </c>
      <c r="Q17" s="10">
        <v>600</v>
      </c>
      <c r="R17" s="10">
        <v>7.5</v>
      </c>
      <c r="S17" s="10">
        <v>78</v>
      </c>
      <c r="T17" s="10"/>
      <c r="U17" s="10"/>
      <c r="V17" s="10">
        <v>222</v>
      </c>
      <c r="W17" s="12">
        <v>42329</v>
      </c>
      <c r="X17" s="10">
        <v>2</v>
      </c>
      <c r="Y17" s="10">
        <v>158352</v>
      </c>
      <c r="Z17" s="10">
        <v>14</v>
      </c>
      <c r="AA17" s="10">
        <v>1.5</v>
      </c>
      <c r="AB17" s="10">
        <v>1</v>
      </c>
      <c r="AC17" s="11">
        <v>4</v>
      </c>
      <c r="AD17" s="13">
        <v>178.06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3</v>
      </c>
      <c r="F18" s="7">
        <v>8</v>
      </c>
      <c r="G18" s="6">
        <f t="shared" si="1"/>
        <v>51.04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v>69.02</v>
      </c>
      <c r="O18" s="10">
        <v>15</v>
      </c>
      <c r="P18" s="10">
        <v>650</v>
      </c>
      <c r="Q18" s="10">
        <v>650</v>
      </c>
      <c r="R18" s="10">
        <v>7.5</v>
      </c>
      <c r="S18" s="10">
        <v>55</v>
      </c>
      <c r="T18" s="10"/>
      <c r="U18" s="10"/>
      <c r="V18" s="10">
        <v>218</v>
      </c>
      <c r="W18" s="12">
        <v>42333</v>
      </c>
      <c r="X18" s="10">
        <v>3</v>
      </c>
      <c r="Y18" s="10">
        <v>160672</v>
      </c>
      <c r="Z18" s="10">
        <v>14</v>
      </c>
      <c r="AA18" s="10">
        <v>5.25</v>
      </c>
      <c r="AB18" s="10">
        <v>2</v>
      </c>
      <c r="AC18" s="11">
        <v>1.5</v>
      </c>
      <c r="AD18" s="13">
        <v>172.38</v>
      </c>
    </row>
    <row r="19" spans="1:30" ht="13" thickBot="1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8</v>
      </c>
      <c r="F19" s="7">
        <v>10</v>
      </c>
      <c r="G19" s="6">
        <f t="shared" si="1"/>
        <v>122.96</v>
      </c>
      <c r="H19" s="5">
        <v>13</v>
      </c>
      <c r="I19" s="10">
        <v>5</v>
      </c>
      <c r="J19" s="6">
        <f t="shared" si="2"/>
        <v>186.76</v>
      </c>
      <c r="K19" s="5"/>
      <c r="L19" s="10"/>
      <c r="M19" s="8"/>
      <c r="N19" s="11">
        <f>IF(B19=0,0,(D19+G19)-(D18+G18))</f>
        <v>71.92</v>
      </c>
      <c r="O19" s="10">
        <v>15</v>
      </c>
      <c r="P19" s="10">
        <v>600</v>
      </c>
      <c r="Q19" s="10">
        <v>600</v>
      </c>
      <c r="R19" s="10">
        <v>7.5</v>
      </c>
      <c r="S19" s="10">
        <v>74</v>
      </c>
      <c r="T19" s="10"/>
      <c r="U19" s="10"/>
      <c r="V19" s="10">
        <v>220</v>
      </c>
      <c r="W19" s="12">
        <v>42335</v>
      </c>
      <c r="X19" s="10">
        <v>2</v>
      </c>
      <c r="Y19" s="10">
        <v>161276</v>
      </c>
      <c r="Z19" s="10">
        <v>14</v>
      </c>
      <c r="AA19" s="10">
        <v>4</v>
      </c>
      <c r="AB19" s="10">
        <v>1</v>
      </c>
      <c r="AC19" s="11">
        <v>9</v>
      </c>
      <c r="AD19" s="13">
        <v>176.67</v>
      </c>
    </row>
    <row r="20" spans="1:30" ht="13" thickBot="1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13</v>
      </c>
      <c r="F20" s="7">
        <v>2</v>
      </c>
      <c r="G20" s="6">
        <f t="shared" si="1"/>
        <v>183.28</v>
      </c>
      <c r="H20" s="5">
        <v>13</v>
      </c>
      <c r="I20" s="10">
        <v>5</v>
      </c>
      <c r="J20" s="6">
        <f t="shared" si="2"/>
        <v>186.76</v>
      </c>
      <c r="K20" s="5"/>
      <c r="L20" s="10"/>
      <c r="M20" s="8"/>
      <c r="N20" s="11">
        <f>IF(B20=0,0,(D20+G20)-(D19+G19))</f>
        <v>60.319999999999993</v>
      </c>
      <c r="O20" s="10">
        <v>15</v>
      </c>
      <c r="P20" s="10">
        <v>600</v>
      </c>
      <c r="Q20" s="10">
        <v>600</v>
      </c>
      <c r="R20" s="10">
        <v>7.5</v>
      </c>
      <c r="S20" s="10">
        <v>71</v>
      </c>
      <c r="T20" s="10"/>
      <c r="U20" s="10"/>
      <c r="V20" s="14">
        <v>215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2</v>
      </c>
      <c r="F21" s="7">
        <v>0</v>
      </c>
      <c r="G21" s="6">
        <f t="shared" si="1"/>
        <v>27.839999999999996</v>
      </c>
      <c r="H21" s="5">
        <v>4</v>
      </c>
      <c r="I21" s="10">
        <v>0</v>
      </c>
      <c r="J21" s="6">
        <f t="shared" si="2"/>
        <v>55.679999999999993</v>
      </c>
      <c r="K21" s="5"/>
      <c r="L21" s="10"/>
      <c r="M21" s="8"/>
      <c r="N21" s="11">
        <v>63.8</v>
      </c>
      <c r="O21" s="10">
        <v>15</v>
      </c>
      <c r="P21" s="10">
        <v>600</v>
      </c>
      <c r="Q21" s="10">
        <v>600</v>
      </c>
      <c r="R21" s="16">
        <v>7.5</v>
      </c>
      <c r="S21" s="10">
        <v>71</v>
      </c>
      <c r="T21" s="10"/>
      <c r="U21" s="10"/>
      <c r="V21" s="10">
        <v>217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7</v>
      </c>
      <c r="F22" s="7">
        <v>0</v>
      </c>
      <c r="G22" s="6">
        <f t="shared" si="1"/>
        <v>97.44</v>
      </c>
      <c r="H22" s="5">
        <v>4</v>
      </c>
      <c r="I22" s="10">
        <v>0</v>
      </c>
      <c r="J22" s="6">
        <f t="shared" si="2"/>
        <v>55.679999999999993</v>
      </c>
      <c r="K22" s="5"/>
      <c r="L22" s="10"/>
      <c r="M22" s="8"/>
      <c r="N22" s="11">
        <f>IF(B22=0,0,(D22+G22)-(D21+G21))</f>
        <v>69.599999999999994</v>
      </c>
      <c r="O22" s="10">
        <v>15</v>
      </c>
      <c r="P22" s="10">
        <v>600</v>
      </c>
      <c r="Q22" s="10">
        <v>600</v>
      </c>
      <c r="R22" s="10">
        <v>7.5</v>
      </c>
      <c r="S22" s="10">
        <v>72</v>
      </c>
      <c r="T22" s="10"/>
      <c r="U22" s="10"/>
      <c r="V22" s="10">
        <v>221</v>
      </c>
      <c r="W22" s="12">
        <v>42338</v>
      </c>
      <c r="X22" s="10">
        <v>3</v>
      </c>
      <c r="Y22" s="10">
        <v>162997</v>
      </c>
      <c r="Z22" s="10">
        <v>14</v>
      </c>
      <c r="AA22" s="10">
        <v>4.75</v>
      </c>
      <c r="AB22" s="10">
        <v>1</v>
      </c>
      <c r="AC22" s="10">
        <v>3.5</v>
      </c>
      <c r="AD22" s="10">
        <v>182.41</v>
      </c>
    </row>
    <row r="23" spans="1:30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11</v>
      </c>
      <c r="F23" s="7">
        <v>4</v>
      </c>
      <c r="G23" s="6">
        <f t="shared" si="1"/>
        <v>157.76</v>
      </c>
      <c r="H23" s="5">
        <v>4</v>
      </c>
      <c r="I23" s="10">
        <v>8</v>
      </c>
      <c r="J23" s="6">
        <f t="shared" si="2"/>
        <v>64.959999999999994</v>
      </c>
      <c r="K23" s="5"/>
      <c r="L23" s="10"/>
      <c r="M23" s="8"/>
      <c r="N23" s="11">
        <v>69.599999999999994</v>
      </c>
      <c r="O23" s="10">
        <v>15</v>
      </c>
      <c r="P23" s="10">
        <v>600</v>
      </c>
      <c r="Q23" s="10">
        <v>600</v>
      </c>
      <c r="R23" s="10">
        <v>7.5</v>
      </c>
      <c r="S23" s="10">
        <v>71</v>
      </c>
      <c r="T23" s="10"/>
      <c r="U23" s="10"/>
      <c r="V23" s="10">
        <v>224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4</v>
      </c>
      <c r="F24" s="7">
        <v>0</v>
      </c>
      <c r="G24" s="6">
        <f t="shared" si="1"/>
        <v>55.679999999999993</v>
      </c>
      <c r="H24" s="5">
        <v>4</v>
      </c>
      <c r="I24" s="10">
        <v>8</v>
      </c>
      <c r="J24" s="6">
        <f t="shared" si="2"/>
        <v>64.959999999999994</v>
      </c>
      <c r="K24" s="5"/>
      <c r="L24" s="10"/>
      <c r="M24" s="8"/>
      <c r="N24" s="11">
        <v>69.38</v>
      </c>
      <c r="O24" s="10">
        <v>15</v>
      </c>
      <c r="P24" s="10">
        <v>550</v>
      </c>
      <c r="Q24" s="10">
        <v>550</v>
      </c>
      <c r="R24" s="10">
        <v>7.5</v>
      </c>
      <c r="S24" s="10">
        <v>70</v>
      </c>
      <c r="T24" s="10"/>
      <c r="U24" s="10"/>
      <c r="V24" s="10">
        <v>217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4</v>
      </c>
      <c r="F25" s="7">
        <v>0</v>
      </c>
      <c r="G25" s="6">
        <f t="shared" si="1"/>
        <v>55.679999999999993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v>74.239999999999995</v>
      </c>
      <c r="O25" s="10">
        <v>15</v>
      </c>
      <c r="P25" s="10">
        <v>550</v>
      </c>
      <c r="Q25" s="10">
        <v>550</v>
      </c>
      <c r="R25" s="10">
        <v>7.5</v>
      </c>
      <c r="S25" s="10">
        <v>72</v>
      </c>
      <c r="T25" s="10"/>
      <c r="U25" s="10"/>
      <c r="V25" s="17">
        <v>220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4</v>
      </c>
      <c r="F26" s="7">
        <v>9</v>
      </c>
      <c r="G26" s="6">
        <f t="shared" si="1"/>
        <v>66.11999999999999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/>
      <c r="N26" s="11">
        <v>66.12</v>
      </c>
      <c r="O26" s="10">
        <v>15</v>
      </c>
      <c r="P26" s="10">
        <v>550</v>
      </c>
      <c r="Q26" s="10">
        <v>550</v>
      </c>
      <c r="R26" s="10">
        <v>7.5</v>
      </c>
      <c r="S26" s="10">
        <v>71</v>
      </c>
      <c r="T26" s="10"/>
      <c r="U26" s="10"/>
      <c r="V26" s="10">
        <v>227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9</v>
      </c>
      <c r="F27" s="7">
        <v>5</v>
      </c>
      <c r="G27" s="6">
        <f t="shared" si="1"/>
        <v>131.07999999999998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v>69.599999999999994</v>
      </c>
      <c r="O27" s="10">
        <v>15</v>
      </c>
      <c r="P27" s="10">
        <v>600</v>
      </c>
      <c r="Q27" s="10">
        <v>600</v>
      </c>
      <c r="R27" s="10">
        <v>7.5</v>
      </c>
      <c r="S27" s="10">
        <v>72</v>
      </c>
      <c r="T27" s="10"/>
      <c r="U27" s="10"/>
      <c r="V27" s="10">
        <v>228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14</v>
      </c>
      <c r="F28" s="7">
        <v>1</v>
      </c>
      <c r="G28" s="6">
        <f t="shared" si="1"/>
        <v>196.04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>IF(B28=0,0,(D28+G28)-(D27+G27))</f>
        <v>64.960000000000008</v>
      </c>
      <c r="O28" s="10">
        <v>15</v>
      </c>
      <c r="P28" s="10">
        <v>600</v>
      </c>
      <c r="Q28" s="10">
        <v>600</v>
      </c>
      <c r="R28" s="10">
        <v>7.5</v>
      </c>
      <c r="S28" s="10">
        <v>74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</v>
      </c>
      <c r="F29" s="7">
        <v>4</v>
      </c>
      <c r="G29" s="6">
        <f t="shared" si="1"/>
        <v>18.559999999999999</v>
      </c>
      <c r="H29" s="5">
        <v>6</v>
      </c>
      <c r="I29" s="10">
        <v>4</v>
      </c>
      <c r="J29" s="6">
        <f t="shared" si="2"/>
        <v>88.16</v>
      </c>
      <c r="K29" s="5"/>
      <c r="L29" s="10"/>
      <c r="M29" s="8"/>
      <c r="N29" s="11">
        <v>70.180000000000007</v>
      </c>
      <c r="O29" s="10">
        <v>15</v>
      </c>
      <c r="P29" s="10">
        <v>600</v>
      </c>
      <c r="Q29" s="10">
        <v>600</v>
      </c>
      <c r="R29" s="10">
        <v>7.5</v>
      </c>
      <c r="S29" s="10">
        <v>82</v>
      </c>
      <c r="T29" s="10"/>
      <c r="U29" s="10"/>
      <c r="V29" s="10">
        <v>232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4</v>
      </c>
      <c r="G30" s="6">
        <f t="shared" si="1"/>
        <v>18.559999999999999</v>
      </c>
      <c r="H30" s="5">
        <v>11</v>
      </c>
      <c r="I30" s="10">
        <v>7</v>
      </c>
      <c r="J30" s="6">
        <f t="shared" ref="J30:J39" si="4">((+H30*12)+I30)*1.16</f>
        <v>161.23999999999998</v>
      </c>
      <c r="K30" s="5"/>
      <c r="L30" s="10"/>
      <c r="M30" s="8"/>
      <c r="N30" s="11">
        <v>73.08</v>
      </c>
      <c r="O30" s="10">
        <v>15</v>
      </c>
      <c r="P30" s="10">
        <v>650</v>
      </c>
      <c r="Q30" s="10">
        <v>650</v>
      </c>
      <c r="R30" s="10">
        <v>7.5</v>
      </c>
      <c r="S30" s="10">
        <v>68</v>
      </c>
      <c r="T30" s="10"/>
      <c r="U30" s="10"/>
      <c r="V30" s="10">
        <v>233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3</v>
      </c>
      <c r="F31" s="7">
        <v>5</v>
      </c>
      <c r="G31" s="6">
        <f t="shared" si="1"/>
        <v>47.559999999999995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66.12</v>
      </c>
      <c r="O31" s="10">
        <v>15</v>
      </c>
      <c r="P31" s="10">
        <v>600</v>
      </c>
      <c r="Q31" s="10">
        <v>600</v>
      </c>
      <c r="R31" s="10">
        <v>7.5</v>
      </c>
      <c r="S31" s="10">
        <v>70</v>
      </c>
      <c r="T31" s="10"/>
      <c r="U31" s="10"/>
      <c r="V31" s="10">
        <v>214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8</v>
      </c>
      <c r="F32" s="7">
        <v>3</v>
      </c>
      <c r="G32" s="6">
        <f t="shared" si="1"/>
        <v>114.83999999999999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67.28</v>
      </c>
      <c r="O32" s="10">
        <v>15</v>
      </c>
      <c r="P32" s="10">
        <v>650</v>
      </c>
      <c r="Q32" s="10">
        <v>650</v>
      </c>
      <c r="R32" s="10">
        <v>7.5</v>
      </c>
      <c r="S32" s="10">
        <v>75</v>
      </c>
      <c r="T32" s="10"/>
      <c r="U32" s="10"/>
      <c r="V32" s="10">
        <v>219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13</v>
      </c>
      <c r="F33" s="7">
        <v>2</v>
      </c>
      <c r="G33" s="6">
        <f t="shared" si="1"/>
        <v>183.28</v>
      </c>
      <c r="H33" s="5">
        <v>2</v>
      </c>
      <c r="I33" s="10">
        <v>1.5</v>
      </c>
      <c r="J33" s="6">
        <f t="shared" si="4"/>
        <v>29.58</v>
      </c>
      <c r="K33" s="5"/>
      <c r="L33" s="10"/>
      <c r="M33" s="8"/>
      <c r="N33" s="11">
        <v>72.040000000000006</v>
      </c>
      <c r="O33" s="10">
        <v>15</v>
      </c>
      <c r="P33" s="10">
        <v>650</v>
      </c>
      <c r="Q33" s="10">
        <v>650</v>
      </c>
      <c r="R33" s="10">
        <v>7.5</v>
      </c>
      <c r="S33" s="10">
        <v>70</v>
      </c>
      <c r="T33" s="10"/>
      <c r="U33" s="10"/>
      <c r="V33" s="10">
        <v>221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2</v>
      </c>
      <c r="G34" s="6">
        <f t="shared" si="1"/>
        <v>197.2</v>
      </c>
      <c r="H34" s="5">
        <v>6</v>
      </c>
      <c r="I34" s="10">
        <v>0</v>
      </c>
      <c r="J34" s="6">
        <f t="shared" si="4"/>
        <v>83.52</v>
      </c>
      <c r="K34" s="5"/>
      <c r="L34" s="10"/>
      <c r="M34" s="8"/>
      <c r="N34" s="11">
        <v>67.86</v>
      </c>
      <c r="O34" s="10">
        <v>15</v>
      </c>
      <c r="P34" s="10">
        <v>600</v>
      </c>
      <c r="Q34" s="10">
        <v>600</v>
      </c>
      <c r="R34" s="10">
        <v>7.5</v>
      </c>
      <c r="S34" s="10">
        <v>70</v>
      </c>
      <c r="T34" s="10"/>
      <c r="U34" s="10"/>
      <c r="V34" s="10">
        <v>222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1</v>
      </c>
      <c r="F35" s="7">
        <v>9</v>
      </c>
      <c r="G35" s="6">
        <f t="shared" si="1"/>
        <v>24.36</v>
      </c>
      <c r="H35" s="5">
        <v>10</v>
      </c>
      <c r="I35" s="10">
        <v>10</v>
      </c>
      <c r="J35" s="6">
        <f t="shared" si="4"/>
        <v>150.79999999999998</v>
      </c>
      <c r="K35" s="5"/>
      <c r="L35" s="10"/>
      <c r="M35" s="8"/>
      <c r="N35" s="11">
        <v>71.11</v>
      </c>
      <c r="O35" s="10">
        <v>15</v>
      </c>
      <c r="P35" s="10">
        <v>600</v>
      </c>
      <c r="Q35" s="10">
        <v>600</v>
      </c>
      <c r="R35" s="10">
        <v>7.5</v>
      </c>
      <c r="S35" s="10">
        <v>67</v>
      </c>
      <c r="T35" s="10"/>
      <c r="U35" s="10"/>
      <c r="V35" s="10">
        <v>232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3</v>
      </c>
      <c r="F36" s="7">
        <v>0</v>
      </c>
      <c r="G36" s="6">
        <f t="shared" si="1"/>
        <v>41.76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v>63.8</v>
      </c>
      <c r="O36" s="10">
        <v>17</v>
      </c>
      <c r="P36" s="10">
        <v>650</v>
      </c>
      <c r="Q36" s="10">
        <v>650</v>
      </c>
      <c r="R36" s="10">
        <v>7.5</v>
      </c>
      <c r="S36" s="10">
        <v>68</v>
      </c>
      <c r="T36" s="10"/>
      <c r="U36" s="10"/>
      <c r="V36" s="10">
        <v>211</v>
      </c>
      <c r="W36" s="34" t="s">
        <v>281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7</v>
      </c>
      <c r="F37" s="7">
        <v>5</v>
      </c>
      <c r="G37" s="6">
        <f t="shared" si="1"/>
        <v>103.24</v>
      </c>
      <c r="H37" s="5">
        <v>14</v>
      </c>
      <c r="I37" s="10">
        <v>2</v>
      </c>
      <c r="J37" s="6">
        <f t="shared" si="4"/>
        <v>197.2</v>
      </c>
      <c r="K37" s="5"/>
      <c r="L37" s="10"/>
      <c r="M37" s="8"/>
      <c r="N37" s="11">
        <f>IF(B37=0,0,(D37+G37)-(D36+G36))</f>
        <v>61.480000000000004</v>
      </c>
      <c r="O37" s="10">
        <v>18</v>
      </c>
      <c r="P37" s="10">
        <v>650</v>
      </c>
      <c r="Q37" s="10">
        <v>650</v>
      </c>
      <c r="R37" s="10">
        <v>7.5</v>
      </c>
      <c r="S37" s="10">
        <v>67</v>
      </c>
      <c r="T37" s="10"/>
      <c r="U37" s="10"/>
      <c r="V37" s="10">
        <v>215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7</v>
      </c>
      <c r="D38" s="6">
        <f t="shared" si="0"/>
        <v>22.04</v>
      </c>
      <c r="E38" s="5">
        <v>12</v>
      </c>
      <c r="F38" s="7">
        <v>8</v>
      </c>
      <c r="G38" s="6">
        <f t="shared" si="1"/>
        <v>176.32</v>
      </c>
      <c r="H38" s="5">
        <v>1</v>
      </c>
      <c r="I38" s="10">
        <v>3.5</v>
      </c>
      <c r="J38" s="6">
        <f t="shared" si="4"/>
        <v>17.98</v>
      </c>
      <c r="K38" s="5"/>
      <c r="L38" s="10"/>
      <c r="M38" s="8"/>
      <c r="N38" s="11">
        <v>76.27</v>
      </c>
      <c r="O38" s="10">
        <v>18</v>
      </c>
      <c r="P38" s="10">
        <v>650</v>
      </c>
      <c r="Q38" s="10">
        <v>650</v>
      </c>
      <c r="R38" s="10">
        <v>7.5</v>
      </c>
      <c r="S38" s="10">
        <v>72</v>
      </c>
      <c r="T38" s="10"/>
      <c r="U38" s="10"/>
      <c r="V38" s="10">
        <v>220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2053.6299999999997</v>
      </c>
      <c r="O40" s="20"/>
      <c r="T40" s="22" t="s">
        <v>34</v>
      </c>
      <c r="U40" s="20">
        <f>SUM(U9:U39)</f>
        <v>0</v>
      </c>
      <c r="V40" s="20">
        <f>SUM(V9:V39)</f>
        <v>6661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2053.6299999999997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6661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3" zoomScale="75" zoomScaleNormal="75" zoomScalePageLayoutView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5.5" customWidth="1"/>
    <col min="28" max="28" width="4.1640625" customWidth="1"/>
    <col min="29" max="29" width="6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13</v>
      </c>
      <c r="F8" s="7">
        <v>10</v>
      </c>
      <c r="G8" s="6">
        <f t="shared" ref="G8:G39" si="1">((+E8*12)+F8)*1.16</f>
        <v>192.55999999999997</v>
      </c>
      <c r="H8" s="5">
        <v>14</v>
      </c>
      <c r="I8" s="5">
        <v>4</v>
      </c>
      <c r="J8" s="6">
        <f t="shared" ref="J8:J29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6</v>
      </c>
      <c r="F9" s="7">
        <v>2</v>
      </c>
      <c r="G9" s="6">
        <f t="shared" si="1"/>
        <v>85.839999999999989</v>
      </c>
      <c r="H9" s="5">
        <v>1</v>
      </c>
      <c r="I9" s="10">
        <v>11</v>
      </c>
      <c r="J9" s="6">
        <f t="shared" si="2"/>
        <v>26.68</v>
      </c>
      <c r="K9" s="5"/>
      <c r="L9" s="10"/>
      <c r="M9" s="8"/>
      <c r="N9" s="11">
        <v>71.14</v>
      </c>
      <c r="O9" s="10">
        <v>14</v>
      </c>
      <c r="P9" s="10">
        <v>600</v>
      </c>
      <c r="Q9" s="10">
        <v>600</v>
      </c>
      <c r="R9" s="10">
        <v>7</v>
      </c>
      <c r="S9" s="10">
        <v>74</v>
      </c>
      <c r="T9" s="10"/>
      <c r="U9" s="10"/>
      <c r="V9" s="10">
        <v>256</v>
      </c>
      <c r="W9" s="12">
        <v>42278</v>
      </c>
      <c r="X9" s="10">
        <v>2</v>
      </c>
      <c r="Y9" s="10">
        <v>408407</v>
      </c>
      <c r="Z9" s="10">
        <v>14</v>
      </c>
      <c r="AA9" s="10">
        <v>6</v>
      </c>
      <c r="AB9" s="10">
        <v>2</v>
      </c>
      <c r="AC9" s="11">
        <v>1</v>
      </c>
      <c r="AD9" s="13">
        <v>174.33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11</v>
      </c>
      <c r="F10" s="7">
        <v>7</v>
      </c>
      <c r="G10" s="6">
        <f t="shared" si="1"/>
        <v>161.23999999999998</v>
      </c>
      <c r="H10" s="5">
        <v>1</v>
      </c>
      <c r="I10" s="10">
        <v>11</v>
      </c>
      <c r="J10" s="6">
        <f t="shared" si="2"/>
        <v>26.68</v>
      </c>
      <c r="K10" s="5"/>
      <c r="L10" s="10"/>
      <c r="M10" s="8"/>
      <c r="N10" s="11">
        <f>IF(B10=0,0,(D10+G10)-(D9+G9))</f>
        <v>75.399999999999977</v>
      </c>
      <c r="O10" s="10">
        <v>15</v>
      </c>
      <c r="P10" s="10">
        <v>600</v>
      </c>
      <c r="Q10" s="10">
        <v>600</v>
      </c>
      <c r="R10" s="10">
        <v>7</v>
      </c>
      <c r="S10" s="10">
        <v>79</v>
      </c>
      <c r="T10" s="10"/>
      <c r="U10" s="10"/>
      <c r="V10" s="10">
        <v>255</v>
      </c>
      <c r="W10" s="12">
        <v>42278</v>
      </c>
      <c r="X10" s="10">
        <v>3</v>
      </c>
      <c r="Y10" s="10">
        <v>408489</v>
      </c>
      <c r="Z10" s="10">
        <v>14</v>
      </c>
      <c r="AA10" s="10">
        <v>5.5</v>
      </c>
      <c r="AB10" s="10">
        <v>1</v>
      </c>
      <c r="AC10" s="11">
        <v>10.75</v>
      </c>
      <c r="AD10" s="13">
        <v>176.37</v>
      </c>
    </row>
    <row r="11" spans="1:30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</v>
      </c>
      <c r="F11" s="7">
        <v>11</v>
      </c>
      <c r="G11" s="6">
        <f t="shared" si="1"/>
        <v>26.68</v>
      </c>
      <c r="H11" s="5">
        <v>4</v>
      </c>
      <c r="I11" s="10">
        <v>1</v>
      </c>
      <c r="J11" s="6">
        <f t="shared" si="2"/>
        <v>56.839999999999996</v>
      </c>
      <c r="K11" s="5"/>
      <c r="L11" s="10"/>
      <c r="M11" s="8"/>
      <c r="N11" s="11">
        <v>68.180000000000007</v>
      </c>
      <c r="O11" s="10">
        <v>15</v>
      </c>
      <c r="P11" s="10">
        <v>600</v>
      </c>
      <c r="Q11" s="10">
        <v>600</v>
      </c>
      <c r="R11" s="10">
        <v>7</v>
      </c>
      <c r="S11" s="10">
        <v>77</v>
      </c>
      <c r="T11" s="10"/>
      <c r="U11" s="10"/>
      <c r="V11" s="10">
        <v>258</v>
      </c>
      <c r="W11" s="12">
        <v>42281</v>
      </c>
      <c r="X11" s="10">
        <v>2</v>
      </c>
      <c r="Y11" s="10">
        <v>408463</v>
      </c>
      <c r="Z11" s="10">
        <v>14</v>
      </c>
      <c r="AA11" s="10">
        <v>4.25</v>
      </c>
      <c r="AB11" s="10">
        <v>1</v>
      </c>
      <c r="AC11" s="11">
        <v>11</v>
      </c>
      <c r="AD11" s="13">
        <v>172.58</v>
      </c>
    </row>
    <row r="12" spans="1:30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</v>
      </c>
      <c r="F12" s="7">
        <v>11</v>
      </c>
      <c r="G12" s="6">
        <f t="shared" si="1"/>
        <v>26.68</v>
      </c>
      <c r="H12" s="5">
        <v>9</v>
      </c>
      <c r="I12" s="10">
        <v>5</v>
      </c>
      <c r="J12" s="6">
        <f t="shared" si="2"/>
        <v>131.07999999999998</v>
      </c>
      <c r="K12" s="5"/>
      <c r="L12" s="10"/>
      <c r="M12" s="8"/>
      <c r="N12" s="11">
        <v>74.239999999999995</v>
      </c>
      <c r="O12" s="10">
        <v>15</v>
      </c>
      <c r="P12" s="10">
        <v>600</v>
      </c>
      <c r="Q12" s="10">
        <v>600</v>
      </c>
      <c r="R12" s="10">
        <v>7</v>
      </c>
      <c r="S12" s="10">
        <v>80</v>
      </c>
      <c r="T12" s="10"/>
      <c r="U12" s="10"/>
      <c r="V12" s="10">
        <v>259</v>
      </c>
      <c r="W12" s="12">
        <v>42286</v>
      </c>
      <c r="X12" s="10">
        <v>3</v>
      </c>
      <c r="Y12" s="10">
        <v>408784</v>
      </c>
      <c r="Z12" s="10">
        <v>14</v>
      </c>
      <c r="AA12" s="10">
        <v>1.75</v>
      </c>
      <c r="AB12" s="10">
        <v>1</v>
      </c>
      <c r="AC12" s="11">
        <v>4</v>
      </c>
      <c r="AD12" s="13">
        <v>179.89</v>
      </c>
    </row>
    <row r="13" spans="1:30">
      <c r="A13" s="9">
        <f t="shared" si="3"/>
        <v>6</v>
      </c>
      <c r="B13" s="10">
        <v>7</v>
      </c>
      <c r="C13" s="10">
        <v>2</v>
      </c>
      <c r="D13" s="6">
        <f t="shared" si="0"/>
        <v>99.759999999999991</v>
      </c>
      <c r="E13" s="5">
        <v>1</v>
      </c>
      <c r="F13" s="7">
        <v>11</v>
      </c>
      <c r="G13" s="6">
        <f t="shared" si="1"/>
        <v>26.68</v>
      </c>
      <c r="H13" s="5">
        <v>9</v>
      </c>
      <c r="I13" s="10">
        <v>5</v>
      </c>
      <c r="J13" s="6">
        <f t="shared" si="2"/>
        <v>131.07999999999998</v>
      </c>
      <c r="K13" s="5"/>
      <c r="L13" s="10"/>
      <c r="M13" s="8" t="s">
        <v>49</v>
      </c>
      <c r="N13" s="11">
        <f>IF(B13=0,0,(D13+G13)-(D12+G12))</f>
        <v>76.56</v>
      </c>
      <c r="O13" s="10">
        <v>15</v>
      </c>
      <c r="P13" s="10">
        <v>650</v>
      </c>
      <c r="Q13" s="10">
        <v>650</v>
      </c>
      <c r="R13" s="10">
        <v>7</v>
      </c>
      <c r="S13" s="10">
        <v>83</v>
      </c>
      <c r="T13" s="10"/>
      <c r="U13" s="10"/>
      <c r="V13" s="10">
        <v>139</v>
      </c>
      <c r="W13" s="12">
        <v>42287</v>
      </c>
      <c r="X13" s="10">
        <v>1</v>
      </c>
      <c r="Y13" s="10">
        <v>408242</v>
      </c>
      <c r="Z13" s="10">
        <v>14</v>
      </c>
      <c r="AA13" s="10">
        <v>4.25</v>
      </c>
      <c r="AB13" s="10">
        <v>1</v>
      </c>
      <c r="AC13" s="11">
        <v>4</v>
      </c>
      <c r="AD13" s="13">
        <v>182.81</v>
      </c>
    </row>
    <row r="14" spans="1:30">
      <c r="A14" s="9">
        <f t="shared" si="3"/>
        <v>7</v>
      </c>
      <c r="B14" s="10">
        <v>8</v>
      </c>
      <c r="C14" s="10">
        <v>2</v>
      </c>
      <c r="D14" s="6">
        <f t="shared" si="0"/>
        <v>113.67999999999999</v>
      </c>
      <c r="E14" s="5">
        <v>1</v>
      </c>
      <c r="F14" s="7">
        <v>11</v>
      </c>
      <c r="G14" s="6">
        <f t="shared" si="1"/>
        <v>26.68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/>
      <c r="N14" s="11">
        <v>77.72</v>
      </c>
      <c r="O14" s="10">
        <v>15</v>
      </c>
      <c r="P14" s="10">
        <v>600</v>
      </c>
      <c r="Q14" s="10">
        <v>600</v>
      </c>
      <c r="R14" s="10">
        <v>7</v>
      </c>
      <c r="S14" s="10">
        <v>80</v>
      </c>
      <c r="T14" s="10"/>
      <c r="U14" s="10"/>
      <c r="V14" s="10">
        <v>235</v>
      </c>
      <c r="W14" s="12">
        <v>42289</v>
      </c>
      <c r="X14" s="10">
        <v>2</v>
      </c>
      <c r="Y14" s="10">
        <v>407765</v>
      </c>
      <c r="Z14" s="10">
        <v>14</v>
      </c>
      <c r="AA14" s="10">
        <v>3</v>
      </c>
      <c r="AB14" s="10">
        <v>2</v>
      </c>
      <c r="AC14" s="11">
        <v>0</v>
      </c>
      <c r="AD14" s="13">
        <v>170.52</v>
      </c>
    </row>
    <row r="15" spans="1:30">
      <c r="A15" s="9">
        <f t="shared" si="3"/>
        <v>8</v>
      </c>
      <c r="B15" s="10">
        <v>13</v>
      </c>
      <c r="C15" s="10">
        <v>2</v>
      </c>
      <c r="D15" s="6">
        <f t="shared" si="0"/>
        <v>183.28</v>
      </c>
      <c r="E15" s="5">
        <v>1</v>
      </c>
      <c r="F15" s="7">
        <v>11</v>
      </c>
      <c r="G15" s="6">
        <f t="shared" si="1"/>
        <v>26.68</v>
      </c>
      <c r="H15" s="5">
        <v>14</v>
      </c>
      <c r="I15" s="10">
        <v>0</v>
      </c>
      <c r="J15" s="6">
        <f t="shared" si="2"/>
        <v>194.88</v>
      </c>
      <c r="K15" s="5"/>
      <c r="L15" s="10"/>
      <c r="M15" s="8"/>
      <c r="N15" s="11">
        <f>IF(B15=0,0,(D15+G15)-(D14+G14))</f>
        <v>69.600000000000023</v>
      </c>
      <c r="O15" s="10">
        <v>15</v>
      </c>
      <c r="P15" s="10">
        <v>600</v>
      </c>
      <c r="Q15" s="10">
        <v>600</v>
      </c>
      <c r="R15" s="10">
        <v>7</v>
      </c>
      <c r="S15" s="10">
        <v>83</v>
      </c>
      <c r="T15" s="10"/>
      <c r="U15" s="10"/>
      <c r="V15" s="10">
        <v>240</v>
      </c>
      <c r="W15" s="12">
        <v>42292</v>
      </c>
      <c r="X15" s="10">
        <v>3</v>
      </c>
      <c r="Y15" s="10">
        <v>408511</v>
      </c>
      <c r="Z15" s="10">
        <v>14</v>
      </c>
      <c r="AA15" s="10">
        <v>5</v>
      </c>
      <c r="AB15" s="10">
        <v>1</v>
      </c>
      <c r="AC15" s="11">
        <v>10</v>
      </c>
      <c r="AD15" s="13">
        <v>176.67</v>
      </c>
    </row>
    <row r="16" spans="1:30">
      <c r="A16" s="9">
        <f t="shared" si="3"/>
        <v>9</v>
      </c>
      <c r="B16" s="10">
        <v>14</v>
      </c>
      <c r="C16" s="10">
        <v>1</v>
      </c>
      <c r="D16" s="6">
        <f t="shared" si="0"/>
        <v>196.04</v>
      </c>
      <c r="E16" s="5">
        <v>5</v>
      </c>
      <c r="F16" s="7">
        <v>10</v>
      </c>
      <c r="G16" s="6">
        <f t="shared" si="1"/>
        <v>81.199999999999989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70.849999999999994</v>
      </c>
      <c r="O16" s="10">
        <v>15</v>
      </c>
      <c r="P16" s="10">
        <v>700</v>
      </c>
      <c r="Q16" s="10">
        <v>700</v>
      </c>
      <c r="R16" s="10">
        <v>7</v>
      </c>
      <c r="S16" s="10">
        <v>79</v>
      </c>
      <c r="T16" s="10"/>
      <c r="U16" s="10"/>
      <c r="V16" s="10">
        <v>245</v>
      </c>
      <c r="W16" s="12">
        <v>42295</v>
      </c>
      <c r="X16" s="10">
        <v>2</v>
      </c>
      <c r="Y16" s="10">
        <v>408685</v>
      </c>
      <c r="Z16" s="10">
        <v>14</v>
      </c>
      <c r="AA16" s="10">
        <v>3</v>
      </c>
      <c r="AB16" s="10">
        <v>1</v>
      </c>
      <c r="AC16" s="11">
        <v>5</v>
      </c>
      <c r="AD16" s="13">
        <v>179.67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11</v>
      </c>
      <c r="F17" s="7">
        <v>0</v>
      </c>
      <c r="G17" s="6">
        <f t="shared" si="1"/>
        <v>153.11999999999998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v>77.25</v>
      </c>
      <c r="O17" s="10">
        <v>17</v>
      </c>
      <c r="P17" s="10">
        <v>750</v>
      </c>
      <c r="Q17" s="10">
        <v>750</v>
      </c>
      <c r="R17" s="10">
        <v>7</v>
      </c>
      <c r="S17" s="10">
        <v>83</v>
      </c>
      <c r="T17" s="10"/>
      <c r="U17" s="10"/>
      <c r="V17" s="10">
        <v>222</v>
      </c>
      <c r="W17" s="12">
        <v>42297</v>
      </c>
      <c r="X17" s="10">
        <v>3</v>
      </c>
      <c r="Y17" s="10">
        <v>408515</v>
      </c>
      <c r="Z17" s="10">
        <v>14</v>
      </c>
      <c r="AA17" s="10">
        <v>5.5</v>
      </c>
      <c r="AB17" s="10">
        <v>1</v>
      </c>
      <c r="AC17" s="11">
        <v>9</v>
      </c>
      <c r="AD17" s="13">
        <v>178.43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14</v>
      </c>
      <c r="F18" s="7">
        <v>2</v>
      </c>
      <c r="G18" s="6">
        <f t="shared" si="1"/>
        <v>197.2</v>
      </c>
      <c r="H18" s="5">
        <v>3</v>
      </c>
      <c r="I18" s="10">
        <v>0</v>
      </c>
      <c r="J18" s="6">
        <f t="shared" si="2"/>
        <v>41.76</v>
      </c>
      <c r="K18" s="5"/>
      <c r="L18" s="10"/>
      <c r="M18" s="8"/>
      <c r="N18" s="11">
        <v>67.28</v>
      </c>
      <c r="O18" s="10">
        <v>15</v>
      </c>
      <c r="P18" s="10">
        <v>700</v>
      </c>
      <c r="Q18" s="10">
        <v>700</v>
      </c>
      <c r="R18" s="10">
        <v>7</v>
      </c>
      <c r="S18" s="10">
        <v>78</v>
      </c>
      <c r="T18" s="10"/>
      <c r="U18" s="10"/>
      <c r="V18" s="10">
        <v>223</v>
      </c>
      <c r="W18" s="12">
        <v>42299</v>
      </c>
      <c r="X18" s="10">
        <v>2</v>
      </c>
      <c r="Y18" s="10">
        <v>408095</v>
      </c>
      <c r="Z18" s="10">
        <v>14</v>
      </c>
      <c r="AA18" s="10">
        <v>3.75</v>
      </c>
      <c r="AB18" s="10">
        <v>1</v>
      </c>
      <c r="AC18" s="11">
        <v>5.25</v>
      </c>
      <c r="AD18" s="13">
        <v>180.77</v>
      </c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2</v>
      </c>
      <c r="F19" s="7">
        <v>0</v>
      </c>
      <c r="G19" s="6">
        <f t="shared" si="1"/>
        <v>27.839999999999996</v>
      </c>
      <c r="H19" s="5">
        <v>8</v>
      </c>
      <c r="I19" s="10">
        <v>2</v>
      </c>
      <c r="J19" s="6">
        <f t="shared" si="2"/>
        <v>113.67999999999999</v>
      </c>
      <c r="K19" s="5"/>
      <c r="L19" s="10"/>
      <c r="M19" s="8"/>
      <c r="N19" s="11">
        <v>73.08</v>
      </c>
      <c r="O19" s="10">
        <v>15</v>
      </c>
      <c r="P19" s="10">
        <v>600</v>
      </c>
      <c r="Q19" s="10">
        <v>600</v>
      </c>
      <c r="R19" s="10">
        <v>7</v>
      </c>
      <c r="S19" s="10">
        <v>76</v>
      </c>
      <c r="T19" s="10"/>
      <c r="U19" s="10"/>
      <c r="V19" s="10">
        <v>218</v>
      </c>
      <c r="W19" s="12">
        <v>42301</v>
      </c>
      <c r="X19" s="10">
        <v>3</v>
      </c>
      <c r="Y19" s="10">
        <v>408141</v>
      </c>
      <c r="Z19" s="10">
        <v>14</v>
      </c>
      <c r="AA19" s="10">
        <v>4</v>
      </c>
      <c r="AB19" s="10">
        <v>1</v>
      </c>
      <c r="AC19" s="11">
        <v>3</v>
      </c>
      <c r="AD19" s="13">
        <v>183.69</v>
      </c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2</v>
      </c>
      <c r="F20" s="7">
        <v>0</v>
      </c>
      <c r="G20" s="6">
        <f t="shared" si="1"/>
        <v>27.839999999999996</v>
      </c>
      <c r="H20" s="5">
        <v>12</v>
      </c>
      <c r="I20" s="10">
        <v>11</v>
      </c>
      <c r="J20" s="6">
        <f t="shared" si="2"/>
        <v>179.79999999999998</v>
      </c>
      <c r="K20" s="5"/>
      <c r="L20" s="10"/>
      <c r="M20" s="8"/>
      <c r="N20" s="11">
        <v>66.12</v>
      </c>
      <c r="O20" s="10">
        <v>15</v>
      </c>
      <c r="P20" s="10">
        <v>600</v>
      </c>
      <c r="Q20" s="10">
        <v>600</v>
      </c>
      <c r="R20" s="10">
        <v>7</v>
      </c>
      <c r="S20" s="10">
        <v>78</v>
      </c>
      <c r="T20" s="10"/>
      <c r="U20" s="10"/>
      <c r="V20" s="14">
        <v>223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7</v>
      </c>
      <c r="G21" s="6">
        <f t="shared" si="1"/>
        <v>77.72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v>67.28</v>
      </c>
      <c r="O21" s="10">
        <v>14</v>
      </c>
      <c r="P21" s="10">
        <v>600</v>
      </c>
      <c r="Q21" s="10">
        <v>600</v>
      </c>
      <c r="R21" s="16">
        <v>7</v>
      </c>
      <c r="S21" s="10">
        <v>79</v>
      </c>
      <c r="T21" s="10"/>
      <c r="U21" s="10"/>
      <c r="V21" s="10">
        <v>221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10</v>
      </c>
      <c r="F22" s="7">
        <v>10</v>
      </c>
      <c r="G22" s="6">
        <f t="shared" si="1"/>
        <v>150.79999999999998</v>
      </c>
      <c r="H22" s="5">
        <v>1</v>
      </c>
      <c r="I22" s="10">
        <v>10</v>
      </c>
      <c r="J22" s="6">
        <f t="shared" si="2"/>
        <v>25.52</v>
      </c>
      <c r="K22" s="5"/>
      <c r="L22" s="10"/>
      <c r="M22" s="8"/>
      <c r="N22" s="11">
        <v>78.069999999999993</v>
      </c>
      <c r="O22" s="10">
        <v>15</v>
      </c>
      <c r="P22" s="10">
        <v>650</v>
      </c>
      <c r="Q22" s="10">
        <v>650</v>
      </c>
      <c r="R22" s="10">
        <v>7</v>
      </c>
      <c r="S22" s="10">
        <v>77</v>
      </c>
      <c r="T22" s="10"/>
      <c r="U22" s="10"/>
      <c r="V22" s="10">
        <v>216</v>
      </c>
      <c r="W22" s="12">
        <v>42305</v>
      </c>
      <c r="X22" s="10">
        <v>2</v>
      </c>
      <c r="Y22" s="10">
        <v>408615</v>
      </c>
      <c r="Z22" s="10">
        <v>13</v>
      </c>
      <c r="AA22" s="10">
        <v>3</v>
      </c>
      <c r="AB22" s="10">
        <v>1</v>
      </c>
      <c r="AC22" s="10">
        <v>4</v>
      </c>
      <c r="AD22" s="10">
        <v>167.31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2</v>
      </c>
      <c r="G23" s="6">
        <f t="shared" si="1"/>
        <v>197.2</v>
      </c>
      <c r="H23" s="5">
        <v>3</v>
      </c>
      <c r="I23" s="10">
        <v>4</v>
      </c>
      <c r="J23" s="6">
        <f t="shared" si="2"/>
        <v>46.4</v>
      </c>
      <c r="K23" s="5"/>
      <c r="L23" s="10"/>
      <c r="M23" s="8"/>
      <c r="N23" s="11">
        <v>67.28</v>
      </c>
      <c r="O23" s="10">
        <v>15</v>
      </c>
      <c r="P23" s="10">
        <v>650</v>
      </c>
      <c r="Q23" s="10">
        <v>650</v>
      </c>
      <c r="R23" s="10">
        <v>7</v>
      </c>
      <c r="S23" s="10">
        <v>78</v>
      </c>
      <c r="T23" s="10"/>
      <c r="U23" s="10"/>
      <c r="V23" s="10">
        <v>206</v>
      </c>
      <c r="W23" s="12">
        <v>42307</v>
      </c>
      <c r="X23" s="10">
        <v>3</v>
      </c>
      <c r="Y23" s="10">
        <v>379491</v>
      </c>
      <c r="Z23" s="10">
        <v>14</v>
      </c>
      <c r="AA23" s="10">
        <v>1.25</v>
      </c>
      <c r="AB23" s="10">
        <v>1</v>
      </c>
      <c r="AC23" s="10">
        <v>7.25</v>
      </c>
      <c r="AD23" s="10">
        <v>173.42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8</v>
      </c>
      <c r="I24" s="10">
        <v>2</v>
      </c>
      <c r="J24" s="6">
        <f t="shared" si="2"/>
        <v>113.67999999999999</v>
      </c>
      <c r="K24" s="5"/>
      <c r="L24" s="10"/>
      <c r="M24" s="8"/>
      <c r="N24" s="11">
        <v>67.28</v>
      </c>
      <c r="O24" s="10">
        <v>14</v>
      </c>
      <c r="P24" s="10">
        <v>600</v>
      </c>
      <c r="Q24" s="10">
        <v>600</v>
      </c>
      <c r="R24" s="10">
        <v>7</v>
      </c>
      <c r="S24" s="10">
        <v>78</v>
      </c>
      <c r="T24" s="10"/>
      <c r="U24" s="10"/>
      <c r="V24" s="10">
        <v>207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2</v>
      </c>
      <c r="G25" s="6">
        <f t="shared" si="1"/>
        <v>197.2</v>
      </c>
      <c r="H25" s="5">
        <v>13</v>
      </c>
      <c r="I25" s="10">
        <v>1</v>
      </c>
      <c r="J25" s="6">
        <f t="shared" si="2"/>
        <v>182.11999999999998</v>
      </c>
      <c r="K25" s="5"/>
      <c r="L25" s="10"/>
      <c r="M25" s="8"/>
      <c r="N25" s="11">
        <v>68.44</v>
      </c>
      <c r="O25" s="10">
        <v>12</v>
      </c>
      <c r="P25" s="10">
        <v>600</v>
      </c>
      <c r="Q25" s="10">
        <v>600</v>
      </c>
      <c r="R25" s="10">
        <v>7</v>
      </c>
      <c r="S25" s="10">
        <v>79</v>
      </c>
      <c r="T25" s="10"/>
      <c r="U25" s="10"/>
      <c r="V25" s="17">
        <v>205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4</v>
      </c>
      <c r="F26" s="7">
        <v>5</v>
      </c>
      <c r="G26" s="6">
        <f t="shared" si="1"/>
        <v>61.48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v>60.19</v>
      </c>
      <c r="O26" s="10">
        <v>14</v>
      </c>
      <c r="P26" s="10">
        <v>650</v>
      </c>
      <c r="Q26" s="10">
        <v>650</v>
      </c>
      <c r="R26" s="10">
        <v>7</v>
      </c>
      <c r="S26" s="10">
        <v>75</v>
      </c>
      <c r="T26" s="10"/>
      <c r="U26" s="10"/>
      <c r="V26" s="10">
        <v>205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9</v>
      </c>
      <c r="F27" s="7">
        <v>2</v>
      </c>
      <c r="G27" s="6">
        <f t="shared" si="1"/>
        <v>127.6</v>
      </c>
      <c r="H27" s="5">
        <v>1</v>
      </c>
      <c r="I27" s="10">
        <v>9</v>
      </c>
      <c r="J27" s="6">
        <f t="shared" si="2"/>
        <v>24.36</v>
      </c>
      <c r="K27" s="5"/>
      <c r="L27" s="10"/>
      <c r="M27" s="8"/>
      <c r="N27" s="11">
        <v>70.55</v>
      </c>
      <c r="O27" s="10">
        <v>14</v>
      </c>
      <c r="P27" s="10">
        <v>650</v>
      </c>
      <c r="Q27" s="10">
        <v>650</v>
      </c>
      <c r="R27" s="10">
        <v>7</v>
      </c>
      <c r="S27" s="10">
        <v>78</v>
      </c>
      <c r="T27" s="10"/>
      <c r="U27" s="10"/>
      <c r="V27" s="10">
        <v>203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14</v>
      </c>
      <c r="F28" s="7">
        <v>3</v>
      </c>
      <c r="G28" s="6">
        <f t="shared" si="1"/>
        <v>198.35999999999999</v>
      </c>
      <c r="H28" s="5">
        <v>1</v>
      </c>
      <c r="I28" s="10">
        <v>9</v>
      </c>
      <c r="J28" s="6">
        <f t="shared" si="2"/>
        <v>24.36</v>
      </c>
      <c r="K28" s="5"/>
      <c r="L28" s="10"/>
      <c r="M28" s="8"/>
      <c r="N28" s="11">
        <f>IF(B28=0,0,(D28+G28)-(D27+G27))</f>
        <v>70.759999999999991</v>
      </c>
      <c r="O28" s="10">
        <v>14</v>
      </c>
      <c r="P28" s="10">
        <v>600</v>
      </c>
      <c r="Q28" s="10">
        <v>600</v>
      </c>
      <c r="R28" s="10">
        <v>7</v>
      </c>
      <c r="S28" s="10">
        <v>81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</v>
      </c>
      <c r="F29" s="7">
        <v>5.25</v>
      </c>
      <c r="G29" s="6">
        <f t="shared" si="1"/>
        <v>20.009999999999998</v>
      </c>
      <c r="H29" s="5">
        <v>6</v>
      </c>
      <c r="I29" s="10">
        <v>5</v>
      </c>
      <c r="J29" s="6">
        <f t="shared" si="2"/>
        <v>89.32</v>
      </c>
      <c r="K29" s="5"/>
      <c r="L29" s="10"/>
      <c r="M29" s="8"/>
      <c r="N29" s="11">
        <v>67.38</v>
      </c>
      <c r="O29" s="10">
        <v>14</v>
      </c>
      <c r="P29" s="10">
        <v>600</v>
      </c>
      <c r="Q29" s="10">
        <v>600</v>
      </c>
      <c r="R29" s="10">
        <v>7</v>
      </c>
      <c r="S29" s="10">
        <v>74</v>
      </c>
      <c r="T29" s="10"/>
      <c r="U29" s="10"/>
      <c r="V29" s="10">
        <v>222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</v>
      </c>
      <c r="F30" s="7">
        <v>5.25</v>
      </c>
      <c r="G30" s="6">
        <f t="shared" si="1"/>
        <v>20.009999999999998</v>
      </c>
      <c r="H30" s="5">
        <v>11</v>
      </c>
      <c r="I30" s="10">
        <v>3</v>
      </c>
      <c r="J30" s="6">
        <f t="shared" ref="J30:J39" si="4">((+H30*12)+I30)*1.16</f>
        <v>156.6</v>
      </c>
      <c r="K30" s="5"/>
      <c r="L30" s="10"/>
      <c r="M30" s="8"/>
      <c r="N30" s="11">
        <v>67.28</v>
      </c>
      <c r="O30" s="10">
        <v>15</v>
      </c>
      <c r="P30" s="10">
        <v>650</v>
      </c>
      <c r="Q30" s="10">
        <v>650</v>
      </c>
      <c r="R30" s="10">
        <v>7</v>
      </c>
      <c r="S30" s="10">
        <v>78</v>
      </c>
      <c r="T30" s="10"/>
      <c r="U30" s="10"/>
      <c r="V30" s="10">
        <v>225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3</v>
      </c>
      <c r="F31" s="7">
        <v>0</v>
      </c>
      <c r="G31" s="6">
        <f t="shared" si="1"/>
        <v>41.76</v>
      </c>
      <c r="H31" s="5">
        <v>1</v>
      </c>
      <c r="I31" s="10">
        <v>3</v>
      </c>
      <c r="J31" s="6">
        <f t="shared" si="4"/>
        <v>17.399999999999999</v>
      </c>
      <c r="K31" s="5"/>
      <c r="L31" s="10"/>
      <c r="M31" s="8"/>
      <c r="N31" s="11">
        <v>66.239999999999995</v>
      </c>
      <c r="O31" s="10">
        <v>17</v>
      </c>
      <c r="P31" s="10">
        <v>600</v>
      </c>
      <c r="Q31" s="10">
        <v>600</v>
      </c>
      <c r="R31" s="10">
        <v>7</v>
      </c>
      <c r="S31" s="10">
        <v>79</v>
      </c>
      <c r="T31" s="10"/>
      <c r="U31" s="10"/>
      <c r="V31" s="10">
        <v>217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8</v>
      </c>
      <c r="F32" s="7">
        <v>0</v>
      </c>
      <c r="G32" s="6">
        <f t="shared" si="1"/>
        <v>111.35999999999999</v>
      </c>
      <c r="H32" s="5">
        <v>1</v>
      </c>
      <c r="I32" s="10">
        <v>3</v>
      </c>
      <c r="J32" s="6">
        <f t="shared" si="4"/>
        <v>17.399999999999999</v>
      </c>
      <c r="K32" s="5"/>
      <c r="L32" s="10"/>
      <c r="M32" s="8"/>
      <c r="N32" s="11">
        <f t="shared" ref="N32:N37" si="5">IF(B32=0,0,(D32+G32)-(D31+G31))</f>
        <v>69.59999999999998</v>
      </c>
      <c r="O32" s="10">
        <v>15</v>
      </c>
      <c r="P32" s="10">
        <v>600</v>
      </c>
      <c r="Q32" s="10">
        <v>600</v>
      </c>
      <c r="R32" s="10">
        <v>7</v>
      </c>
      <c r="S32" s="10">
        <v>80</v>
      </c>
      <c r="T32" s="10"/>
      <c r="U32" s="10"/>
      <c r="V32" s="10">
        <v>225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12</v>
      </c>
      <c r="F33" s="7">
        <v>10</v>
      </c>
      <c r="G33" s="6">
        <f t="shared" si="1"/>
        <v>178.64</v>
      </c>
      <c r="H33" s="5">
        <v>1</v>
      </c>
      <c r="I33" s="10">
        <v>3</v>
      </c>
      <c r="J33" s="6">
        <f t="shared" si="4"/>
        <v>17.399999999999999</v>
      </c>
      <c r="K33" s="5"/>
      <c r="L33" s="10"/>
      <c r="M33" s="8"/>
      <c r="N33" s="11">
        <f t="shared" si="5"/>
        <v>67.28</v>
      </c>
      <c r="O33" s="10">
        <v>17</v>
      </c>
      <c r="P33" s="10">
        <v>600</v>
      </c>
      <c r="Q33" s="10">
        <v>600</v>
      </c>
      <c r="R33" s="10">
        <v>7</v>
      </c>
      <c r="S33" s="10">
        <v>76</v>
      </c>
      <c r="T33" s="10"/>
      <c r="U33" s="10"/>
      <c r="V33" s="10">
        <v>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13</v>
      </c>
      <c r="F34" s="7">
        <v>8</v>
      </c>
      <c r="G34" s="6">
        <f t="shared" si="1"/>
        <v>190.23999999999998</v>
      </c>
      <c r="H34" s="5">
        <v>4</v>
      </c>
      <c r="I34" s="10">
        <v>8</v>
      </c>
      <c r="J34" s="6">
        <f t="shared" si="4"/>
        <v>64.959999999999994</v>
      </c>
      <c r="K34" s="5"/>
      <c r="L34" s="10"/>
      <c r="M34" s="8"/>
      <c r="N34" s="11">
        <v>59.16</v>
      </c>
      <c r="O34" s="10">
        <v>15</v>
      </c>
      <c r="P34" s="10">
        <v>650</v>
      </c>
      <c r="Q34" s="10">
        <v>650</v>
      </c>
      <c r="R34" s="10">
        <v>7</v>
      </c>
      <c r="S34" s="10">
        <v>76</v>
      </c>
      <c r="T34" s="10"/>
      <c r="U34" s="10"/>
      <c r="V34" s="10">
        <v>228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13</v>
      </c>
      <c r="F35" s="7">
        <v>3</v>
      </c>
      <c r="G35" s="6">
        <f t="shared" si="1"/>
        <v>184.44</v>
      </c>
      <c r="H35" s="5">
        <v>10</v>
      </c>
      <c r="I35" s="10">
        <v>0</v>
      </c>
      <c r="J35" s="6">
        <f t="shared" si="4"/>
        <v>139.19999999999999</v>
      </c>
      <c r="K35" s="5"/>
      <c r="L35" s="10"/>
      <c r="M35" s="8"/>
      <c r="N35" s="11">
        <v>68.44</v>
      </c>
      <c r="O35" s="10">
        <v>17</v>
      </c>
      <c r="P35" s="10">
        <v>600</v>
      </c>
      <c r="Q35" s="10">
        <v>600</v>
      </c>
      <c r="R35" s="10">
        <v>7</v>
      </c>
      <c r="S35" s="10">
        <v>78</v>
      </c>
      <c r="T35" s="10"/>
      <c r="U35" s="10"/>
      <c r="V35" s="10">
        <v>225</v>
      </c>
      <c r="W35" s="19" t="s">
        <v>45</v>
      </c>
      <c r="X35" s="19"/>
      <c r="Y35" s="34" t="s">
        <v>280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1</v>
      </c>
      <c r="F36" s="7">
        <v>10</v>
      </c>
      <c r="G36" s="6">
        <f t="shared" si="1"/>
        <v>25.52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64.069999999999993</v>
      </c>
      <c r="O36" s="10">
        <v>15</v>
      </c>
      <c r="P36" s="10">
        <v>600</v>
      </c>
      <c r="Q36" s="10">
        <v>600</v>
      </c>
      <c r="R36" s="10">
        <v>7</v>
      </c>
      <c r="S36" s="10">
        <v>75</v>
      </c>
      <c r="T36" s="10"/>
      <c r="U36" s="10"/>
      <c r="V36" s="10">
        <v>233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6</v>
      </c>
      <c r="F37" s="7">
        <v>8</v>
      </c>
      <c r="G37" s="6">
        <f t="shared" si="1"/>
        <v>92.8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f t="shared" si="5"/>
        <v>67.28</v>
      </c>
      <c r="O37" s="10">
        <v>15</v>
      </c>
      <c r="P37" s="10">
        <v>600</v>
      </c>
      <c r="Q37" s="10">
        <v>600</v>
      </c>
      <c r="R37" s="10">
        <v>7</v>
      </c>
      <c r="S37" s="10">
        <v>76</v>
      </c>
      <c r="T37" s="10"/>
      <c r="U37" s="10"/>
      <c r="V37" s="10">
        <v>225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11</v>
      </c>
      <c r="F38" s="7">
        <v>7</v>
      </c>
      <c r="G38" s="6">
        <f t="shared" si="1"/>
        <v>161.23999999999998</v>
      </c>
      <c r="H38" s="5">
        <v>1</v>
      </c>
      <c r="I38" s="10">
        <v>8</v>
      </c>
      <c r="J38" s="6">
        <f t="shared" si="4"/>
        <v>23.2</v>
      </c>
      <c r="K38" s="5"/>
      <c r="L38" s="10"/>
      <c r="M38" s="8"/>
      <c r="N38" s="11">
        <v>70.08</v>
      </c>
      <c r="O38" s="10">
        <v>15</v>
      </c>
      <c r="P38" s="10">
        <v>650</v>
      </c>
      <c r="Q38" s="10">
        <v>650</v>
      </c>
      <c r="R38" s="10">
        <v>7</v>
      </c>
      <c r="S38" s="10">
        <v>78</v>
      </c>
      <c r="T38" s="10"/>
      <c r="U38" s="10"/>
      <c r="V38" s="10">
        <v>236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14</v>
      </c>
      <c r="F39" s="7">
        <v>1</v>
      </c>
      <c r="G39" s="6">
        <f t="shared" si="1"/>
        <v>196.04</v>
      </c>
      <c r="H39" s="5">
        <v>4</v>
      </c>
      <c r="I39" s="10">
        <v>2</v>
      </c>
      <c r="J39" s="6">
        <f t="shared" si="4"/>
        <v>57.999999999999993</v>
      </c>
      <c r="K39" s="5"/>
      <c r="L39" s="10"/>
      <c r="M39" s="8"/>
      <c r="N39" s="11">
        <v>69.599999999999994</v>
      </c>
      <c r="O39" s="10">
        <v>15</v>
      </c>
      <c r="P39" s="10">
        <v>600</v>
      </c>
      <c r="Q39" s="10">
        <v>600</v>
      </c>
      <c r="R39" s="10">
        <v>7</v>
      </c>
      <c r="S39" s="10">
        <v>73</v>
      </c>
      <c r="T39" s="10"/>
      <c r="U39" s="10"/>
      <c r="V39" s="10">
        <v>234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2153.6799999999998</v>
      </c>
      <c r="O40" s="20"/>
      <c r="T40" s="22" t="s">
        <v>34</v>
      </c>
      <c r="U40" s="20">
        <f>SUM(U9:U39)</f>
        <v>0</v>
      </c>
      <c r="V40" s="20">
        <f>SUM(V9:V39)</f>
        <v>6938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2153.6799999999998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6938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5" zoomScale="75" zoomScaleNormal="75" zoomScalePageLayoutView="75" workbookViewId="0">
      <selection activeCell="B39" sqref="B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.332031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4.1640625" customWidth="1"/>
    <col min="27" max="27" width="6.5" customWidth="1"/>
    <col min="28" max="28" width="4.1640625" customWidth="1"/>
    <col min="29" max="29" width="6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13</v>
      </c>
      <c r="I8" s="5">
        <v>7</v>
      </c>
      <c r="J8" s="6">
        <f t="shared" ref="J8:J29" si="2">((+H8*12)+I8)*1.16</f>
        <v>189.07999999999998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5</v>
      </c>
      <c r="F9" s="7">
        <v>2</v>
      </c>
      <c r="G9" s="6">
        <f t="shared" si="1"/>
        <v>71.92</v>
      </c>
      <c r="H9" s="5">
        <v>14</v>
      </c>
      <c r="I9" s="10">
        <v>0</v>
      </c>
      <c r="J9" s="6">
        <f t="shared" si="2"/>
        <v>194.88</v>
      </c>
      <c r="K9" s="5"/>
      <c r="L9" s="10"/>
      <c r="M9" s="8"/>
      <c r="N9" s="11">
        <v>59.16</v>
      </c>
      <c r="O9" s="10">
        <v>6</v>
      </c>
      <c r="P9" s="10">
        <v>750</v>
      </c>
      <c r="Q9" s="10">
        <v>750</v>
      </c>
      <c r="R9" s="10">
        <v>6</v>
      </c>
      <c r="S9" s="10">
        <v>79</v>
      </c>
      <c r="T9" s="10"/>
      <c r="U9" s="10"/>
      <c r="V9" s="10">
        <v>209</v>
      </c>
      <c r="W9" s="12">
        <v>42249</v>
      </c>
      <c r="X9" s="10">
        <v>3</v>
      </c>
      <c r="Y9" s="10">
        <v>379157</v>
      </c>
      <c r="Z9" s="10">
        <v>14</v>
      </c>
      <c r="AA9" s="10">
        <v>2.25</v>
      </c>
      <c r="AB9" s="10">
        <v>1</v>
      </c>
      <c r="AC9" s="11">
        <v>9.5</v>
      </c>
      <c r="AD9" s="13">
        <v>171.06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9</v>
      </c>
      <c r="F10" s="7">
        <v>6</v>
      </c>
      <c r="G10" s="6">
        <f t="shared" si="1"/>
        <v>132.23999999999998</v>
      </c>
      <c r="H10" s="5">
        <v>1</v>
      </c>
      <c r="I10" s="10">
        <v>9.5</v>
      </c>
      <c r="J10" s="6">
        <f t="shared" si="2"/>
        <v>24.939999999999998</v>
      </c>
      <c r="K10" s="5"/>
      <c r="L10" s="10"/>
      <c r="M10" s="8"/>
      <c r="N10" s="11">
        <v>61.44</v>
      </c>
      <c r="O10" s="10">
        <v>7</v>
      </c>
      <c r="P10" s="10">
        <v>700</v>
      </c>
      <c r="Q10" s="10">
        <v>700</v>
      </c>
      <c r="R10" s="10">
        <v>6</v>
      </c>
      <c r="S10" s="10">
        <v>80</v>
      </c>
      <c r="T10" s="10"/>
      <c r="U10" s="10"/>
      <c r="V10" s="10">
        <v>210</v>
      </c>
      <c r="W10" s="12">
        <v>42252</v>
      </c>
      <c r="X10" s="10">
        <v>2</v>
      </c>
      <c r="Y10" s="10">
        <v>315169</v>
      </c>
      <c r="Z10" s="10">
        <v>13</v>
      </c>
      <c r="AA10" s="10">
        <v>10.25</v>
      </c>
      <c r="AB10" s="10">
        <v>1</v>
      </c>
      <c r="AC10" s="11">
        <v>2.25</v>
      </c>
      <c r="AD10" s="13">
        <v>177.84</v>
      </c>
    </row>
    <row r="11" spans="1:30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13</v>
      </c>
      <c r="F11" s="7">
        <v>9</v>
      </c>
      <c r="G11" s="6">
        <f t="shared" si="1"/>
        <v>191.39999999999998</v>
      </c>
      <c r="H11" s="5">
        <v>1</v>
      </c>
      <c r="I11" s="10">
        <v>9.5</v>
      </c>
      <c r="J11" s="6">
        <f t="shared" si="2"/>
        <v>24.939999999999998</v>
      </c>
      <c r="K11" s="5"/>
      <c r="L11" s="10"/>
      <c r="M11" s="8"/>
      <c r="N11" s="11">
        <f>IF(B11=0,0,(D11+G11)-(D10+G10))</f>
        <v>59.16</v>
      </c>
      <c r="O11" s="10">
        <v>7</v>
      </c>
      <c r="P11" s="10">
        <v>700</v>
      </c>
      <c r="Q11" s="10">
        <v>700</v>
      </c>
      <c r="R11" s="10">
        <v>6</v>
      </c>
      <c r="S11" s="10">
        <v>85</v>
      </c>
      <c r="T11" s="10"/>
      <c r="U11" s="10"/>
      <c r="V11" s="10">
        <v>210</v>
      </c>
      <c r="W11" s="12">
        <v>42255</v>
      </c>
      <c r="X11" s="10">
        <v>3</v>
      </c>
      <c r="Y11" s="10">
        <v>379163</v>
      </c>
      <c r="Z11" s="10">
        <v>14</v>
      </c>
      <c r="AA11" s="10">
        <v>5</v>
      </c>
      <c r="AB11" s="10">
        <v>2</v>
      </c>
      <c r="AC11" s="11">
        <v>0</v>
      </c>
      <c r="AD11" s="13">
        <v>171.35</v>
      </c>
    </row>
    <row r="12" spans="1:30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13</v>
      </c>
      <c r="F12" s="7">
        <v>9</v>
      </c>
      <c r="G12" s="6">
        <f t="shared" si="1"/>
        <v>191.39999999999998</v>
      </c>
      <c r="H12" s="5">
        <v>6</v>
      </c>
      <c r="I12" s="10">
        <v>3</v>
      </c>
      <c r="J12" s="6">
        <f t="shared" si="2"/>
        <v>87</v>
      </c>
      <c r="K12" s="5"/>
      <c r="L12" s="10"/>
      <c r="M12" s="8"/>
      <c r="N12" s="11">
        <v>62.06</v>
      </c>
      <c r="O12" s="10">
        <v>7</v>
      </c>
      <c r="P12" s="10">
        <v>750</v>
      </c>
      <c r="Q12" s="10">
        <v>750</v>
      </c>
      <c r="R12" s="10">
        <v>6</v>
      </c>
      <c r="S12" s="10">
        <v>79</v>
      </c>
      <c r="T12" s="10"/>
      <c r="U12" s="10"/>
      <c r="V12" s="10">
        <v>209</v>
      </c>
      <c r="W12" s="12">
        <v>42258</v>
      </c>
      <c r="X12" s="10">
        <v>2</v>
      </c>
      <c r="Y12" s="10">
        <v>408005</v>
      </c>
      <c r="Z12" s="10">
        <v>14</v>
      </c>
      <c r="AA12" s="10">
        <v>3.5</v>
      </c>
      <c r="AB12" s="10">
        <v>1</v>
      </c>
      <c r="AC12" s="11">
        <v>6</v>
      </c>
      <c r="AD12" s="13">
        <v>179.6</v>
      </c>
    </row>
    <row r="13" spans="1:30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</v>
      </c>
      <c r="F13" s="7">
        <v>3</v>
      </c>
      <c r="G13" s="6">
        <f t="shared" si="1"/>
        <v>17.399999999999999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73.44</v>
      </c>
      <c r="O13" s="10">
        <v>8</v>
      </c>
      <c r="P13" s="10">
        <v>700</v>
      </c>
      <c r="Q13" s="10">
        <v>700</v>
      </c>
      <c r="R13" s="10">
        <v>7</v>
      </c>
      <c r="S13" s="10">
        <v>80</v>
      </c>
      <c r="T13" s="10"/>
      <c r="U13" s="10"/>
      <c r="V13" s="10">
        <v>223</v>
      </c>
      <c r="W13" s="12">
        <v>42260</v>
      </c>
      <c r="X13" s="10">
        <v>3</v>
      </c>
      <c r="Y13" s="10">
        <v>379449</v>
      </c>
      <c r="Z13" s="10">
        <v>14</v>
      </c>
      <c r="AA13" s="10">
        <v>5</v>
      </c>
      <c r="AB13" s="10">
        <v>1</v>
      </c>
      <c r="AC13" s="11">
        <v>7</v>
      </c>
      <c r="AD13" s="13">
        <v>178.64</v>
      </c>
    </row>
    <row r="14" spans="1:30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3</v>
      </c>
      <c r="F14" s="7">
        <v>1</v>
      </c>
      <c r="G14" s="6">
        <f t="shared" si="1"/>
        <v>42.919999999999995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67.28</v>
      </c>
      <c r="O14" s="10">
        <v>8</v>
      </c>
      <c r="P14" s="10">
        <v>650</v>
      </c>
      <c r="Q14" s="10">
        <v>650</v>
      </c>
      <c r="R14" s="10">
        <v>7</v>
      </c>
      <c r="S14" s="10">
        <v>79</v>
      </c>
      <c r="T14" s="10"/>
      <c r="U14" s="10"/>
      <c r="V14" s="10">
        <v>230</v>
      </c>
      <c r="W14" s="12">
        <v>42263</v>
      </c>
      <c r="X14" s="10">
        <v>2</v>
      </c>
      <c r="Y14" s="10">
        <v>379089</v>
      </c>
      <c r="Z14" s="10">
        <v>14</v>
      </c>
      <c r="AA14" s="10">
        <v>3.5</v>
      </c>
      <c r="AB14" s="10">
        <v>1</v>
      </c>
      <c r="AC14" s="11">
        <v>10</v>
      </c>
      <c r="AD14" s="13">
        <v>173.42</v>
      </c>
    </row>
    <row r="15" spans="1:30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7</v>
      </c>
      <c r="F15" s="7">
        <v>10</v>
      </c>
      <c r="G15" s="6">
        <f t="shared" si="1"/>
        <v>109.03999999999999</v>
      </c>
      <c r="H15" s="5">
        <v>2</v>
      </c>
      <c r="I15" s="10">
        <v>0</v>
      </c>
      <c r="J15" s="6">
        <f t="shared" si="2"/>
        <v>27.839999999999996</v>
      </c>
      <c r="K15" s="5"/>
      <c r="L15" s="10"/>
      <c r="M15" s="8"/>
      <c r="N15" s="11">
        <v>66.95</v>
      </c>
      <c r="O15" s="10">
        <v>8</v>
      </c>
      <c r="P15" s="10">
        <v>650</v>
      </c>
      <c r="Q15" s="10">
        <v>650</v>
      </c>
      <c r="R15" s="10">
        <v>7</v>
      </c>
      <c r="S15" s="10">
        <v>80</v>
      </c>
      <c r="T15" s="10"/>
      <c r="U15" s="10"/>
      <c r="V15" s="10">
        <v>230</v>
      </c>
      <c r="W15" s="12">
        <v>42266</v>
      </c>
      <c r="X15" s="10">
        <v>3</v>
      </c>
      <c r="Y15" s="10">
        <v>408254</v>
      </c>
      <c r="Z15" s="10">
        <v>14</v>
      </c>
      <c r="AA15" s="10">
        <v>5</v>
      </c>
      <c r="AB15" s="10">
        <v>1</v>
      </c>
      <c r="AC15" s="11">
        <v>7</v>
      </c>
      <c r="AD15" s="13">
        <v>178.64</v>
      </c>
    </row>
    <row r="16" spans="1:30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12</v>
      </c>
      <c r="F16" s="7">
        <v>11</v>
      </c>
      <c r="G16" s="6">
        <f t="shared" si="1"/>
        <v>179.79999999999998</v>
      </c>
      <c r="H16" s="5">
        <v>2</v>
      </c>
      <c r="I16" s="10">
        <v>0</v>
      </c>
      <c r="J16" s="6">
        <f t="shared" si="2"/>
        <v>27.839999999999996</v>
      </c>
      <c r="K16" s="5"/>
      <c r="L16" s="10"/>
      <c r="M16" s="8"/>
      <c r="N16" s="11">
        <f>IF(B16=0,0,(D16+G16)-(D15+G15))</f>
        <v>70.759999999999991</v>
      </c>
      <c r="O16" s="10">
        <v>8</v>
      </c>
      <c r="P16" s="10">
        <v>600</v>
      </c>
      <c r="Q16" s="10">
        <v>600</v>
      </c>
      <c r="R16" s="10">
        <v>7</v>
      </c>
      <c r="S16" s="10">
        <v>80</v>
      </c>
      <c r="T16" s="10"/>
      <c r="U16" s="10"/>
      <c r="V16" s="10">
        <v>230</v>
      </c>
      <c r="W16" s="12">
        <v>42267</v>
      </c>
      <c r="X16" s="10">
        <v>2</v>
      </c>
      <c r="Y16" s="10">
        <v>379092</v>
      </c>
      <c r="Z16" s="10">
        <v>14</v>
      </c>
      <c r="AA16" s="10">
        <v>4.5</v>
      </c>
      <c r="AB16" s="10">
        <v>1</v>
      </c>
      <c r="AC16" s="11">
        <v>9</v>
      </c>
      <c r="AD16" s="13">
        <v>175.74</v>
      </c>
    </row>
    <row r="17" spans="1:30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3</v>
      </c>
      <c r="G17" s="6">
        <f t="shared" si="1"/>
        <v>198.35999999999999</v>
      </c>
      <c r="H17" s="5">
        <v>5</v>
      </c>
      <c r="I17" s="10">
        <v>4</v>
      </c>
      <c r="J17" s="6">
        <f t="shared" si="2"/>
        <v>74.239999999999995</v>
      </c>
      <c r="K17" s="5"/>
      <c r="L17" s="10"/>
      <c r="M17" s="8"/>
      <c r="N17" s="11">
        <v>64.959999999999994</v>
      </c>
      <c r="O17" s="10">
        <v>8</v>
      </c>
      <c r="P17" s="10">
        <v>600</v>
      </c>
      <c r="Q17" s="10">
        <v>600</v>
      </c>
      <c r="R17" s="10">
        <v>7</v>
      </c>
      <c r="S17" s="10">
        <v>86</v>
      </c>
      <c r="T17" s="10"/>
      <c r="U17" s="10"/>
      <c r="V17" s="10">
        <v>230</v>
      </c>
      <c r="W17" s="12">
        <v>42270</v>
      </c>
      <c r="X17" s="10">
        <v>3</v>
      </c>
      <c r="Y17" s="10">
        <v>379419</v>
      </c>
      <c r="Z17" s="10">
        <v>14</v>
      </c>
      <c r="AA17" s="10">
        <v>5</v>
      </c>
      <c r="AB17" s="10">
        <v>1</v>
      </c>
      <c r="AC17" s="11">
        <v>4.25</v>
      </c>
      <c r="AD17" s="13">
        <v>183.4</v>
      </c>
    </row>
    <row r="18" spans="1:30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</v>
      </c>
      <c r="F18" s="7">
        <v>6</v>
      </c>
      <c r="G18" s="6">
        <f t="shared" si="1"/>
        <v>20.88</v>
      </c>
      <c r="H18" s="5">
        <v>10</v>
      </c>
      <c r="I18" s="10">
        <v>2</v>
      </c>
      <c r="J18" s="6">
        <f t="shared" si="2"/>
        <v>141.51999999999998</v>
      </c>
      <c r="K18" s="5"/>
      <c r="L18" s="10"/>
      <c r="M18" s="8"/>
      <c r="N18" s="11">
        <v>69.400000000000006</v>
      </c>
      <c r="O18" s="10">
        <v>8</v>
      </c>
      <c r="P18" s="10">
        <v>700</v>
      </c>
      <c r="Q18" s="10">
        <v>700</v>
      </c>
      <c r="R18" s="10">
        <v>7</v>
      </c>
      <c r="S18" s="10">
        <v>81</v>
      </c>
      <c r="T18" s="10"/>
      <c r="U18" s="10"/>
      <c r="V18" s="10">
        <v>229</v>
      </c>
      <c r="W18" s="12">
        <v>42272</v>
      </c>
      <c r="X18" s="10">
        <v>2</v>
      </c>
      <c r="Y18" s="10">
        <v>408264</v>
      </c>
      <c r="Z18" s="10">
        <v>14</v>
      </c>
      <c r="AA18" s="10">
        <v>3.5</v>
      </c>
      <c r="AB18" s="10">
        <v>1</v>
      </c>
      <c r="AC18" s="11">
        <v>5.75</v>
      </c>
      <c r="AD18" s="13">
        <v>178.35</v>
      </c>
    </row>
    <row r="19" spans="1:30" ht="13" thickBot="1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2</v>
      </c>
      <c r="F19" s="7">
        <v>6</v>
      </c>
      <c r="G19" s="6">
        <f t="shared" si="1"/>
        <v>34.799999999999997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71.92</v>
      </c>
      <c r="O19" s="10">
        <v>8</v>
      </c>
      <c r="P19" s="10">
        <v>700</v>
      </c>
      <c r="Q19" s="10">
        <v>700</v>
      </c>
      <c r="R19" s="10">
        <v>7</v>
      </c>
      <c r="S19" s="10">
        <v>82</v>
      </c>
      <c r="T19" s="10"/>
      <c r="U19" s="10"/>
      <c r="V19" s="10">
        <v>228</v>
      </c>
      <c r="W19" s="12">
        <v>42274</v>
      </c>
      <c r="X19" s="10">
        <v>3</v>
      </c>
      <c r="Y19" s="10">
        <v>379400</v>
      </c>
      <c r="Z19" s="10">
        <v>14</v>
      </c>
      <c r="AA19" s="10">
        <v>6</v>
      </c>
      <c r="AB19" s="10">
        <v>2</v>
      </c>
      <c r="AC19" s="11">
        <v>0</v>
      </c>
      <c r="AD19" s="13">
        <v>175</v>
      </c>
    </row>
    <row r="20" spans="1:30" ht="13" thickBot="1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7</v>
      </c>
      <c r="F20" s="7">
        <v>5</v>
      </c>
      <c r="G20" s="6">
        <f t="shared" si="1"/>
        <v>103.24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f>IF(B20=0,0,(D20+G20)-(D19+G19))</f>
        <v>68.44</v>
      </c>
      <c r="O20" s="10">
        <v>8</v>
      </c>
      <c r="P20" s="10">
        <v>700</v>
      </c>
      <c r="Q20" s="10">
        <v>700</v>
      </c>
      <c r="R20" s="10">
        <v>7</v>
      </c>
      <c r="S20" s="10">
        <v>83</v>
      </c>
      <c r="T20" s="10"/>
      <c r="U20" s="10"/>
      <c r="V20" s="14">
        <v>229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11</v>
      </c>
      <c r="F21" s="7">
        <v>8</v>
      </c>
      <c r="G21" s="6">
        <f t="shared" si="1"/>
        <v>162.39999999999998</v>
      </c>
      <c r="H21" s="5">
        <v>1</v>
      </c>
      <c r="I21" s="10">
        <v>7</v>
      </c>
      <c r="J21" s="6">
        <f t="shared" si="2"/>
        <v>22.04</v>
      </c>
      <c r="K21" s="5"/>
      <c r="L21" s="10"/>
      <c r="M21" s="8"/>
      <c r="N21" s="11">
        <v>60.32</v>
      </c>
      <c r="O21" s="10">
        <v>7</v>
      </c>
      <c r="P21" s="10">
        <v>650</v>
      </c>
      <c r="Q21" s="10">
        <v>650</v>
      </c>
      <c r="R21" s="16">
        <v>7</v>
      </c>
      <c r="S21" s="10">
        <v>80</v>
      </c>
      <c r="T21" s="10"/>
      <c r="U21" s="10"/>
      <c r="V21" s="10">
        <v>228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14</v>
      </c>
      <c r="F22" s="7">
        <v>3</v>
      </c>
      <c r="G22" s="6">
        <f t="shared" si="1"/>
        <v>198.35999999999999</v>
      </c>
      <c r="H22" s="5">
        <v>4</v>
      </c>
      <c r="I22" s="10">
        <v>5</v>
      </c>
      <c r="J22" s="6">
        <f t="shared" si="2"/>
        <v>61.48</v>
      </c>
      <c r="K22" s="5"/>
      <c r="L22" s="10"/>
      <c r="M22" s="8"/>
      <c r="N22" s="11">
        <v>75.400000000000006</v>
      </c>
      <c r="O22" s="10">
        <v>8</v>
      </c>
      <c r="P22" s="10">
        <v>650</v>
      </c>
      <c r="Q22" s="10">
        <v>650</v>
      </c>
      <c r="R22" s="10">
        <v>7</v>
      </c>
      <c r="S22" s="10">
        <v>78</v>
      </c>
      <c r="T22" s="10"/>
      <c r="U22" s="10"/>
      <c r="V22" s="10">
        <v>221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14</v>
      </c>
      <c r="F23" s="7">
        <v>3</v>
      </c>
      <c r="G23" s="6">
        <f t="shared" si="1"/>
        <v>198.35999999999999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v>77.72</v>
      </c>
      <c r="O23" s="10">
        <v>10</v>
      </c>
      <c r="P23" s="10">
        <v>650</v>
      </c>
      <c r="Q23" s="10">
        <v>650</v>
      </c>
      <c r="R23" s="10">
        <v>7</v>
      </c>
      <c r="S23" s="10">
        <v>77</v>
      </c>
      <c r="T23" s="10"/>
      <c r="U23" s="10"/>
      <c r="V23" s="10">
        <v>223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3</v>
      </c>
      <c r="F24" s="7">
        <v>0</v>
      </c>
      <c r="G24" s="6">
        <f t="shared" si="1"/>
        <v>41.76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75.98</v>
      </c>
      <c r="O24" s="10">
        <v>12</v>
      </c>
      <c r="P24" s="10">
        <v>650</v>
      </c>
      <c r="Q24" s="10">
        <v>650</v>
      </c>
      <c r="R24" s="10">
        <v>7</v>
      </c>
      <c r="S24" s="10">
        <v>79</v>
      </c>
      <c r="T24" s="10"/>
      <c r="U24" s="10"/>
      <c r="V24" s="10">
        <v>229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8</v>
      </c>
      <c r="F25" s="7">
        <v>3</v>
      </c>
      <c r="G25" s="6">
        <f t="shared" si="1"/>
        <v>114.83999999999999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73.08</v>
      </c>
      <c r="O25" s="10">
        <v>12</v>
      </c>
      <c r="P25" s="10">
        <v>650</v>
      </c>
      <c r="Q25" s="10">
        <v>650</v>
      </c>
      <c r="R25" s="10">
        <v>7</v>
      </c>
      <c r="S25" s="10">
        <v>83</v>
      </c>
      <c r="T25" s="10"/>
      <c r="U25" s="10"/>
      <c r="V25" s="17">
        <v>233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14</v>
      </c>
      <c r="F26" s="7">
        <v>0</v>
      </c>
      <c r="G26" s="6">
        <f t="shared" si="1"/>
        <v>194.88</v>
      </c>
      <c r="H26" s="5">
        <v>1</v>
      </c>
      <c r="I26" s="10">
        <v>7</v>
      </c>
      <c r="J26" s="6">
        <f t="shared" si="2"/>
        <v>22.04</v>
      </c>
      <c r="K26" s="5"/>
      <c r="L26" s="10"/>
      <c r="M26" s="8"/>
      <c r="N26" s="11">
        <v>82.36</v>
      </c>
      <c r="O26" s="10">
        <v>12</v>
      </c>
      <c r="P26" s="10">
        <v>700</v>
      </c>
      <c r="Q26" s="10">
        <v>700</v>
      </c>
      <c r="R26" s="10">
        <v>7</v>
      </c>
      <c r="S26" s="10">
        <v>84</v>
      </c>
      <c r="T26" s="10"/>
      <c r="U26" s="10"/>
      <c r="V26" s="10">
        <v>234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</v>
      </c>
      <c r="F27" s="7">
        <v>9</v>
      </c>
      <c r="G27" s="6">
        <f t="shared" si="1"/>
        <v>24.36</v>
      </c>
      <c r="H27" s="5">
        <v>6</v>
      </c>
      <c r="I27" s="10">
        <v>2</v>
      </c>
      <c r="J27" s="6">
        <f t="shared" si="2"/>
        <v>85.839999999999989</v>
      </c>
      <c r="K27" s="5"/>
      <c r="L27" s="10"/>
      <c r="M27" s="8"/>
      <c r="N27" s="11">
        <v>69.02</v>
      </c>
      <c r="O27" s="10">
        <v>12</v>
      </c>
      <c r="P27" s="10">
        <v>700</v>
      </c>
      <c r="Q27" s="10">
        <v>700</v>
      </c>
      <c r="R27" s="10">
        <v>7</v>
      </c>
      <c r="S27" s="10">
        <v>89</v>
      </c>
      <c r="T27" s="10"/>
      <c r="U27" s="10"/>
      <c r="V27" s="10">
        <v>238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3</v>
      </c>
      <c r="F28" s="7">
        <v>0</v>
      </c>
      <c r="G28" s="6">
        <f t="shared" si="1"/>
        <v>41.76</v>
      </c>
      <c r="H28" s="5">
        <v>10</v>
      </c>
      <c r="I28" s="10">
        <v>4</v>
      </c>
      <c r="J28" s="6">
        <f t="shared" si="2"/>
        <v>143.84</v>
      </c>
      <c r="K28" s="5"/>
      <c r="L28" s="10"/>
      <c r="M28" s="8"/>
      <c r="N28" s="11">
        <v>75.39</v>
      </c>
      <c r="O28" s="10">
        <v>14</v>
      </c>
      <c r="P28" s="10">
        <v>650</v>
      </c>
      <c r="Q28" s="10">
        <v>650</v>
      </c>
      <c r="R28" s="10">
        <v>7</v>
      </c>
      <c r="S28" s="10">
        <v>78</v>
      </c>
      <c r="T28" s="10"/>
      <c r="U28" s="10"/>
      <c r="V28" s="10">
        <v>240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4</v>
      </c>
      <c r="F29" s="7">
        <v>5</v>
      </c>
      <c r="G29" s="6">
        <f t="shared" si="1"/>
        <v>61.48</v>
      </c>
      <c r="H29" s="5">
        <v>14</v>
      </c>
      <c r="I29" s="10">
        <v>4</v>
      </c>
      <c r="J29" s="6">
        <f t="shared" si="2"/>
        <v>199.51999999999998</v>
      </c>
      <c r="K29" s="5"/>
      <c r="L29" s="10"/>
      <c r="M29" s="8"/>
      <c r="N29" s="11">
        <v>75.400000000000006</v>
      </c>
      <c r="O29" s="10">
        <v>12</v>
      </c>
      <c r="P29" s="10">
        <v>650</v>
      </c>
      <c r="Q29" s="10">
        <v>650</v>
      </c>
      <c r="R29" s="10">
        <v>7</v>
      </c>
      <c r="S29" s="10">
        <v>78</v>
      </c>
      <c r="T29" s="10"/>
      <c r="U29" s="10"/>
      <c r="V29" s="10">
        <v>242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9</v>
      </c>
      <c r="F30" s="7">
        <v>10</v>
      </c>
      <c r="G30" s="6">
        <f t="shared" si="1"/>
        <v>136.88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f>IF(B30=0,0,(D30+G30)-(D29+G29))</f>
        <v>75.399999999999991</v>
      </c>
      <c r="O30" s="10">
        <v>14</v>
      </c>
      <c r="P30" s="10">
        <v>650</v>
      </c>
      <c r="Q30" s="10">
        <v>650</v>
      </c>
      <c r="R30" s="10">
        <v>7</v>
      </c>
      <c r="S30" s="10">
        <v>77</v>
      </c>
      <c r="T30" s="10"/>
      <c r="U30" s="10"/>
      <c r="V30" s="10">
        <v>238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14</v>
      </c>
      <c r="F31" s="7">
        <v>3</v>
      </c>
      <c r="G31" s="6">
        <f t="shared" si="1"/>
        <v>198.35999999999999</v>
      </c>
      <c r="H31" s="5">
        <v>2</v>
      </c>
      <c r="I31" s="10">
        <v>2</v>
      </c>
      <c r="J31" s="6">
        <f t="shared" si="4"/>
        <v>30.159999999999997</v>
      </c>
      <c r="K31" s="5"/>
      <c r="L31" s="10"/>
      <c r="M31" s="8"/>
      <c r="N31" s="11">
        <v>75.52</v>
      </c>
      <c r="O31" s="10">
        <v>14</v>
      </c>
      <c r="P31" s="10">
        <v>650</v>
      </c>
      <c r="Q31" s="10">
        <v>650</v>
      </c>
      <c r="R31" s="10">
        <v>7</v>
      </c>
      <c r="S31" s="10">
        <v>78</v>
      </c>
      <c r="T31" s="10"/>
      <c r="U31" s="10"/>
      <c r="V31" s="10">
        <v>243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14</v>
      </c>
      <c r="F32" s="7">
        <v>3</v>
      </c>
      <c r="G32" s="6">
        <f t="shared" si="1"/>
        <v>198.35999999999999</v>
      </c>
      <c r="H32" s="5">
        <v>7</v>
      </c>
      <c r="I32" s="10">
        <v>6</v>
      </c>
      <c r="J32" s="6">
        <f t="shared" si="4"/>
        <v>104.39999999999999</v>
      </c>
      <c r="K32" s="5"/>
      <c r="L32" s="10"/>
      <c r="M32" s="8"/>
      <c r="N32" s="11">
        <v>74.239999999999995</v>
      </c>
      <c r="O32" s="10">
        <v>14</v>
      </c>
      <c r="P32" s="10">
        <v>650</v>
      </c>
      <c r="Q32" s="10">
        <v>650</v>
      </c>
      <c r="R32" s="10">
        <v>7</v>
      </c>
      <c r="S32" s="10">
        <v>84</v>
      </c>
      <c r="T32" s="10"/>
      <c r="U32" s="10"/>
      <c r="V32" s="10">
        <v>240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</v>
      </c>
      <c r="F33" s="7">
        <v>6</v>
      </c>
      <c r="G33" s="6">
        <f t="shared" si="1"/>
        <v>20.88</v>
      </c>
      <c r="H33" s="5">
        <v>13</v>
      </c>
      <c r="I33" s="10">
        <v>0</v>
      </c>
      <c r="J33" s="6">
        <f t="shared" si="4"/>
        <v>180.95999999999998</v>
      </c>
      <c r="K33" s="5"/>
      <c r="L33" s="10"/>
      <c r="M33" s="8"/>
      <c r="N33" s="11">
        <v>77.430000000000007</v>
      </c>
      <c r="O33" s="10">
        <v>14</v>
      </c>
      <c r="P33" s="10">
        <v>700</v>
      </c>
      <c r="Q33" s="10">
        <v>700</v>
      </c>
      <c r="R33" s="10">
        <v>7</v>
      </c>
      <c r="S33" s="10">
        <v>85</v>
      </c>
      <c r="T33" s="10"/>
      <c r="U33" s="10"/>
      <c r="V33" s="10">
        <v>247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5</v>
      </c>
      <c r="F34" s="7">
        <v>0</v>
      </c>
      <c r="G34" s="6">
        <f t="shared" si="1"/>
        <v>69.599999999999994</v>
      </c>
      <c r="H34" s="5">
        <v>2</v>
      </c>
      <c r="I34" s="10">
        <v>0</v>
      </c>
      <c r="J34" s="6">
        <f t="shared" si="4"/>
        <v>27.839999999999996</v>
      </c>
      <c r="K34" s="5"/>
      <c r="L34" s="10"/>
      <c r="M34" s="8"/>
      <c r="N34" s="11">
        <v>70.599999999999994</v>
      </c>
      <c r="O34" s="10">
        <v>12</v>
      </c>
      <c r="P34" s="10">
        <v>650</v>
      </c>
      <c r="Q34" s="10">
        <v>650</v>
      </c>
      <c r="R34" s="10">
        <v>7</v>
      </c>
      <c r="S34" s="10">
        <v>78</v>
      </c>
      <c r="T34" s="10"/>
      <c r="U34" s="10"/>
      <c r="V34" s="10">
        <v>246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5</v>
      </c>
      <c r="F35" s="7">
        <v>0</v>
      </c>
      <c r="G35" s="6">
        <f t="shared" si="1"/>
        <v>69.599999999999994</v>
      </c>
      <c r="H35" s="5">
        <v>7</v>
      </c>
      <c r="I35" s="10">
        <v>0</v>
      </c>
      <c r="J35" s="6">
        <f t="shared" si="4"/>
        <v>97.44</v>
      </c>
      <c r="K35" s="5"/>
      <c r="L35" s="10"/>
      <c r="M35" s="8"/>
      <c r="N35" s="11">
        <v>69.599999999999994</v>
      </c>
      <c r="O35" s="10">
        <v>14</v>
      </c>
      <c r="P35" s="10">
        <v>700</v>
      </c>
      <c r="Q35" s="10">
        <v>700</v>
      </c>
      <c r="R35" s="10">
        <v>7</v>
      </c>
      <c r="S35" s="10">
        <v>78</v>
      </c>
      <c r="T35" s="10"/>
      <c r="U35" s="10"/>
      <c r="V35" s="10">
        <v>245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5</v>
      </c>
      <c r="F36" s="7">
        <v>0</v>
      </c>
      <c r="G36" s="6">
        <f t="shared" si="1"/>
        <v>69.599999999999994</v>
      </c>
      <c r="H36" s="5">
        <v>12</v>
      </c>
      <c r="I36" s="10">
        <v>5</v>
      </c>
      <c r="J36" s="6">
        <f t="shared" si="4"/>
        <v>172.83999999999997</v>
      </c>
      <c r="K36" s="5"/>
      <c r="L36" s="10"/>
      <c r="M36" s="8"/>
      <c r="N36" s="11">
        <v>75.400000000000006</v>
      </c>
      <c r="O36" s="10">
        <v>14</v>
      </c>
      <c r="P36" s="10">
        <v>600</v>
      </c>
      <c r="Q36" s="10">
        <v>600</v>
      </c>
      <c r="R36" s="10">
        <v>7</v>
      </c>
      <c r="S36" s="10">
        <v>70</v>
      </c>
      <c r="T36" s="10"/>
      <c r="U36" s="10"/>
      <c r="V36" s="10">
        <v>251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8</v>
      </c>
      <c r="F37" s="7">
        <v>6</v>
      </c>
      <c r="G37" s="6">
        <f t="shared" si="1"/>
        <v>118.32</v>
      </c>
      <c r="H37" s="5">
        <v>14</v>
      </c>
      <c r="I37" s="10">
        <v>4</v>
      </c>
      <c r="J37" s="6">
        <f t="shared" si="4"/>
        <v>199.51999999999998</v>
      </c>
      <c r="K37" s="5"/>
      <c r="L37" s="10"/>
      <c r="M37" s="8"/>
      <c r="N37" s="11">
        <v>75.400000000000006</v>
      </c>
      <c r="O37" s="10">
        <v>14</v>
      </c>
      <c r="P37" s="10">
        <v>600</v>
      </c>
      <c r="Q37" s="10">
        <v>600</v>
      </c>
      <c r="R37" s="10">
        <v>7</v>
      </c>
      <c r="S37" s="10">
        <v>50</v>
      </c>
      <c r="T37" s="10"/>
      <c r="U37" s="10"/>
      <c r="V37" s="10">
        <v>253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8</v>
      </c>
      <c r="D38" s="6">
        <f t="shared" si="0"/>
        <v>23.2</v>
      </c>
      <c r="E38" s="5">
        <v>13</v>
      </c>
      <c r="F38" s="7">
        <v>10</v>
      </c>
      <c r="G38" s="6">
        <f t="shared" si="1"/>
        <v>192.55999999999997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f>IF(B38=0,0,(D38+G38)-(D37+G37))</f>
        <v>74.239999999999981</v>
      </c>
      <c r="O38" s="10">
        <v>14</v>
      </c>
      <c r="P38" s="10">
        <v>700</v>
      </c>
      <c r="Q38" s="10">
        <v>700</v>
      </c>
      <c r="R38" s="10">
        <v>7</v>
      </c>
      <c r="S38" s="10">
        <v>57</v>
      </c>
      <c r="T38" s="10"/>
      <c r="U38" s="10"/>
      <c r="V38" s="10">
        <v>250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2127.4699999999998</v>
      </c>
      <c r="O40" s="20"/>
      <c r="T40" s="22" t="s">
        <v>34</v>
      </c>
      <c r="U40" s="20">
        <f>SUM(U9:U39)</f>
        <v>0</v>
      </c>
      <c r="V40" s="20">
        <f>SUM(V9:V39)</f>
        <v>6968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2127.4699999999998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6968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8" zoomScale="75" zoomScaleNormal="75" zoomScalePageLayoutView="75" workbookViewId="0">
      <selection activeCell="V43" sqref="V43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6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" customWidth="1"/>
    <col min="26" max="26" width="4.5" customWidth="1"/>
    <col min="27" max="27" width="6" customWidth="1"/>
    <col min="28" max="28" width="4.1640625" customWidth="1"/>
    <col min="29" max="29" width="6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3</v>
      </c>
      <c r="I8" s="5">
        <v>8</v>
      </c>
      <c r="J8" s="6">
        <f t="shared" ref="J8:J29" si="2">((+H8*12)+I8)*1.16</f>
        <v>51.04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14</v>
      </c>
      <c r="F9" s="7">
        <v>3</v>
      </c>
      <c r="G9" s="6">
        <f t="shared" si="1"/>
        <v>198.35999999999999</v>
      </c>
      <c r="H9" s="5">
        <v>8</v>
      </c>
      <c r="I9" s="10">
        <v>1</v>
      </c>
      <c r="J9" s="6">
        <f t="shared" si="2"/>
        <v>112.52</v>
      </c>
      <c r="K9" s="5"/>
      <c r="L9" s="10"/>
      <c r="M9" s="8"/>
      <c r="N9" s="11">
        <v>61.4</v>
      </c>
      <c r="O9" s="10">
        <v>8</v>
      </c>
      <c r="P9" s="10">
        <v>750</v>
      </c>
      <c r="Q9" s="10">
        <v>750</v>
      </c>
      <c r="R9" s="10">
        <v>6</v>
      </c>
      <c r="S9" s="10">
        <v>82</v>
      </c>
      <c r="T9" s="10"/>
      <c r="U9" s="10"/>
      <c r="V9" s="10">
        <v>220</v>
      </c>
      <c r="W9" s="12">
        <v>42219</v>
      </c>
      <c r="X9" s="10">
        <v>2</v>
      </c>
      <c r="Y9" s="10">
        <v>3352056</v>
      </c>
      <c r="Z9" s="10">
        <v>14</v>
      </c>
      <c r="AA9" s="10">
        <v>3.5</v>
      </c>
      <c r="AB9" s="10">
        <v>1</v>
      </c>
      <c r="AC9" s="11">
        <v>3</v>
      </c>
      <c r="AD9" s="13">
        <v>180.88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14</v>
      </c>
      <c r="F10" s="7">
        <v>3</v>
      </c>
      <c r="G10" s="6">
        <f t="shared" si="1"/>
        <v>198.35999999999999</v>
      </c>
      <c r="H10" s="5">
        <v>12</v>
      </c>
      <c r="I10" s="10">
        <v>8</v>
      </c>
      <c r="J10" s="6">
        <f t="shared" si="2"/>
        <v>176.32</v>
      </c>
      <c r="K10" s="5"/>
      <c r="L10" s="10"/>
      <c r="M10" s="8"/>
      <c r="N10" s="11">
        <v>63.8</v>
      </c>
      <c r="O10" s="10">
        <v>7</v>
      </c>
      <c r="P10" s="10">
        <v>750</v>
      </c>
      <c r="Q10" s="10">
        <v>750</v>
      </c>
      <c r="R10" s="10">
        <v>6</v>
      </c>
      <c r="S10" s="10">
        <v>81</v>
      </c>
      <c r="T10" s="10"/>
      <c r="U10" s="10"/>
      <c r="V10" s="10">
        <v>220</v>
      </c>
      <c r="W10" s="12">
        <v>42220</v>
      </c>
      <c r="X10" s="10">
        <v>3</v>
      </c>
      <c r="Y10" s="10">
        <v>1050500</v>
      </c>
      <c r="Z10" s="10">
        <v>14</v>
      </c>
      <c r="AA10" s="10">
        <v>5.75</v>
      </c>
      <c r="AB10" s="10">
        <v>1</v>
      </c>
      <c r="AC10" s="11">
        <v>4</v>
      </c>
      <c r="AD10" s="13">
        <v>182.99</v>
      </c>
    </row>
    <row r="11" spans="1:30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4</v>
      </c>
      <c r="F11" s="7">
        <v>0</v>
      </c>
      <c r="G11" s="6">
        <f t="shared" si="1"/>
        <v>55.679999999999993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60.24</v>
      </c>
      <c r="O11" s="10">
        <v>7</v>
      </c>
      <c r="P11" s="10">
        <v>750</v>
      </c>
      <c r="Q11" s="10">
        <v>750</v>
      </c>
      <c r="R11" s="10">
        <v>6</v>
      </c>
      <c r="S11" s="10">
        <v>87</v>
      </c>
      <c r="T11" s="10"/>
      <c r="U11" s="10"/>
      <c r="V11" s="10">
        <v>221</v>
      </c>
      <c r="W11" s="12">
        <v>42223</v>
      </c>
      <c r="X11" s="10">
        <v>2</v>
      </c>
      <c r="Y11" s="10">
        <v>547190</v>
      </c>
      <c r="Z11" s="10">
        <v>14</v>
      </c>
      <c r="AA11" s="10">
        <v>4</v>
      </c>
      <c r="AB11" s="10">
        <v>1</v>
      </c>
      <c r="AC11" s="11">
        <v>4</v>
      </c>
      <c r="AD11" s="13">
        <v>180.29</v>
      </c>
    </row>
    <row r="12" spans="1:30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8</v>
      </c>
      <c r="F12" s="7">
        <v>9</v>
      </c>
      <c r="G12" s="6">
        <f t="shared" si="1"/>
        <v>121.8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69.31</v>
      </c>
      <c r="O12" s="10">
        <v>8</v>
      </c>
      <c r="P12" s="10">
        <v>750</v>
      </c>
      <c r="Q12" s="10">
        <v>750</v>
      </c>
      <c r="R12" s="10">
        <v>6</v>
      </c>
      <c r="S12" s="10">
        <v>89</v>
      </c>
      <c r="T12" s="10"/>
      <c r="U12" s="10"/>
      <c r="V12" s="10">
        <v>219</v>
      </c>
      <c r="W12" s="12">
        <v>42227</v>
      </c>
      <c r="X12" s="10">
        <v>3</v>
      </c>
      <c r="Y12" s="10">
        <v>507982</v>
      </c>
      <c r="Z12" s="10">
        <v>14</v>
      </c>
      <c r="AA12" s="10">
        <v>4.5</v>
      </c>
      <c r="AB12" s="10">
        <v>1</v>
      </c>
      <c r="AC12" s="11">
        <v>4</v>
      </c>
      <c r="AD12" s="13">
        <v>181.54</v>
      </c>
    </row>
    <row r="13" spans="1:30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13</v>
      </c>
      <c r="F13" s="7">
        <v>3</v>
      </c>
      <c r="G13" s="6">
        <f t="shared" si="1"/>
        <v>184.44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62.639999999999986</v>
      </c>
      <c r="O13" s="10">
        <v>7</v>
      </c>
      <c r="P13" s="10">
        <v>750</v>
      </c>
      <c r="Q13" s="10">
        <v>750</v>
      </c>
      <c r="R13" s="10">
        <v>6</v>
      </c>
      <c r="S13" s="10">
        <v>85</v>
      </c>
      <c r="T13" s="10"/>
      <c r="U13" s="10"/>
      <c r="V13" s="10">
        <v>220</v>
      </c>
      <c r="W13" s="12">
        <v>42228</v>
      </c>
      <c r="X13" s="10">
        <v>2</v>
      </c>
      <c r="Y13" s="10">
        <v>547193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0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14</v>
      </c>
      <c r="F14" s="7">
        <v>3</v>
      </c>
      <c r="G14" s="6">
        <f t="shared" si="1"/>
        <v>198.35999999999999</v>
      </c>
      <c r="H14" s="5">
        <v>4</v>
      </c>
      <c r="I14" s="10">
        <v>10</v>
      </c>
      <c r="J14" s="6">
        <f t="shared" si="2"/>
        <v>67.28</v>
      </c>
      <c r="K14" s="5"/>
      <c r="L14" s="10"/>
      <c r="M14" s="8"/>
      <c r="N14" s="11">
        <v>62.64</v>
      </c>
      <c r="O14" s="10">
        <v>7</v>
      </c>
      <c r="P14" s="10">
        <v>750</v>
      </c>
      <c r="Q14" s="10">
        <v>750</v>
      </c>
      <c r="R14" s="10">
        <v>6</v>
      </c>
      <c r="S14" s="10">
        <v>83</v>
      </c>
      <c r="T14" s="10"/>
      <c r="U14" s="10"/>
      <c r="V14" s="10">
        <v>220</v>
      </c>
      <c r="W14" s="12">
        <v>42232</v>
      </c>
      <c r="X14" s="10">
        <v>3</v>
      </c>
      <c r="Y14" s="10">
        <v>2771304</v>
      </c>
      <c r="Z14" s="10">
        <v>14</v>
      </c>
      <c r="AA14" s="10">
        <v>4.75</v>
      </c>
      <c r="AB14" s="10">
        <v>1</v>
      </c>
      <c r="AC14" s="11">
        <v>4.5</v>
      </c>
      <c r="AD14" s="13">
        <v>181.25</v>
      </c>
    </row>
    <row r="15" spans="1:30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14</v>
      </c>
      <c r="F15" s="7">
        <v>3</v>
      </c>
      <c r="G15" s="6">
        <f t="shared" si="1"/>
        <v>198.35999999999999</v>
      </c>
      <c r="H15" s="5">
        <v>9</v>
      </c>
      <c r="I15" s="10">
        <v>3</v>
      </c>
      <c r="J15" s="6">
        <f t="shared" si="2"/>
        <v>128.76</v>
      </c>
      <c r="K15" s="5"/>
      <c r="L15" s="10"/>
      <c r="M15" s="8"/>
      <c r="N15" s="11">
        <v>61.48</v>
      </c>
      <c r="O15" s="10">
        <v>8</v>
      </c>
      <c r="P15" s="10">
        <v>750</v>
      </c>
      <c r="Q15" s="10">
        <v>750</v>
      </c>
      <c r="R15" s="10">
        <v>6</v>
      </c>
      <c r="S15" s="10">
        <v>81</v>
      </c>
      <c r="T15" s="10"/>
      <c r="U15" s="10"/>
      <c r="V15" s="10">
        <v>219</v>
      </c>
      <c r="W15" s="12">
        <v>42236</v>
      </c>
      <c r="X15" s="10">
        <v>2</v>
      </c>
      <c r="Y15" s="10">
        <v>4230838</v>
      </c>
      <c r="Z15" s="10">
        <v>14</v>
      </c>
      <c r="AA15" s="10">
        <v>3</v>
      </c>
      <c r="AB15" s="10">
        <v>1</v>
      </c>
      <c r="AC15" s="11">
        <v>4</v>
      </c>
      <c r="AD15" s="13">
        <v>179.14</v>
      </c>
    </row>
    <row r="16" spans="1:30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</v>
      </c>
      <c r="F16" s="7">
        <v>4</v>
      </c>
      <c r="G16" s="6">
        <f t="shared" si="1"/>
        <v>18.559999999999999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66.59</v>
      </c>
      <c r="O16" s="10">
        <v>7</v>
      </c>
      <c r="P16" s="10">
        <v>750</v>
      </c>
      <c r="Q16" s="10">
        <v>750</v>
      </c>
      <c r="R16" s="10">
        <v>6</v>
      </c>
      <c r="S16" s="10">
        <v>80</v>
      </c>
      <c r="T16" s="10"/>
      <c r="U16" s="10"/>
      <c r="V16" s="10">
        <v>217</v>
      </c>
      <c r="W16" s="12">
        <v>42237</v>
      </c>
      <c r="X16" s="10">
        <v>3</v>
      </c>
      <c r="Y16" s="10">
        <v>547196</v>
      </c>
      <c r="Z16" s="10">
        <v>14</v>
      </c>
      <c r="AA16" s="10">
        <v>5.25</v>
      </c>
      <c r="AB16" s="10">
        <v>1</v>
      </c>
      <c r="AC16" s="11">
        <v>4</v>
      </c>
      <c r="AD16" s="13">
        <v>182.41</v>
      </c>
    </row>
    <row r="17" spans="1:30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5</v>
      </c>
      <c r="F17" s="7">
        <v>8</v>
      </c>
      <c r="G17" s="6">
        <f t="shared" si="1"/>
        <v>78.88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v>62.64</v>
      </c>
      <c r="O17" s="10">
        <v>7</v>
      </c>
      <c r="P17" s="10">
        <v>750</v>
      </c>
      <c r="Q17" s="10">
        <v>750</v>
      </c>
      <c r="R17" s="10">
        <v>6</v>
      </c>
      <c r="S17" s="10">
        <v>83</v>
      </c>
      <c r="T17" s="10"/>
      <c r="U17" s="10"/>
      <c r="V17" s="10">
        <v>218</v>
      </c>
      <c r="W17" s="12">
        <v>42241</v>
      </c>
      <c r="X17" s="10">
        <v>2</v>
      </c>
      <c r="Y17" s="10">
        <v>3741404</v>
      </c>
      <c r="Z17" s="10">
        <v>14</v>
      </c>
      <c r="AA17" s="10">
        <v>1</v>
      </c>
      <c r="AB17" s="10">
        <v>1</v>
      </c>
      <c r="AC17" s="11">
        <v>3</v>
      </c>
      <c r="AD17" s="13">
        <v>177.99</v>
      </c>
    </row>
    <row r="18" spans="1:30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10</v>
      </c>
      <c r="F18" s="7">
        <v>4</v>
      </c>
      <c r="G18" s="6">
        <f t="shared" si="1"/>
        <v>143.84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f>IF(B18=0,0,(D18+G18)-(D17+G17))</f>
        <v>64.959999999999994</v>
      </c>
      <c r="O18" s="10">
        <v>7</v>
      </c>
      <c r="P18" s="10">
        <v>750</v>
      </c>
      <c r="Q18" s="10">
        <v>750</v>
      </c>
      <c r="R18" s="10">
        <v>6</v>
      </c>
      <c r="S18" s="10">
        <v>81</v>
      </c>
      <c r="T18" s="10"/>
      <c r="U18" s="10"/>
      <c r="V18" s="10">
        <v>221</v>
      </c>
      <c r="W18" s="12">
        <v>42243</v>
      </c>
      <c r="X18" s="10">
        <v>3</v>
      </c>
      <c r="Y18" s="10">
        <v>547198</v>
      </c>
      <c r="Z18" s="10">
        <v>14</v>
      </c>
      <c r="AA18" s="10">
        <v>5.5</v>
      </c>
      <c r="AB18" s="10">
        <v>1</v>
      </c>
      <c r="AC18" s="11">
        <v>4</v>
      </c>
      <c r="AD18" s="13">
        <v>182.7</v>
      </c>
    </row>
    <row r="19" spans="1:30" ht="13" thickBot="1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14</v>
      </c>
      <c r="F19" s="7">
        <v>2</v>
      </c>
      <c r="G19" s="6">
        <f t="shared" si="1"/>
        <v>197.2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/>
      <c r="N19" s="11">
        <v>65.540000000000006</v>
      </c>
      <c r="O19" s="10">
        <v>8</v>
      </c>
      <c r="P19" s="10">
        <v>750</v>
      </c>
      <c r="Q19" s="10">
        <v>750</v>
      </c>
      <c r="R19" s="10">
        <v>6</v>
      </c>
      <c r="S19" s="10">
        <v>80</v>
      </c>
      <c r="T19" s="10"/>
      <c r="U19" s="10"/>
      <c r="V19" s="10">
        <v>218</v>
      </c>
      <c r="W19" s="12">
        <v>42246</v>
      </c>
      <c r="X19" s="10">
        <v>2</v>
      </c>
      <c r="Y19" s="10">
        <v>3772087</v>
      </c>
      <c r="Z19" s="10">
        <v>14</v>
      </c>
      <c r="AA19" s="10">
        <v>4</v>
      </c>
      <c r="AB19" s="10">
        <v>1</v>
      </c>
      <c r="AC19" s="11">
        <v>4</v>
      </c>
      <c r="AD19" s="13">
        <v>180.29</v>
      </c>
    </row>
    <row r="20" spans="1:30" ht="13" thickBot="1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1</v>
      </c>
      <c r="F20" s="7">
        <v>4</v>
      </c>
      <c r="G20" s="6">
        <f t="shared" si="1"/>
        <v>18.559999999999999</v>
      </c>
      <c r="H20" s="5">
        <v>6</v>
      </c>
      <c r="I20" s="10">
        <v>7</v>
      </c>
      <c r="J20" s="6">
        <f t="shared" si="2"/>
        <v>91.64</v>
      </c>
      <c r="K20" s="5"/>
      <c r="L20" s="10"/>
      <c r="M20" s="8"/>
      <c r="N20" s="11">
        <v>66.12</v>
      </c>
      <c r="O20" s="10">
        <v>8</v>
      </c>
      <c r="P20" s="10">
        <v>750</v>
      </c>
      <c r="Q20" s="10">
        <v>750</v>
      </c>
      <c r="R20" s="10">
        <v>6</v>
      </c>
      <c r="S20" s="10">
        <v>83</v>
      </c>
      <c r="T20" s="10"/>
      <c r="U20" s="10"/>
      <c r="V20" s="14">
        <v>217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</v>
      </c>
      <c r="F21" s="7">
        <v>4</v>
      </c>
      <c r="G21" s="6">
        <f t="shared" si="1"/>
        <v>18.559999999999999</v>
      </c>
      <c r="H21" s="5">
        <v>11</v>
      </c>
      <c r="I21" s="10">
        <v>0</v>
      </c>
      <c r="J21" s="6">
        <f t="shared" si="2"/>
        <v>153.11999999999998</v>
      </c>
      <c r="K21" s="5"/>
      <c r="L21" s="10"/>
      <c r="M21" s="8"/>
      <c r="N21" s="11">
        <v>61.48</v>
      </c>
      <c r="O21" s="10">
        <v>7</v>
      </c>
      <c r="P21" s="10">
        <v>750</v>
      </c>
      <c r="Q21" s="10">
        <v>750</v>
      </c>
      <c r="R21" s="16">
        <v>6</v>
      </c>
      <c r="S21" s="10">
        <v>87</v>
      </c>
      <c r="T21" s="10"/>
      <c r="U21" s="10"/>
      <c r="V21" s="10">
        <v>220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2</v>
      </c>
      <c r="F22" s="7">
        <v>5</v>
      </c>
      <c r="G22" s="6">
        <f t="shared" si="1"/>
        <v>33.64</v>
      </c>
      <c r="H22" s="5">
        <v>14</v>
      </c>
      <c r="I22" s="10">
        <v>3</v>
      </c>
      <c r="J22" s="6">
        <f t="shared" si="2"/>
        <v>198.35999999999999</v>
      </c>
      <c r="K22" s="5"/>
      <c r="L22" s="10"/>
      <c r="M22" s="8"/>
      <c r="N22" s="11">
        <v>60.32</v>
      </c>
      <c r="O22" s="10">
        <v>7</v>
      </c>
      <c r="P22" s="10">
        <v>750</v>
      </c>
      <c r="Q22" s="10">
        <v>750</v>
      </c>
      <c r="R22" s="10">
        <v>6</v>
      </c>
      <c r="S22" s="10">
        <v>81</v>
      </c>
      <c r="T22" s="10"/>
      <c r="U22" s="10"/>
      <c r="V22" s="10">
        <v>217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6</v>
      </c>
      <c r="F23" s="7">
        <v>10</v>
      </c>
      <c r="G23" s="6">
        <f t="shared" si="1"/>
        <v>95.11999999999999</v>
      </c>
      <c r="H23" s="5">
        <v>1</v>
      </c>
      <c r="I23" s="10">
        <v>4.5</v>
      </c>
      <c r="J23" s="6">
        <f t="shared" si="2"/>
        <v>19.139999999999997</v>
      </c>
      <c r="K23" s="5"/>
      <c r="L23" s="10"/>
      <c r="M23" s="8"/>
      <c r="N23" s="11">
        <v>63.51</v>
      </c>
      <c r="O23" s="10">
        <v>7</v>
      </c>
      <c r="P23" s="10">
        <v>700</v>
      </c>
      <c r="Q23" s="10">
        <v>700</v>
      </c>
      <c r="R23" s="10">
        <v>6</v>
      </c>
      <c r="S23" s="10">
        <v>83</v>
      </c>
      <c r="T23" s="10"/>
      <c r="U23" s="10"/>
      <c r="V23" s="10">
        <v>217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11</v>
      </c>
      <c r="F24" s="7">
        <v>5</v>
      </c>
      <c r="G24" s="6">
        <f t="shared" si="1"/>
        <v>158.91999999999999</v>
      </c>
      <c r="H24" s="5">
        <v>1</v>
      </c>
      <c r="I24" s="10">
        <v>4.5</v>
      </c>
      <c r="J24" s="6">
        <f t="shared" si="2"/>
        <v>19.139999999999997</v>
      </c>
      <c r="K24" s="5"/>
      <c r="L24" s="10"/>
      <c r="M24" s="8"/>
      <c r="N24" s="11">
        <f>IF(B24=0,0,(D24+G24)-(D23+G23))</f>
        <v>63.799999999999983</v>
      </c>
      <c r="O24" s="10">
        <v>8</v>
      </c>
      <c r="P24" s="10">
        <v>700</v>
      </c>
      <c r="Q24" s="10">
        <v>700</v>
      </c>
      <c r="R24" s="10">
        <v>6</v>
      </c>
      <c r="S24" s="10">
        <v>84</v>
      </c>
      <c r="T24" s="10"/>
      <c r="U24" s="10"/>
      <c r="V24" s="10">
        <v>217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10</v>
      </c>
      <c r="J25" s="6">
        <f t="shared" si="2"/>
        <v>39.44</v>
      </c>
      <c r="K25" s="5"/>
      <c r="L25" s="10"/>
      <c r="M25" s="8"/>
      <c r="N25" s="11">
        <v>59.74</v>
      </c>
      <c r="O25" s="10">
        <v>7</v>
      </c>
      <c r="P25" s="10">
        <v>700</v>
      </c>
      <c r="Q25" s="10">
        <v>700</v>
      </c>
      <c r="R25" s="10">
        <v>6</v>
      </c>
      <c r="S25" s="10">
        <v>83</v>
      </c>
      <c r="T25" s="10"/>
      <c r="U25" s="10"/>
      <c r="V25" s="17">
        <v>213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14</v>
      </c>
      <c r="F26" s="7">
        <v>3</v>
      </c>
      <c r="G26" s="6">
        <f t="shared" si="1"/>
        <v>198.35999999999999</v>
      </c>
      <c r="H26" s="5">
        <v>7</v>
      </c>
      <c r="I26" s="10">
        <v>4</v>
      </c>
      <c r="J26" s="6">
        <f t="shared" si="2"/>
        <v>102.08</v>
      </c>
      <c r="K26" s="5"/>
      <c r="L26" s="10"/>
      <c r="M26" s="8"/>
      <c r="N26" s="11">
        <v>62.64</v>
      </c>
      <c r="O26" s="10">
        <v>7</v>
      </c>
      <c r="P26" s="10">
        <v>700</v>
      </c>
      <c r="Q26" s="10">
        <v>700</v>
      </c>
      <c r="R26" s="10">
        <v>6</v>
      </c>
      <c r="S26" s="10">
        <v>85</v>
      </c>
      <c r="T26" s="10"/>
      <c r="U26" s="10"/>
      <c r="V26" s="10">
        <v>211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14</v>
      </c>
      <c r="F27" s="7">
        <v>3</v>
      </c>
      <c r="G27" s="6">
        <f t="shared" si="1"/>
        <v>198.35999999999999</v>
      </c>
      <c r="H27" s="5">
        <v>11</v>
      </c>
      <c r="I27" s="10">
        <v>10</v>
      </c>
      <c r="J27" s="6">
        <f t="shared" si="2"/>
        <v>164.72</v>
      </c>
      <c r="K27" s="5"/>
      <c r="L27" s="10"/>
      <c r="M27" s="8"/>
      <c r="N27" s="11">
        <v>62.64</v>
      </c>
      <c r="O27" s="10">
        <v>7</v>
      </c>
      <c r="P27" s="10">
        <v>700</v>
      </c>
      <c r="Q27" s="10">
        <v>700</v>
      </c>
      <c r="R27" s="10">
        <v>6</v>
      </c>
      <c r="S27" s="10">
        <v>83</v>
      </c>
      <c r="T27" s="10"/>
      <c r="U27" s="10"/>
      <c r="V27" s="10">
        <v>210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3</v>
      </c>
      <c r="F28" s="7">
        <v>3</v>
      </c>
      <c r="G28" s="6">
        <f t="shared" si="1"/>
        <v>45.239999999999995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60.82</v>
      </c>
      <c r="O28" s="10">
        <v>7</v>
      </c>
      <c r="P28" s="10">
        <v>700</v>
      </c>
      <c r="Q28" s="10">
        <v>700</v>
      </c>
      <c r="R28" s="10">
        <v>6</v>
      </c>
      <c r="S28" s="10">
        <v>82</v>
      </c>
      <c r="T28" s="10"/>
      <c r="U28" s="10"/>
      <c r="V28" s="10">
        <v>212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7</v>
      </c>
      <c r="F29" s="7">
        <v>8</v>
      </c>
      <c r="G29" s="6">
        <f t="shared" si="1"/>
        <v>106.72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v>62.93</v>
      </c>
      <c r="O29" s="10">
        <v>7</v>
      </c>
      <c r="P29" s="10">
        <v>700</v>
      </c>
      <c r="Q29" s="10">
        <v>700</v>
      </c>
      <c r="R29" s="10">
        <v>6</v>
      </c>
      <c r="S29" s="10">
        <v>80</v>
      </c>
      <c r="T29" s="10"/>
      <c r="U29" s="10"/>
      <c r="V29" s="10">
        <v>212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12</v>
      </c>
      <c r="F30" s="7">
        <v>3</v>
      </c>
      <c r="G30" s="6">
        <f t="shared" si="1"/>
        <v>170.51999999999998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f>IF(B30=0,0,(D30+G30)-(D29+G29))</f>
        <v>63.799999999999983</v>
      </c>
      <c r="O30" s="10">
        <v>7</v>
      </c>
      <c r="P30" s="10">
        <v>700</v>
      </c>
      <c r="Q30" s="10">
        <v>700</v>
      </c>
      <c r="R30" s="10">
        <v>6</v>
      </c>
      <c r="S30" s="10">
        <v>81</v>
      </c>
      <c r="T30" s="10"/>
      <c r="U30" s="10"/>
      <c r="V30" s="10">
        <v>213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13</v>
      </c>
      <c r="F31" s="7">
        <v>11</v>
      </c>
      <c r="G31" s="6">
        <f t="shared" si="1"/>
        <v>193.72</v>
      </c>
      <c r="H31" s="5">
        <v>4</v>
      </c>
      <c r="I31" s="10">
        <v>0</v>
      </c>
      <c r="J31" s="6">
        <f t="shared" si="4"/>
        <v>55.679999999999993</v>
      </c>
      <c r="K31" s="5"/>
      <c r="L31" s="10"/>
      <c r="M31" s="8"/>
      <c r="N31" s="11">
        <v>60.32</v>
      </c>
      <c r="O31" s="10">
        <v>7</v>
      </c>
      <c r="P31" s="10">
        <v>700</v>
      </c>
      <c r="Q31" s="10">
        <v>700</v>
      </c>
      <c r="R31" s="10">
        <v>6</v>
      </c>
      <c r="S31" s="10">
        <v>80</v>
      </c>
      <c r="T31" s="10"/>
      <c r="U31" s="10"/>
      <c r="V31" s="10">
        <v>215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13</v>
      </c>
      <c r="F32" s="7">
        <v>11</v>
      </c>
      <c r="G32" s="6">
        <f t="shared" si="1"/>
        <v>193.72</v>
      </c>
      <c r="H32" s="5">
        <v>8</v>
      </c>
      <c r="I32" s="10">
        <v>7</v>
      </c>
      <c r="J32" s="6">
        <f t="shared" si="4"/>
        <v>119.47999999999999</v>
      </c>
      <c r="K32" s="5"/>
      <c r="L32" s="10"/>
      <c r="M32" s="8"/>
      <c r="N32" s="11">
        <v>63.8</v>
      </c>
      <c r="O32" s="10">
        <v>8</v>
      </c>
      <c r="P32" s="10">
        <v>700</v>
      </c>
      <c r="Q32" s="10">
        <v>700</v>
      </c>
      <c r="R32" s="10">
        <v>6</v>
      </c>
      <c r="S32" s="10">
        <v>81</v>
      </c>
      <c r="T32" s="10"/>
      <c r="U32" s="10"/>
      <c r="V32" s="10">
        <v>213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</v>
      </c>
      <c r="F33" s="7">
        <v>3</v>
      </c>
      <c r="G33" s="6">
        <f t="shared" si="1"/>
        <v>17.399999999999999</v>
      </c>
      <c r="H33" s="5">
        <v>13</v>
      </c>
      <c r="I33" s="10">
        <v>2</v>
      </c>
      <c r="J33" s="6">
        <f t="shared" si="4"/>
        <v>183.28</v>
      </c>
      <c r="K33" s="5"/>
      <c r="L33" s="10"/>
      <c r="M33" s="8"/>
      <c r="N33" s="11">
        <v>65.47</v>
      </c>
      <c r="O33" s="10">
        <v>7</v>
      </c>
      <c r="P33" s="10">
        <v>700</v>
      </c>
      <c r="Q33" s="10">
        <v>700</v>
      </c>
      <c r="R33" s="10">
        <v>6</v>
      </c>
      <c r="S33" s="10">
        <v>82</v>
      </c>
      <c r="T33" s="10"/>
      <c r="U33" s="10"/>
      <c r="V33" s="10">
        <v>211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4</v>
      </c>
      <c r="F34" s="7">
        <v>6</v>
      </c>
      <c r="G34" s="6">
        <f t="shared" si="1"/>
        <v>62.639999999999993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v>61.48</v>
      </c>
      <c r="O34" s="10">
        <v>7</v>
      </c>
      <c r="P34" s="10">
        <v>700</v>
      </c>
      <c r="Q34" s="10">
        <v>700</v>
      </c>
      <c r="R34" s="10">
        <v>6</v>
      </c>
      <c r="S34" s="10">
        <v>81</v>
      </c>
      <c r="T34" s="10"/>
      <c r="U34" s="10"/>
      <c r="V34" s="10">
        <v>211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8</v>
      </c>
      <c r="F35" s="7">
        <v>10</v>
      </c>
      <c r="G35" s="6">
        <f t="shared" si="1"/>
        <v>122.96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v>62.06</v>
      </c>
      <c r="O35" s="10">
        <v>8</v>
      </c>
      <c r="P35" s="10">
        <v>700</v>
      </c>
      <c r="Q35" s="10">
        <v>700</v>
      </c>
      <c r="R35" s="10">
        <v>6</v>
      </c>
      <c r="S35" s="10">
        <v>80</v>
      </c>
      <c r="T35" s="10"/>
      <c r="U35" s="10"/>
      <c r="V35" s="10">
        <v>216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13</v>
      </c>
      <c r="F36" s="7">
        <v>5</v>
      </c>
      <c r="G36" s="6">
        <f t="shared" si="1"/>
        <v>186.76</v>
      </c>
      <c r="H36" s="5">
        <v>1</v>
      </c>
      <c r="I36" s="10">
        <v>4</v>
      </c>
      <c r="J36" s="6">
        <f t="shared" si="4"/>
        <v>18.559999999999999</v>
      </c>
      <c r="K36" s="5"/>
      <c r="L36" s="10"/>
      <c r="M36" s="8"/>
      <c r="N36" s="11">
        <f>IF(B36=0,0,(D36+G36)-(D35+G35))</f>
        <v>63.799999999999983</v>
      </c>
      <c r="O36" s="10">
        <v>7</v>
      </c>
      <c r="P36" s="10">
        <v>700</v>
      </c>
      <c r="Q36" s="10">
        <v>700</v>
      </c>
      <c r="R36" s="10">
        <v>6</v>
      </c>
      <c r="S36" s="10">
        <v>81</v>
      </c>
      <c r="T36" s="10"/>
      <c r="U36" s="10"/>
      <c r="V36" s="10">
        <v>212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1</v>
      </c>
      <c r="F37" s="7">
        <v>4</v>
      </c>
      <c r="G37" s="6">
        <f t="shared" si="1"/>
        <v>18.559999999999999</v>
      </c>
      <c r="H37" s="5">
        <v>4</v>
      </c>
      <c r="I37" s="10">
        <v>10</v>
      </c>
      <c r="J37" s="6">
        <f t="shared" si="4"/>
        <v>67.28</v>
      </c>
      <c r="K37" s="5"/>
      <c r="L37" s="10"/>
      <c r="M37" s="8"/>
      <c r="N37" s="11">
        <v>60.81</v>
      </c>
      <c r="O37" s="10">
        <v>7</v>
      </c>
      <c r="P37" s="10">
        <v>700</v>
      </c>
      <c r="Q37" s="10">
        <v>700</v>
      </c>
      <c r="R37" s="10">
        <v>6</v>
      </c>
      <c r="S37" s="10">
        <v>82</v>
      </c>
      <c r="T37" s="10"/>
      <c r="U37" s="10"/>
      <c r="V37" s="10">
        <v>212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</v>
      </c>
      <c r="F38" s="7">
        <v>4</v>
      </c>
      <c r="G38" s="6">
        <f t="shared" si="1"/>
        <v>18.559999999999999</v>
      </c>
      <c r="H38" s="5">
        <v>9</v>
      </c>
      <c r="I38" s="10">
        <v>2</v>
      </c>
      <c r="J38" s="6">
        <f t="shared" si="4"/>
        <v>127.6</v>
      </c>
      <c r="K38" s="5"/>
      <c r="L38" s="10"/>
      <c r="M38" s="8"/>
      <c r="N38" s="11">
        <v>60.32</v>
      </c>
      <c r="O38" s="10">
        <v>7</v>
      </c>
      <c r="P38" s="10">
        <v>700</v>
      </c>
      <c r="Q38" s="10">
        <v>700</v>
      </c>
      <c r="R38" s="10">
        <v>6</v>
      </c>
      <c r="S38" s="10">
        <v>86</v>
      </c>
      <c r="T38" s="10"/>
      <c r="U38" s="10"/>
      <c r="V38" s="10">
        <v>214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</v>
      </c>
      <c r="F39" s="7">
        <v>4</v>
      </c>
      <c r="G39" s="6">
        <f t="shared" si="1"/>
        <v>18.559999999999999</v>
      </c>
      <c r="H39" s="5">
        <v>13</v>
      </c>
      <c r="I39" s="10">
        <v>7</v>
      </c>
      <c r="J39" s="6">
        <f t="shared" si="4"/>
        <v>189.07999999999998</v>
      </c>
      <c r="K39" s="5"/>
      <c r="L39" s="10"/>
      <c r="M39" s="8"/>
      <c r="N39" s="11">
        <v>61.48</v>
      </c>
      <c r="O39" s="10">
        <v>7</v>
      </c>
      <c r="P39" s="10">
        <v>700</v>
      </c>
      <c r="Q39" s="10">
        <v>700</v>
      </c>
      <c r="R39" s="10">
        <v>6</v>
      </c>
      <c r="S39" s="10">
        <v>81</v>
      </c>
      <c r="T39" s="10"/>
      <c r="U39" s="10"/>
      <c r="V39" s="10">
        <v>212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1948.58</v>
      </c>
      <c r="O40" s="20"/>
      <c r="T40" s="22" t="s">
        <v>34</v>
      </c>
      <c r="U40" s="20">
        <f>SUM(U9:U39)</f>
        <v>0</v>
      </c>
      <c r="V40" s="20">
        <f>SUM(V9:V39)</f>
        <v>6688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1948.58</v>
      </c>
      <c r="O42" s="9">
        <f>O40+O41</f>
        <v>0</v>
      </c>
      <c r="S42" t="s">
        <v>48</v>
      </c>
      <c r="U42" s="9">
        <f>U40+U41</f>
        <v>0</v>
      </c>
      <c r="V42" s="9">
        <f>V40+V41</f>
        <v>6688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4" zoomScale="75" zoomScaleNormal="75" zoomScalePageLayoutView="75" workbookViewId="0">
      <selection activeCell="B40" sqref="B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332031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1640625" customWidth="1"/>
    <col min="26" max="26" width="3.5" customWidth="1"/>
    <col min="27" max="27" width="6.83203125" customWidth="1"/>
    <col min="28" max="28" width="4.1640625" customWidth="1"/>
    <col min="29" max="29" width="5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12</v>
      </c>
      <c r="C8" s="5">
        <v>9</v>
      </c>
      <c r="D8" s="6">
        <f t="shared" ref="D8:D39" si="0">((+B8*12)+C8)*1.16</f>
        <v>177.48</v>
      </c>
      <c r="E8" s="5">
        <v>1</v>
      </c>
      <c r="F8" s="7">
        <v>10</v>
      </c>
      <c r="G8" s="6">
        <f t="shared" ref="G8:G39" si="1">((+E8*12)+F8)*1.16</f>
        <v>25.52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4</v>
      </c>
      <c r="F9" s="7">
        <v>5</v>
      </c>
      <c r="G9" s="6">
        <f t="shared" si="1"/>
        <v>61.48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62.64</v>
      </c>
      <c r="O9" s="10">
        <v>5</v>
      </c>
      <c r="P9" s="10">
        <v>750</v>
      </c>
      <c r="Q9" s="10">
        <v>750</v>
      </c>
      <c r="R9" s="10">
        <v>6</v>
      </c>
      <c r="S9" s="10">
        <v>89</v>
      </c>
      <c r="T9" s="10"/>
      <c r="U9" s="10"/>
      <c r="V9" s="10">
        <v>219</v>
      </c>
      <c r="W9" s="12">
        <v>42187</v>
      </c>
      <c r="X9" s="10">
        <v>1</v>
      </c>
      <c r="Y9" s="10">
        <v>285261</v>
      </c>
      <c r="Z9" s="10">
        <v>14</v>
      </c>
      <c r="AA9" s="10">
        <v>4</v>
      </c>
      <c r="AB9" s="10">
        <v>1</v>
      </c>
      <c r="AC9" s="11">
        <v>4</v>
      </c>
      <c r="AD9" s="13">
        <v>180.96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9</v>
      </c>
      <c r="F10" s="7">
        <v>3</v>
      </c>
      <c r="G10" s="6">
        <f t="shared" si="1"/>
        <v>128.76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67.279999999999987</v>
      </c>
      <c r="O10" s="10">
        <v>6</v>
      </c>
      <c r="P10" s="10">
        <v>750</v>
      </c>
      <c r="Q10" s="10">
        <v>750</v>
      </c>
      <c r="R10" s="10">
        <v>6</v>
      </c>
      <c r="S10" s="10">
        <v>90</v>
      </c>
      <c r="T10" s="10"/>
      <c r="U10" s="10"/>
      <c r="V10" s="10">
        <v>221</v>
      </c>
      <c r="W10" s="12">
        <v>42191</v>
      </c>
      <c r="X10" s="10">
        <v>2</v>
      </c>
      <c r="Y10" s="10">
        <v>1050449</v>
      </c>
      <c r="Z10" s="10">
        <v>13</v>
      </c>
      <c r="AA10" s="10">
        <v>9.5</v>
      </c>
      <c r="AB10" s="10">
        <v>1</v>
      </c>
      <c r="AC10" s="11">
        <v>4</v>
      </c>
      <c r="AD10" s="13">
        <v>172.79</v>
      </c>
    </row>
    <row r="11" spans="1:30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13</v>
      </c>
      <c r="F11" s="7">
        <v>10</v>
      </c>
      <c r="G11" s="6">
        <f t="shared" si="1"/>
        <v>192.55999999999997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f>IF(B11=0,0,(D11+G11)-(D10+G10))</f>
        <v>63.799999999999983</v>
      </c>
      <c r="O11" s="10">
        <v>6</v>
      </c>
      <c r="P11" s="10">
        <v>725</v>
      </c>
      <c r="Q11" s="10">
        <v>750</v>
      </c>
      <c r="R11" s="10">
        <v>6</v>
      </c>
      <c r="S11" s="10">
        <v>88</v>
      </c>
      <c r="T11" s="10"/>
      <c r="U11" s="10"/>
      <c r="V11" s="10">
        <v>222</v>
      </c>
      <c r="W11" s="12">
        <v>42193</v>
      </c>
      <c r="X11" s="10">
        <v>3</v>
      </c>
      <c r="Y11" s="10">
        <v>3772038</v>
      </c>
      <c r="Z11" s="10">
        <v>14</v>
      </c>
      <c r="AA11" s="10">
        <v>5.5</v>
      </c>
      <c r="AB11" s="10">
        <v>1</v>
      </c>
      <c r="AC11" s="11">
        <v>4</v>
      </c>
      <c r="AD11" s="13">
        <v>182.7</v>
      </c>
    </row>
    <row r="12" spans="1:30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13</v>
      </c>
      <c r="F12" s="7">
        <v>10</v>
      </c>
      <c r="G12" s="6">
        <f t="shared" si="1"/>
        <v>192.55999999999997</v>
      </c>
      <c r="H12" s="5">
        <v>6</v>
      </c>
      <c r="I12" s="10">
        <v>2</v>
      </c>
      <c r="J12" s="6">
        <f t="shared" si="2"/>
        <v>85.839999999999989</v>
      </c>
      <c r="K12" s="5"/>
      <c r="L12" s="10"/>
      <c r="M12" s="8"/>
      <c r="N12" s="11">
        <v>67.28</v>
      </c>
      <c r="O12" s="10">
        <v>7</v>
      </c>
      <c r="P12" s="10">
        <v>725</v>
      </c>
      <c r="Q12" s="10">
        <v>750</v>
      </c>
      <c r="R12" s="10">
        <v>6</v>
      </c>
      <c r="S12" s="10">
        <v>88</v>
      </c>
      <c r="T12" s="10"/>
      <c r="U12" s="10"/>
      <c r="V12" s="10">
        <v>220</v>
      </c>
      <c r="W12" s="12">
        <v>42195</v>
      </c>
      <c r="X12" s="10">
        <v>2</v>
      </c>
      <c r="Y12" s="10">
        <v>2171885</v>
      </c>
      <c r="Z12" s="10">
        <v>14</v>
      </c>
      <c r="AA12" s="10">
        <v>4</v>
      </c>
      <c r="AB12" s="10">
        <v>1</v>
      </c>
      <c r="AC12" s="11">
        <v>4</v>
      </c>
      <c r="AD12" s="13">
        <v>180.29</v>
      </c>
    </row>
    <row r="13" spans="1:30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13</v>
      </c>
      <c r="F13" s="7">
        <v>10</v>
      </c>
      <c r="G13" s="6">
        <f t="shared" si="1"/>
        <v>192.55999999999997</v>
      </c>
      <c r="H13" s="5">
        <v>10</v>
      </c>
      <c r="I13" s="10">
        <v>8</v>
      </c>
      <c r="J13" s="6">
        <f t="shared" si="2"/>
        <v>148.47999999999999</v>
      </c>
      <c r="K13" s="5"/>
      <c r="L13" s="10"/>
      <c r="M13" s="8"/>
      <c r="N13" s="11">
        <v>62.64</v>
      </c>
      <c r="O13" s="10">
        <v>5</v>
      </c>
      <c r="P13" s="10">
        <v>725</v>
      </c>
      <c r="Q13" s="10">
        <v>750</v>
      </c>
      <c r="R13" s="10">
        <v>6</v>
      </c>
      <c r="S13" s="10">
        <v>94</v>
      </c>
      <c r="T13" s="10"/>
      <c r="U13" s="10"/>
      <c r="V13" s="10">
        <v>224</v>
      </c>
      <c r="W13" s="12">
        <v>42199</v>
      </c>
      <c r="X13" s="10">
        <v>3</v>
      </c>
      <c r="Y13" s="10">
        <v>1050454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2</v>
      </c>
      <c r="F14" s="7">
        <v>6</v>
      </c>
      <c r="G14" s="6">
        <f t="shared" si="1"/>
        <v>34.799999999999997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64.91</v>
      </c>
      <c r="O14" s="10">
        <v>6</v>
      </c>
      <c r="P14" s="10">
        <v>725</v>
      </c>
      <c r="Q14" s="10">
        <v>750</v>
      </c>
      <c r="R14" s="10">
        <v>6</v>
      </c>
      <c r="S14" s="10">
        <v>86</v>
      </c>
      <c r="T14" s="10"/>
      <c r="U14" s="10"/>
      <c r="V14" s="10">
        <v>225</v>
      </c>
      <c r="W14" s="12">
        <v>42202</v>
      </c>
      <c r="X14" s="10">
        <v>2</v>
      </c>
      <c r="Y14" s="10">
        <v>2171891</v>
      </c>
      <c r="Z14" s="10">
        <v>14</v>
      </c>
      <c r="AA14" s="10">
        <v>3.25</v>
      </c>
      <c r="AB14" s="10">
        <v>1</v>
      </c>
      <c r="AC14" s="11">
        <v>4</v>
      </c>
      <c r="AD14" s="13">
        <v>179.42</v>
      </c>
    </row>
    <row r="15" spans="1:30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7</v>
      </c>
      <c r="F15" s="7">
        <v>2</v>
      </c>
      <c r="G15" s="6">
        <f t="shared" si="1"/>
        <v>99.759999999999991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67.86</v>
      </c>
      <c r="O15" s="10">
        <v>5</v>
      </c>
      <c r="P15" s="10">
        <v>750</v>
      </c>
      <c r="Q15" s="10">
        <v>750</v>
      </c>
      <c r="R15" s="10">
        <v>6</v>
      </c>
      <c r="S15" s="10">
        <v>90</v>
      </c>
      <c r="T15" s="10"/>
      <c r="U15" s="10"/>
      <c r="V15" s="10">
        <v>225</v>
      </c>
      <c r="W15" s="12">
        <v>42203</v>
      </c>
      <c r="X15" s="10">
        <v>3</v>
      </c>
      <c r="Y15" s="10">
        <v>117203</v>
      </c>
      <c r="Z15" s="10">
        <v>14</v>
      </c>
      <c r="AA15" s="10">
        <v>5</v>
      </c>
      <c r="AB15" s="10">
        <v>1</v>
      </c>
      <c r="AC15" s="11">
        <v>5</v>
      </c>
      <c r="AD15" s="13">
        <v>180.95</v>
      </c>
    </row>
    <row r="16" spans="1:30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12</v>
      </c>
      <c r="F16" s="7">
        <v>1</v>
      </c>
      <c r="G16" s="6">
        <f t="shared" si="1"/>
        <v>168.2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68.439999999999984</v>
      </c>
      <c r="O16" s="10">
        <v>7</v>
      </c>
      <c r="P16" s="10">
        <v>750</v>
      </c>
      <c r="Q16" s="10">
        <v>750</v>
      </c>
      <c r="R16" s="10">
        <v>6</v>
      </c>
      <c r="S16" s="10">
        <v>90</v>
      </c>
      <c r="T16" s="10"/>
      <c r="U16" s="10"/>
      <c r="V16" s="10">
        <v>222</v>
      </c>
      <c r="W16" s="12">
        <v>42207</v>
      </c>
      <c r="X16" s="10">
        <v>2</v>
      </c>
      <c r="Y16" s="10">
        <v>1050469</v>
      </c>
      <c r="Z16" s="10">
        <v>13</v>
      </c>
      <c r="AA16" s="10">
        <v>7</v>
      </c>
      <c r="AB16" s="10">
        <v>1</v>
      </c>
      <c r="AC16" s="11">
        <v>3</v>
      </c>
      <c r="AD16" s="13">
        <v>171.06</v>
      </c>
    </row>
    <row r="17" spans="1:30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3</v>
      </c>
      <c r="G17" s="6">
        <f t="shared" si="1"/>
        <v>198.35999999999999</v>
      </c>
      <c r="H17" s="5">
        <v>4</v>
      </c>
      <c r="I17" s="10">
        <v>4</v>
      </c>
      <c r="J17" s="6">
        <f t="shared" si="2"/>
        <v>60.319999999999993</v>
      </c>
      <c r="K17" s="5"/>
      <c r="L17" s="10"/>
      <c r="M17" s="8"/>
      <c r="N17" s="11">
        <v>71.92</v>
      </c>
      <c r="O17" s="10">
        <v>7</v>
      </c>
      <c r="P17" s="10">
        <v>750</v>
      </c>
      <c r="Q17" s="10">
        <v>750</v>
      </c>
      <c r="R17" s="10">
        <v>6</v>
      </c>
      <c r="S17" s="10">
        <v>87</v>
      </c>
      <c r="T17" s="10"/>
      <c r="U17" s="10"/>
      <c r="V17" s="10">
        <v>224</v>
      </c>
      <c r="W17" s="12">
        <v>42209</v>
      </c>
      <c r="X17" s="10">
        <v>3</v>
      </c>
      <c r="Y17" s="10">
        <v>485918</v>
      </c>
      <c r="Z17" s="10">
        <v>14</v>
      </c>
      <c r="AA17" s="10">
        <v>6</v>
      </c>
      <c r="AB17" s="10">
        <v>1</v>
      </c>
      <c r="AC17" s="11">
        <v>3</v>
      </c>
      <c r="AD17" s="13">
        <v>184.45</v>
      </c>
    </row>
    <row r="18" spans="1:30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</v>
      </c>
      <c r="F18" s="7">
        <v>4</v>
      </c>
      <c r="G18" s="6">
        <f t="shared" si="1"/>
        <v>18.559999999999999</v>
      </c>
      <c r="H18" s="5">
        <v>9</v>
      </c>
      <c r="I18" s="10">
        <v>0</v>
      </c>
      <c r="J18" s="6">
        <f t="shared" si="2"/>
        <v>125.27999999999999</v>
      </c>
      <c r="K18" s="5"/>
      <c r="L18" s="10"/>
      <c r="M18" s="8"/>
      <c r="N18" s="11">
        <v>65.45</v>
      </c>
      <c r="O18" s="10">
        <v>5</v>
      </c>
      <c r="P18" s="10">
        <v>750</v>
      </c>
      <c r="Q18" s="10">
        <v>750</v>
      </c>
      <c r="R18" s="10">
        <v>6</v>
      </c>
      <c r="S18" s="10">
        <v>87</v>
      </c>
      <c r="T18" s="10"/>
      <c r="U18" s="10"/>
      <c r="V18" s="10">
        <v>233</v>
      </c>
      <c r="W18" s="12">
        <v>42212</v>
      </c>
      <c r="X18" s="10">
        <v>2</v>
      </c>
      <c r="Y18" s="10">
        <v>1050483</v>
      </c>
      <c r="Z18" s="10">
        <v>14</v>
      </c>
      <c r="AA18" s="10">
        <v>4</v>
      </c>
      <c r="AB18" s="10">
        <v>1</v>
      </c>
      <c r="AC18" s="11">
        <v>4</v>
      </c>
      <c r="AD18" s="13">
        <v>180.29</v>
      </c>
    </row>
    <row r="19" spans="1:30" ht="13" thickBot="1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1</v>
      </c>
      <c r="F19" s="7">
        <v>4</v>
      </c>
      <c r="G19" s="6">
        <f t="shared" si="1"/>
        <v>18.559999999999999</v>
      </c>
      <c r="H19" s="5">
        <v>13</v>
      </c>
      <c r="I19" s="10">
        <v>9</v>
      </c>
      <c r="J19" s="6">
        <f t="shared" si="2"/>
        <v>191.39999999999998</v>
      </c>
      <c r="K19" s="5"/>
      <c r="L19" s="10"/>
      <c r="M19" s="8"/>
      <c r="N19" s="11">
        <v>66.12</v>
      </c>
      <c r="O19" s="10">
        <v>7</v>
      </c>
      <c r="P19" s="10">
        <v>700</v>
      </c>
      <c r="Q19" s="10">
        <v>700</v>
      </c>
      <c r="R19" s="10">
        <v>6</v>
      </c>
      <c r="S19" s="10">
        <v>85</v>
      </c>
      <c r="T19" s="10"/>
      <c r="U19" s="10"/>
      <c r="V19" s="10">
        <v>222</v>
      </c>
      <c r="W19" s="12">
        <v>42215</v>
      </c>
      <c r="X19" s="10">
        <v>3</v>
      </c>
      <c r="Y19" s="10">
        <v>547188</v>
      </c>
      <c r="Z19" s="10">
        <v>14</v>
      </c>
      <c r="AA19" s="10">
        <v>5</v>
      </c>
      <c r="AB19" s="10">
        <v>1</v>
      </c>
      <c r="AC19" s="11">
        <v>4</v>
      </c>
      <c r="AD19" s="13">
        <v>182.12</v>
      </c>
    </row>
    <row r="20" spans="1:30" ht="13" thickBot="1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5</v>
      </c>
      <c r="F20" s="7">
        <v>3</v>
      </c>
      <c r="G20" s="6">
        <f t="shared" si="1"/>
        <v>73.08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60.32</v>
      </c>
      <c r="O20" s="10">
        <v>7</v>
      </c>
      <c r="P20" s="10">
        <v>750</v>
      </c>
      <c r="Q20" s="10">
        <v>750</v>
      </c>
      <c r="R20" s="10">
        <v>6</v>
      </c>
      <c r="S20" s="10">
        <v>88</v>
      </c>
      <c r="T20" s="10"/>
      <c r="U20" s="10"/>
      <c r="V20" s="14">
        <v>222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10</v>
      </c>
      <c r="F21" s="7">
        <v>2</v>
      </c>
      <c r="G21" s="6">
        <f t="shared" si="1"/>
        <v>141.51999999999998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71.92</v>
      </c>
      <c r="O21" s="10">
        <v>6</v>
      </c>
      <c r="P21" s="10">
        <v>750</v>
      </c>
      <c r="Q21" s="10">
        <v>750</v>
      </c>
      <c r="R21" s="16">
        <v>6</v>
      </c>
      <c r="S21" s="10">
        <v>85</v>
      </c>
      <c r="T21" s="10"/>
      <c r="U21" s="10"/>
      <c r="V21" s="10">
        <v>228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14</v>
      </c>
      <c r="F22" s="7">
        <v>3</v>
      </c>
      <c r="G22" s="6">
        <f t="shared" si="1"/>
        <v>198.35999999999999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/>
      <c r="N22" s="11">
        <v>66.12</v>
      </c>
      <c r="O22" s="10">
        <v>7</v>
      </c>
      <c r="P22" s="10">
        <v>700</v>
      </c>
      <c r="Q22" s="10">
        <v>700</v>
      </c>
      <c r="R22" s="10">
        <v>6</v>
      </c>
      <c r="S22" s="10">
        <v>86</v>
      </c>
      <c r="T22" s="10"/>
      <c r="U22" s="10"/>
      <c r="V22" s="10">
        <v>229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14</v>
      </c>
      <c r="F23" s="7">
        <v>3</v>
      </c>
      <c r="G23" s="6">
        <f t="shared" si="1"/>
        <v>198.35999999999999</v>
      </c>
      <c r="H23" s="5">
        <v>6</v>
      </c>
      <c r="I23" s="10">
        <v>7</v>
      </c>
      <c r="J23" s="6">
        <f t="shared" si="2"/>
        <v>91.64</v>
      </c>
      <c r="K23" s="5"/>
      <c r="L23" s="10"/>
      <c r="M23" s="8"/>
      <c r="N23" s="11">
        <v>63.8</v>
      </c>
      <c r="O23" s="10">
        <v>7</v>
      </c>
      <c r="P23" s="10">
        <v>700</v>
      </c>
      <c r="Q23" s="10">
        <v>700</v>
      </c>
      <c r="R23" s="10">
        <v>6</v>
      </c>
      <c r="S23" s="10">
        <v>88</v>
      </c>
      <c r="T23" s="10"/>
      <c r="U23" s="10"/>
      <c r="V23" s="10">
        <v>225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14</v>
      </c>
      <c r="F24" s="7">
        <v>3</v>
      </c>
      <c r="G24" s="6">
        <f t="shared" si="1"/>
        <v>198.35999999999999</v>
      </c>
      <c r="H24" s="5">
        <v>11</v>
      </c>
      <c r="I24" s="10">
        <v>4</v>
      </c>
      <c r="J24" s="6">
        <f t="shared" si="2"/>
        <v>157.76</v>
      </c>
      <c r="K24" s="5"/>
      <c r="L24" s="10"/>
      <c r="M24" s="8"/>
      <c r="N24" s="11">
        <v>66.12</v>
      </c>
      <c r="O24" s="10">
        <v>7</v>
      </c>
      <c r="P24" s="10">
        <v>750</v>
      </c>
      <c r="Q24" s="10">
        <v>750</v>
      </c>
      <c r="R24" s="10">
        <v>6</v>
      </c>
      <c r="S24" s="10">
        <v>83</v>
      </c>
      <c r="T24" s="10"/>
      <c r="U24" s="10"/>
      <c r="V24" s="10">
        <v>227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3</v>
      </c>
      <c r="F25" s="7">
        <v>0</v>
      </c>
      <c r="G25" s="6">
        <f t="shared" si="1"/>
        <v>41.76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64.58</v>
      </c>
      <c r="O25" s="10">
        <v>7</v>
      </c>
      <c r="P25" s="10">
        <v>700</v>
      </c>
      <c r="Q25" s="10">
        <v>700</v>
      </c>
      <c r="R25" s="10">
        <v>6</v>
      </c>
      <c r="S25" s="10">
        <v>82</v>
      </c>
      <c r="T25" s="10"/>
      <c r="U25" s="10"/>
      <c r="V25" s="17">
        <v>226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7</v>
      </c>
      <c r="F26" s="7">
        <v>8</v>
      </c>
      <c r="G26" s="6">
        <f t="shared" si="1"/>
        <v>106.72</v>
      </c>
      <c r="H26" s="5">
        <v>1</v>
      </c>
      <c r="I26" s="10">
        <v>5</v>
      </c>
      <c r="J26" s="6">
        <f t="shared" si="2"/>
        <v>19.72</v>
      </c>
      <c r="K26" s="5"/>
      <c r="L26" s="10"/>
      <c r="M26" s="8"/>
      <c r="N26" s="11">
        <v>66.12</v>
      </c>
      <c r="O26" s="10">
        <v>7</v>
      </c>
      <c r="P26" s="10">
        <v>700</v>
      </c>
      <c r="Q26" s="10">
        <v>700</v>
      </c>
      <c r="R26" s="10">
        <v>6</v>
      </c>
      <c r="S26" s="10">
        <v>87</v>
      </c>
      <c r="T26" s="10"/>
      <c r="U26" s="10"/>
      <c r="V26" s="10">
        <v>225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12</v>
      </c>
      <c r="F27" s="7">
        <v>4</v>
      </c>
      <c r="G27" s="6">
        <f t="shared" si="1"/>
        <v>171.67999999999998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/>
      <c r="N27" s="11">
        <f>IF(B27=0,0,(D27+G27)-(D26+G26))</f>
        <v>64.95999999999998</v>
      </c>
      <c r="O27" s="10">
        <v>7</v>
      </c>
      <c r="P27" s="10">
        <v>700</v>
      </c>
      <c r="Q27" s="10">
        <v>700</v>
      </c>
      <c r="R27" s="10">
        <v>6</v>
      </c>
      <c r="S27" s="10">
        <v>86</v>
      </c>
      <c r="T27" s="10"/>
      <c r="U27" s="10"/>
      <c r="V27" s="10">
        <v>226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13</v>
      </c>
      <c r="F28" s="7">
        <v>7</v>
      </c>
      <c r="G28" s="6">
        <f t="shared" si="1"/>
        <v>189.07999999999998</v>
      </c>
      <c r="H28" s="5">
        <v>4</v>
      </c>
      <c r="I28" s="10">
        <v>6</v>
      </c>
      <c r="J28" s="6">
        <f t="shared" si="2"/>
        <v>62.639999999999993</v>
      </c>
      <c r="K28" s="5"/>
      <c r="L28" s="10"/>
      <c r="M28" s="8"/>
      <c r="N28" s="11">
        <v>60.32</v>
      </c>
      <c r="O28" s="10">
        <v>8</v>
      </c>
      <c r="P28" s="10">
        <v>700</v>
      </c>
      <c r="Q28" s="10">
        <v>700</v>
      </c>
      <c r="R28" s="10">
        <v>6</v>
      </c>
      <c r="S28" s="10">
        <v>88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13</v>
      </c>
      <c r="F29" s="7">
        <v>7</v>
      </c>
      <c r="G29" s="6">
        <f t="shared" si="1"/>
        <v>189.07999999999998</v>
      </c>
      <c r="H29" s="5">
        <v>9</v>
      </c>
      <c r="I29" s="10">
        <v>3</v>
      </c>
      <c r="J29" s="6">
        <f t="shared" si="2"/>
        <v>128.76</v>
      </c>
      <c r="K29" s="5"/>
      <c r="L29" s="10"/>
      <c r="M29" s="8"/>
      <c r="N29" s="11">
        <v>66.12</v>
      </c>
      <c r="O29" s="10">
        <v>7</v>
      </c>
      <c r="P29" s="10">
        <v>750</v>
      </c>
      <c r="Q29" s="10">
        <v>750</v>
      </c>
      <c r="R29" s="10">
        <v>6</v>
      </c>
      <c r="S29" s="10">
        <v>82</v>
      </c>
      <c r="T29" s="10"/>
      <c r="U29" s="10"/>
      <c r="V29" s="10">
        <v>227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</v>
      </c>
      <c r="F30" s="7">
        <v>3</v>
      </c>
      <c r="G30" s="6">
        <f t="shared" si="1"/>
        <v>17.399999999999999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v>63.18</v>
      </c>
      <c r="O30" s="10">
        <v>7</v>
      </c>
      <c r="P30" s="10">
        <v>700</v>
      </c>
      <c r="Q30" s="10">
        <v>700</v>
      </c>
      <c r="R30" s="10">
        <v>6</v>
      </c>
      <c r="S30" s="10">
        <v>81</v>
      </c>
      <c r="T30" s="10"/>
      <c r="U30" s="10"/>
      <c r="V30" s="10">
        <v>223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5</v>
      </c>
      <c r="F31" s="7">
        <v>4</v>
      </c>
      <c r="G31" s="6">
        <f t="shared" si="1"/>
        <v>74.239999999999995</v>
      </c>
      <c r="H31" s="5">
        <v>14</v>
      </c>
      <c r="I31" s="10">
        <v>4</v>
      </c>
      <c r="J31" s="6">
        <f t="shared" si="4"/>
        <v>199.51999999999998</v>
      </c>
      <c r="K31" s="5"/>
      <c r="L31" s="10"/>
      <c r="M31" s="8"/>
      <c r="N31" s="11">
        <v>63.8</v>
      </c>
      <c r="O31" s="10">
        <v>7</v>
      </c>
      <c r="P31" s="10">
        <v>750</v>
      </c>
      <c r="Q31" s="10">
        <v>750</v>
      </c>
      <c r="R31" s="10">
        <v>6</v>
      </c>
      <c r="S31" s="10">
        <v>81</v>
      </c>
      <c r="T31" s="10"/>
      <c r="U31" s="10"/>
      <c r="V31" s="10">
        <v>224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10</v>
      </c>
      <c r="F32" s="7">
        <v>0</v>
      </c>
      <c r="G32" s="6">
        <f t="shared" si="1"/>
        <v>139.19999999999999</v>
      </c>
      <c r="H32" s="5">
        <v>1</v>
      </c>
      <c r="I32" s="10">
        <v>3</v>
      </c>
      <c r="J32" s="6">
        <f t="shared" si="4"/>
        <v>17.399999999999999</v>
      </c>
      <c r="K32" s="5"/>
      <c r="L32" s="10"/>
      <c r="M32" s="8"/>
      <c r="N32" s="11">
        <v>67.290000000000006</v>
      </c>
      <c r="O32" s="10">
        <v>8</v>
      </c>
      <c r="P32" s="10">
        <v>750</v>
      </c>
      <c r="Q32" s="10">
        <v>750</v>
      </c>
      <c r="R32" s="10">
        <v>6</v>
      </c>
      <c r="S32" s="10">
        <v>81</v>
      </c>
      <c r="T32" s="10"/>
      <c r="U32" s="10"/>
      <c r="V32" s="10">
        <v>224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14</v>
      </c>
      <c r="F33" s="7">
        <v>3</v>
      </c>
      <c r="G33" s="6">
        <f t="shared" si="1"/>
        <v>198.35999999999999</v>
      </c>
      <c r="H33" s="5">
        <v>2</v>
      </c>
      <c r="I33" s="10">
        <v>0</v>
      </c>
      <c r="J33" s="6">
        <f t="shared" si="4"/>
        <v>27.839999999999996</v>
      </c>
      <c r="K33" s="5"/>
      <c r="L33" s="10"/>
      <c r="M33" s="8"/>
      <c r="N33" s="11">
        <v>69.599999999999994</v>
      </c>
      <c r="O33" s="10">
        <v>7</v>
      </c>
      <c r="P33" s="10">
        <v>750</v>
      </c>
      <c r="Q33" s="10">
        <v>750</v>
      </c>
      <c r="R33" s="10">
        <v>6</v>
      </c>
      <c r="S33" s="10">
        <v>84</v>
      </c>
      <c r="T33" s="10"/>
      <c r="U33" s="10"/>
      <c r="V33" s="10">
        <v>223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14</v>
      </c>
      <c r="F34" s="7">
        <v>3</v>
      </c>
      <c r="G34" s="6">
        <f t="shared" si="1"/>
        <v>198.35999999999999</v>
      </c>
      <c r="H34" s="5">
        <v>6</v>
      </c>
      <c r="I34" s="10">
        <v>7</v>
      </c>
      <c r="J34" s="6">
        <f t="shared" si="4"/>
        <v>91.64</v>
      </c>
      <c r="K34" s="5"/>
      <c r="L34" s="10"/>
      <c r="M34" s="8"/>
      <c r="N34" s="11">
        <v>63.8</v>
      </c>
      <c r="O34" s="10">
        <v>8</v>
      </c>
      <c r="P34" s="10">
        <v>700</v>
      </c>
      <c r="Q34" s="10">
        <v>700</v>
      </c>
      <c r="R34" s="10">
        <v>6</v>
      </c>
      <c r="S34" s="10">
        <v>83</v>
      </c>
      <c r="T34" s="10"/>
      <c r="U34" s="10"/>
      <c r="V34" s="10">
        <v>228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1</v>
      </c>
      <c r="F35" s="7">
        <v>4</v>
      </c>
      <c r="G35" s="6">
        <f t="shared" si="1"/>
        <v>18.559999999999999</v>
      </c>
      <c r="H35" s="5">
        <v>11</v>
      </c>
      <c r="I35" s="10">
        <v>4</v>
      </c>
      <c r="J35" s="6">
        <f t="shared" si="4"/>
        <v>157.76</v>
      </c>
      <c r="K35" s="5"/>
      <c r="L35" s="10"/>
      <c r="M35" s="8"/>
      <c r="N35" s="11">
        <v>66.709999999999994</v>
      </c>
      <c r="O35" s="10">
        <v>7</v>
      </c>
      <c r="P35" s="10">
        <v>700</v>
      </c>
      <c r="Q35" s="10">
        <v>700</v>
      </c>
      <c r="R35" s="10">
        <v>6</v>
      </c>
      <c r="S35" s="10">
        <v>82</v>
      </c>
      <c r="T35" s="10"/>
      <c r="U35" s="10"/>
      <c r="V35" s="10">
        <v>224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2</v>
      </c>
      <c r="F36" s="7">
        <v>8</v>
      </c>
      <c r="G36" s="6">
        <f t="shared" si="1"/>
        <v>37.119999999999997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60.32</v>
      </c>
      <c r="O36" s="10">
        <v>7</v>
      </c>
      <c r="P36" s="10">
        <v>700</v>
      </c>
      <c r="Q36" s="10">
        <v>700</v>
      </c>
      <c r="R36" s="10">
        <v>6</v>
      </c>
      <c r="S36" s="10">
        <v>84</v>
      </c>
      <c r="T36" s="10"/>
      <c r="U36" s="10"/>
      <c r="V36" s="10">
        <v>220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7</v>
      </c>
      <c r="F37" s="7">
        <v>4</v>
      </c>
      <c r="G37" s="6">
        <f t="shared" si="1"/>
        <v>102.08</v>
      </c>
      <c r="H37" s="5">
        <v>14</v>
      </c>
      <c r="I37" s="10">
        <v>4</v>
      </c>
      <c r="J37" s="6">
        <f t="shared" si="4"/>
        <v>199.51999999999998</v>
      </c>
      <c r="K37" s="5"/>
      <c r="L37" s="10"/>
      <c r="M37" s="8"/>
      <c r="N37" s="11">
        <f>IF(B37=0,0,(D37+G37)-(D36+G36))</f>
        <v>64.960000000000008</v>
      </c>
      <c r="O37" s="10">
        <v>8</v>
      </c>
      <c r="P37" s="10">
        <v>700</v>
      </c>
      <c r="Q37" s="10">
        <v>700</v>
      </c>
      <c r="R37" s="10">
        <v>6</v>
      </c>
      <c r="S37" s="10">
        <v>82</v>
      </c>
      <c r="T37" s="10"/>
      <c r="U37" s="10"/>
      <c r="V37" s="10">
        <v>216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11</v>
      </c>
      <c r="F38" s="7">
        <v>11</v>
      </c>
      <c r="G38" s="6">
        <f t="shared" si="1"/>
        <v>165.88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/>
      <c r="N38" s="11">
        <v>64.959999999999994</v>
      </c>
      <c r="O38" s="10">
        <v>8</v>
      </c>
      <c r="P38" s="10">
        <v>750</v>
      </c>
      <c r="Q38" s="10">
        <v>750</v>
      </c>
      <c r="R38" s="10">
        <v>6</v>
      </c>
      <c r="S38" s="10">
        <v>81</v>
      </c>
      <c r="T38" s="10"/>
      <c r="U38" s="10"/>
      <c r="V38" s="10">
        <v>219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14</v>
      </c>
      <c r="F39" s="7">
        <v>3</v>
      </c>
      <c r="G39" s="6">
        <f t="shared" si="1"/>
        <v>198.35999999999999</v>
      </c>
      <c r="H39" s="5">
        <v>3</v>
      </c>
      <c r="I39" s="10">
        <v>8</v>
      </c>
      <c r="J39" s="6">
        <f t="shared" si="4"/>
        <v>51.04</v>
      </c>
      <c r="K39" s="5"/>
      <c r="L39" s="10"/>
      <c r="M39" s="8"/>
      <c r="N39" s="11">
        <v>64.959999999999994</v>
      </c>
      <c r="O39" s="10">
        <v>7</v>
      </c>
      <c r="P39" s="10">
        <v>700</v>
      </c>
      <c r="Q39" s="10">
        <v>700</v>
      </c>
      <c r="R39" s="10">
        <v>6</v>
      </c>
      <c r="S39" s="10">
        <v>81</v>
      </c>
      <c r="T39" s="10"/>
      <c r="U39" s="10"/>
      <c r="V39" s="10">
        <v>220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2028.2999999999997</v>
      </c>
      <c r="O40" s="20"/>
      <c r="T40" s="22" t="s">
        <v>34</v>
      </c>
      <c r="U40" s="20">
        <f>SUM(U9:U39)</f>
        <v>0</v>
      </c>
      <c r="V40" s="20">
        <f>SUM(V9:V39)</f>
        <v>6938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2028.2999999999997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6938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320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6</v>
      </c>
      <c r="F8" s="7">
        <v>9</v>
      </c>
      <c r="G8" s="6">
        <f t="shared" ref="G8:G39" si="1">((+E8*12)+F8)*1.16</f>
        <v>93.96</v>
      </c>
      <c r="H8" s="5">
        <v>11</v>
      </c>
      <c r="I8" s="5">
        <v>5</v>
      </c>
      <c r="J8" s="6">
        <f t="shared" ref="J8:J29" si="2">((+H8*12)+I8)*1.16</f>
        <v>158.91999999999999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6</v>
      </c>
      <c r="F9" s="7">
        <v>9</v>
      </c>
      <c r="G9" s="6">
        <f t="shared" si="1"/>
        <v>93.96</v>
      </c>
      <c r="H9" s="5">
        <v>11</v>
      </c>
      <c r="I9" s="10">
        <v>11</v>
      </c>
      <c r="J9" s="6">
        <f t="shared" si="2"/>
        <v>165.88</v>
      </c>
      <c r="K9" s="5"/>
      <c r="L9" s="10"/>
      <c r="M9" s="8"/>
      <c r="N9" s="11">
        <v>6.96</v>
      </c>
      <c r="O9" s="10">
        <v>0</v>
      </c>
      <c r="P9" s="10">
        <v>1025</v>
      </c>
      <c r="Q9" s="10"/>
      <c r="R9" s="10">
        <v>9</v>
      </c>
      <c r="S9" s="10">
        <v>68</v>
      </c>
      <c r="T9" s="10">
        <v>78</v>
      </c>
      <c r="U9" s="10"/>
      <c r="V9" s="10">
        <v>705</v>
      </c>
      <c r="W9" s="12">
        <v>43781</v>
      </c>
      <c r="X9" s="10">
        <v>3</v>
      </c>
      <c r="Y9" s="10">
        <v>503061</v>
      </c>
      <c r="Z9" s="10">
        <v>13</v>
      </c>
      <c r="AA9" s="10">
        <v>11</v>
      </c>
      <c r="AB9" s="10">
        <v>1</v>
      </c>
      <c r="AC9" s="11">
        <v>4</v>
      </c>
      <c r="AD9" s="13">
        <v>176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6</v>
      </c>
      <c r="F10" s="7">
        <v>9</v>
      </c>
      <c r="G10" s="6">
        <f t="shared" si="1"/>
        <v>93.96</v>
      </c>
      <c r="H10" s="5">
        <v>12</v>
      </c>
      <c r="I10" s="10">
        <v>4</v>
      </c>
      <c r="J10" s="6">
        <f t="shared" si="2"/>
        <v>171.67999999999998</v>
      </c>
      <c r="K10" s="5"/>
      <c r="L10" s="10"/>
      <c r="M10" s="8"/>
      <c r="N10" s="11">
        <v>5.8</v>
      </c>
      <c r="O10" s="10">
        <v>0</v>
      </c>
      <c r="P10" s="10">
        <v>1025</v>
      </c>
      <c r="Q10" s="10"/>
      <c r="R10" s="10">
        <v>9</v>
      </c>
      <c r="S10" s="10">
        <v>72</v>
      </c>
      <c r="T10" s="10">
        <v>73</v>
      </c>
      <c r="U10" s="10"/>
      <c r="V10" s="10">
        <v>703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6</v>
      </c>
      <c r="F11" s="7">
        <v>9</v>
      </c>
      <c r="G11" s="6">
        <f t="shared" si="1"/>
        <v>93.96</v>
      </c>
      <c r="H11" s="5">
        <v>12</v>
      </c>
      <c r="I11" s="10">
        <v>10</v>
      </c>
      <c r="J11" s="6">
        <f t="shared" si="2"/>
        <v>178.64</v>
      </c>
      <c r="K11" s="5"/>
      <c r="L11" s="10"/>
      <c r="M11" s="8"/>
      <c r="N11" s="11">
        <v>6.96</v>
      </c>
      <c r="O11" s="10">
        <v>0</v>
      </c>
      <c r="P11" s="10">
        <v>1025</v>
      </c>
      <c r="Q11" s="10"/>
      <c r="R11" s="10">
        <v>9</v>
      </c>
      <c r="S11" s="10">
        <v>75</v>
      </c>
      <c r="T11" s="10">
        <v>72</v>
      </c>
      <c r="U11" s="10"/>
      <c r="V11" s="10">
        <v>735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6</v>
      </c>
      <c r="F12" s="7">
        <v>9</v>
      </c>
      <c r="G12" s="6">
        <f t="shared" si="1"/>
        <v>93.96</v>
      </c>
      <c r="H12" s="5">
        <v>13</v>
      </c>
      <c r="I12" s="10">
        <v>4</v>
      </c>
      <c r="J12" s="6">
        <f t="shared" si="2"/>
        <v>185.6</v>
      </c>
      <c r="K12" s="5"/>
      <c r="L12" s="10"/>
      <c r="M12" s="8"/>
      <c r="N12" s="11">
        <v>6.96</v>
      </c>
      <c r="O12" s="10">
        <v>0</v>
      </c>
      <c r="P12" s="10">
        <v>1000</v>
      </c>
      <c r="Q12" s="10"/>
      <c r="R12" s="10">
        <v>9</v>
      </c>
      <c r="S12" s="10">
        <v>80</v>
      </c>
      <c r="T12" s="10">
        <v>69</v>
      </c>
      <c r="U12" s="10"/>
      <c r="V12" s="10">
        <v>710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6</v>
      </c>
      <c r="F13" s="7">
        <v>9</v>
      </c>
      <c r="G13" s="6">
        <f t="shared" si="1"/>
        <v>93.96</v>
      </c>
      <c r="H13" s="5">
        <v>13</v>
      </c>
      <c r="I13" s="10">
        <v>10</v>
      </c>
      <c r="J13" s="6">
        <f t="shared" si="2"/>
        <v>192.55999999999997</v>
      </c>
      <c r="K13" s="5"/>
      <c r="L13" s="10"/>
      <c r="M13" s="8"/>
      <c r="N13" s="11">
        <v>6.96</v>
      </c>
      <c r="O13" s="10">
        <v>0</v>
      </c>
      <c r="P13" s="10">
        <v>1000</v>
      </c>
      <c r="Q13" s="10"/>
      <c r="R13" s="10">
        <v>9</v>
      </c>
      <c r="S13" s="10">
        <v>77</v>
      </c>
      <c r="T13" s="10">
        <v>72</v>
      </c>
      <c r="U13" s="10"/>
      <c r="V13" s="10">
        <v>707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6</v>
      </c>
      <c r="F14" s="7">
        <v>9</v>
      </c>
      <c r="G14" s="6">
        <f t="shared" si="1"/>
        <v>93.96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5.8</v>
      </c>
      <c r="O14" s="10">
        <v>0</v>
      </c>
      <c r="P14" s="10">
        <v>1000</v>
      </c>
      <c r="Q14" s="10"/>
      <c r="R14" s="10">
        <v>9</v>
      </c>
      <c r="S14" s="10">
        <v>73</v>
      </c>
      <c r="T14" s="10">
        <v>72</v>
      </c>
      <c r="U14" s="10"/>
      <c r="V14" s="10">
        <v>710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7</v>
      </c>
      <c r="F15" s="7">
        <v>1</v>
      </c>
      <c r="G15" s="6">
        <f t="shared" si="1"/>
        <v>98.6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4.5999999999999996</v>
      </c>
      <c r="O15" s="10">
        <v>1</v>
      </c>
      <c r="P15" s="10">
        <v>1000</v>
      </c>
      <c r="Q15" s="10"/>
      <c r="R15" s="10">
        <v>9</v>
      </c>
      <c r="S15" s="10">
        <v>73</v>
      </c>
      <c r="T15" s="10">
        <v>71</v>
      </c>
      <c r="U15" s="10"/>
      <c r="V15" s="10">
        <v>700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7</v>
      </c>
      <c r="F16" s="7">
        <v>5</v>
      </c>
      <c r="G16" s="6">
        <f t="shared" si="1"/>
        <v>103.24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4.5999999999999996</v>
      </c>
      <c r="O16" s="10">
        <v>1</v>
      </c>
      <c r="P16" s="10">
        <v>1000</v>
      </c>
      <c r="Q16" s="10"/>
      <c r="R16" s="10">
        <v>9</v>
      </c>
      <c r="S16" s="10">
        <v>77</v>
      </c>
      <c r="T16" s="10">
        <v>62</v>
      </c>
      <c r="U16" s="10"/>
      <c r="V16" s="10">
        <v>696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7</v>
      </c>
      <c r="F17" s="7">
        <v>9</v>
      </c>
      <c r="G17" s="6">
        <f t="shared" si="1"/>
        <v>107.88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4.5999999999999996</v>
      </c>
      <c r="O17" s="10">
        <v>0</v>
      </c>
      <c r="P17" s="10">
        <v>1000</v>
      </c>
      <c r="Q17" s="10"/>
      <c r="R17" s="10">
        <v>9</v>
      </c>
      <c r="S17" s="10">
        <v>80</v>
      </c>
      <c r="T17" s="10">
        <v>65</v>
      </c>
      <c r="U17" s="10"/>
      <c r="V17" s="10">
        <v>697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1</v>
      </c>
      <c r="G18" s="6">
        <f t="shared" si="1"/>
        <v>112.52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4.5999999999999996</v>
      </c>
      <c r="O18" s="10">
        <v>0</v>
      </c>
      <c r="P18" s="10">
        <v>1000</v>
      </c>
      <c r="Q18" s="10"/>
      <c r="R18" s="10">
        <v>9</v>
      </c>
      <c r="S18" s="10">
        <v>79</v>
      </c>
      <c r="T18" s="10">
        <v>66</v>
      </c>
      <c r="U18" s="10"/>
      <c r="V18" s="10">
        <v>691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5</v>
      </c>
      <c r="G19" s="6">
        <f t="shared" si="1"/>
        <v>117.16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v>4.5999999999999996</v>
      </c>
      <c r="O19" s="10">
        <v>0</v>
      </c>
      <c r="P19" s="10">
        <v>1000</v>
      </c>
      <c r="Q19" s="10"/>
      <c r="R19" s="10">
        <v>9</v>
      </c>
      <c r="S19" s="10">
        <v>76</v>
      </c>
      <c r="T19" s="10">
        <v>62</v>
      </c>
      <c r="U19" s="10"/>
      <c r="V19" s="10">
        <v>683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8</v>
      </c>
      <c r="F20" s="7">
        <v>9</v>
      </c>
      <c r="G20" s="6">
        <f t="shared" si="1"/>
        <v>121.8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4.5999999999999996</v>
      </c>
      <c r="O20" s="10">
        <v>0</v>
      </c>
      <c r="P20" s="10">
        <v>1000</v>
      </c>
      <c r="Q20" s="10"/>
      <c r="R20" s="10">
        <v>9</v>
      </c>
      <c r="S20" s="10">
        <v>75</v>
      </c>
      <c r="T20" s="10">
        <v>60</v>
      </c>
      <c r="U20" s="10"/>
      <c r="V20" s="14">
        <v>673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9</v>
      </c>
      <c r="F21" s="7">
        <v>1</v>
      </c>
      <c r="G21" s="6">
        <f t="shared" si="1"/>
        <v>126.44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 t="shared" ref="N21:N39" si="4">IF(B21=0,0,(D21+G21)-(D20+G20))</f>
        <v>4.6400000000000148</v>
      </c>
      <c r="O21" s="10">
        <v>0</v>
      </c>
      <c r="P21" s="10">
        <v>1100</v>
      </c>
      <c r="Q21" s="10" t="s">
        <v>321</v>
      </c>
      <c r="R21" s="16"/>
      <c r="S21" s="10">
        <v>86</v>
      </c>
      <c r="T21" s="10">
        <v>50</v>
      </c>
      <c r="U21" s="10"/>
      <c r="V21" s="10">
        <v>528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9</v>
      </c>
      <c r="F22" s="7">
        <v>7</v>
      </c>
      <c r="G22" s="6">
        <f t="shared" si="1"/>
        <v>133.39999999999998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 t="shared" si="4"/>
        <v>6.9599999999999795</v>
      </c>
      <c r="O22" s="10">
        <v>1</v>
      </c>
      <c r="P22" s="10">
        <v>1100</v>
      </c>
      <c r="Q22" s="10"/>
      <c r="R22" s="10">
        <v>9</v>
      </c>
      <c r="S22" s="10">
        <v>74</v>
      </c>
      <c r="T22" s="10">
        <v>52</v>
      </c>
      <c r="U22" s="10"/>
      <c r="V22" s="10">
        <v>604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10</v>
      </c>
      <c r="F23" s="7">
        <v>0</v>
      </c>
      <c r="G23" s="6">
        <f t="shared" si="1"/>
        <v>139.19999999999999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 t="shared" si="4"/>
        <v>5.8000000000000114</v>
      </c>
      <c r="O23" s="10">
        <v>0</v>
      </c>
      <c r="P23" s="10">
        <v>1100</v>
      </c>
      <c r="Q23" s="10"/>
      <c r="R23" s="10">
        <v>9</v>
      </c>
      <c r="S23" s="10">
        <v>89</v>
      </c>
      <c r="T23" s="10">
        <v>45</v>
      </c>
      <c r="U23" s="10"/>
      <c r="V23" s="10">
        <v>603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10</v>
      </c>
      <c r="F24" s="7">
        <v>6</v>
      </c>
      <c r="G24" s="6">
        <f t="shared" si="1"/>
        <v>146.16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 t="shared" si="4"/>
        <v>6.960000000000008</v>
      </c>
      <c r="O24" s="10">
        <v>0</v>
      </c>
      <c r="P24" s="10">
        <v>1050</v>
      </c>
      <c r="Q24" s="10"/>
      <c r="R24" s="10">
        <v>9</v>
      </c>
      <c r="S24" s="10">
        <v>80</v>
      </c>
      <c r="T24" s="10">
        <v>52</v>
      </c>
      <c r="U24" s="10"/>
      <c r="V24" s="10">
        <v>653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11</v>
      </c>
      <c r="F25" s="7">
        <v>0</v>
      </c>
      <c r="G25" s="6">
        <f t="shared" si="1"/>
        <v>153.11999999999998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 t="shared" si="4"/>
        <v>6.9599999999999795</v>
      </c>
      <c r="O25" s="10">
        <v>0</v>
      </c>
      <c r="P25" s="10">
        <v>1050</v>
      </c>
      <c r="Q25" s="10"/>
      <c r="R25" s="10">
        <v>9</v>
      </c>
      <c r="S25" s="10">
        <v>78</v>
      </c>
      <c r="T25" s="10">
        <v>60</v>
      </c>
      <c r="U25" s="10"/>
      <c r="V25" s="17">
        <v>654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11</v>
      </c>
      <c r="F26" s="7">
        <v>7</v>
      </c>
      <c r="G26" s="6">
        <f t="shared" si="1"/>
        <v>161.23999999999998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f t="shared" si="4"/>
        <v>8.1200000000000045</v>
      </c>
      <c r="O26" s="10">
        <v>0</v>
      </c>
      <c r="P26" s="10">
        <v>1050</v>
      </c>
      <c r="Q26" s="10"/>
      <c r="R26" s="10">
        <v>9</v>
      </c>
      <c r="S26" s="10">
        <v>80</v>
      </c>
      <c r="T26" s="10">
        <v>60</v>
      </c>
      <c r="U26" s="10"/>
      <c r="V26" s="10">
        <v>674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12</v>
      </c>
      <c r="F27" s="7">
        <v>1</v>
      </c>
      <c r="G27" s="6">
        <f t="shared" si="1"/>
        <v>168.2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6.960000000000008</v>
      </c>
      <c r="O27" s="10">
        <v>0</v>
      </c>
      <c r="P27" s="10">
        <v>1050</v>
      </c>
      <c r="Q27" s="10"/>
      <c r="R27" s="10">
        <v>9</v>
      </c>
      <c r="S27" s="10">
        <v>94</v>
      </c>
      <c r="T27" s="10">
        <v>54</v>
      </c>
      <c r="U27" s="10"/>
      <c r="V27" s="10">
        <v>684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12</v>
      </c>
      <c r="F28" s="7">
        <v>1</v>
      </c>
      <c r="G28" s="6">
        <f t="shared" si="1"/>
        <v>168.2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0</v>
      </c>
      <c r="O28" s="10">
        <v>0</v>
      </c>
      <c r="P28" s="10">
        <v>1650</v>
      </c>
      <c r="Q28" s="10" t="s">
        <v>321</v>
      </c>
      <c r="R28" s="10"/>
      <c r="S28" s="10">
        <v>75</v>
      </c>
      <c r="T28" s="10">
        <v>0</v>
      </c>
      <c r="U28" s="10"/>
      <c r="V28" s="10">
        <v>71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12</v>
      </c>
      <c r="F29" s="7">
        <v>6</v>
      </c>
      <c r="G29" s="6">
        <f t="shared" si="1"/>
        <v>174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 t="shared" si="4"/>
        <v>5.8000000000000114</v>
      </c>
      <c r="O29" s="10">
        <v>0</v>
      </c>
      <c r="P29" s="10">
        <v>1250</v>
      </c>
      <c r="Q29" s="10"/>
      <c r="R29" s="10">
        <v>9</v>
      </c>
      <c r="S29" s="10">
        <v>83</v>
      </c>
      <c r="T29" s="10">
        <v>40</v>
      </c>
      <c r="U29" s="10"/>
      <c r="V29" s="10">
        <v>447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12</v>
      </c>
      <c r="F30" s="7">
        <v>11</v>
      </c>
      <c r="G30" s="6">
        <f t="shared" si="1"/>
        <v>179.79999999999998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/>
      <c r="N30" s="11">
        <f t="shared" si="4"/>
        <v>5.7999999999999829</v>
      </c>
      <c r="O30" s="10">
        <v>0</v>
      </c>
      <c r="P30" s="10">
        <v>1150</v>
      </c>
      <c r="Q30" s="10"/>
      <c r="R30" s="10">
        <v>9</v>
      </c>
      <c r="S30" s="10">
        <v>84</v>
      </c>
      <c r="T30" s="10">
        <v>28</v>
      </c>
      <c r="U30" s="10"/>
      <c r="V30" s="10">
        <v>464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13</v>
      </c>
      <c r="F31" s="7">
        <v>5</v>
      </c>
      <c r="G31" s="6">
        <f t="shared" si="1"/>
        <v>186.76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/>
      <c r="N31" s="11">
        <f t="shared" si="4"/>
        <v>6.960000000000008</v>
      </c>
      <c r="O31" s="10">
        <v>0</v>
      </c>
      <c r="P31" s="10">
        <v>1175</v>
      </c>
      <c r="Q31" s="10"/>
      <c r="R31" s="10">
        <v>9</v>
      </c>
      <c r="S31" s="10">
        <v>81</v>
      </c>
      <c r="T31" s="10">
        <v>28</v>
      </c>
      <c r="U31" s="10"/>
      <c r="V31" s="10">
        <v>460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11</v>
      </c>
      <c r="G32" s="6">
        <f t="shared" si="1"/>
        <v>193.72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/>
      <c r="N32" s="11">
        <f t="shared" si="4"/>
        <v>6.960000000000008</v>
      </c>
      <c r="O32" s="10">
        <v>0</v>
      </c>
      <c r="P32" s="10">
        <v>1175</v>
      </c>
      <c r="Q32" s="10"/>
      <c r="R32" s="10">
        <v>9</v>
      </c>
      <c r="S32" s="10">
        <v>81</v>
      </c>
      <c r="T32" s="10">
        <v>25</v>
      </c>
      <c r="U32" s="10"/>
      <c r="V32" s="10">
        <v>442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2</v>
      </c>
      <c r="G33" s="6">
        <f t="shared" si="1"/>
        <v>197.2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/>
      <c r="N33" s="11">
        <f t="shared" si="4"/>
        <v>3.4799999999999898</v>
      </c>
      <c r="O33" s="10">
        <v>0</v>
      </c>
      <c r="P33" s="10">
        <v>1700</v>
      </c>
      <c r="Q33" s="10" t="s">
        <v>321</v>
      </c>
      <c r="R33" s="10"/>
      <c r="S33" s="10">
        <v>69</v>
      </c>
      <c r="T33" s="10">
        <v>22</v>
      </c>
      <c r="U33" s="10"/>
      <c r="V33" s="10">
        <v>108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2</v>
      </c>
      <c r="G34" s="6">
        <f t="shared" si="1"/>
        <v>197.2</v>
      </c>
      <c r="H34" s="5">
        <v>1</v>
      </c>
      <c r="I34" s="10">
        <v>8</v>
      </c>
      <c r="J34" s="6">
        <f t="shared" si="5"/>
        <v>23.2</v>
      </c>
      <c r="K34" s="5"/>
      <c r="L34" s="10"/>
      <c r="M34" s="8"/>
      <c r="N34" s="11">
        <v>4.6399999999999997</v>
      </c>
      <c r="O34" s="10">
        <v>0</v>
      </c>
      <c r="P34" s="10">
        <v>1200</v>
      </c>
      <c r="Q34" s="10"/>
      <c r="R34" s="10">
        <v>9</v>
      </c>
      <c r="S34" s="10">
        <v>83</v>
      </c>
      <c r="T34" s="10">
        <v>40</v>
      </c>
      <c r="U34" s="10"/>
      <c r="V34" s="10">
        <v>533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2</v>
      </c>
      <c r="G35" s="6">
        <f t="shared" si="1"/>
        <v>197.2</v>
      </c>
      <c r="H35" s="5">
        <v>2</v>
      </c>
      <c r="I35" s="10">
        <v>0</v>
      </c>
      <c r="J35" s="6">
        <f t="shared" si="5"/>
        <v>27.839999999999996</v>
      </c>
      <c r="K35" s="5"/>
      <c r="L35" s="10"/>
      <c r="M35" s="8"/>
      <c r="N35" s="11">
        <v>4.6399999999999997</v>
      </c>
      <c r="O35" s="10">
        <v>0</v>
      </c>
      <c r="P35" s="10">
        <v>1200</v>
      </c>
      <c r="Q35" s="10"/>
      <c r="R35" s="10">
        <v>9</v>
      </c>
      <c r="S35" s="10">
        <v>81</v>
      </c>
      <c r="T35" s="10">
        <v>40</v>
      </c>
      <c r="U35" s="10"/>
      <c r="V35" s="10">
        <v>534</v>
      </c>
      <c r="W35" s="19" t="s">
        <v>45</v>
      </c>
      <c r="X35" s="19"/>
      <c r="Y35" s="34" t="s">
        <v>322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2</v>
      </c>
      <c r="G36" s="6">
        <f t="shared" si="1"/>
        <v>197.2</v>
      </c>
      <c r="H36" s="5">
        <v>2</v>
      </c>
      <c r="I36" s="10">
        <v>5</v>
      </c>
      <c r="J36" s="6">
        <f t="shared" si="5"/>
        <v>33.64</v>
      </c>
      <c r="K36" s="5"/>
      <c r="L36" s="10"/>
      <c r="M36" s="8"/>
      <c r="N36" s="11">
        <v>5.8</v>
      </c>
      <c r="O36" s="10">
        <v>0</v>
      </c>
      <c r="P36" s="10">
        <v>1175</v>
      </c>
      <c r="Q36" s="10"/>
      <c r="R36" s="10">
        <v>9</v>
      </c>
      <c r="S36" s="10">
        <v>84</v>
      </c>
      <c r="T36" s="10">
        <v>48</v>
      </c>
      <c r="U36" s="10"/>
      <c r="V36" s="10">
        <v>580</v>
      </c>
      <c r="W36" s="63" t="s">
        <v>323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14</v>
      </c>
      <c r="F37" s="7">
        <v>2</v>
      </c>
      <c r="G37" s="6">
        <f t="shared" si="1"/>
        <v>197.2</v>
      </c>
      <c r="H37" s="5">
        <v>2</v>
      </c>
      <c r="I37" s="10">
        <v>10</v>
      </c>
      <c r="J37" s="6">
        <f t="shared" si="5"/>
        <v>39.44</v>
      </c>
      <c r="K37" s="5"/>
      <c r="L37" s="10"/>
      <c r="M37" s="8"/>
      <c r="N37" s="11">
        <v>5.8</v>
      </c>
      <c r="O37" s="10">
        <v>0</v>
      </c>
      <c r="P37" s="10">
        <v>1750</v>
      </c>
      <c r="Q37" s="10" t="s">
        <v>321</v>
      </c>
      <c r="R37" s="10">
        <v>9</v>
      </c>
      <c r="S37" s="10">
        <v>71</v>
      </c>
      <c r="T37" s="10">
        <v>0</v>
      </c>
      <c r="U37" s="10"/>
      <c r="V37" s="10">
        <v>270</v>
      </c>
      <c r="W37" s="34" t="s">
        <v>325</v>
      </c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2</v>
      </c>
      <c r="G38" s="6">
        <f t="shared" si="1"/>
        <v>197.2</v>
      </c>
      <c r="H38" s="5">
        <v>2</v>
      </c>
      <c r="I38" s="10">
        <v>10</v>
      </c>
      <c r="J38" s="6">
        <f t="shared" si="5"/>
        <v>39.44</v>
      </c>
      <c r="K38" s="5"/>
      <c r="L38" s="10"/>
      <c r="M38" s="8"/>
      <c r="N38" s="11">
        <f t="shared" si="4"/>
        <v>0</v>
      </c>
      <c r="O38" s="10">
        <v>0</v>
      </c>
      <c r="P38" s="10">
        <v>1750</v>
      </c>
      <c r="Q38" s="10"/>
      <c r="R38" s="10">
        <v>9</v>
      </c>
      <c r="S38" s="10">
        <v>70</v>
      </c>
      <c r="T38" s="10">
        <v>0</v>
      </c>
      <c r="U38" s="10" t="s">
        <v>324</v>
      </c>
      <c r="V38" s="10">
        <v>29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163.32</v>
      </c>
      <c r="O40" s="20"/>
      <c r="T40" s="22" t="s">
        <v>34</v>
      </c>
      <c r="U40" s="20">
        <f>SUM(U9:U39)</f>
        <v>0</v>
      </c>
      <c r="V40" s="20">
        <f>SUM(V9:V39)</f>
        <v>16748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163.32</v>
      </c>
      <c r="O42" s="9">
        <f>O40+O41</f>
        <v>0</v>
      </c>
      <c r="S42" t="s">
        <v>48</v>
      </c>
      <c r="U42" s="9">
        <f>U40+U41</f>
        <v>0</v>
      </c>
      <c r="V42" s="9">
        <f>V40+V41</f>
        <v>16748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15" zoomScale="75" zoomScaleNormal="75" zoomScalePageLayoutView="75" workbookViewId="0">
      <selection activeCell="P46" sqref="P4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5" width="4.1640625" customWidth="1"/>
    <col min="6" max="6" width="5.1640625" customWidth="1"/>
    <col min="7" max="7" width="7.6640625" customWidth="1"/>
    <col min="8" max="8" width="5.83203125" customWidth="1"/>
    <col min="9" max="9" width="5.5" customWidth="1"/>
    <col min="10" max="10" width="8" customWidth="1"/>
    <col min="11" max="12" width="4.1640625" customWidth="1"/>
    <col min="13" max="13" width="8.33203125" customWidth="1"/>
    <col min="14" max="14" width="9.5" customWidth="1"/>
    <col min="15" max="24" width="7.6640625" customWidth="1"/>
    <col min="25" max="25" width="10.1640625" customWidth="1"/>
    <col min="26" max="26" width="4.1640625" customWidth="1"/>
    <col min="27" max="27" width="5.5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2</v>
      </c>
      <c r="G8" s="6">
        <f t="shared" ref="G8:G39" si="1">((+E8*12)+F8)*1.16</f>
        <v>197.2</v>
      </c>
      <c r="H8" s="5">
        <v>3</v>
      </c>
      <c r="I8" s="5">
        <v>8</v>
      </c>
      <c r="J8" s="6">
        <f t="shared" ref="J8:J29" si="2">((+H8*12)+I8)*1.16</f>
        <v>51.04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2</v>
      </c>
      <c r="G9" s="6">
        <f t="shared" si="1"/>
        <v>197.2</v>
      </c>
      <c r="H9" s="5">
        <v>10</v>
      </c>
      <c r="I9" s="10">
        <v>1</v>
      </c>
      <c r="J9" s="6">
        <f t="shared" si="2"/>
        <v>140.35999999999999</v>
      </c>
      <c r="K9" s="5"/>
      <c r="L9" s="10"/>
      <c r="M9" s="8"/>
      <c r="N9" s="11">
        <v>89.32</v>
      </c>
      <c r="O9" s="10">
        <v>1</v>
      </c>
      <c r="P9" s="10">
        <v>500</v>
      </c>
      <c r="Q9" s="10">
        <v>500</v>
      </c>
      <c r="R9" s="10">
        <v>6</v>
      </c>
      <c r="S9" s="10">
        <v>94</v>
      </c>
      <c r="T9" s="10"/>
      <c r="U9" s="10"/>
      <c r="V9" s="10">
        <v>99</v>
      </c>
      <c r="W9" s="12">
        <v>42126</v>
      </c>
      <c r="X9" s="10">
        <v>2</v>
      </c>
      <c r="Y9" s="10">
        <v>2411710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3</v>
      </c>
      <c r="F10" s="7">
        <v>5</v>
      </c>
      <c r="G10" s="6">
        <f t="shared" si="1"/>
        <v>47.559999999999995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88.74</v>
      </c>
      <c r="O10" s="10">
        <v>1</v>
      </c>
      <c r="P10" s="10">
        <v>600</v>
      </c>
      <c r="Q10" s="10">
        <v>600</v>
      </c>
      <c r="R10" s="10">
        <v>6</v>
      </c>
      <c r="S10" s="10">
        <v>95</v>
      </c>
      <c r="T10" s="10"/>
      <c r="U10" s="10"/>
      <c r="V10" s="10">
        <v>112</v>
      </c>
      <c r="W10" s="12">
        <v>42128</v>
      </c>
      <c r="X10" s="10">
        <v>3</v>
      </c>
      <c r="Y10" s="10">
        <v>3771882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9</v>
      </c>
      <c r="F11" s="7">
        <v>10</v>
      </c>
      <c r="G11" s="6">
        <f t="shared" si="1"/>
        <v>136.88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91.64</v>
      </c>
      <c r="O11" s="10">
        <v>1</v>
      </c>
      <c r="P11" s="10">
        <v>600</v>
      </c>
      <c r="Q11" s="10">
        <v>600</v>
      </c>
      <c r="R11" s="10">
        <v>6</v>
      </c>
      <c r="S11" s="10">
        <v>92</v>
      </c>
      <c r="T11" s="10"/>
      <c r="U11" s="10"/>
      <c r="V11" s="10">
        <v>120</v>
      </c>
      <c r="W11" s="12">
        <v>42130</v>
      </c>
      <c r="X11" s="10"/>
      <c r="Y11" s="10">
        <v>4380571</v>
      </c>
      <c r="Z11" s="10">
        <v>14</v>
      </c>
      <c r="AA11" s="10">
        <v>3.5</v>
      </c>
      <c r="AB11" s="10">
        <v>1</v>
      </c>
      <c r="AC11" s="11">
        <v>4</v>
      </c>
      <c r="AD11" s="13">
        <v>180.38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2</v>
      </c>
      <c r="G12" s="6">
        <f t="shared" si="1"/>
        <v>197.2</v>
      </c>
      <c r="H12" s="5">
        <v>3</v>
      </c>
      <c r="I12" s="10">
        <v>2</v>
      </c>
      <c r="J12" s="6">
        <f t="shared" si="2"/>
        <v>44.08</v>
      </c>
      <c r="K12" s="5"/>
      <c r="L12" s="10"/>
      <c r="M12" s="8"/>
      <c r="N12" s="11">
        <v>85.84</v>
      </c>
      <c r="O12" s="10">
        <v>1</v>
      </c>
      <c r="P12" s="10">
        <v>600</v>
      </c>
      <c r="Q12" s="10">
        <v>600</v>
      </c>
      <c r="R12" s="10">
        <v>6</v>
      </c>
      <c r="S12" s="10">
        <v>92</v>
      </c>
      <c r="T12" s="10"/>
      <c r="U12" s="10"/>
      <c r="V12" s="10">
        <v>131</v>
      </c>
      <c r="W12" s="12">
        <v>42135</v>
      </c>
      <c r="X12" s="10">
        <v>2</v>
      </c>
      <c r="Y12" s="10">
        <v>2331046</v>
      </c>
      <c r="Z12" s="10">
        <v>14</v>
      </c>
      <c r="AA12" s="10">
        <v>2</v>
      </c>
      <c r="AB12" s="10">
        <v>1</v>
      </c>
      <c r="AC12" s="11">
        <v>5</v>
      </c>
      <c r="AD12" s="13">
        <v>177.48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14</v>
      </c>
      <c r="F13" s="7">
        <v>2</v>
      </c>
      <c r="G13" s="6">
        <f t="shared" si="1"/>
        <v>197.2</v>
      </c>
      <c r="H13" s="5">
        <v>9</v>
      </c>
      <c r="I13" s="10">
        <v>3</v>
      </c>
      <c r="J13" s="6">
        <f t="shared" si="2"/>
        <v>128.76</v>
      </c>
      <c r="K13" s="5"/>
      <c r="L13" s="10"/>
      <c r="M13" s="8"/>
      <c r="N13" s="11">
        <v>84.68</v>
      </c>
      <c r="O13" s="10">
        <v>1</v>
      </c>
      <c r="P13" s="10">
        <v>600</v>
      </c>
      <c r="Q13" s="10">
        <v>600</v>
      </c>
      <c r="R13" s="10">
        <v>6</v>
      </c>
      <c r="S13" s="10">
        <v>94</v>
      </c>
      <c r="T13" s="10"/>
      <c r="U13" s="10"/>
      <c r="V13" s="10">
        <v>136</v>
      </c>
      <c r="W13" s="12">
        <v>42135</v>
      </c>
      <c r="X13" s="10">
        <v>3</v>
      </c>
      <c r="Y13" s="10">
        <v>3771900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2</v>
      </c>
      <c r="F14" s="7">
        <v>3</v>
      </c>
      <c r="G14" s="6">
        <f t="shared" si="1"/>
        <v>31.319999999999997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84.1</v>
      </c>
      <c r="O14" s="10">
        <v>1</v>
      </c>
      <c r="P14" s="10">
        <v>600</v>
      </c>
      <c r="Q14" s="10">
        <v>600</v>
      </c>
      <c r="R14" s="10">
        <v>6</v>
      </c>
      <c r="S14" s="10">
        <v>95</v>
      </c>
      <c r="T14" s="10"/>
      <c r="U14" s="10"/>
      <c r="V14" s="10">
        <v>148</v>
      </c>
      <c r="W14" s="12">
        <v>42139</v>
      </c>
      <c r="X14" s="10">
        <v>1</v>
      </c>
      <c r="Y14" s="10">
        <v>4380573</v>
      </c>
      <c r="Z14" s="10">
        <v>14</v>
      </c>
      <c r="AA14" s="10">
        <v>3.75</v>
      </c>
      <c r="AB14" s="10">
        <v>1</v>
      </c>
      <c r="AC14" s="11">
        <v>4</v>
      </c>
      <c r="AD14" s="13">
        <v>180.67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4</v>
      </c>
      <c r="F15" s="7">
        <v>5</v>
      </c>
      <c r="G15" s="6">
        <f t="shared" si="1"/>
        <v>61.48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 t="s">
        <v>49</v>
      </c>
      <c r="N15" s="11">
        <f>IF(B15=0,0,(D15+G15)-(D14+G14))</f>
        <v>30.159999999999997</v>
      </c>
      <c r="O15" s="10">
        <v>0</v>
      </c>
      <c r="P15" s="10">
        <v>1400</v>
      </c>
      <c r="Q15" s="10">
        <v>600</v>
      </c>
      <c r="R15" s="10">
        <v>6</v>
      </c>
      <c r="S15" s="10">
        <v>92</v>
      </c>
      <c r="T15" s="10"/>
      <c r="U15" s="10"/>
      <c r="V15" s="10">
        <v>60</v>
      </c>
      <c r="W15" s="12">
        <v>42142</v>
      </c>
      <c r="X15" s="10">
        <v>2</v>
      </c>
      <c r="Y15" s="10">
        <v>3771914</v>
      </c>
      <c r="Z15" s="10">
        <v>14</v>
      </c>
      <c r="AA15" s="10">
        <v>3</v>
      </c>
      <c r="AB15" s="10">
        <v>1</v>
      </c>
      <c r="AC15" s="11">
        <v>4</v>
      </c>
      <c r="AD15" s="13">
        <v>179.8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9</v>
      </c>
      <c r="F16" s="7">
        <v>6</v>
      </c>
      <c r="G16" s="6">
        <f t="shared" si="1"/>
        <v>132.23999999999998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63.8</v>
      </c>
      <c r="O16" s="10">
        <v>1</v>
      </c>
      <c r="P16" s="10">
        <v>800</v>
      </c>
      <c r="Q16" s="10">
        <v>600</v>
      </c>
      <c r="R16" s="10">
        <v>4.5</v>
      </c>
      <c r="S16" s="10">
        <v>95</v>
      </c>
      <c r="T16" s="10"/>
      <c r="U16" s="10"/>
      <c r="V16" s="10">
        <v>121</v>
      </c>
      <c r="W16" s="12">
        <v>42145</v>
      </c>
      <c r="X16" s="10">
        <v>3</v>
      </c>
      <c r="Y16" s="10">
        <v>4380577</v>
      </c>
      <c r="Z16" s="10">
        <v>14</v>
      </c>
      <c r="AA16" s="10">
        <v>2.75</v>
      </c>
      <c r="AB16" s="10">
        <v>1</v>
      </c>
      <c r="AC16" s="11">
        <v>4</v>
      </c>
      <c r="AD16" s="13">
        <v>179.51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14</v>
      </c>
      <c r="F17" s="7">
        <v>0</v>
      </c>
      <c r="G17" s="6">
        <f t="shared" si="1"/>
        <v>194.88</v>
      </c>
      <c r="H17" s="5">
        <v>13</v>
      </c>
      <c r="I17" s="10">
        <v>9</v>
      </c>
      <c r="J17" s="6">
        <f t="shared" si="2"/>
        <v>191.39999999999998</v>
      </c>
      <c r="K17" s="5"/>
      <c r="L17" s="10"/>
      <c r="M17" s="8"/>
      <c r="N17" s="11">
        <f>IF(B17=0,0,(D17+G17)-(D16+G16))</f>
        <v>62.640000000000015</v>
      </c>
      <c r="O17" s="10">
        <v>1</v>
      </c>
      <c r="P17" s="10">
        <v>800</v>
      </c>
      <c r="Q17" s="10">
        <v>600</v>
      </c>
      <c r="R17" s="10">
        <v>4.5</v>
      </c>
      <c r="S17" s="10">
        <v>90</v>
      </c>
      <c r="T17" s="10"/>
      <c r="U17" s="10"/>
      <c r="V17" s="10">
        <v>113</v>
      </c>
      <c r="W17" s="12">
        <v>42150</v>
      </c>
      <c r="X17" s="10">
        <v>3</v>
      </c>
      <c r="Y17" s="10">
        <v>4380585</v>
      </c>
      <c r="Z17" s="10">
        <v>13</v>
      </c>
      <c r="AA17" s="10">
        <v>3.75</v>
      </c>
      <c r="AB17" s="10">
        <v>1</v>
      </c>
      <c r="AC17" s="11">
        <v>4.25</v>
      </c>
      <c r="AD17" s="13">
        <v>166.46</v>
      </c>
    </row>
    <row r="18" spans="1:30">
      <c r="A18" s="9">
        <f t="shared" si="3"/>
        <v>11</v>
      </c>
      <c r="B18" s="10">
        <v>3</v>
      </c>
      <c r="C18" s="10">
        <v>4</v>
      </c>
      <c r="D18" s="6">
        <f t="shared" si="0"/>
        <v>46.4</v>
      </c>
      <c r="E18" s="5">
        <v>14</v>
      </c>
      <c r="F18" s="7">
        <v>1</v>
      </c>
      <c r="G18" s="6">
        <f t="shared" si="1"/>
        <v>196.04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 t="s">
        <v>49</v>
      </c>
      <c r="N18" s="11">
        <v>37.119999999999997</v>
      </c>
      <c r="O18" s="10">
        <v>0</v>
      </c>
      <c r="P18" s="10">
        <v>850</v>
      </c>
      <c r="Q18" s="10">
        <v>700</v>
      </c>
      <c r="R18" s="10">
        <v>4.5</v>
      </c>
      <c r="S18" s="10">
        <v>92</v>
      </c>
      <c r="T18" s="10"/>
      <c r="U18" s="10"/>
      <c r="V18" s="10">
        <v>114</v>
      </c>
      <c r="W18" s="12">
        <v>42154</v>
      </c>
      <c r="X18" s="10">
        <v>2</v>
      </c>
      <c r="Y18" s="10">
        <v>4380593</v>
      </c>
      <c r="Z18" s="10">
        <v>13</v>
      </c>
      <c r="AA18" s="10">
        <v>8.25</v>
      </c>
      <c r="AB18" s="10">
        <v>1</v>
      </c>
      <c r="AC18" s="11">
        <v>4</v>
      </c>
      <c r="AD18" s="13">
        <v>171.97</v>
      </c>
    </row>
    <row r="19" spans="1:30" ht="13" thickBot="1">
      <c r="A19" s="9">
        <f t="shared" si="3"/>
        <v>12</v>
      </c>
      <c r="B19" s="10">
        <v>7</v>
      </c>
      <c r="C19" s="10">
        <v>9</v>
      </c>
      <c r="D19" s="6">
        <f t="shared" si="0"/>
        <v>107.88</v>
      </c>
      <c r="E19" s="5">
        <v>1</v>
      </c>
      <c r="F19" s="7">
        <v>5</v>
      </c>
      <c r="G19" s="6">
        <f t="shared" si="1"/>
        <v>19.72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63.8</v>
      </c>
      <c r="O19" s="10">
        <v>1</v>
      </c>
      <c r="P19" s="10">
        <v>800</v>
      </c>
      <c r="Q19" s="10">
        <v>700</v>
      </c>
      <c r="R19" s="10">
        <v>4.5</v>
      </c>
      <c r="S19" s="10">
        <v>95</v>
      </c>
      <c r="T19" s="10"/>
      <c r="U19" s="10"/>
      <c r="V19" s="10">
        <v>128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12</v>
      </c>
      <c r="C20" s="10">
        <v>2</v>
      </c>
      <c r="D20" s="6">
        <f t="shared" si="0"/>
        <v>169.35999999999999</v>
      </c>
      <c r="E20" s="5">
        <v>1</v>
      </c>
      <c r="F20" s="7">
        <v>5</v>
      </c>
      <c r="G20" s="6">
        <f t="shared" si="1"/>
        <v>19.72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f>IF(B20=0,0,(D20+G20)-(D19+G19))</f>
        <v>61.47999999999999</v>
      </c>
      <c r="O20" s="10">
        <v>2</v>
      </c>
      <c r="P20" s="10">
        <v>800</v>
      </c>
      <c r="Q20" s="10">
        <v>700</v>
      </c>
      <c r="R20" s="10">
        <v>4.5</v>
      </c>
      <c r="S20" s="10">
        <v>92</v>
      </c>
      <c r="T20" s="10"/>
      <c r="U20" s="10"/>
      <c r="V20" s="14">
        <v>122</v>
      </c>
      <c r="W20" s="42" t="s">
        <v>34</v>
      </c>
      <c r="X20" s="42"/>
      <c r="Y20" s="42"/>
      <c r="Z20" s="42"/>
      <c r="AA20" s="42"/>
      <c r="AB20" s="42"/>
      <c r="AC20" s="42"/>
      <c r="AD20" s="15">
        <v>1780.89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5</v>
      </c>
      <c r="G21" s="6">
        <f t="shared" si="1"/>
        <v>47.559999999999995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>IF(B21=0,0,(D21+G21)-(D20+G20))</f>
        <v>56.84</v>
      </c>
      <c r="O21" s="10">
        <v>2</v>
      </c>
      <c r="P21" s="10">
        <v>800</v>
      </c>
      <c r="Q21" s="10">
        <v>700</v>
      </c>
      <c r="R21" s="16">
        <v>4.5</v>
      </c>
      <c r="S21" s="10">
        <v>91</v>
      </c>
      <c r="T21" s="10"/>
      <c r="U21" s="10"/>
      <c r="V21" s="10">
        <v>126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7</v>
      </c>
      <c r="F22" s="7">
        <v>8</v>
      </c>
      <c r="G22" s="6">
        <f t="shared" si="1"/>
        <v>106.72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59.16</v>
      </c>
      <c r="O22" s="10">
        <v>2</v>
      </c>
      <c r="P22" s="10">
        <v>800</v>
      </c>
      <c r="Q22" s="10">
        <v>700</v>
      </c>
      <c r="R22" s="10">
        <v>4.5</v>
      </c>
      <c r="S22" s="10">
        <v>91</v>
      </c>
      <c r="T22" s="10"/>
      <c r="U22" s="10"/>
      <c r="V22" s="10">
        <v>129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12</v>
      </c>
      <c r="F23" s="7">
        <v>0</v>
      </c>
      <c r="G23" s="6">
        <f t="shared" si="1"/>
        <v>167.04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61.19</v>
      </c>
      <c r="O23" s="10">
        <v>2</v>
      </c>
      <c r="P23" s="10">
        <v>800</v>
      </c>
      <c r="Q23" s="10">
        <v>750</v>
      </c>
      <c r="R23" s="10">
        <v>4.5</v>
      </c>
      <c r="S23" s="10">
        <v>93</v>
      </c>
      <c r="T23" s="10"/>
      <c r="U23" s="10"/>
      <c r="V23" s="10">
        <v>130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3</v>
      </c>
      <c r="I24" s="10">
        <v>6</v>
      </c>
      <c r="J24" s="6">
        <f t="shared" si="2"/>
        <v>48.72</v>
      </c>
      <c r="K24" s="5"/>
      <c r="L24" s="10"/>
      <c r="M24" s="8"/>
      <c r="N24" s="11">
        <v>60.32</v>
      </c>
      <c r="O24" s="10">
        <v>3</v>
      </c>
      <c r="P24" s="10">
        <v>775</v>
      </c>
      <c r="Q24" s="10">
        <v>750</v>
      </c>
      <c r="R24" s="10">
        <v>4.5</v>
      </c>
      <c r="S24" s="10">
        <v>91</v>
      </c>
      <c r="T24" s="10"/>
      <c r="U24" s="10"/>
      <c r="V24" s="10">
        <v>130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4</v>
      </c>
      <c r="G25" s="6">
        <f t="shared" si="1"/>
        <v>18.559999999999999</v>
      </c>
      <c r="H25" s="5">
        <v>7</v>
      </c>
      <c r="I25" s="10">
        <v>7</v>
      </c>
      <c r="J25" s="6">
        <f t="shared" si="2"/>
        <v>105.55999999999999</v>
      </c>
      <c r="K25" s="5"/>
      <c r="L25" s="10"/>
      <c r="M25" s="8"/>
      <c r="N25" s="11">
        <v>58</v>
      </c>
      <c r="O25" s="10">
        <v>2</v>
      </c>
      <c r="P25" s="10">
        <v>775</v>
      </c>
      <c r="Q25" s="10">
        <v>750</v>
      </c>
      <c r="R25" s="10">
        <v>4.5</v>
      </c>
      <c r="S25" s="10">
        <v>90</v>
      </c>
      <c r="T25" s="10"/>
      <c r="U25" s="10"/>
      <c r="V25" s="17">
        <v>129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12</v>
      </c>
      <c r="I26" s="10">
        <v>2</v>
      </c>
      <c r="J26" s="6">
        <f t="shared" si="2"/>
        <v>169.35999999999999</v>
      </c>
      <c r="K26" s="5"/>
      <c r="L26" s="10"/>
      <c r="M26" s="8"/>
      <c r="N26" s="11">
        <v>63.8</v>
      </c>
      <c r="O26" s="10">
        <v>3</v>
      </c>
      <c r="P26" s="10">
        <v>750</v>
      </c>
      <c r="Q26" s="10">
        <v>750</v>
      </c>
      <c r="R26" s="10">
        <v>4.5</v>
      </c>
      <c r="S26" s="10">
        <v>91</v>
      </c>
      <c r="T26" s="10"/>
      <c r="U26" s="10"/>
      <c r="V26" s="10">
        <v>134</v>
      </c>
      <c r="W26" s="44" t="s">
        <v>37</v>
      </c>
      <c r="X26" s="44"/>
      <c r="Y26" s="44"/>
      <c r="Z26" s="44"/>
      <c r="AA26" s="44"/>
      <c r="AB26" s="44"/>
      <c r="AC26" s="39">
        <v>262.16000000000003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3</v>
      </c>
      <c r="F27" s="7">
        <v>8</v>
      </c>
      <c r="G27" s="6">
        <f t="shared" si="1"/>
        <v>51.04</v>
      </c>
      <c r="H27" s="5">
        <v>14</v>
      </c>
      <c r="I27" s="10">
        <v>1</v>
      </c>
      <c r="J27" s="6">
        <f t="shared" si="2"/>
        <v>196.04</v>
      </c>
      <c r="K27" s="5"/>
      <c r="L27" s="10"/>
      <c r="M27" s="8"/>
      <c r="N27" s="11">
        <v>59.16</v>
      </c>
      <c r="O27" s="10">
        <v>3</v>
      </c>
      <c r="P27" s="10">
        <v>725</v>
      </c>
      <c r="Q27" s="10">
        <v>750</v>
      </c>
      <c r="R27" s="10">
        <v>4.5</v>
      </c>
      <c r="S27" s="10">
        <v>90</v>
      </c>
      <c r="T27" s="10"/>
      <c r="U27" s="10"/>
      <c r="V27" s="10">
        <v>136</v>
      </c>
      <c r="W27" s="38" t="s">
        <v>13</v>
      </c>
      <c r="X27" s="38"/>
      <c r="Y27" s="38"/>
      <c r="Z27" s="38"/>
      <c r="AA27" s="38"/>
      <c r="AB27" s="38"/>
      <c r="AC27" s="39">
        <v>1780.89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8</v>
      </c>
      <c r="F28" s="7">
        <v>2</v>
      </c>
      <c r="G28" s="6">
        <f t="shared" si="1"/>
        <v>113.67999999999999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f>IF(B28=0,0,(D28+G28)-(D27+G27))</f>
        <v>62.639999999999986</v>
      </c>
      <c r="O28" s="10">
        <v>3</v>
      </c>
      <c r="P28" s="10">
        <v>725</v>
      </c>
      <c r="Q28" s="10">
        <v>750</v>
      </c>
      <c r="R28" s="10">
        <v>4.5</v>
      </c>
      <c r="S28" s="10">
        <v>90</v>
      </c>
      <c r="T28" s="10"/>
      <c r="U28" s="10"/>
      <c r="V28" s="10">
        <v>143</v>
      </c>
      <c r="W28" s="38" t="s">
        <v>38</v>
      </c>
      <c r="X28" s="38"/>
      <c r="Y28" s="38"/>
      <c r="Z28" s="38"/>
      <c r="AA28" s="38"/>
      <c r="AB28" s="38"/>
      <c r="AC28" s="39">
        <v>266.8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9</v>
      </c>
      <c r="F29" s="7">
        <v>3</v>
      </c>
      <c r="G29" s="6">
        <v>128.76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v>17.11</v>
      </c>
      <c r="O29" s="10">
        <v>0</v>
      </c>
      <c r="P29" s="10">
        <v>1400</v>
      </c>
      <c r="Q29" s="10">
        <v>750</v>
      </c>
      <c r="R29" s="10">
        <v>4.5</v>
      </c>
      <c r="S29" s="10" t="s">
        <v>33</v>
      </c>
      <c r="T29" s="10" t="s">
        <v>277</v>
      </c>
      <c r="U29" s="10"/>
      <c r="V29" s="10">
        <v>29</v>
      </c>
      <c r="W29" s="38" t="s">
        <v>11</v>
      </c>
      <c r="X29" s="38"/>
      <c r="Y29" s="38"/>
      <c r="Z29" s="38"/>
      <c r="AA29" s="38"/>
      <c r="AB29" s="38"/>
      <c r="AC29" s="39">
        <v>1776.25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13</v>
      </c>
      <c r="F30" s="7">
        <v>4</v>
      </c>
      <c r="G30" s="6">
        <f t="shared" si="1"/>
        <v>185.6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f>IF(B30=0,0,(D30+G30)-(D29+G29))</f>
        <v>56.84</v>
      </c>
      <c r="O30" s="10">
        <v>2</v>
      </c>
      <c r="P30" s="10">
        <v>800</v>
      </c>
      <c r="Q30" s="10">
        <v>750</v>
      </c>
      <c r="R30" s="10">
        <v>4.5</v>
      </c>
      <c r="S30" s="10">
        <v>94</v>
      </c>
      <c r="T30" s="10"/>
      <c r="U30" s="10"/>
      <c r="V30" s="10">
        <v>118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1</v>
      </c>
      <c r="G31" s="6">
        <f t="shared" si="1"/>
        <v>196.04</v>
      </c>
      <c r="H31" s="5">
        <v>4</v>
      </c>
      <c r="I31" s="10">
        <v>7</v>
      </c>
      <c r="J31" s="6">
        <f t="shared" si="4"/>
        <v>63.8</v>
      </c>
      <c r="K31" s="5"/>
      <c r="L31" s="10"/>
      <c r="M31" s="8"/>
      <c r="N31" s="11">
        <v>55.68</v>
      </c>
      <c r="O31" s="10">
        <v>2</v>
      </c>
      <c r="P31" s="10">
        <v>875</v>
      </c>
      <c r="Q31" s="10">
        <v>750</v>
      </c>
      <c r="R31" s="10">
        <v>4.5</v>
      </c>
      <c r="S31" s="10">
        <v>90</v>
      </c>
      <c r="T31" s="10"/>
      <c r="U31" s="10"/>
      <c r="V31" s="10">
        <v>124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14</v>
      </c>
      <c r="F32" s="7">
        <v>1</v>
      </c>
      <c r="G32" s="6">
        <f t="shared" si="1"/>
        <v>196.04</v>
      </c>
      <c r="H32" s="5">
        <v>8</v>
      </c>
      <c r="I32" s="10">
        <v>6</v>
      </c>
      <c r="J32" s="6">
        <f t="shared" si="4"/>
        <v>118.32</v>
      </c>
      <c r="K32" s="5"/>
      <c r="L32" s="10"/>
      <c r="M32" s="8"/>
      <c r="N32" s="11">
        <v>54.52</v>
      </c>
      <c r="O32" s="10">
        <v>2</v>
      </c>
      <c r="P32" s="10">
        <v>875</v>
      </c>
      <c r="Q32" s="10">
        <v>750</v>
      </c>
      <c r="R32" s="10">
        <v>4.5</v>
      </c>
      <c r="S32" s="10">
        <v>89</v>
      </c>
      <c r="T32" s="10"/>
      <c r="U32" s="10"/>
      <c r="V32" s="10">
        <v>128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1</v>
      </c>
      <c r="G33" s="6">
        <f t="shared" si="1"/>
        <v>196.04</v>
      </c>
      <c r="H33" s="5">
        <v>12</v>
      </c>
      <c r="I33" s="10">
        <v>7</v>
      </c>
      <c r="J33" s="6">
        <f t="shared" si="4"/>
        <v>175.16</v>
      </c>
      <c r="K33" s="5"/>
      <c r="L33" s="10"/>
      <c r="M33" s="8"/>
      <c r="N33" s="11">
        <v>56.84</v>
      </c>
      <c r="O33" s="10">
        <v>2</v>
      </c>
      <c r="P33" s="10">
        <v>850</v>
      </c>
      <c r="Q33" s="10">
        <v>750</v>
      </c>
      <c r="R33" s="10">
        <v>4.5</v>
      </c>
      <c r="S33" s="10">
        <v>110</v>
      </c>
      <c r="T33" s="10"/>
      <c r="U33" s="10"/>
      <c r="V33" s="10">
        <v>140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1</v>
      </c>
      <c r="G34" s="6">
        <f t="shared" si="1"/>
        <v>196.04</v>
      </c>
      <c r="H34" s="5">
        <v>4</v>
      </c>
      <c r="I34" s="10">
        <v>6</v>
      </c>
      <c r="J34" s="6">
        <f t="shared" si="4"/>
        <v>62.639999999999993</v>
      </c>
      <c r="K34" s="5"/>
      <c r="L34" s="10"/>
      <c r="M34" s="8"/>
      <c r="N34" s="11">
        <v>53.94</v>
      </c>
      <c r="O34" s="10">
        <v>1</v>
      </c>
      <c r="P34" s="10">
        <v>800</v>
      </c>
      <c r="Q34" s="10">
        <v>750</v>
      </c>
      <c r="R34" s="10">
        <v>4.5</v>
      </c>
      <c r="S34" s="10">
        <v>92</v>
      </c>
      <c r="T34" s="10"/>
      <c r="U34" s="10"/>
      <c r="V34" s="10">
        <v>130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6</v>
      </c>
      <c r="G35" s="6">
        <f t="shared" si="1"/>
        <v>187.92</v>
      </c>
      <c r="H35" s="5">
        <v>9</v>
      </c>
      <c r="I35" s="10">
        <v>0</v>
      </c>
      <c r="J35" s="6">
        <f t="shared" si="4"/>
        <v>125.27999999999999</v>
      </c>
      <c r="K35" s="5"/>
      <c r="L35" s="10"/>
      <c r="M35" s="8"/>
      <c r="N35" s="11">
        <v>54.52</v>
      </c>
      <c r="O35" s="10">
        <v>2</v>
      </c>
      <c r="P35" s="10">
        <v>800</v>
      </c>
      <c r="Q35" s="10">
        <v>750</v>
      </c>
      <c r="R35" s="10">
        <v>4.5</v>
      </c>
      <c r="S35" s="10">
        <v>90</v>
      </c>
      <c r="T35" s="10"/>
      <c r="U35" s="10"/>
      <c r="V35" s="10">
        <v>137</v>
      </c>
      <c r="W35" s="19" t="s">
        <v>45</v>
      </c>
      <c r="X35" s="19"/>
      <c r="Y35" s="34" t="s">
        <v>275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13</v>
      </c>
      <c r="F36" s="7">
        <v>6</v>
      </c>
      <c r="G36" s="6">
        <f t="shared" si="1"/>
        <v>187.92</v>
      </c>
      <c r="H36" s="5">
        <v>13</v>
      </c>
      <c r="I36" s="10">
        <v>10</v>
      </c>
      <c r="J36" s="6">
        <f t="shared" si="4"/>
        <v>192.55999999999997</v>
      </c>
      <c r="K36" s="5"/>
      <c r="L36" s="10"/>
      <c r="M36" s="8"/>
      <c r="N36" s="11">
        <v>67.28</v>
      </c>
      <c r="O36" s="10">
        <v>2</v>
      </c>
      <c r="P36" s="10">
        <v>750</v>
      </c>
      <c r="Q36" s="10">
        <v>750</v>
      </c>
      <c r="R36" s="10">
        <v>6</v>
      </c>
      <c r="S36" s="10">
        <v>94</v>
      </c>
      <c r="T36" s="10"/>
      <c r="U36" s="10"/>
      <c r="V36" s="10">
        <v>165</v>
      </c>
      <c r="W36" s="34" t="s">
        <v>276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6</v>
      </c>
      <c r="C37" s="10">
        <v>8</v>
      </c>
      <c r="D37" s="6">
        <f t="shared" si="0"/>
        <v>92.8</v>
      </c>
      <c r="E37" s="5">
        <v>13</v>
      </c>
      <c r="F37" s="7">
        <v>6</v>
      </c>
      <c r="G37" s="6">
        <f t="shared" si="1"/>
        <v>187.92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v>76.56</v>
      </c>
      <c r="O37" s="10">
        <v>3</v>
      </c>
      <c r="P37" s="10">
        <v>700</v>
      </c>
      <c r="Q37" s="10">
        <v>750</v>
      </c>
      <c r="R37" s="10">
        <v>6</v>
      </c>
      <c r="S37" s="10">
        <v>90</v>
      </c>
      <c r="T37" s="10"/>
      <c r="U37" s="10"/>
      <c r="V37" s="10">
        <v>170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10</v>
      </c>
      <c r="C38" s="10">
        <v>11</v>
      </c>
      <c r="D38" s="6">
        <f t="shared" si="0"/>
        <v>151.95999999999998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/>
      <c r="N38" s="11">
        <v>61.77</v>
      </c>
      <c r="O38" s="10">
        <v>2</v>
      </c>
      <c r="P38" s="10">
        <v>700</v>
      </c>
      <c r="Q38" s="10">
        <v>750</v>
      </c>
      <c r="R38" s="10">
        <v>6</v>
      </c>
      <c r="S38" s="10">
        <v>89</v>
      </c>
      <c r="T38" s="10"/>
      <c r="U38" s="10"/>
      <c r="V38" s="10">
        <v>175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0</v>
      </c>
      <c r="D39" s="6">
        <f t="shared" si="0"/>
        <v>194.88</v>
      </c>
      <c r="E39" s="5">
        <v>3</v>
      </c>
      <c r="F39" s="7">
        <v>6</v>
      </c>
      <c r="G39" s="6">
        <f t="shared" si="1"/>
        <v>48.72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/>
      <c r="N39" s="11">
        <f>IF(B39=0,0,(D39+G39)-(D38+G38))</f>
        <v>73.080000000000013</v>
      </c>
      <c r="O39" s="10">
        <v>3</v>
      </c>
      <c r="P39" s="10">
        <v>800</v>
      </c>
      <c r="Q39" s="10">
        <v>750</v>
      </c>
      <c r="R39" s="10">
        <v>6</v>
      </c>
      <c r="S39" s="10">
        <v>82</v>
      </c>
      <c r="T39" s="10"/>
      <c r="U39" s="10"/>
      <c r="V39" s="10">
        <v>178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1952.5699999999995</v>
      </c>
      <c r="O40" s="20"/>
      <c r="T40" s="22" t="s">
        <v>34</v>
      </c>
      <c r="U40" s="20">
        <f>SUM(U9:U39)</f>
        <v>0</v>
      </c>
      <c r="V40" s="20">
        <f>SUM(V9:V39)</f>
        <v>3955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3955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B13" zoomScale="75" zoomScaleNormal="75" zoomScalePageLayoutView="75" workbookViewId="0">
      <selection activeCell="W36" sqref="W36:AD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33203125" customWidth="1"/>
    <col min="4" max="4" width="7.6640625" customWidth="1"/>
    <col min="5" max="5" width="4.1640625" customWidth="1"/>
    <col min="6" max="6" width="5.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5" customWidth="1"/>
    <col min="26" max="26" width="4.1640625" customWidth="1"/>
    <col min="27" max="27" width="6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3</v>
      </c>
      <c r="F8" s="7">
        <v>6</v>
      </c>
      <c r="G8" s="6">
        <f t="shared" ref="G8:G39" si="1">((+E8*12)+F8)*1.16</f>
        <v>48.72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8</v>
      </c>
      <c r="F9" s="7">
        <v>8</v>
      </c>
      <c r="G9" s="6">
        <f t="shared" si="1"/>
        <v>120.63999999999999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f>IF(B9=0,0,(D9+G9)-(D8+G8))</f>
        <v>71.919999999999987</v>
      </c>
      <c r="O9" s="10">
        <v>3</v>
      </c>
      <c r="P9" s="10">
        <v>750</v>
      </c>
      <c r="Q9" s="10">
        <v>750</v>
      </c>
      <c r="R9" s="10">
        <v>6</v>
      </c>
      <c r="S9" s="10">
        <v>89</v>
      </c>
      <c r="T9" s="10"/>
      <c r="U9" s="10"/>
      <c r="V9" s="10">
        <v>181</v>
      </c>
      <c r="W9" s="12">
        <v>42157</v>
      </c>
      <c r="X9" s="10">
        <v>1</v>
      </c>
      <c r="Y9" s="10">
        <v>740856</v>
      </c>
      <c r="Z9" s="10">
        <v>14</v>
      </c>
      <c r="AA9" s="10">
        <v>2</v>
      </c>
      <c r="AB9" s="10">
        <v>1</v>
      </c>
      <c r="AC9" s="11">
        <v>4</v>
      </c>
      <c r="AD9" s="13">
        <v>178.64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13</v>
      </c>
      <c r="F10" s="7">
        <v>5</v>
      </c>
      <c r="G10" s="6">
        <f t="shared" si="1"/>
        <v>186.76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v>68.44</v>
      </c>
      <c r="O10" s="10">
        <v>3</v>
      </c>
      <c r="P10" s="10">
        <v>700</v>
      </c>
      <c r="Q10" s="10">
        <v>750</v>
      </c>
      <c r="R10" s="10">
        <v>6</v>
      </c>
      <c r="S10" s="10">
        <v>96</v>
      </c>
      <c r="T10" s="10"/>
      <c r="U10" s="10"/>
      <c r="V10" s="10">
        <v>183</v>
      </c>
      <c r="W10" s="12">
        <v>42160</v>
      </c>
      <c r="X10" s="10">
        <v>2</v>
      </c>
      <c r="Y10" s="10">
        <v>3771955</v>
      </c>
      <c r="Z10" s="10">
        <v>14</v>
      </c>
      <c r="AA10" s="10">
        <v>1</v>
      </c>
      <c r="AB10" s="10">
        <v>1</v>
      </c>
      <c r="AC10" s="11">
        <v>4</v>
      </c>
      <c r="AD10" s="13">
        <v>177.48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0</v>
      </c>
      <c r="G11" s="6">
        <f t="shared" si="1"/>
        <v>194.88</v>
      </c>
      <c r="H11" s="5">
        <v>5</v>
      </c>
      <c r="I11" s="10">
        <v>4</v>
      </c>
      <c r="J11" s="6">
        <f t="shared" si="2"/>
        <v>74.239999999999995</v>
      </c>
      <c r="K11" s="5"/>
      <c r="L11" s="10"/>
      <c r="M11" s="8"/>
      <c r="N11" s="11">
        <v>63.8</v>
      </c>
      <c r="O11" s="10">
        <v>2</v>
      </c>
      <c r="P11" s="10">
        <v>800</v>
      </c>
      <c r="Q11" s="10">
        <v>800</v>
      </c>
      <c r="R11" s="10">
        <v>6</v>
      </c>
      <c r="S11" s="10">
        <v>94</v>
      </c>
      <c r="T11" s="10"/>
      <c r="U11" s="10"/>
      <c r="V11" s="10">
        <v>175</v>
      </c>
      <c r="W11" s="12">
        <v>42163</v>
      </c>
      <c r="X11" s="10">
        <v>3</v>
      </c>
      <c r="Y11" s="10">
        <v>1050406</v>
      </c>
      <c r="Z11" s="10">
        <v>14</v>
      </c>
      <c r="AA11" s="10">
        <v>5</v>
      </c>
      <c r="AB11" s="10">
        <v>1</v>
      </c>
      <c r="AC11" s="11">
        <v>5</v>
      </c>
      <c r="AD11" s="13">
        <v>180.95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10</v>
      </c>
      <c r="I12" s="10">
        <v>4</v>
      </c>
      <c r="J12" s="6">
        <f t="shared" si="2"/>
        <v>143.84</v>
      </c>
      <c r="K12" s="5"/>
      <c r="L12" s="10"/>
      <c r="M12" s="8"/>
      <c r="N12" s="11">
        <v>70.760000000000005</v>
      </c>
      <c r="O12" s="10">
        <v>2</v>
      </c>
      <c r="P12" s="10">
        <v>750</v>
      </c>
      <c r="Q12" s="10">
        <v>750</v>
      </c>
      <c r="R12" s="10">
        <v>6</v>
      </c>
      <c r="S12" s="10">
        <v>88</v>
      </c>
      <c r="T12" s="10"/>
      <c r="U12" s="10"/>
      <c r="V12" s="10">
        <v>186</v>
      </c>
      <c r="W12" s="12">
        <v>42165</v>
      </c>
      <c r="X12" s="10">
        <v>2</v>
      </c>
      <c r="Y12" s="10">
        <v>1050413</v>
      </c>
      <c r="Z12" s="10">
        <v>14</v>
      </c>
      <c r="AA12" s="10">
        <v>5</v>
      </c>
      <c r="AB12" s="10">
        <v>1</v>
      </c>
      <c r="AC12" s="11">
        <v>5</v>
      </c>
      <c r="AD12" s="13">
        <v>180.95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11</v>
      </c>
      <c r="I13" s="10">
        <v>9</v>
      </c>
      <c r="J13" s="6">
        <f t="shared" si="2"/>
        <v>163.56</v>
      </c>
      <c r="K13" s="5"/>
      <c r="L13" s="10"/>
      <c r="M13" s="8"/>
      <c r="N13" s="11">
        <v>19.72</v>
      </c>
      <c r="O13" s="10">
        <v>2</v>
      </c>
      <c r="P13" s="10">
        <v>1400</v>
      </c>
      <c r="Q13" s="10">
        <v>750</v>
      </c>
      <c r="R13" s="10">
        <v>7</v>
      </c>
      <c r="S13" s="10">
        <v>84</v>
      </c>
      <c r="T13" s="10" t="s">
        <v>278</v>
      </c>
      <c r="U13" s="10"/>
      <c r="V13" s="10">
        <v>61</v>
      </c>
      <c r="W13" s="12">
        <v>42168</v>
      </c>
      <c r="X13" s="10">
        <v>3</v>
      </c>
      <c r="Y13" s="10">
        <v>4380614</v>
      </c>
      <c r="Z13" s="10">
        <v>14</v>
      </c>
      <c r="AA13" s="10">
        <v>5.5</v>
      </c>
      <c r="AB13" s="10">
        <v>1</v>
      </c>
      <c r="AC13" s="11">
        <v>4</v>
      </c>
      <c r="AD13" s="13">
        <v>182.7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2</v>
      </c>
      <c r="F14" s="7">
        <v>4</v>
      </c>
      <c r="G14" s="6">
        <f t="shared" si="1"/>
        <v>32.479999999999997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48.72</v>
      </c>
      <c r="O14" s="10">
        <v>1</v>
      </c>
      <c r="P14" s="10">
        <v>850</v>
      </c>
      <c r="Q14" s="10">
        <v>750</v>
      </c>
      <c r="R14" s="10">
        <v>4.5</v>
      </c>
      <c r="S14" s="10">
        <v>85</v>
      </c>
      <c r="T14" s="10"/>
      <c r="U14" s="10"/>
      <c r="V14" s="10">
        <v>143</v>
      </c>
      <c r="W14" s="12">
        <v>42172</v>
      </c>
      <c r="X14" s="10">
        <v>2</v>
      </c>
      <c r="Y14" s="10">
        <v>1050425</v>
      </c>
      <c r="Z14" s="10">
        <v>14</v>
      </c>
      <c r="AA14" s="10">
        <v>3.5</v>
      </c>
      <c r="AB14" s="10">
        <v>1</v>
      </c>
      <c r="AC14" s="11">
        <v>4</v>
      </c>
      <c r="AD14" s="13">
        <v>180.38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8</v>
      </c>
      <c r="G15" s="6">
        <f t="shared" si="1"/>
        <v>92.8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62.63</v>
      </c>
      <c r="O15" s="10">
        <v>2</v>
      </c>
      <c r="P15" s="10">
        <v>800</v>
      </c>
      <c r="Q15" s="10">
        <v>750</v>
      </c>
      <c r="R15" s="10">
        <v>4.5</v>
      </c>
      <c r="S15" s="10">
        <v>85</v>
      </c>
      <c r="T15" s="10"/>
      <c r="U15" s="10"/>
      <c r="V15" s="10">
        <v>172</v>
      </c>
      <c r="W15" s="12">
        <v>42174</v>
      </c>
      <c r="X15" s="10">
        <v>3</v>
      </c>
      <c r="Y15" s="10">
        <v>485928</v>
      </c>
      <c r="Z15" s="10">
        <v>14</v>
      </c>
      <c r="AA15" s="10">
        <v>5.75</v>
      </c>
      <c r="AB15" s="10">
        <v>1</v>
      </c>
      <c r="AC15" s="11">
        <v>4</v>
      </c>
      <c r="AD15" s="13">
        <v>182.99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11</v>
      </c>
      <c r="F16" s="7">
        <v>4</v>
      </c>
      <c r="G16" s="6">
        <f t="shared" si="1"/>
        <v>157.76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/>
      <c r="N16" s="11">
        <f>IF(B16=0,0,(D16+G16)-(D15+G15))</f>
        <v>64.959999999999994</v>
      </c>
      <c r="O16" s="10">
        <v>5</v>
      </c>
      <c r="P16" s="10">
        <v>800</v>
      </c>
      <c r="Q16" s="10">
        <v>750</v>
      </c>
      <c r="R16" s="10">
        <v>5</v>
      </c>
      <c r="S16" s="10">
        <v>88</v>
      </c>
      <c r="T16" s="10"/>
      <c r="U16" s="10"/>
      <c r="V16" s="10">
        <v>190</v>
      </c>
      <c r="W16" s="12">
        <v>42178</v>
      </c>
      <c r="X16" s="10">
        <v>2</v>
      </c>
      <c r="Y16" s="10">
        <v>3741328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5</v>
      </c>
      <c r="G17" s="6">
        <f t="shared" si="1"/>
        <v>19.72</v>
      </c>
      <c r="H17" s="5">
        <v>3</v>
      </c>
      <c r="I17" s="10">
        <v>5</v>
      </c>
      <c r="J17" s="6">
        <f t="shared" si="2"/>
        <v>47.559999999999995</v>
      </c>
      <c r="K17" s="5"/>
      <c r="L17" s="10"/>
      <c r="M17" s="8"/>
      <c r="N17" s="11">
        <v>70.760000000000005</v>
      </c>
      <c r="O17" s="10">
        <v>4</v>
      </c>
      <c r="P17" s="10">
        <v>800</v>
      </c>
      <c r="Q17" s="10">
        <v>750</v>
      </c>
      <c r="R17" s="10">
        <v>5</v>
      </c>
      <c r="S17" s="10">
        <v>90</v>
      </c>
      <c r="T17" s="10"/>
      <c r="U17" s="10"/>
      <c r="V17" s="10">
        <v>194</v>
      </c>
      <c r="W17" s="12">
        <v>42179</v>
      </c>
      <c r="X17" s="10">
        <v>3</v>
      </c>
      <c r="Y17" s="10">
        <v>1050433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5</v>
      </c>
      <c r="G18" s="6">
        <f t="shared" si="1"/>
        <v>19.72</v>
      </c>
      <c r="H18" s="5">
        <v>8</v>
      </c>
      <c r="I18" s="10">
        <v>3</v>
      </c>
      <c r="J18" s="6">
        <f t="shared" si="2"/>
        <v>114.83999999999999</v>
      </c>
      <c r="K18" s="5"/>
      <c r="L18" s="10"/>
      <c r="M18" s="8"/>
      <c r="N18" s="11">
        <v>67.28</v>
      </c>
      <c r="O18" s="10">
        <v>4</v>
      </c>
      <c r="P18" s="10">
        <v>800</v>
      </c>
      <c r="Q18" s="10">
        <v>750</v>
      </c>
      <c r="R18" s="10">
        <v>5</v>
      </c>
      <c r="S18" s="10">
        <v>89</v>
      </c>
      <c r="T18" s="10"/>
      <c r="U18" s="10"/>
      <c r="V18" s="10">
        <v>195</v>
      </c>
      <c r="W18" s="12">
        <v>42184</v>
      </c>
      <c r="X18" s="10">
        <v>2</v>
      </c>
      <c r="Y18" s="10">
        <v>1050443</v>
      </c>
      <c r="Z18" s="10">
        <v>14</v>
      </c>
      <c r="AA18" s="10">
        <v>6</v>
      </c>
      <c r="AB18" s="10">
        <v>1</v>
      </c>
      <c r="AC18" s="11">
        <v>4.5</v>
      </c>
      <c r="AD18" s="13">
        <v>182.7</v>
      </c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5</v>
      </c>
      <c r="G19" s="6">
        <f t="shared" si="1"/>
        <v>19.72</v>
      </c>
      <c r="H19" s="5">
        <v>13</v>
      </c>
      <c r="I19" s="10">
        <v>2</v>
      </c>
      <c r="J19" s="6">
        <f t="shared" si="2"/>
        <v>183.28</v>
      </c>
      <c r="K19" s="5"/>
      <c r="L19" s="10"/>
      <c r="M19" s="8"/>
      <c r="N19" s="11">
        <v>68.44</v>
      </c>
      <c r="O19" s="10">
        <v>5</v>
      </c>
      <c r="P19" s="10">
        <v>800</v>
      </c>
      <c r="Q19" s="10">
        <v>750</v>
      </c>
      <c r="R19" s="10">
        <v>5</v>
      </c>
      <c r="S19" s="10">
        <v>87</v>
      </c>
      <c r="T19" s="10"/>
      <c r="U19" s="10"/>
      <c r="V19" s="10">
        <v>198</v>
      </c>
      <c r="W19" s="12">
        <v>42185</v>
      </c>
      <c r="X19" s="10">
        <v>3</v>
      </c>
      <c r="Y19" s="10">
        <v>1050446</v>
      </c>
      <c r="Z19" s="10">
        <v>14</v>
      </c>
      <c r="AA19" s="10">
        <v>4</v>
      </c>
      <c r="AB19" s="10">
        <v>1</v>
      </c>
      <c r="AC19" s="11">
        <v>4</v>
      </c>
      <c r="AD19" s="13">
        <v>180.96</v>
      </c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3</v>
      </c>
      <c r="G20" s="6">
        <f t="shared" si="1"/>
        <v>73.08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69.599999999999994</v>
      </c>
      <c r="O20" s="10">
        <v>5</v>
      </c>
      <c r="P20" s="10">
        <v>800</v>
      </c>
      <c r="Q20" s="10">
        <v>750</v>
      </c>
      <c r="R20" s="10">
        <v>5</v>
      </c>
      <c r="S20" s="10">
        <v>88</v>
      </c>
      <c r="T20" s="10"/>
      <c r="U20" s="10"/>
      <c r="V20" s="14">
        <v>201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10</v>
      </c>
      <c r="F21" s="7">
        <v>4</v>
      </c>
      <c r="G21" s="6">
        <f t="shared" si="1"/>
        <v>143.84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72.5</v>
      </c>
      <c r="O21" s="10">
        <v>5</v>
      </c>
      <c r="P21" s="10">
        <v>750</v>
      </c>
      <c r="Q21" s="10">
        <v>750</v>
      </c>
      <c r="R21" s="16">
        <v>5</v>
      </c>
      <c r="S21" s="10">
        <v>89</v>
      </c>
      <c r="T21" s="10"/>
      <c r="U21" s="10"/>
      <c r="V21" s="10">
        <v>198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10</v>
      </c>
      <c r="J22" s="6">
        <f t="shared" si="2"/>
        <v>25.52</v>
      </c>
      <c r="K22" s="5"/>
      <c r="L22" s="10"/>
      <c r="M22" s="8"/>
      <c r="N22" s="11">
        <v>61.48</v>
      </c>
      <c r="O22" s="10">
        <v>4</v>
      </c>
      <c r="P22" s="10">
        <v>750</v>
      </c>
      <c r="Q22" s="10">
        <v>750</v>
      </c>
      <c r="R22" s="10">
        <v>5</v>
      </c>
      <c r="S22" s="10">
        <v>85</v>
      </c>
      <c r="T22" s="10"/>
      <c r="U22" s="10"/>
      <c r="V22" s="10">
        <v>198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1"/>
        <v>198.35999999999999</v>
      </c>
      <c r="H23" s="5">
        <v>6</v>
      </c>
      <c r="I23" s="10">
        <v>4</v>
      </c>
      <c r="J23" s="6">
        <f t="shared" si="2"/>
        <v>88.16</v>
      </c>
      <c r="K23" s="5"/>
      <c r="L23" s="10"/>
      <c r="M23" s="8"/>
      <c r="N23" s="11">
        <v>62.64</v>
      </c>
      <c r="O23" s="10">
        <v>5</v>
      </c>
      <c r="P23" s="10">
        <v>750</v>
      </c>
      <c r="Q23" s="10">
        <v>750</v>
      </c>
      <c r="R23" s="10">
        <v>5</v>
      </c>
      <c r="S23" s="10">
        <v>86</v>
      </c>
      <c r="T23" s="10"/>
      <c r="U23" s="10"/>
      <c r="V23" s="10">
        <v>201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11</v>
      </c>
      <c r="I24" s="10">
        <v>4</v>
      </c>
      <c r="J24" s="6">
        <f t="shared" si="2"/>
        <v>157.76</v>
      </c>
      <c r="K24" s="5"/>
      <c r="L24" s="10"/>
      <c r="M24" s="8"/>
      <c r="N24" s="11">
        <v>70.180000000000007</v>
      </c>
      <c r="O24" s="10">
        <v>6</v>
      </c>
      <c r="P24" s="10">
        <v>750</v>
      </c>
      <c r="Q24" s="10">
        <v>750</v>
      </c>
      <c r="R24" s="10">
        <v>5</v>
      </c>
      <c r="S24" s="10">
        <v>94</v>
      </c>
      <c r="T24" s="10"/>
      <c r="U24" s="10"/>
      <c r="V24" s="10">
        <v>200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2</v>
      </c>
      <c r="F25" s="7">
        <v>10</v>
      </c>
      <c r="G25" s="6">
        <f t="shared" si="1"/>
        <v>39.44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62.64</v>
      </c>
      <c r="O25" s="10">
        <v>7</v>
      </c>
      <c r="P25" s="10">
        <v>750</v>
      </c>
      <c r="Q25" s="10">
        <v>750</v>
      </c>
      <c r="R25" s="10">
        <v>5</v>
      </c>
      <c r="S25" s="10">
        <v>94</v>
      </c>
      <c r="T25" s="10"/>
      <c r="U25" s="10"/>
      <c r="V25" s="17">
        <v>198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7</v>
      </c>
      <c r="F26" s="7">
        <v>6</v>
      </c>
      <c r="G26" s="6">
        <v>104.4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>IF(B26=0,0,(D26+G26)-(D25+G25))</f>
        <v>64.960000000000008</v>
      </c>
      <c r="O26" s="10">
        <v>5</v>
      </c>
      <c r="P26" s="10">
        <v>750</v>
      </c>
      <c r="Q26" s="10">
        <v>750</v>
      </c>
      <c r="R26" s="10">
        <v>5</v>
      </c>
      <c r="S26" s="10">
        <v>92</v>
      </c>
      <c r="T26" s="10"/>
      <c r="U26" s="10"/>
      <c r="V26" s="10">
        <v>198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12</v>
      </c>
      <c r="F27" s="7">
        <v>0</v>
      </c>
      <c r="G27" s="6">
        <f t="shared" si="1"/>
        <v>167.04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v>64.67</v>
      </c>
      <c r="O27" s="10">
        <v>7</v>
      </c>
      <c r="P27" s="10">
        <v>750</v>
      </c>
      <c r="Q27" s="10">
        <v>750</v>
      </c>
      <c r="R27" s="10">
        <v>5</v>
      </c>
      <c r="S27" s="10">
        <v>89</v>
      </c>
      <c r="T27" s="10"/>
      <c r="U27" s="10"/>
      <c r="V27" s="10">
        <v>198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13</v>
      </c>
      <c r="F28" s="7">
        <v>10</v>
      </c>
      <c r="G28" s="6">
        <f t="shared" si="1"/>
        <v>192.55999999999997</v>
      </c>
      <c r="H28" s="5">
        <v>4</v>
      </c>
      <c r="I28" s="10">
        <v>8</v>
      </c>
      <c r="J28" s="6">
        <f t="shared" si="2"/>
        <v>64.959999999999994</v>
      </c>
      <c r="K28" s="5"/>
      <c r="L28" s="10"/>
      <c r="M28" s="8"/>
      <c r="N28" s="11">
        <v>71.92</v>
      </c>
      <c r="O28" s="10">
        <v>7</v>
      </c>
      <c r="P28" s="10">
        <v>700</v>
      </c>
      <c r="Q28" s="10">
        <v>750</v>
      </c>
      <c r="R28" s="10">
        <v>6</v>
      </c>
      <c r="S28" s="10">
        <v>92</v>
      </c>
      <c r="T28" s="10"/>
      <c r="U28" s="10"/>
      <c r="V28" s="10">
        <v>212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13</v>
      </c>
      <c r="F29" s="7">
        <v>10</v>
      </c>
      <c r="G29" s="6">
        <f t="shared" si="1"/>
        <v>192.55999999999997</v>
      </c>
      <c r="H29" s="5">
        <v>10</v>
      </c>
      <c r="I29" s="10">
        <v>1</v>
      </c>
      <c r="J29" s="6">
        <f t="shared" si="2"/>
        <v>140.35999999999999</v>
      </c>
      <c r="K29" s="5"/>
      <c r="L29" s="10"/>
      <c r="M29" s="8"/>
      <c r="N29" s="11">
        <v>75.400000000000006</v>
      </c>
      <c r="O29" s="10">
        <v>5</v>
      </c>
      <c r="P29" s="10">
        <v>750</v>
      </c>
      <c r="Q29" s="10">
        <v>750</v>
      </c>
      <c r="R29" s="10">
        <v>6</v>
      </c>
      <c r="S29" s="10">
        <v>90</v>
      </c>
      <c r="T29" s="10"/>
      <c r="U29" s="10"/>
      <c r="V29" s="10">
        <v>221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7</v>
      </c>
      <c r="G30" s="6">
        <f t="shared" si="1"/>
        <v>22.04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68.44</v>
      </c>
      <c r="O30" s="10">
        <v>5</v>
      </c>
      <c r="P30" s="10">
        <v>750</v>
      </c>
      <c r="Q30" s="10">
        <v>750</v>
      </c>
      <c r="R30" s="10">
        <v>6</v>
      </c>
      <c r="S30" s="10">
        <v>92</v>
      </c>
      <c r="T30" s="10"/>
      <c r="U30" s="10"/>
      <c r="V30" s="10">
        <v>225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4</v>
      </c>
      <c r="G31" s="6">
        <f t="shared" si="1"/>
        <v>88.16</v>
      </c>
      <c r="H31" s="5">
        <v>1</v>
      </c>
      <c r="I31" s="10">
        <v>4</v>
      </c>
      <c r="J31" s="6">
        <f t="shared" si="4"/>
        <v>18.559999999999999</v>
      </c>
      <c r="K31" s="5"/>
      <c r="L31" s="10"/>
      <c r="M31" s="8"/>
      <c r="N31" s="11">
        <v>68.44</v>
      </c>
      <c r="O31" s="10">
        <v>5</v>
      </c>
      <c r="P31" s="10">
        <v>750</v>
      </c>
      <c r="Q31" s="10">
        <v>750</v>
      </c>
      <c r="R31" s="10">
        <v>6</v>
      </c>
      <c r="S31" s="10">
        <v>98</v>
      </c>
      <c r="T31" s="10"/>
      <c r="U31" s="10"/>
      <c r="V31" s="10">
        <v>219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11</v>
      </c>
      <c r="F32" s="7">
        <v>4</v>
      </c>
      <c r="G32" s="6">
        <f t="shared" si="1"/>
        <v>157.76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/>
      <c r="N32" s="11">
        <f t="shared" ref="N32:N39" si="5">IF(B32=0,0,(D32+G32)-(D31+G31))</f>
        <v>69.599999999999994</v>
      </c>
      <c r="O32" s="10">
        <v>5</v>
      </c>
      <c r="P32" s="10">
        <v>750</v>
      </c>
      <c r="Q32" s="10">
        <v>750</v>
      </c>
      <c r="R32" s="10">
        <v>6</v>
      </c>
      <c r="S32" s="10">
        <v>92</v>
      </c>
      <c r="T32" s="10"/>
      <c r="U32" s="10"/>
      <c r="V32" s="10">
        <v>218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3</v>
      </c>
      <c r="G33" s="6">
        <f t="shared" si="1"/>
        <v>198.35999999999999</v>
      </c>
      <c r="H33" s="5">
        <v>3</v>
      </c>
      <c r="I33" s="10">
        <v>5</v>
      </c>
      <c r="J33" s="6">
        <f t="shared" si="4"/>
        <v>47.559999999999995</v>
      </c>
      <c r="K33" s="5"/>
      <c r="L33" s="10"/>
      <c r="M33" s="8"/>
      <c r="N33" s="11">
        <v>69.599999999999994</v>
      </c>
      <c r="O33" s="10">
        <v>7</v>
      </c>
      <c r="P33" s="10">
        <v>750</v>
      </c>
      <c r="Q33" s="10">
        <v>750</v>
      </c>
      <c r="R33" s="10">
        <v>6</v>
      </c>
      <c r="S33" s="10">
        <v>90</v>
      </c>
      <c r="T33" s="10"/>
      <c r="U33" s="10"/>
      <c r="V33" s="10">
        <v>200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8</v>
      </c>
      <c r="I34" s="10">
        <v>1</v>
      </c>
      <c r="J34" s="6">
        <f t="shared" si="4"/>
        <v>112.52</v>
      </c>
      <c r="K34" s="5"/>
      <c r="L34" s="10"/>
      <c r="M34" s="8"/>
      <c r="N34" s="11">
        <v>64.959999999999994</v>
      </c>
      <c r="O34" s="10">
        <v>5</v>
      </c>
      <c r="P34" s="10">
        <v>750</v>
      </c>
      <c r="Q34" s="10">
        <v>750</v>
      </c>
      <c r="R34" s="10">
        <v>6</v>
      </c>
      <c r="S34" s="10">
        <v>89</v>
      </c>
      <c r="T34" s="10"/>
      <c r="U34" s="10"/>
      <c r="V34" s="10">
        <v>223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13</v>
      </c>
      <c r="I35" s="10">
        <v>1</v>
      </c>
      <c r="J35" s="6">
        <f t="shared" si="4"/>
        <v>182.11999999999998</v>
      </c>
      <c r="K35" s="5"/>
      <c r="L35" s="10"/>
      <c r="M35" s="8"/>
      <c r="N35" s="11">
        <v>69.7</v>
      </c>
      <c r="O35" s="10">
        <v>7</v>
      </c>
      <c r="P35" s="10">
        <v>750</v>
      </c>
      <c r="Q35" s="10">
        <v>750</v>
      </c>
      <c r="R35" s="10">
        <v>6</v>
      </c>
      <c r="S35" s="10">
        <v>88</v>
      </c>
      <c r="T35" s="10"/>
      <c r="U35" s="10"/>
      <c r="V35" s="10">
        <v>222</v>
      </c>
      <c r="W35" s="19" t="s">
        <v>45</v>
      </c>
      <c r="X35" s="19"/>
      <c r="Y35" s="34" t="s">
        <v>279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4</v>
      </c>
      <c r="C36" s="10">
        <v>3</v>
      </c>
      <c r="D36" s="6">
        <f t="shared" si="0"/>
        <v>59.16</v>
      </c>
      <c r="E36" s="5">
        <v>1</v>
      </c>
      <c r="F36" s="7">
        <v>10</v>
      </c>
      <c r="G36" s="6">
        <f t="shared" si="1"/>
        <v>25.52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67.86</v>
      </c>
      <c r="O36" s="10">
        <v>5</v>
      </c>
      <c r="P36" s="10">
        <v>750</v>
      </c>
      <c r="Q36" s="10">
        <v>750</v>
      </c>
      <c r="R36" s="10">
        <v>6</v>
      </c>
      <c r="S36" s="10">
        <v>89</v>
      </c>
      <c r="T36" s="10"/>
      <c r="U36" s="10"/>
      <c r="V36" s="10">
        <v>223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9</v>
      </c>
      <c r="C37" s="10">
        <v>2</v>
      </c>
      <c r="D37" s="6">
        <f t="shared" si="0"/>
        <v>127.6</v>
      </c>
      <c r="E37" s="5">
        <v>1</v>
      </c>
      <c r="F37" s="7">
        <v>10</v>
      </c>
      <c r="G37" s="6">
        <f t="shared" si="1"/>
        <v>25.52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f t="shared" si="5"/>
        <v>68.440000000000012</v>
      </c>
      <c r="O37" s="10">
        <v>7</v>
      </c>
      <c r="P37" s="10">
        <v>750</v>
      </c>
      <c r="Q37" s="10">
        <v>750</v>
      </c>
      <c r="R37" s="10">
        <v>6</v>
      </c>
      <c r="S37" s="10">
        <v>91</v>
      </c>
      <c r="T37" s="10"/>
      <c r="U37" s="10"/>
      <c r="V37" s="10">
        <v>220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12</v>
      </c>
      <c r="C38" s="10">
        <v>9</v>
      </c>
      <c r="D38" s="6">
        <f t="shared" si="0"/>
        <v>177.48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 t="s">
        <v>49</v>
      </c>
      <c r="N38" s="11">
        <f t="shared" si="5"/>
        <v>49.879999999999995</v>
      </c>
      <c r="O38" s="10">
        <v>4</v>
      </c>
      <c r="P38" s="10">
        <v>800</v>
      </c>
      <c r="Q38" s="10">
        <v>800</v>
      </c>
      <c r="R38" s="10">
        <v>6</v>
      </c>
      <c r="S38" s="10">
        <v>86</v>
      </c>
      <c r="T38" s="10"/>
      <c r="U38" s="10"/>
      <c r="V38" s="10">
        <v>180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1950.3400000000006</v>
      </c>
      <c r="O40" s="20"/>
      <c r="T40" s="22" t="s">
        <v>34</v>
      </c>
      <c r="U40" s="20">
        <f>SUM(U9:U39)</f>
        <v>0</v>
      </c>
      <c r="V40" s="20">
        <f>SUM(V9:V39)</f>
        <v>5833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1950.3400000000006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5833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9" zoomScale="75" zoomScaleNormal="75" zoomScalePageLayoutView="75" workbookViewId="0">
      <selection activeCell="W39" sqref="W39:AD39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6" customWidth="1"/>
    <col min="10" max="10" width="8" customWidth="1"/>
    <col min="11" max="12" width="4.1640625" customWidth="1"/>
    <col min="13" max="13" width="8.33203125" customWidth="1"/>
    <col min="14" max="17" width="7.6640625" customWidth="1"/>
    <col min="18" max="18" width="5.83203125" customWidth="1"/>
    <col min="19" max="19" width="7.6640625" customWidth="1"/>
    <col min="20" max="20" width="7.5" bestFit="1" customWidth="1"/>
    <col min="21" max="24" width="7.6640625" customWidth="1"/>
    <col min="25" max="25" width="10.1640625" customWidth="1"/>
    <col min="26" max="26" width="4.1640625" customWidth="1"/>
    <col min="27" max="27" width="5.5" customWidth="1"/>
    <col min="28" max="28" width="4.1640625" customWidth="1"/>
    <col min="29" max="29" width="6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7</v>
      </c>
      <c r="J8" s="6">
        <f t="shared" ref="J8:J29" si="2">((+H8*12)+I8)*1.16</f>
        <v>22.04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7</v>
      </c>
      <c r="J9" s="6">
        <f t="shared" si="2"/>
        <v>22.04</v>
      </c>
      <c r="K9" s="5"/>
      <c r="L9" s="10"/>
      <c r="M9" s="8" t="s">
        <v>33</v>
      </c>
      <c r="N9" s="11">
        <f t="shared" ref="N9:N38" si="3">IF(B9=0,0,(D9+G9)-(D8+G8))</f>
        <v>0</v>
      </c>
      <c r="O9" s="10">
        <v>0</v>
      </c>
      <c r="P9" s="10">
        <v>900</v>
      </c>
      <c r="Q9" s="10">
        <v>900</v>
      </c>
      <c r="R9" s="10">
        <v>9</v>
      </c>
      <c r="S9" s="10">
        <v>98</v>
      </c>
      <c r="T9" s="10">
        <v>0</v>
      </c>
      <c r="U9" s="10"/>
      <c r="V9" s="10">
        <v>0</v>
      </c>
      <c r="W9" s="12">
        <v>42113</v>
      </c>
      <c r="X9" s="10">
        <v>3</v>
      </c>
      <c r="Y9" s="10">
        <v>1050315</v>
      </c>
      <c r="Z9" s="10">
        <v>14</v>
      </c>
      <c r="AA9" s="10">
        <v>3.5</v>
      </c>
      <c r="AB9" s="10">
        <v>1</v>
      </c>
      <c r="AC9" s="11">
        <v>4.5</v>
      </c>
      <c r="AD9" s="13">
        <v>180.96</v>
      </c>
    </row>
    <row r="10" spans="1:30">
      <c r="A10" s="9">
        <f t="shared" ref="A10:A36" si="4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1</v>
      </c>
      <c r="I10" s="10">
        <v>7</v>
      </c>
      <c r="J10" s="6">
        <f t="shared" si="2"/>
        <v>22.04</v>
      </c>
      <c r="K10" s="5"/>
      <c r="L10" s="10"/>
      <c r="M10" s="8" t="s">
        <v>33</v>
      </c>
      <c r="N10" s="11">
        <f t="shared" si="3"/>
        <v>0</v>
      </c>
      <c r="O10" s="10">
        <v>0</v>
      </c>
      <c r="P10" s="10">
        <v>800</v>
      </c>
      <c r="Q10" s="10">
        <v>800</v>
      </c>
      <c r="R10" s="10">
        <v>9</v>
      </c>
      <c r="S10" s="10">
        <v>98</v>
      </c>
      <c r="T10" s="10">
        <v>0</v>
      </c>
      <c r="U10" s="10"/>
      <c r="V10" s="10">
        <v>0</v>
      </c>
      <c r="W10" s="12">
        <v>42118</v>
      </c>
      <c r="X10" s="10">
        <v>2</v>
      </c>
      <c r="Y10" s="10">
        <v>507832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0">
      <c r="A11" s="9">
        <f t="shared" si="4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1</v>
      </c>
      <c r="I11" s="10">
        <v>7</v>
      </c>
      <c r="J11" s="6">
        <f t="shared" si="2"/>
        <v>22.04</v>
      </c>
      <c r="K11" s="5"/>
      <c r="L11" s="10"/>
      <c r="M11" s="8" t="s">
        <v>33</v>
      </c>
      <c r="N11" s="11">
        <f t="shared" si="3"/>
        <v>0</v>
      </c>
      <c r="O11" s="10">
        <v>0</v>
      </c>
      <c r="P11" s="10">
        <v>800</v>
      </c>
      <c r="Q11" s="10">
        <v>800</v>
      </c>
      <c r="R11" s="10">
        <v>9</v>
      </c>
      <c r="S11" s="10">
        <v>97</v>
      </c>
      <c r="T11" s="10">
        <v>0</v>
      </c>
      <c r="U11" s="10"/>
      <c r="V11" s="10">
        <v>0</v>
      </c>
      <c r="W11" s="12">
        <v>42121</v>
      </c>
      <c r="X11" s="10">
        <v>3</v>
      </c>
      <c r="Y11" s="10">
        <v>1050326</v>
      </c>
      <c r="Z11" s="10">
        <v>14</v>
      </c>
      <c r="AA11" s="10">
        <v>4.5</v>
      </c>
      <c r="AB11" s="10">
        <v>1</v>
      </c>
      <c r="AC11" s="11">
        <v>4.75</v>
      </c>
      <c r="AD11" s="13">
        <v>180.67</v>
      </c>
    </row>
    <row r="12" spans="1:30">
      <c r="A12" s="9">
        <f t="shared" si="4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</v>
      </c>
      <c r="I12" s="10">
        <v>7</v>
      </c>
      <c r="J12" s="6">
        <f t="shared" si="2"/>
        <v>22.04</v>
      </c>
      <c r="K12" s="5"/>
      <c r="L12" s="10"/>
      <c r="M12" s="8" t="s">
        <v>33</v>
      </c>
      <c r="N12" s="11">
        <f t="shared" si="3"/>
        <v>0</v>
      </c>
      <c r="O12" s="10">
        <v>0</v>
      </c>
      <c r="P12" s="10">
        <v>800</v>
      </c>
      <c r="Q12" s="10">
        <v>800</v>
      </c>
      <c r="R12" s="10">
        <v>9</v>
      </c>
      <c r="S12" s="10">
        <v>97</v>
      </c>
      <c r="T12" s="10">
        <v>0</v>
      </c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4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1</v>
      </c>
      <c r="I13" s="10">
        <v>7</v>
      </c>
      <c r="J13" s="6">
        <f t="shared" si="2"/>
        <v>22.04</v>
      </c>
      <c r="K13" s="5"/>
      <c r="L13" s="10"/>
      <c r="M13" s="8" t="s">
        <v>33</v>
      </c>
      <c r="N13" s="11">
        <f t="shared" si="3"/>
        <v>0</v>
      </c>
      <c r="O13" s="10">
        <v>0</v>
      </c>
      <c r="P13" s="10">
        <v>800</v>
      </c>
      <c r="Q13" s="10">
        <v>800</v>
      </c>
      <c r="R13" s="10">
        <v>9</v>
      </c>
      <c r="S13" s="10">
        <v>96</v>
      </c>
      <c r="T13" s="10">
        <v>0</v>
      </c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4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4</v>
      </c>
      <c r="G14" s="6">
        <f t="shared" si="1"/>
        <v>18.559999999999999</v>
      </c>
      <c r="H14" s="5">
        <v>1</v>
      </c>
      <c r="I14" s="10">
        <v>7</v>
      </c>
      <c r="J14" s="6">
        <f t="shared" si="2"/>
        <v>22.04</v>
      </c>
      <c r="K14" s="5"/>
      <c r="L14" s="10"/>
      <c r="M14" s="8" t="s">
        <v>33</v>
      </c>
      <c r="N14" s="11">
        <f t="shared" si="3"/>
        <v>0</v>
      </c>
      <c r="O14" s="10">
        <v>0</v>
      </c>
      <c r="P14" s="10">
        <v>800</v>
      </c>
      <c r="Q14" s="10">
        <v>800</v>
      </c>
      <c r="R14" s="10">
        <v>9</v>
      </c>
      <c r="S14" s="10">
        <v>95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4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7</v>
      </c>
      <c r="J15" s="6">
        <f t="shared" si="2"/>
        <v>22.04</v>
      </c>
      <c r="K15" s="5"/>
      <c r="L15" s="10"/>
      <c r="M15" s="8" t="s">
        <v>33</v>
      </c>
      <c r="N15" s="11">
        <f t="shared" si="3"/>
        <v>0</v>
      </c>
      <c r="O15" s="10">
        <v>0</v>
      </c>
      <c r="P15" s="10">
        <v>800</v>
      </c>
      <c r="Q15" s="10">
        <v>800</v>
      </c>
      <c r="R15" s="10">
        <v>9</v>
      </c>
      <c r="S15" s="10">
        <v>96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4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</v>
      </c>
      <c r="G16" s="6">
        <f t="shared" si="1"/>
        <v>18.559999999999999</v>
      </c>
      <c r="H16" s="5">
        <v>1</v>
      </c>
      <c r="I16" s="10">
        <v>7</v>
      </c>
      <c r="J16" s="6">
        <f t="shared" si="2"/>
        <v>22.04</v>
      </c>
      <c r="K16" s="5"/>
      <c r="L16" s="10"/>
      <c r="M16" s="8" t="s">
        <v>33</v>
      </c>
      <c r="N16" s="11">
        <f t="shared" si="3"/>
        <v>0</v>
      </c>
      <c r="O16" s="10">
        <v>0</v>
      </c>
      <c r="P16" s="10">
        <v>800</v>
      </c>
      <c r="Q16" s="10">
        <v>800</v>
      </c>
      <c r="R16" s="10">
        <v>9</v>
      </c>
      <c r="S16" s="10">
        <v>95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4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1</v>
      </c>
      <c r="I17" s="10">
        <v>7</v>
      </c>
      <c r="J17" s="6">
        <f t="shared" si="2"/>
        <v>22.04</v>
      </c>
      <c r="K17" s="5"/>
      <c r="L17" s="10"/>
      <c r="M17" s="8" t="s">
        <v>33</v>
      </c>
      <c r="N17" s="11">
        <f t="shared" si="3"/>
        <v>0</v>
      </c>
      <c r="O17" s="10">
        <v>0</v>
      </c>
      <c r="P17" s="10">
        <v>800</v>
      </c>
      <c r="Q17" s="10">
        <v>800</v>
      </c>
      <c r="R17" s="10">
        <v>9</v>
      </c>
      <c r="S17" s="10">
        <v>95</v>
      </c>
      <c r="T17" s="10">
        <v>0</v>
      </c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4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7</v>
      </c>
      <c r="J18" s="6">
        <f t="shared" si="2"/>
        <v>22.04</v>
      </c>
      <c r="K18" s="5"/>
      <c r="L18" s="10"/>
      <c r="M18" s="8" t="s">
        <v>33</v>
      </c>
      <c r="N18" s="11">
        <f t="shared" si="3"/>
        <v>0</v>
      </c>
      <c r="O18" s="10">
        <v>0</v>
      </c>
      <c r="P18" s="10">
        <v>800</v>
      </c>
      <c r="Q18" s="10">
        <v>800</v>
      </c>
      <c r="R18" s="10">
        <v>9</v>
      </c>
      <c r="S18" s="10">
        <v>95</v>
      </c>
      <c r="T18" s="10">
        <v>0</v>
      </c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4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</v>
      </c>
      <c r="I19" s="10">
        <v>7</v>
      </c>
      <c r="J19" s="6">
        <f t="shared" si="2"/>
        <v>22.04</v>
      </c>
      <c r="K19" s="5"/>
      <c r="L19" s="10"/>
      <c r="M19" s="8" t="s">
        <v>33</v>
      </c>
      <c r="N19" s="11">
        <f t="shared" si="3"/>
        <v>0</v>
      </c>
      <c r="O19" s="10">
        <v>0</v>
      </c>
      <c r="P19" s="10">
        <v>800</v>
      </c>
      <c r="Q19" s="10">
        <v>800</v>
      </c>
      <c r="R19" s="10">
        <v>9</v>
      </c>
      <c r="S19" s="10">
        <v>95</v>
      </c>
      <c r="T19" s="10">
        <v>0</v>
      </c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4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1</v>
      </c>
      <c r="I20" s="10">
        <v>7</v>
      </c>
      <c r="J20" s="6">
        <f t="shared" si="2"/>
        <v>22.04</v>
      </c>
      <c r="K20" s="5"/>
      <c r="L20" s="10"/>
      <c r="M20" s="8" t="s">
        <v>33</v>
      </c>
      <c r="N20" s="11">
        <f t="shared" si="3"/>
        <v>0</v>
      </c>
      <c r="O20" s="10">
        <v>1</v>
      </c>
      <c r="P20" s="10">
        <v>800</v>
      </c>
      <c r="Q20" s="10">
        <v>800</v>
      </c>
      <c r="R20" s="10">
        <v>9</v>
      </c>
      <c r="S20" s="10">
        <v>99</v>
      </c>
      <c r="T20" s="10">
        <v>0</v>
      </c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4"/>
        <v>14</v>
      </c>
      <c r="B21" s="10">
        <v>1</v>
      </c>
      <c r="C21" s="10">
        <v>4</v>
      </c>
      <c r="D21" s="6">
        <f t="shared" si="0"/>
        <v>18.559999999999999</v>
      </c>
      <c r="E21" s="5">
        <v>4</v>
      </c>
      <c r="F21" s="7">
        <v>3</v>
      </c>
      <c r="G21" s="6">
        <f t="shared" si="1"/>
        <v>59.16</v>
      </c>
      <c r="H21" s="5">
        <v>1</v>
      </c>
      <c r="I21" s="10">
        <v>7</v>
      </c>
      <c r="J21" s="6">
        <f t="shared" si="2"/>
        <v>22.04</v>
      </c>
      <c r="K21" s="5"/>
      <c r="L21" s="10"/>
      <c r="M21" s="8"/>
      <c r="N21" s="11">
        <f t="shared" si="3"/>
        <v>40.6</v>
      </c>
      <c r="O21" s="10">
        <v>1</v>
      </c>
      <c r="P21" s="10">
        <v>350</v>
      </c>
      <c r="Q21" s="10">
        <v>800</v>
      </c>
      <c r="R21" s="16">
        <v>4.5</v>
      </c>
      <c r="S21" s="10">
        <v>97</v>
      </c>
      <c r="T21" s="10">
        <v>0</v>
      </c>
      <c r="U21" s="10"/>
      <c r="V21" s="10">
        <v>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4"/>
        <v>15</v>
      </c>
      <c r="B22" s="10">
        <v>1</v>
      </c>
      <c r="C22" s="10">
        <v>4</v>
      </c>
      <c r="D22" s="6">
        <f t="shared" si="0"/>
        <v>18.559999999999999</v>
      </c>
      <c r="E22" s="5">
        <v>7</v>
      </c>
      <c r="F22" s="7">
        <v>8</v>
      </c>
      <c r="G22" s="6">
        <f t="shared" si="1"/>
        <v>106.72</v>
      </c>
      <c r="H22" s="5">
        <v>1</v>
      </c>
      <c r="I22" s="10">
        <v>7</v>
      </c>
      <c r="J22" s="6">
        <f t="shared" si="2"/>
        <v>22.04</v>
      </c>
      <c r="K22" s="5"/>
      <c r="L22" s="10"/>
      <c r="M22" s="8"/>
      <c r="N22" s="11">
        <f t="shared" si="3"/>
        <v>47.56</v>
      </c>
      <c r="O22" s="10">
        <v>1</v>
      </c>
      <c r="P22" s="10">
        <v>375</v>
      </c>
      <c r="Q22" s="10">
        <v>800</v>
      </c>
      <c r="R22" s="10">
        <v>4.5</v>
      </c>
      <c r="S22" s="10">
        <v>97</v>
      </c>
      <c r="T22" s="10">
        <v>0</v>
      </c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4"/>
        <v>16</v>
      </c>
      <c r="B23" s="10">
        <v>1</v>
      </c>
      <c r="C23" s="10">
        <v>4</v>
      </c>
      <c r="D23" s="6">
        <f t="shared" si="0"/>
        <v>18.559999999999999</v>
      </c>
      <c r="E23" s="5">
        <v>11</v>
      </c>
      <c r="F23" s="7">
        <v>5</v>
      </c>
      <c r="G23" s="6">
        <f t="shared" si="1"/>
        <v>158.91999999999999</v>
      </c>
      <c r="H23" s="5">
        <v>1</v>
      </c>
      <c r="I23" s="10">
        <v>7</v>
      </c>
      <c r="J23" s="6">
        <f t="shared" si="2"/>
        <v>22.04</v>
      </c>
      <c r="K23" s="5"/>
      <c r="L23" s="10"/>
      <c r="M23" s="8"/>
      <c r="N23" s="11">
        <f t="shared" si="3"/>
        <v>52.199999999999989</v>
      </c>
      <c r="O23" s="10">
        <v>1</v>
      </c>
      <c r="P23" s="10">
        <v>400</v>
      </c>
      <c r="Q23" s="10">
        <v>800</v>
      </c>
      <c r="R23" s="10">
        <v>4.5</v>
      </c>
      <c r="S23" s="10">
        <v>97</v>
      </c>
      <c r="T23" s="10">
        <v>0</v>
      </c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4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1</v>
      </c>
      <c r="G24" s="6">
        <f t="shared" si="1"/>
        <v>196.04</v>
      </c>
      <c r="H24" s="5">
        <v>2</v>
      </c>
      <c r="I24" s="10">
        <v>7</v>
      </c>
      <c r="J24" s="6">
        <f t="shared" si="2"/>
        <v>35.96</v>
      </c>
      <c r="K24" s="5"/>
      <c r="L24" s="10"/>
      <c r="M24" s="8"/>
      <c r="N24" s="11">
        <v>51.04</v>
      </c>
      <c r="O24" s="10">
        <v>1</v>
      </c>
      <c r="P24" s="10">
        <v>475</v>
      </c>
      <c r="Q24" s="10">
        <v>700</v>
      </c>
      <c r="R24" s="10">
        <v>4.5</v>
      </c>
      <c r="S24" s="10">
        <v>99</v>
      </c>
      <c r="T24" s="10">
        <v>0</v>
      </c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4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1</v>
      </c>
      <c r="G25" s="6">
        <f t="shared" si="1"/>
        <v>196.04</v>
      </c>
      <c r="H25" s="5">
        <v>6</v>
      </c>
      <c r="I25" s="10">
        <v>10</v>
      </c>
      <c r="J25" s="6">
        <f t="shared" si="2"/>
        <v>95.11999999999999</v>
      </c>
      <c r="K25" s="5"/>
      <c r="L25" s="10"/>
      <c r="M25" s="8"/>
      <c r="N25" s="11">
        <v>59.16</v>
      </c>
      <c r="O25" s="10">
        <v>1</v>
      </c>
      <c r="P25" s="10">
        <v>475</v>
      </c>
      <c r="Q25" s="10">
        <v>700</v>
      </c>
      <c r="R25" s="10">
        <v>4.5</v>
      </c>
      <c r="S25" s="10">
        <v>101</v>
      </c>
      <c r="T25" s="10">
        <v>0</v>
      </c>
      <c r="U25" s="10"/>
      <c r="V25" s="17">
        <v>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4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1</v>
      </c>
      <c r="G26" s="6">
        <f t="shared" si="1"/>
        <v>196.04</v>
      </c>
      <c r="H26" s="5">
        <v>11</v>
      </c>
      <c r="I26" s="10">
        <v>5</v>
      </c>
      <c r="J26" s="6">
        <f t="shared" si="2"/>
        <v>158.91999999999999</v>
      </c>
      <c r="K26" s="5"/>
      <c r="L26" s="10"/>
      <c r="M26" s="8"/>
      <c r="N26" s="11">
        <v>63.8</v>
      </c>
      <c r="O26" s="10">
        <v>1</v>
      </c>
      <c r="P26" s="10">
        <v>500</v>
      </c>
      <c r="Q26" s="10">
        <v>700</v>
      </c>
      <c r="R26" s="10">
        <v>4.5</v>
      </c>
      <c r="S26" s="10">
        <v>99</v>
      </c>
      <c r="T26" s="10">
        <v>0</v>
      </c>
      <c r="U26" s="10"/>
      <c r="V26" s="10">
        <v>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4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9</v>
      </c>
      <c r="G27" s="6">
        <f t="shared" si="1"/>
        <v>38.279999999999994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62.64</v>
      </c>
      <c r="O27" s="10">
        <v>1</v>
      </c>
      <c r="P27" s="10">
        <v>500</v>
      </c>
      <c r="Q27" s="10">
        <v>700</v>
      </c>
      <c r="R27" s="10">
        <v>4.5</v>
      </c>
      <c r="S27" s="10">
        <v>99</v>
      </c>
      <c r="T27" s="10">
        <v>0</v>
      </c>
      <c r="U27" s="10"/>
      <c r="V27" s="10">
        <v>1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4"/>
        <v>21</v>
      </c>
      <c r="B28" s="10">
        <v>1</v>
      </c>
      <c r="C28" s="10">
        <v>4</v>
      </c>
      <c r="D28" s="6">
        <f t="shared" si="0"/>
        <v>18.559999999999999</v>
      </c>
      <c r="E28" s="5">
        <v>7</v>
      </c>
      <c r="F28" s="7">
        <v>3</v>
      </c>
      <c r="G28" s="6">
        <f t="shared" si="1"/>
        <v>100.91999999999999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/>
      <c r="N28" s="11">
        <f t="shared" si="3"/>
        <v>62.64</v>
      </c>
      <c r="O28" s="10">
        <v>1</v>
      </c>
      <c r="P28" s="10">
        <v>500</v>
      </c>
      <c r="Q28" s="10">
        <v>600</v>
      </c>
      <c r="R28" s="10">
        <v>4.5</v>
      </c>
      <c r="S28" s="10">
        <v>99</v>
      </c>
      <c r="T28" s="10">
        <v>0</v>
      </c>
      <c r="U28" s="10"/>
      <c r="V28" s="10">
        <v>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4"/>
        <v>22</v>
      </c>
      <c r="B29" s="10">
        <v>1</v>
      </c>
      <c r="C29" s="10">
        <v>4</v>
      </c>
      <c r="D29" s="6">
        <f t="shared" si="0"/>
        <v>18.559999999999999</v>
      </c>
      <c r="E29" s="5">
        <v>11</v>
      </c>
      <c r="F29" s="7">
        <v>8</v>
      </c>
      <c r="G29" s="6">
        <f t="shared" si="1"/>
        <v>162.39999999999998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/>
      <c r="N29" s="11">
        <f t="shared" si="3"/>
        <v>61.47999999999999</v>
      </c>
      <c r="O29" s="10">
        <v>1</v>
      </c>
      <c r="P29" s="10">
        <v>625</v>
      </c>
      <c r="Q29" s="10">
        <v>700</v>
      </c>
      <c r="R29" s="10">
        <v>4.5</v>
      </c>
      <c r="S29" s="10">
        <v>102</v>
      </c>
      <c r="T29" s="10">
        <v>0</v>
      </c>
      <c r="U29" s="10"/>
      <c r="V29" s="10">
        <v>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4"/>
        <v>23</v>
      </c>
      <c r="B30" s="10">
        <v>1</v>
      </c>
      <c r="C30" s="10">
        <v>4</v>
      </c>
      <c r="D30" s="6">
        <f t="shared" si="0"/>
        <v>18.559999999999999</v>
      </c>
      <c r="E30" s="5">
        <v>14</v>
      </c>
      <c r="F30" s="7">
        <v>2</v>
      </c>
      <c r="G30" s="6">
        <f t="shared" si="1"/>
        <v>197.2</v>
      </c>
      <c r="H30" s="5">
        <v>3</v>
      </c>
      <c r="I30" s="10">
        <v>2</v>
      </c>
      <c r="J30" s="6">
        <f t="shared" ref="J30:J39" si="5">((+H30*12)+I30)*1.16</f>
        <v>44.08</v>
      </c>
      <c r="K30" s="5"/>
      <c r="L30" s="10"/>
      <c r="M30" s="8"/>
      <c r="N30" s="11">
        <v>59.16</v>
      </c>
      <c r="O30" s="10">
        <v>1</v>
      </c>
      <c r="P30" s="10">
        <v>600</v>
      </c>
      <c r="Q30" s="10">
        <v>700</v>
      </c>
      <c r="R30" s="10">
        <v>5</v>
      </c>
      <c r="S30" s="10">
        <v>97</v>
      </c>
      <c r="T30" s="10">
        <v>0</v>
      </c>
      <c r="U30" s="10"/>
      <c r="V30" s="10">
        <v>17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4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2</v>
      </c>
      <c r="G31" s="6">
        <f t="shared" si="1"/>
        <v>197.2</v>
      </c>
      <c r="H31" s="5">
        <v>8</v>
      </c>
      <c r="I31" s="10">
        <v>8</v>
      </c>
      <c r="J31" s="6">
        <f t="shared" si="5"/>
        <v>120.63999999999999</v>
      </c>
      <c r="K31" s="5"/>
      <c r="L31" s="10"/>
      <c r="M31" s="8"/>
      <c r="N31" s="11">
        <v>76.56</v>
      </c>
      <c r="O31" s="10">
        <v>1</v>
      </c>
      <c r="P31" s="10">
        <v>600</v>
      </c>
      <c r="Q31" s="10">
        <v>700</v>
      </c>
      <c r="R31" s="10">
        <v>5.5</v>
      </c>
      <c r="S31" s="10">
        <v>102</v>
      </c>
      <c r="T31" s="10">
        <v>0</v>
      </c>
      <c r="U31" s="10"/>
      <c r="V31" s="10">
        <v>20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4"/>
        <v>25</v>
      </c>
      <c r="B32" s="10">
        <v>1</v>
      </c>
      <c r="C32" s="10">
        <v>4</v>
      </c>
      <c r="D32" s="6">
        <f t="shared" si="0"/>
        <v>18.559999999999999</v>
      </c>
      <c r="E32" s="5">
        <v>3</v>
      </c>
      <c r="F32" s="7">
        <v>6</v>
      </c>
      <c r="G32" s="6">
        <f t="shared" si="1"/>
        <v>48.72</v>
      </c>
      <c r="H32" s="5">
        <v>14</v>
      </c>
      <c r="I32" s="10">
        <v>2</v>
      </c>
      <c r="J32" s="6">
        <f t="shared" si="5"/>
        <v>197.2</v>
      </c>
      <c r="K32" s="5"/>
      <c r="L32" s="10"/>
      <c r="M32" s="8"/>
      <c r="N32" s="11">
        <v>109.04</v>
      </c>
      <c r="O32" s="10">
        <v>1</v>
      </c>
      <c r="P32" s="10">
        <v>400</v>
      </c>
      <c r="Q32" s="10">
        <v>500</v>
      </c>
      <c r="R32" s="10">
        <v>9</v>
      </c>
      <c r="S32" s="10">
        <v>99</v>
      </c>
      <c r="T32" s="10">
        <v>0</v>
      </c>
      <c r="U32" s="10"/>
      <c r="V32" s="10">
        <v>116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4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3</v>
      </c>
      <c r="G33" s="6">
        <f t="shared" si="1"/>
        <v>87</v>
      </c>
      <c r="H33" s="5">
        <v>14</v>
      </c>
      <c r="I33" s="10">
        <v>2</v>
      </c>
      <c r="J33" s="6">
        <f t="shared" si="5"/>
        <v>197.2</v>
      </c>
      <c r="K33" s="5"/>
      <c r="L33" s="10"/>
      <c r="M33" s="8" t="s">
        <v>49</v>
      </c>
      <c r="N33" s="11">
        <f t="shared" si="3"/>
        <v>38.28</v>
      </c>
      <c r="O33" s="10">
        <v>0</v>
      </c>
      <c r="P33" s="10">
        <v>700</v>
      </c>
      <c r="Q33" s="10">
        <v>700</v>
      </c>
      <c r="R33" s="10">
        <v>9</v>
      </c>
      <c r="S33" s="10">
        <v>14.6</v>
      </c>
      <c r="T33" s="10">
        <v>0</v>
      </c>
      <c r="U33" s="10"/>
      <c r="V33" s="10">
        <v>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4"/>
        <v>27</v>
      </c>
      <c r="B34" s="10">
        <v>1</v>
      </c>
      <c r="C34" s="10">
        <v>4</v>
      </c>
      <c r="D34" s="6">
        <f t="shared" si="0"/>
        <v>18.559999999999999</v>
      </c>
      <c r="E34" s="5">
        <v>6</v>
      </c>
      <c r="F34" s="7">
        <v>3</v>
      </c>
      <c r="G34" s="6">
        <f t="shared" si="1"/>
        <v>87</v>
      </c>
      <c r="H34" s="5">
        <v>14</v>
      </c>
      <c r="I34" s="10">
        <v>2</v>
      </c>
      <c r="J34" s="6">
        <f t="shared" si="5"/>
        <v>197.2</v>
      </c>
      <c r="K34" s="5"/>
      <c r="L34" s="10"/>
      <c r="M34" s="8" t="s">
        <v>33</v>
      </c>
      <c r="N34" s="11">
        <f t="shared" si="3"/>
        <v>0</v>
      </c>
      <c r="O34" s="10">
        <v>0</v>
      </c>
      <c r="P34" s="10">
        <v>1200</v>
      </c>
      <c r="Q34" s="10">
        <v>800</v>
      </c>
      <c r="R34" s="10">
        <v>9</v>
      </c>
      <c r="S34" s="10">
        <v>14.6</v>
      </c>
      <c r="T34" s="10">
        <v>0</v>
      </c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4"/>
        <v>28</v>
      </c>
      <c r="B35" s="10">
        <v>1</v>
      </c>
      <c r="C35" s="10">
        <v>4</v>
      </c>
      <c r="D35" s="6">
        <f t="shared" si="0"/>
        <v>18.559999999999999</v>
      </c>
      <c r="E35" s="5">
        <v>6</v>
      </c>
      <c r="F35" s="7">
        <v>3</v>
      </c>
      <c r="G35" s="6">
        <f t="shared" si="1"/>
        <v>87</v>
      </c>
      <c r="H35" s="5">
        <v>1</v>
      </c>
      <c r="I35" s="10">
        <v>4.75</v>
      </c>
      <c r="J35" s="6">
        <f t="shared" si="5"/>
        <v>19.43</v>
      </c>
      <c r="K35" s="5"/>
      <c r="L35" s="10"/>
      <c r="M35" s="8" t="s">
        <v>33</v>
      </c>
      <c r="N35" s="11">
        <v>2.9</v>
      </c>
      <c r="O35" s="10">
        <v>0</v>
      </c>
      <c r="P35" s="10">
        <v>1200</v>
      </c>
      <c r="Q35" s="10">
        <v>800</v>
      </c>
      <c r="R35" s="10">
        <v>9</v>
      </c>
      <c r="S35" s="10">
        <v>14.6</v>
      </c>
      <c r="T35" s="10">
        <v>0</v>
      </c>
      <c r="U35" s="10"/>
      <c r="V35" s="10">
        <v>0</v>
      </c>
      <c r="W35" s="19" t="s">
        <v>45</v>
      </c>
      <c r="X35" s="19"/>
      <c r="Y35" s="63" t="s">
        <v>273</v>
      </c>
      <c r="Z35" s="34"/>
      <c r="AA35" s="34"/>
      <c r="AB35" s="34"/>
      <c r="AC35" s="34"/>
      <c r="AD35" s="34"/>
    </row>
    <row r="36" spans="1:30">
      <c r="A36" s="9">
        <f t="shared" si="4"/>
        <v>29</v>
      </c>
      <c r="B36" s="10">
        <v>1</v>
      </c>
      <c r="C36" s="10">
        <v>4</v>
      </c>
      <c r="D36" s="6">
        <f t="shared" si="0"/>
        <v>18.559999999999999</v>
      </c>
      <c r="E36" s="5">
        <v>6</v>
      </c>
      <c r="F36" s="7">
        <v>3</v>
      </c>
      <c r="G36" s="6">
        <f t="shared" si="1"/>
        <v>87</v>
      </c>
      <c r="H36" s="5">
        <v>1</v>
      </c>
      <c r="I36" s="10">
        <v>4.75</v>
      </c>
      <c r="J36" s="6">
        <f t="shared" si="5"/>
        <v>19.43</v>
      </c>
      <c r="K36" s="5"/>
      <c r="L36" s="10"/>
      <c r="M36" s="8" t="s">
        <v>33</v>
      </c>
      <c r="N36" s="11">
        <f t="shared" si="3"/>
        <v>0</v>
      </c>
      <c r="O36" s="10">
        <v>0</v>
      </c>
      <c r="P36" s="10">
        <v>1200</v>
      </c>
      <c r="Q36" s="10">
        <v>700</v>
      </c>
      <c r="R36" s="10">
        <v>6</v>
      </c>
      <c r="S36" s="10">
        <v>45</v>
      </c>
      <c r="T36" s="10">
        <v>0</v>
      </c>
      <c r="U36" s="10"/>
      <c r="V36" s="10">
        <v>0</v>
      </c>
      <c r="W36" s="34" t="s">
        <v>274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</v>
      </c>
      <c r="I37" s="10">
        <v>4.75</v>
      </c>
      <c r="J37" s="6">
        <f t="shared" si="5"/>
        <v>19.43</v>
      </c>
      <c r="K37" s="5"/>
      <c r="L37" s="10"/>
      <c r="M37" s="8"/>
      <c r="N37" s="11">
        <f t="shared" si="3"/>
        <v>61.47999999999999</v>
      </c>
      <c r="O37" s="10">
        <v>0</v>
      </c>
      <c r="P37" s="10">
        <v>600</v>
      </c>
      <c r="Q37" s="10">
        <v>600</v>
      </c>
      <c r="R37" s="10">
        <v>6</v>
      </c>
      <c r="S37" s="10">
        <v>95</v>
      </c>
      <c r="T37" s="10">
        <v>0</v>
      </c>
      <c r="U37" s="10"/>
      <c r="V37" s="10">
        <v>29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3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14</v>
      </c>
      <c r="F39" s="7">
        <v>2</v>
      </c>
      <c r="G39" s="6">
        <f t="shared" si="1"/>
        <v>197.2</v>
      </c>
      <c r="H39" s="5">
        <v>3</v>
      </c>
      <c r="I39" s="10">
        <v>8</v>
      </c>
      <c r="J39" s="6">
        <f t="shared" si="5"/>
        <v>51.04</v>
      </c>
      <c r="K39" s="5"/>
      <c r="L39" s="10"/>
      <c r="M39" s="8"/>
      <c r="N39" s="11">
        <v>80.33</v>
      </c>
      <c r="O39" s="10">
        <v>0</v>
      </c>
      <c r="P39" s="10">
        <v>500</v>
      </c>
      <c r="Q39" s="10">
        <v>500</v>
      </c>
      <c r="R39" s="10">
        <v>6</v>
      </c>
      <c r="S39" s="10">
        <v>94</v>
      </c>
      <c r="T39" s="10">
        <v>0</v>
      </c>
      <c r="U39" s="10"/>
      <c r="V39" s="10">
        <v>79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928.86999999999989</v>
      </c>
      <c r="O40" s="20"/>
      <c r="T40" s="22" t="s">
        <v>34</v>
      </c>
      <c r="U40" s="20">
        <f>SUM(U9:U39)</f>
        <v>0</v>
      </c>
      <c r="V40" s="20">
        <f>SUM(V9:V39)</f>
        <v>317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928.86999999999989</v>
      </c>
      <c r="O42" s="9">
        <f>O40+O41</f>
        <v>0</v>
      </c>
      <c r="S42" t="s">
        <v>48</v>
      </c>
      <c r="U42" s="9">
        <f>U40+U41</f>
        <v>0</v>
      </c>
      <c r="V42" s="9">
        <f>V40+V41</f>
        <v>317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B33" sqref="AB33:AD33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4.83203125" customWidth="1"/>
    <col min="7" max="7" width="7.6640625" customWidth="1"/>
    <col min="8" max="8" width="5.83203125" customWidth="1"/>
    <col min="9" max="9" width="5.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4" max="24" width="7.6640625" customWidth="1"/>
    <col min="25" max="25" width="9.83203125" customWidth="1"/>
    <col min="26" max="26" width="4.1640625" customWidth="1"/>
    <col min="27" max="27" width="5.1640625" customWidth="1"/>
    <col min="28" max="28" width="4.1640625" customWidth="1"/>
    <col min="29" max="29" width="5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3.25</v>
      </c>
      <c r="G8" s="6">
        <f t="shared" ref="G8:G39" si="1">((+E8*12)+F8)*1.16</f>
        <v>17.689999999999998</v>
      </c>
      <c r="H8" s="5">
        <v>6</v>
      </c>
      <c r="I8" s="5">
        <v>0</v>
      </c>
      <c r="J8" s="6">
        <f t="shared" ref="J8:J28" si="2">((+H8*12)+I8)*1.16</f>
        <v>83.52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3.25</v>
      </c>
      <c r="G9" s="6">
        <f t="shared" si="1"/>
        <v>17.689999999999998</v>
      </c>
      <c r="H9" s="5">
        <v>12</v>
      </c>
      <c r="I9" s="10">
        <v>5</v>
      </c>
      <c r="J9" s="6">
        <f t="shared" si="2"/>
        <v>172.83999999999997</v>
      </c>
      <c r="K9" s="5"/>
      <c r="L9" s="10"/>
      <c r="M9" s="8"/>
      <c r="N9" s="11">
        <v>89.32</v>
      </c>
      <c r="O9" s="10">
        <v>2</v>
      </c>
      <c r="P9" s="10">
        <v>900</v>
      </c>
      <c r="Q9" s="10">
        <v>950</v>
      </c>
      <c r="R9" s="10">
        <v>9</v>
      </c>
      <c r="S9" s="10">
        <v>97</v>
      </c>
      <c r="T9" s="10"/>
      <c r="U9" s="10"/>
      <c r="V9" s="10">
        <v>316</v>
      </c>
      <c r="W9" s="12">
        <v>42066</v>
      </c>
      <c r="X9" s="10">
        <v>3</v>
      </c>
      <c r="Y9" s="10">
        <v>1050230</v>
      </c>
      <c r="Z9" s="10">
        <v>14</v>
      </c>
      <c r="AA9" s="10">
        <v>5.5</v>
      </c>
      <c r="AB9" s="10">
        <v>1</v>
      </c>
      <c r="AC9" s="11">
        <v>4</v>
      </c>
      <c r="AD9" s="13">
        <v>182.7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5</v>
      </c>
      <c r="F10" s="7">
        <v>5</v>
      </c>
      <c r="G10" s="6">
        <f t="shared" si="1"/>
        <v>75.399999999999991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v>86.13</v>
      </c>
      <c r="O10" s="10">
        <v>2</v>
      </c>
      <c r="P10" s="10">
        <v>900</v>
      </c>
      <c r="Q10" s="10">
        <v>950</v>
      </c>
      <c r="R10" s="10">
        <v>9</v>
      </c>
      <c r="S10" s="10">
        <v>100</v>
      </c>
      <c r="T10" s="10"/>
      <c r="U10" s="10"/>
      <c r="V10" s="10">
        <v>319</v>
      </c>
      <c r="W10" s="12">
        <v>42068</v>
      </c>
      <c r="X10" s="10">
        <v>2</v>
      </c>
      <c r="Y10" s="10">
        <v>2331150</v>
      </c>
      <c r="Z10" s="10">
        <v>14</v>
      </c>
      <c r="AA10" s="10">
        <v>4</v>
      </c>
      <c r="AB10" s="10">
        <v>1</v>
      </c>
      <c r="AC10" s="11">
        <v>6</v>
      </c>
      <c r="AD10" s="13">
        <v>178.64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2</v>
      </c>
      <c r="G11" s="6">
        <f t="shared" si="1"/>
        <v>169.35999999999999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 t="s">
        <v>49</v>
      </c>
      <c r="N11" s="11">
        <f>IF(B11=0,0,(D11+G11)-(D10+G10))</f>
        <v>93.96</v>
      </c>
      <c r="O11" s="10">
        <v>2</v>
      </c>
      <c r="P11" s="10">
        <v>900</v>
      </c>
      <c r="Q11" s="10">
        <v>950</v>
      </c>
      <c r="R11" s="10">
        <v>9</v>
      </c>
      <c r="S11" s="10">
        <v>101</v>
      </c>
      <c r="T11" s="10"/>
      <c r="U11" s="10"/>
      <c r="V11" s="10">
        <v>301</v>
      </c>
      <c r="W11" s="12">
        <v>42070</v>
      </c>
      <c r="X11" s="10">
        <v>3</v>
      </c>
      <c r="Y11" s="10">
        <v>124887</v>
      </c>
      <c r="Z11" s="10">
        <v>14</v>
      </c>
      <c r="AA11" s="10">
        <v>0.75</v>
      </c>
      <c r="AB11" s="10">
        <v>1</v>
      </c>
      <c r="AC11" s="11">
        <v>4.5</v>
      </c>
      <c r="AD11" s="13">
        <v>176.61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2</v>
      </c>
      <c r="G12" s="6">
        <f t="shared" si="1"/>
        <v>197.2</v>
      </c>
      <c r="H12" s="5">
        <v>6</v>
      </c>
      <c r="I12" s="10">
        <v>0</v>
      </c>
      <c r="J12" s="6">
        <f t="shared" si="2"/>
        <v>83.52</v>
      </c>
      <c r="K12" s="5"/>
      <c r="L12" s="10"/>
      <c r="M12" s="8"/>
      <c r="N12" s="11">
        <v>92.8</v>
      </c>
      <c r="O12" s="10">
        <v>2</v>
      </c>
      <c r="P12" s="10">
        <v>900</v>
      </c>
      <c r="Q12" s="10">
        <v>950</v>
      </c>
      <c r="R12" s="10">
        <v>9</v>
      </c>
      <c r="S12" s="10">
        <v>96</v>
      </c>
      <c r="T12" s="10"/>
      <c r="U12" s="10"/>
      <c r="V12" s="10">
        <v>316</v>
      </c>
      <c r="W12" s="12">
        <v>42072</v>
      </c>
      <c r="X12" s="10">
        <v>2</v>
      </c>
      <c r="Y12" s="10">
        <v>1050239</v>
      </c>
      <c r="Z12" s="10">
        <v>14</v>
      </c>
      <c r="AA12" s="10">
        <v>3</v>
      </c>
      <c r="AB12" s="10">
        <v>1</v>
      </c>
      <c r="AC12" s="11">
        <v>4.5</v>
      </c>
      <c r="AD12" s="13">
        <v>179.22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6</v>
      </c>
      <c r="G13" s="6">
        <f t="shared" si="1"/>
        <v>20.88</v>
      </c>
      <c r="H13" s="5">
        <v>13</v>
      </c>
      <c r="I13" s="10">
        <v>0</v>
      </c>
      <c r="J13" s="6">
        <f t="shared" si="2"/>
        <v>180.95999999999998</v>
      </c>
      <c r="K13" s="5"/>
      <c r="L13" s="10"/>
      <c r="M13" s="8"/>
      <c r="N13" s="11">
        <v>99.76</v>
      </c>
      <c r="O13" s="10">
        <v>2</v>
      </c>
      <c r="P13" s="10">
        <v>900</v>
      </c>
      <c r="Q13" s="10">
        <v>950</v>
      </c>
      <c r="R13" s="10">
        <v>9</v>
      </c>
      <c r="S13" s="10">
        <v>98</v>
      </c>
      <c r="T13" s="10"/>
      <c r="U13" s="10"/>
      <c r="V13" s="10">
        <v>320</v>
      </c>
      <c r="W13" s="12">
        <v>42074</v>
      </c>
      <c r="X13" s="10">
        <v>3</v>
      </c>
      <c r="Y13" s="10">
        <v>2561100</v>
      </c>
      <c r="Z13" s="10">
        <v>14</v>
      </c>
      <c r="AA13" s="10">
        <v>5.25</v>
      </c>
      <c r="AB13" s="10">
        <v>1</v>
      </c>
      <c r="AC13" s="11">
        <v>3</v>
      </c>
      <c r="AD13" s="13">
        <v>183.57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7</v>
      </c>
      <c r="F14" s="7">
        <v>2</v>
      </c>
      <c r="G14" s="6">
        <f t="shared" si="1"/>
        <v>99.759999999999991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/>
      <c r="N14" s="11">
        <v>92.8</v>
      </c>
      <c r="O14" s="10">
        <v>2</v>
      </c>
      <c r="P14" s="10">
        <v>900</v>
      </c>
      <c r="Q14" s="10">
        <v>950</v>
      </c>
      <c r="R14" s="10">
        <v>9</v>
      </c>
      <c r="S14" s="10">
        <v>99</v>
      </c>
      <c r="T14" s="10"/>
      <c r="U14" s="10"/>
      <c r="V14" s="10">
        <v>323</v>
      </c>
      <c r="W14" s="12">
        <v>42076</v>
      </c>
      <c r="X14" s="10">
        <v>2</v>
      </c>
      <c r="Y14" s="10">
        <v>740679</v>
      </c>
      <c r="Z14" s="10">
        <v>14</v>
      </c>
      <c r="AA14" s="10">
        <v>3</v>
      </c>
      <c r="AB14" s="10">
        <v>1</v>
      </c>
      <c r="AC14" s="11">
        <v>4</v>
      </c>
      <c r="AD14" s="13">
        <v>179.8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10</v>
      </c>
      <c r="G15" s="6">
        <f t="shared" si="1"/>
        <v>192.55999999999997</v>
      </c>
      <c r="H15" s="5">
        <v>1</v>
      </c>
      <c r="I15" s="10">
        <v>4.5</v>
      </c>
      <c r="J15" s="6">
        <f t="shared" si="2"/>
        <v>19.139999999999997</v>
      </c>
      <c r="K15" s="5"/>
      <c r="L15" s="10"/>
      <c r="M15" s="8"/>
      <c r="N15" s="11">
        <v>93.67</v>
      </c>
      <c r="O15" s="10">
        <v>2</v>
      </c>
      <c r="P15" s="10">
        <v>900</v>
      </c>
      <c r="Q15" s="10">
        <v>950</v>
      </c>
      <c r="R15" s="10">
        <v>9</v>
      </c>
      <c r="S15" s="10">
        <v>99</v>
      </c>
      <c r="T15" s="10"/>
      <c r="U15" s="10"/>
      <c r="V15" s="10">
        <v>308</v>
      </c>
      <c r="W15" s="12">
        <v>42078</v>
      </c>
      <c r="X15" s="10">
        <v>3</v>
      </c>
      <c r="Y15" s="10">
        <v>1050247</v>
      </c>
      <c r="Z15" s="10">
        <v>14</v>
      </c>
      <c r="AA15" s="10">
        <v>4.75</v>
      </c>
      <c r="AB15" s="10">
        <v>1</v>
      </c>
      <c r="AC15" s="11">
        <v>4.5</v>
      </c>
      <c r="AD15" s="13">
        <v>181.25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4.5</v>
      </c>
      <c r="G16" s="6">
        <f t="shared" si="1"/>
        <v>19.139999999999997</v>
      </c>
      <c r="H16" s="5">
        <v>7</v>
      </c>
      <c r="I16" s="10">
        <v>11</v>
      </c>
      <c r="J16" s="6">
        <f t="shared" si="2"/>
        <v>110.19999999999999</v>
      </c>
      <c r="K16" s="5"/>
      <c r="L16" s="10"/>
      <c r="M16" s="8"/>
      <c r="N16" s="11">
        <v>96.86</v>
      </c>
      <c r="O16" s="10">
        <v>2</v>
      </c>
      <c r="P16" s="10">
        <v>900</v>
      </c>
      <c r="Q16" s="10">
        <v>950</v>
      </c>
      <c r="R16" s="10">
        <v>9</v>
      </c>
      <c r="S16" s="10">
        <v>101</v>
      </c>
      <c r="T16" s="10"/>
      <c r="U16" s="10"/>
      <c r="V16" s="10">
        <v>319</v>
      </c>
      <c r="W16" s="12">
        <v>42081</v>
      </c>
      <c r="X16" s="10">
        <v>2</v>
      </c>
      <c r="Y16" s="10">
        <v>1050255</v>
      </c>
      <c r="Z16" s="10">
        <v>14</v>
      </c>
      <c r="AA16" s="10">
        <v>4.5</v>
      </c>
      <c r="AB16" s="10">
        <v>1</v>
      </c>
      <c r="AC16" s="11">
        <v>4</v>
      </c>
      <c r="AD16" s="13">
        <v>181.54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10</v>
      </c>
      <c r="G17" s="6">
        <f t="shared" si="1"/>
        <v>25.52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94.54</v>
      </c>
      <c r="O17" s="10">
        <v>2</v>
      </c>
      <c r="P17" s="10">
        <v>900</v>
      </c>
      <c r="Q17" s="10">
        <v>950</v>
      </c>
      <c r="R17" s="10">
        <v>9</v>
      </c>
      <c r="S17" s="10">
        <v>100</v>
      </c>
      <c r="T17" s="10"/>
      <c r="U17" s="10"/>
      <c r="V17" s="10">
        <v>320</v>
      </c>
      <c r="W17" s="23">
        <v>42087</v>
      </c>
      <c r="X17" s="10">
        <v>3</v>
      </c>
      <c r="Y17" s="10">
        <v>1050263</v>
      </c>
      <c r="Z17" s="10">
        <v>14</v>
      </c>
      <c r="AA17" s="10">
        <v>0</v>
      </c>
      <c r="AB17" s="10">
        <v>1</v>
      </c>
      <c r="AC17" s="11">
        <v>5</v>
      </c>
      <c r="AD17" s="13">
        <v>175.16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7</v>
      </c>
      <c r="G18" s="6">
        <f t="shared" si="1"/>
        <v>119.47999999999999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93.96</v>
      </c>
      <c r="O18" s="10">
        <v>2</v>
      </c>
      <c r="P18" s="10">
        <v>900</v>
      </c>
      <c r="Q18" s="10">
        <v>950</v>
      </c>
      <c r="R18" s="10">
        <v>9</v>
      </c>
      <c r="S18" s="10">
        <v>100</v>
      </c>
      <c r="T18" s="10"/>
      <c r="U18" s="10"/>
      <c r="V18" s="10">
        <v>321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1</v>
      </c>
      <c r="G19" s="6">
        <f t="shared" si="1"/>
        <v>196.04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/>
      <c r="N19" s="11">
        <v>89.61</v>
      </c>
      <c r="O19" s="10">
        <v>2</v>
      </c>
      <c r="P19" s="10">
        <v>900</v>
      </c>
      <c r="Q19" s="10">
        <v>950</v>
      </c>
      <c r="R19" s="10">
        <v>9</v>
      </c>
      <c r="S19" s="10">
        <v>100</v>
      </c>
      <c r="T19" s="10"/>
      <c r="U19" s="10"/>
      <c r="V19" s="10">
        <v>321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1</v>
      </c>
      <c r="G20" s="6">
        <f t="shared" si="1"/>
        <v>196.04</v>
      </c>
      <c r="H20" s="5">
        <v>8</v>
      </c>
      <c r="I20" s="10">
        <v>4</v>
      </c>
      <c r="J20" s="6">
        <f t="shared" si="2"/>
        <v>115.99999999999999</v>
      </c>
      <c r="K20" s="5"/>
      <c r="L20" s="10"/>
      <c r="M20" s="8"/>
      <c r="N20" s="11">
        <v>88.16</v>
      </c>
      <c r="O20" s="10">
        <v>2</v>
      </c>
      <c r="P20" s="10">
        <v>900</v>
      </c>
      <c r="Q20" s="10">
        <v>950</v>
      </c>
      <c r="R20" s="10">
        <v>9</v>
      </c>
      <c r="S20" s="10">
        <v>99</v>
      </c>
      <c r="T20" s="10"/>
      <c r="U20" s="10"/>
      <c r="V20" s="14">
        <v>319</v>
      </c>
      <c r="W20" s="42" t="s">
        <v>34</v>
      </c>
      <c r="X20" s="42"/>
      <c r="Y20" s="42"/>
      <c r="Z20" s="42"/>
      <c r="AA20" s="42"/>
      <c r="AB20" s="42"/>
      <c r="AC20" s="42"/>
      <c r="AD20" s="15">
        <v>1618.49</v>
      </c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2</v>
      </c>
      <c r="F21" s="7">
        <v>0</v>
      </c>
      <c r="G21" s="6">
        <f t="shared" si="1"/>
        <v>27.839999999999996</v>
      </c>
      <c r="H21" s="5">
        <v>14</v>
      </c>
      <c r="I21" s="10">
        <v>4.75</v>
      </c>
      <c r="J21" s="6">
        <f t="shared" si="2"/>
        <v>200.39</v>
      </c>
      <c r="K21" s="5"/>
      <c r="L21" s="10"/>
      <c r="M21" s="8"/>
      <c r="N21" s="11">
        <v>95.99</v>
      </c>
      <c r="O21" s="10">
        <v>2</v>
      </c>
      <c r="P21" s="10">
        <v>900</v>
      </c>
      <c r="Q21" s="10">
        <v>950</v>
      </c>
      <c r="R21" s="16">
        <v>9</v>
      </c>
      <c r="S21" s="10">
        <v>100</v>
      </c>
      <c r="T21" s="10"/>
      <c r="U21" s="10"/>
      <c r="V21" s="10">
        <v>319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8</v>
      </c>
      <c r="F22" s="7">
        <v>5</v>
      </c>
      <c r="G22" s="6">
        <f t="shared" si="1"/>
        <v>117.16</v>
      </c>
      <c r="H22" s="5">
        <v>1</v>
      </c>
      <c r="I22" s="10">
        <v>4.5</v>
      </c>
      <c r="J22" s="6">
        <f t="shared" si="2"/>
        <v>19.139999999999997</v>
      </c>
      <c r="K22" s="5"/>
      <c r="L22" s="10"/>
      <c r="M22" s="8"/>
      <c r="N22" s="11">
        <f>IF(B22=0,0,(D22+G22)-(D21+G21))</f>
        <v>89.320000000000007</v>
      </c>
      <c r="O22" s="10">
        <v>2</v>
      </c>
      <c r="P22" s="10">
        <v>900</v>
      </c>
      <c r="Q22" s="10">
        <v>950</v>
      </c>
      <c r="R22" s="10">
        <v>9</v>
      </c>
      <c r="S22" s="10">
        <v>99</v>
      </c>
      <c r="T22" s="10"/>
      <c r="U22" s="10"/>
      <c r="V22" s="10">
        <v>318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9</v>
      </c>
      <c r="F23" s="7">
        <v>8</v>
      </c>
      <c r="G23" s="6">
        <f t="shared" si="1"/>
        <v>134.56</v>
      </c>
      <c r="H23" s="5">
        <v>1</v>
      </c>
      <c r="I23" s="10">
        <v>4.5</v>
      </c>
      <c r="J23" s="6">
        <f t="shared" si="2"/>
        <v>19.139999999999997</v>
      </c>
      <c r="K23" s="5"/>
      <c r="L23" s="10"/>
      <c r="M23" s="8"/>
      <c r="N23" s="11">
        <f>IF(B23=0,0,(D23+G23)-(D22+G22))</f>
        <v>17.400000000000006</v>
      </c>
      <c r="O23" s="10">
        <v>0</v>
      </c>
      <c r="P23" s="10">
        <v>1500</v>
      </c>
      <c r="Q23" s="10">
        <v>1550</v>
      </c>
      <c r="R23" s="10">
        <v>9</v>
      </c>
      <c r="S23" s="10">
        <v>14</v>
      </c>
      <c r="T23" s="10"/>
      <c r="U23" s="10"/>
      <c r="V23" s="10">
        <v>76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2</v>
      </c>
      <c r="I24" s="10">
        <v>5</v>
      </c>
      <c r="J24" s="6">
        <f t="shared" si="2"/>
        <v>33.64</v>
      </c>
      <c r="K24" s="5"/>
      <c r="L24" s="10"/>
      <c r="M24" s="8"/>
      <c r="N24" s="11">
        <v>77.14</v>
      </c>
      <c r="O24" s="10">
        <v>1</v>
      </c>
      <c r="P24" s="10">
        <v>900</v>
      </c>
      <c r="Q24" s="10">
        <v>950</v>
      </c>
      <c r="R24" s="10">
        <v>9</v>
      </c>
      <c r="S24" s="10">
        <v>104</v>
      </c>
      <c r="T24" s="10"/>
      <c r="U24" s="10"/>
      <c r="V24" s="10">
        <v>263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4</v>
      </c>
      <c r="G25" s="6">
        <f t="shared" si="1"/>
        <v>18.559999999999999</v>
      </c>
      <c r="H25" s="5">
        <v>3</v>
      </c>
      <c r="I25" s="10">
        <v>6</v>
      </c>
      <c r="J25" s="6">
        <f t="shared" si="2"/>
        <v>48.72</v>
      </c>
      <c r="K25" s="5"/>
      <c r="L25" s="10"/>
      <c r="M25" s="8"/>
      <c r="N25" s="11">
        <v>17.98</v>
      </c>
      <c r="O25" s="10">
        <v>0</v>
      </c>
      <c r="P25" s="10">
        <v>1550</v>
      </c>
      <c r="Q25" s="10">
        <v>1600</v>
      </c>
      <c r="R25" s="10">
        <v>9</v>
      </c>
      <c r="S25" s="10">
        <v>103</v>
      </c>
      <c r="T25" s="10"/>
      <c r="U25" s="10"/>
      <c r="V25" s="17">
        <v>55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5</v>
      </c>
      <c r="I26" s="10">
        <v>10</v>
      </c>
      <c r="J26" s="6">
        <f t="shared" si="2"/>
        <v>81.199999999999989</v>
      </c>
      <c r="K26" s="5"/>
      <c r="L26" s="10"/>
      <c r="M26" s="8" t="s">
        <v>49</v>
      </c>
      <c r="N26" s="11">
        <v>32.479999999999997</v>
      </c>
      <c r="O26" s="10">
        <v>0</v>
      </c>
      <c r="P26" s="10">
        <v>1500</v>
      </c>
      <c r="Q26" s="10">
        <v>1550</v>
      </c>
      <c r="R26" s="10">
        <v>9</v>
      </c>
      <c r="S26" s="10">
        <v>110</v>
      </c>
      <c r="T26" s="10"/>
      <c r="U26" s="10"/>
      <c r="V26" s="10">
        <v>32</v>
      </c>
      <c r="W26" s="44" t="s">
        <v>37</v>
      </c>
      <c r="X26" s="44"/>
      <c r="Y26" s="44"/>
      <c r="Z26" s="44"/>
      <c r="AA26" s="44"/>
      <c r="AB26" s="44"/>
      <c r="AC26" s="39">
        <v>59.16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4</v>
      </c>
      <c r="G27" s="6">
        <f t="shared" si="1"/>
        <v>18.559999999999999</v>
      </c>
      <c r="H27" s="5">
        <v>6</v>
      </c>
      <c r="I27" s="10">
        <v>10</v>
      </c>
      <c r="J27" s="6">
        <f t="shared" si="2"/>
        <v>95.11999999999999</v>
      </c>
      <c r="K27" s="5"/>
      <c r="L27" s="10"/>
      <c r="M27" s="8" t="s">
        <v>49</v>
      </c>
      <c r="N27" s="11">
        <v>13.92</v>
      </c>
      <c r="O27" s="10">
        <v>0</v>
      </c>
      <c r="P27" s="10">
        <v>1500</v>
      </c>
      <c r="Q27" s="10">
        <v>1550</v>
      </c>
      <c r="R27" s="10">
        <v>9</v>
      </c>
      <c r="S27" s="10">
        <v>107</v>
      </c>
      <c r="T27" s="10"/>
      <c r="U27" s="10"/>
      <c r="V27" s="10">
        <v>72</v>
      </c>
      <c r="W27" s="38" t="s">
        <v>13</v>
      </c>
      <c r="X27" s="38"/>
      <c r="Y27" s="38"/>
      <c r="Z27" s="38"/>
      <c r="AA27" s="38"/>
      <c r="AB27" s="38"/>
      <c r="AC27" s="39">
        <v>1618.49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1"/>
        <v>18.559999999999999</v>
      </c>
      <c r="H28" s="5">
        <v>10</v>
      </c>
      <c r="I28" s="10">
        <v>11</v>
      </c>
      <c r="J28" s="6">
        <f t="shared" si="2"/>
        <v>151.95999999999998</v>
      </c>
      <c r="K28" s="5"/>
      <c r="L28" s="10"/>
      <c r="M28" s="8" t="s">
        <v>50</v>
      </c>
      <c r="N28" s="11">
        <v>56.84</v>
      </c>
      <c r="O28" s="10">
        <v>1</v>
      </c>
      <c r="P28" s="10">
        <v>900</v>
      </c>
      <c r="Q28" s="10">
        <v>950</v>
      </c>
      <c r="R28" s="10">
        <v>9</v>
      </c>
      <c r="S28" s="10">
        <v>107</v>
      </c>
      <c r="T28" s="10"/>
      <c r="U28" s="10"/>
      <c r="V28" s="10">
        <v>169</v>
      </c>
      <c r="W28" s="38" t="s">
        <v>38</v>
      </c>
      <c r="X28" s="38"/>
      <c r="Y28" s="38"/>
      <c r="Z28" s="38"/>
      <c r="AA28" s="38"/>
      <c r="AB28" s="38"/>
      <c r="AC28" s="39">
        <v>119.77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</v>
      </c>
      <c r="F29" s="7">
        <v>4</v>
      </c>
      <c r="G29" s="6">
        <f t="shared" si="1"/>
        <v>18.559999999999999</v>
      </c>
      <c r="H29" s="5">
        <v>12</v>
      </c>
      <c r="I29" s="10">
        <v>6</v>
      </c>
      <c r="J29" s="6">
        <v>174</v>
      </c>
      <c r="K29" s="5"/>
      <c r="L29" s="10"/>
      <c r="M29" s="8" t="s">
        <v>50</v>
      </c>
      <c r="N29" s="11">
        <v>22.04</v>
      </c>
      <c r="O29" s="10">
        <v>0</v>
      </c>
      <c r="P29" s="10">
        <v>1500</v>
      </c>
      <c r="Q29" s="10">
        <v>1550</v>
      </c>
      <c r="R29" s="10">
        <v>9</v>
      </c>
      <c r="S29" s="10">
        <v>110</v>
      </c>
      <c r="T29" s="10"/>
      <c r="U29" s="10"/>
      <c r="V29" s="10">
        <v>71</v>
      </c>
      <c r="W29" s="38" t="s">
        <v>11</v>
      </c>
      <c r="X29" s="38"/>
      <c r="Y29" s="38"/>
      <c r="Z29" s="38"/>
      <c r="AA29" s="38"/>
      <c r="AB29" s="38"/>
      <c r="AC29" s="39">
        <v>1557.88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7</v>
      </c>
      <c r="J30" s="6">
        <f t="shared" ref="J30:J39" si="4">((+H30*12)+I30)*1.16</f>
        <v>189.07999999999998</v>
      </c>
      <c r="K30" s="5"/>
      <c r="L30" s="10"/>
      <c r="M30" s="8" t="s">
        <v>50</v>
      </c>
      <c r="N30" s="11">
        <v>15.08</v>
      </c>
      <c r="O30" s="10">
        <v>0</v>
      </c>
      <c r="P30" s="10">
        <v>1400</v>
      </c>
      <c r="Q30" s="10">
        <v>1400</v>
      </c>
      <c r="R30" s="10">
        <v>9</v>
      </c>
      <c r="S30" s="10">
        <v>104</v>
      </c>
      <c r="T30" s="10"/>
      <c r="U30" s="10"/>
      <c r="V30" s="10">
        <v>26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5</v>
      </c>
      <c r="J31" s="6">
        <f t="shared" si="4"/>
        <v>19.72</v>
      </c>
      <c r="K31" s="5"/>
      <c r="L31" s="10"/>
      <c r="M31" s="8" t="s">
        <v>50</v>
      </c>
      <c r="N31" s="11">
        <v>5.08</v>
      </c>
      <c r="O31" s="10">
        <v>0</v>
      </c>
      <c r="P31" s="10">
        <v>1400</v>
      </c>
      <c r="Q31" s="10">
        <v>1400</v>
      </c>
      <c r="R31" s="10">
        <v>9</v>
      </c>
      <c r="S31" s="10">
        <v>103</v>
      </c>
      <c r="T31" s="10"/>
      <c r="U31" s="10"/>
      <c r="V31" s="10">
        <v>36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7</v>
      </c>
      <c r="J32" s="6">
        <f t="shared" si="4"/>
        <v>22.04</v>
      </c>
      <c r="K32" s="5"/>
      <c r="L32" s="10"/>
      <c r="M32" s="8" t="s">
        <v>50</v>
      </c>
      <c r="N32" s="11">
        <v>2.2999999999999998</v>
      </c>
      <c r="O32" s="10">
        <v>0</v>
      </c>
      <c r="P32" s="10">
        <v>1200</v>
      </c>
      <c r="Q32" s="10">
        <v>1200</v>
      </c>
      <c r="R32" s="10">
        <v>9</v>
      </c>
      <c r="S32" s="10">
        <v>103</v>
      </c>
      <c r="T32" s="10"/>
      <c r="U32" s="10"/>
      <c r="V32" s="10">
        <v>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7</v>
      </c>
      <c r="J33" s="6">
        <f t="shared" si="4"/>
        <v>22.04</v>
      </c>
      <c r="K33" s="5"/>
      <c r="L33" s="10"/>
      <c r="M33" s="8" t="s">
        <v>50</v>
      </c>
      <c r="N33" s="11">
        <f t="shared" ref="N33:N39" si="5">IF(B33=0,0,(D33+G33)-(D32+G32))</f>
        <v>0</v>
      </c>
      <c r="O33" s="10">
        <v>0</v>
      </c>
      <c r="P33" s="10">
        <v>1000</v>
      </c>
      <c r="Q33" s="10">
        <v>1000</v>
      </c>
      <c r="R33" s="10">
        <v>9</v>
      </c>
      <c r="S33" s="10">
        <v>105</v>
      </c>
      <c r="T33" s="10"/>
      <c r="U33" s="10"/>
      <c r="V33" s="10">
        <v>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7</v>
      </c>
      <c r="J34" s="6">
        <f t="shared" si="4"/>
        <v>22.04</v>
      </c>
      <c r="K34" s="5"/>
      <c r="L34" s="10"/>
      <c r="M34" s="8" t="s">
        <v>50</v>
      </c>
      <c r="N34" s="11">
        <f t="shared" si="5"/>
        <v>0</v>
      </c>
      <c r="O34" s="10">
        <v>0</v>
      </c>
      <c r="P34" s="10">
        <v>900</v>
      </c>
      <c r="Q34" s="10">
        <v>900</v>
      </c>
      <c r="R34" s="10">
        <v>9</v>
      </c>
      <c r="S34" s="10">
        <v>105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7</v>
      </c>
      <c r="J35" s="6">
        <f t="shared" si="4"/>
        <v>22.04</v>
      </c>
      <c r="K35" s="5"/>
      <c r="L35" s="10"/>
      <c r="M35" s="8" t="s">
        <v>50</v>
      </c>
      <c r="N35" s="11">
        <f t="shared" si="5"/>
        <v>0</v>
      </c>
      <c r="O35" s="10">
        <v>0</v>
      </c>
      <c r="P35" s="10">
        <v>900</v>
      </c>
      <c r="Q35" s="10">
        <v>900</v>
      </c>
      <c r="R35" s="10">
        <v>9</v>
      </c>
      <c r="S35" s="10">
        <v>104</v>
      </c>
      <c r="T35" s="10"/>
      <c r="U35" s="10"/>
      <c r="V35" s="10">
        <v>0</v>
      </c>
      <c r="W35" s="19" t="s">
        <v>45</v>
      </c>
      <c r="X35" s="19"/>
      <c r="Y35" s="34" t="s">
        <v>51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7</v>
      </c>
      <c r="J36" s="6">
        <f t="shared" si="4"/>
        <v>22.04</v>
      </c>
      <c r="K36" s="5"/>
      <c r="L36" s="10"/>
      <c r="M36" s="8" t="s">
        <v>50</v>
      </c>
      <c r="N36" s="11">
        <f t="shared" si="5"/>
        <v>0</v>
      </c>
      <c r="O36" s="10">
        <v>0</v>
      </c>
      <c r="P36" s="10">
        <v>900</v>
      </c>
      <c r="Q36" s="10">
        <v>900</v>
      </c>
      <c r="R36" s="10">
        <v>9</v>
      </c>
      <c r="S36" s="10">
        <v>104</v>
      </c>
      <c r="T36" s="10"/>
      <c r="U36" s="10"/>
      <c r="V36" s="10">
        <v>0</v>
      </c>
      <c r="W36" s="34" t="s">
        <v>52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7</v>
      </c>
      <c r="J37" s="6">
        <f t="shared" si="4"/>
        <v>22.04</v>
      </c>
      <c r="K37" s="5"/>
      <c r="L37" s="10"/>
      <c r="M37" s="8" t="s">
        <v>50</v>
      </c>
      <c r="N37" s="11">
        <f t="shared" si="5"/>
        <v>0</v>
      </c>
      <c r="O37" s="10">
        <v>0</v>
      </c>
      <c r="P37" s="10">
        <v>900</v>
      </c>
      <c r="Q37" s="10">
        <v>900</v>
      </c>
      <c r="R37" s="10">
        <v>9</v>
      </c>
      <c r="S37" s="10">
        <v>101</v>
      </c>
      <c r="T37" s="10"/>
      <c r="U37" s="10"/>
      <c r="V37" s="10">
        <v>0</v>
      </c>
      <c r="W37" s="34" t="s">
        <v>53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7</v>
      </c>
      <c r="J38" s="6">
        <f t="shared" si="4"/>
        <v>22.04</v>
      </c>
      <c r="K38" s="5"/>
      <c r="L38" s="10"/>
      <c r="M38" s="8" t="s">
        <v>50</v>
      </c>
      <c r="N38" s="11">
        <f t="shared" si="5"/>
        <v>0</v>
      </c>
      <c r="O38" s="10">
        <v>0</v>
      </c>
      <c r="P38" s="10">
        <v>900</v>
      </c>
      <c r="Q38" s="10">
        <v>900</v>
      </c>
      <c r="R38" s="10">
        <v>9</v>
      </c>
      <c r="S38" s="10">
        <v>100</v>
      </c>
      <c r="T38" s="10"/>
      <c r="U38" s="10"/>
      <c r="V38" s="10">
        <v>0</v>
      </c>
      <c r="W38" s="20" t="s">
        <v>54</v>
      </c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1</v>
      </c>
      <c r="I39" s="10">
        <v>7</v>
      </c>
      <c r="J39" s="6">
        <f t="shared" si="4"/>
        <v>22.04</v>
      </c>
      <c r="K39" s="5"/>
      <c r="L39" s="10"/>
      <c r="M39" s="8" t="s">
        <v>50</v>
      </c>
      <c r="N39" s="11">
        <f t="shared" si="5"/>
        <v>0</v>
      </c>
      <c r="O39" s="10">
        <v>0</v>
      </c>
      <c r="P39" s="10">
        <v>900</v>
      </c>
      <c r="Q39" s="10">
        <v>900</v>
      </c>
      <c r="R39" s="10">
        <v>9</v>
      </c>
      <c r="S39" s="10">
        <v>100</v>
      </c>
      <c r="T39" s="10"/>
      <c r="U39" s="10"/>
      <c r="V39" s="10">
        <v>0</v>
      </c>
      <c r="W39" s="34" t="s">
        <v>55</v>
      </c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1557.1399999999999</v>
      </c>
      <c r="O40" s="20"/>
      <c r="T40" s="22" t="s">
        <v>34</v>
      </c>
      <c r="U40" s="20">
        <f>SUM(U9:U39)</f>
        <v>0</v>
      </c>
      <c r="V40" s="20">
        <f>SUM(V9:V39)</f>
        <v>5265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1557.1399999999999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5265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Z34" sqref="Z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83203125" customWidth="1"/>
    <col min="24" max="24" width="7.6640625" customWidth="1"/>
    <col min="25" max="25" width="8.6640625" customWidth="1"/>
    <col min="26" max="26" width="4.1640625" customWidth="1"/>
    <col min="27" max="27" width="5.5" customWidth="1"/>
    <col min="28" max="28" width="4.1640625" customWidth="1"/>
    <col min="29" max="29" width="5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9</v>
      </c>
      <c r="I8" s="5">
        <v>10</v>
      </c>
      <c r="J8" s="6">
        <f t="shared" ref="J8:J28" si="2">((+H8*12)+I8)*1.16</f>
        <v>136.88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2</v>
      </c>
      <c r="F9" s="7">
        <v>10</v>
      </c>
      <c r="G9" s="6">
        <f t="shared" si="1"/>
        <v>39.44</v>
      </c>
      <c r="H9" s="5">
        <v>14</v>
      </c>
      <c r="I9" s="10">
        <v>5</v>
      </c>
      <c r="J9" s="6">
        <f t="shared" si="2"/>
        <v>200.67999999999998</v>
      </c>
      <c r="K9" s="5"/>
      <c r="L9" s="10"/>
      <c r="M9" s="8"/>
      <c r="N9" s="11">
        <v>84.68</v>
      </c>
      <c r="O9" s="10">
        <v>2</v>
      </c>
      <c r="P9" s="10">
        <v>900</v>
      </c>
      <c r="Q9" s="10">
        <v>950</v>
      </c>
      <c r="R9" s="10">
        <v>9</v>
      </c>
      <c r="S9" s="10">
        <v>90</v>
      </c>
      <c r="T9" s="10"/>
      <c r="U9" s="10"/>
      <c r="V9" s="10">
        <v>319</v>
      </c>
      <c r="W9" s="12">
        <v>42038</v>
      </c>
      <c r="X9" s="10">
        <v>3</v>
      </c>
      <c r="Y9" s="10">
        <v>1050174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</row>
    <row r="10" spans="1:30">
      <c r="A10" s="9">
        <f t="shared" ref="A10:A35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9</v>
      </c>
      <c r="F10" s="7">
        <v>0</v>
      </c>
      <c r="G10" s="6">
        <f t="shared" si="1"/>
        <v>125.27999999999999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85.839999999999975</v>
      </c>
      <c r="O10" s="10">
        <v>2</v>
      </c>
      <c r="P10" s="10">
        <v>900</v>
      </c>
      <c r="Q10" s="10">
        <v>950</v>
      </c>
      <c r="R10" s="10">
        <v>9</v>
      </c>
      <c r="S10" s="10">
        <v>85</v>
      </c>
      <c r="T10" s="10"/>
      <c r="U10" s="10"/>
      <c r="V10" s="10">
        <v>319</v>
      </c>
      <c r="W10" s="12">
        <v>42039</v>
      </c>
      <c r="X10" s="10">
        <v>2</v>
      </c>
      <c r="Y10" s="10">
        <v>1050177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</row>
    <row r="11" spans="1:30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1</v>
      </c>
      <c r="F11" s="7">
        <v>4</v>
      </c>
      <c r="G11" s="6">
        <f t="shared" si="1"/>
        <v>18.559999999999999</v>
      </c>
      <c r="H11" s="5">
        <v>2</v>
      </c>
      <c r="I11" s="10">
        <v>4</v>
      </c>
      <c r="J11" s="6">
        <f t="shared" si="2"/>
        <v>32.479999999999997</v>
      </c>
      <c r="K11" s="5"/>
      <c r="L11" s="10"/>
      <c r="M11" s="8"/>
      <c r="N11" s="11">
        <v>89.32</v>
      </c>
      <c r="O11" s="10">
        <v>2</v>
      </c>
      <c r="P11" s="10">
        <v>900</v>
      </c>
      <c r="Q11" s="10">
        <v>950</v>
      </c>
      <c r="R11" s="10">
        <v>9</v>
      </c>
      <c r="S11" s="10">
        <v>80</v>
      </c>
      <c r="T11" s="10"/>
      <c r="U11" s="10"/>
      <c r="V11" s="10">
        <v>317</v>
      </c>
      <c r="W11" s="12">
        <v>42041</v>
      </c>
      <c r="X11" s="10">
        <v>3</v>
      </c>
      <c r="Y11" s="10">
        <v>124827</v>
      </c>
      <c r="Z11" s="10">
        <v>14</v>
      </c>
      <c r="AA11" s="10">
        <v>5</v>
      </c>
      <c r="AB11" s="10">
        <v>1</v>
      </c>
      <c r="AC11" s="11">
        <v>5.75</v>
      </c>
      <c r="AD11" s="13">
        <v>180.09</v>
      </c>
    </row>
    <row r="12" spans="1:30">
      <c r="A12" s="9">
        <f t="shared" si="3"/>
        <v>5</v>
      </c>
      <c r="B12" s="10">
        <v>1</v>
      </c>
      <c r="C12" s="10">
        <v>3</v>
      </c>
      <c r="D12" s="6">
        <f t="shared" si="0"/>
        <v>17.399999999999999</v>
      </c>
      <c r="E12" s="5">
        <v>1</v>
      </c>
      <c r="F12" s="7">
        <v>4</v>
      </c>
      <c r="G12" s="6">
        <f t="shared" si="1"/>
        <v>18.559999999999999</v>
      </c>
      <c r="H12" s="5">
        <v>8</v>
      </c>
      <c r="I12" s="10">
        <v>7</v>
      </c>
      <c r="J12" s="6">
        <f t="shared" si="2"/>
        <v>119.47999999999999</v>
      </c>
      <c r="K12" s="5"/>
      <c r="L12" s="10"/>
      <c r="M12" s="8"/>
      <c r="N12" s="11">
        <v>87</v>
      </c>
      <c r="O12" s="10">
        <v>2</v>
      </c>
      <c r="P12" s="10">
        <v>900</v>
      </c>
      <c r="Q12" s="10">
        <v>950</v>
      </c>
      <c r="R12" s="10">
        <v>9</v>
      </c>
      <c r="S12" s="10">
        <v>89</v>
      </c>
      <c r="T12" s="10"/>
      <c r="U12" s="10"/>
      <c r="V12" s="10">
        <v>314</v>
      </c>
      <c r="W12" s="12">
        <v>42044</v>
      </c>
      <c r="X12" s="10">
        <v>2</v>
      </c>
      <c r="Y12" s="10">
        <v>1050187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>
      <c r="A13" s="9">
        <f t="shared" si="3"/>
        <v>6</v>
      </c>
      <c r="B13" s="10">
        <v>1</v>
      </c>
      <c r="C13" s="10">
        <v>3</v>
      </c>
      <c r="D13" s="6">
        <f t="shared" si="0"/>
        <v>17.399999999999999</v>
      </c>
      <c r="E13" s="5">
        <v>1</v>
      </c>
      <c r="F13" s="7">
        <v>6</v>
      </c>
      <c r="G13" s="6">
        <f t="shared" si="1"/>
        <v>20.88</v>
      </c>
      <c r="H13" s="5">
        <v>14</v>
      </c>
      <c r="I13" s="10">
        <v>5</v>
      </c>
      <c r="J13" s="6">
        <f t="shared" si="2"/>
        <v>200.67999999999998</v>
      </c>
      <c r="K13" s="5"/>
      <c r="L13" s="10"/>
      <c r="M13" s="8"/>
      <c r="N13" s="11">
        <v>83.52</v>
      </c>
      <c r="O13" s="10">
        <v>2</v>
      </c>
      <c r="P13" s="10">
        <v>900</v>
      </c>
      <c r="Q13" s="10">
        <v>950</v>
      </c>
      <c r="R13" s="10">
        <v>9</v>
      </c>
      <c r="S13" s="10">
        <v>90</v>
      </c>
      <c r="T13" s="10"/>
      <c r="U13" s="10"/>
      <c r="V13" s="10">
        <v>315</v>
      </c>
      <c r="W13" s="12">
        <v>42046</v>
      </c>
      <c r="X13" s="10">
        <v>3</v>
      </c>
      <c r="Y13" s="10">
        <v>1050192</v>
      </c>
      <c r="Z13" s="10">
        <v>14</v>
      </c>
      <c r="AA13" s="10">
        <v>1.5</v>
      </c>
      <c r="AB13" s="10">
        <v>1</v>
      </c>
      <c r="AC13" s="11">
        <v>4</v>
      </c>
      <c r="AD13" s="13">
        <v>178.06</v>
      </c>
    </row>
    <row r="14" spans="1:30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7</v>
      </c>
      <c r="F14" s="7">
        <v>10</v>
      </c>
      <c r="G14" s="6">
        <f t="shared" si="1"/>
        <v>109.03999999999999</v>
      </c>
      <c r="H14" s="5">
        <v>1</v>
      </c>
      <c r="I14" s="10">
        <v>5.75</v>
      </c>
      <c r="J14" s="6">
        <f t="shared" si="2"/>
        <v>20.59</v>
      </c>
      <c r="K14" s="5"/>
      <c r="L14" s="10"/>
      <c r="M14" s="8"/>
      <c r="N14" s="11">
        <v>88.16</v>
      </c>
      <c r="O14" s="10">
        <v>2</v>
      </c>
      <c r="P14" s="10">
        <v>900</v>
      </c>
      <c r="Q14" s="10">
        <v>950</v>
      </c>
      <c r="R14" s="10">
        <v>9</v>
      </c>
      <c r="S14" s="10">
        <v>92</v>
      </c>
      <c r="T14" s="10"/>
      <c r="U14" s="10"/>
      <c r="V14" s="10">
        <v>316</v>
      </c>
      <c r="W14" s="12">
        <v>42050</v>
      </c>
      <c r="X14" s="10">
        <v>3</v>
      </c>
      <c r="Y14" s="10">
        <v>507676</v>
      </c>
      <c r="Z14" s="10">
        <v>14</v>
      </c>
      <c r="AA14" s="10">
        <v>6.75</v>
      </c>
      <c r="AB14" s="10">
        <v>1</v>
      </c>
      <c r="AC14" s="11">
        <v>4</v>
      </c>
      <c r="AD14" s="13">
        <v>184.15</v>
      </c>
    </row>
    <row r="15" spans="1:30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14</v>
      </c>
      <c r="F15" s="7">
        <v>0</v>
      </c>
      <c r="G15" s="6">
        <f t="shared" si="1"/>
        <v>194.88</v>
      </c>
      <c r="H15" s="5">
        <v>1</v>
      </c>
      <c r="I15" s="10">
        <v>5.75</v>
      </c>
      <c r="J15" s="6">
        <f t="shared" si="2"/>
        <v>20.59</v>
      </c>
      <c r="K15" s="5"/>
      <c r="L15" s="10"/>
      <c r="M15" s="8"/>
      <c r="N15" s="11">
        <f>IF(B15=0,0,(D15+G15)-(D14+G14))</f>
        <v>85.84</v>
      </c>
      <c r="O15" s="10">
        <v>2</v>
      </c>
      <c r="P15" s="10">
        <v>900</v>
      </c>
      <c r="Q15" s="10">
        <v>950</v>
      </c>
      <c r="R15" s="10">
        <v>9</v>
      </c>
      <c r="S15" s="10">
        <v>91</v>
      </c>
      <c r="T15" s="10"/>
      <c r="U15" s="10"/>
      <c r="V15" s="10">
        <v>316</v>
      </c>
      <c r="W15" s="12">
        <v>42051</v>
      </c>
      <c r="X15" s="10">
        <v>2</v>
      </c>
      <c r="Y15" s="10">
        <v>1050200</v>
      </c>
      <c r="Z15" s="10">
        <v>14</v>
      </c>
      <c r="AA15" s="10">
        <v>4</v>
      </c>
      <c r="AB15" s="10">
        <v>1</v>
      </c>
      <c r="AC15" s="11">
        <v>4</v>
      </c>
      <c r="AD15" s="13">
        <v>180.96</v>
      </c>
    </row>
    <row r="16" spans="1:30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14</v>
      </c>
      <c r="F16" s="7">
        <v>3</v>
      </c>
      <c r="G16" s="6">
        <f t="shared" si="1"/>
        <v>198.35999999999999</v>
      </c>
      <c r="H16" s="5">
        <v>7</v>
      </c>
      <c r="I16" s="10">
        <v>6</v>
      </c>
      <c r="J16" s="6">
        <f t="shared" si="2"/>
        <v>104.39999999999999</v>
      </c>
      <c r="K16" s="5"/>
      <c r="L16" s="10"/>
      <c r="M16" s="8"/>
      <c r="N16" s="11">
        <v>87.29</v>
      </c>
      <c r="O16" s="10">
        <v>2</v>
      </c>
      <c r="P16" s="10">
        <v>900</v>
      </c>
      <c r="Q16" s="10">
        <v>950</v>
      </c>
      <c r="R16" s="10">
        <v>9</v>
      </c>
      <c r="S16" s="10">
        <v>93</v>
      </c>
      <c r="T16" s="10"/>
      <c r="U16" s="10"/>
      <c r="V16" s="10">
        <v>316</v>
      </c>
      <c r="W16" s="12">
        <v>42052</v>
      </c>
      <c r="X16" s="10">
        <v>1</v>
      </c>
      <c r="Y16" s="10">
        <v>1050203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4</v>
      </c>
      <c r="G17" s="6">
        <f t="shared" si="1"/>
        <v>18.559999999999999</v>
      </c>
      <c r="H17" s="5">
        <v>13</v>
      </c>
      <c r="I17" s="10">
        <v>10</v>
      </c>
      <c r="J17" s="6">
        <f t="shared" si="2"/>
        <v>192.55999999999997</v>
      </c>
      <c r="K17" s="5"/>
      <c r="L17" s="10"/>
      <c r="M17" s="8"/>
      <c r="N17" s="11">
        <v>89.32</v>
      </c>
      <c r="O17" s="10">
        <v>2</v>
      </c>
      <c r="P17" s="10">
        <v>900</v>
      </c>
      <c r="Q17" s="10">
        <v>950</v>
      </c>
      <c r="R17" s="10">
        <v>9</v>
      </c>
      <c r="S17" s="10">
        <v>96</v>
      </c>
      <c r="T17" s="10"/>
      <c r="U17" s="10"/>
      <c r="V17" s="10">
        <v>315</v>
      </c>
      <c r="W17" s="23">
        <v>42054</v>
      </c>
      <c r="X17" s="10">
        <v>2</v>
      </c>
      <c r="Y17" s="10">
        <v>124854</v>
      </c>
      <c r="Z17" s="10">
        <v>14</v>
      </c>
      <c r="AA17" s="10">
        <v>4.75</v>
      </c>
      <c r="AB17" s="10">
        <v>1</v>
      </c>
      <c r="AC17" s="11">
        <v>6.75</v>
      </c>
      <c r="AD17" s="13">
        <v>178.93</v>
      </c>
    </row>
    <row r="18" spans="1:30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7</v>
      </c>
      <c r="F18" s="7">
        <v>4</v>
      </c>
      <c r="G18" s="6">
        <f t="shared" si="1"/>
        <v>102.08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87.58</v>
      </c>
      <c r="O18" s="10">
        <v>2</v>
      </c>
      <c r="P18" s="10">
        <v>900</v>
      </c>
      <c r="Q18" s="10">
        <v>950</v>
      </c>
      <c r="R18" s="10">
        <v>9</v>
      </c>
      <c r="S18" s="10">
        <v>91</v>
      </c>
      <c r="T18" s="10"/>
      <c r="U18" s="10"/>
      <c r="V18" s="10">
        <v>314</v>
      </c>
      <c r="W18" s="23">
        <v>42056</v>
      </c>
      <c r="X18" s="10">
        <v>3</v>
      </c>
      <c r="Y18" s="10">
        <v>124858</v>
      </c>
      <c r="Z18" s="10">
        <v>14</v>
      </c>
      <c r="AA18" s="10">
        <v>1.25</v>
      </c>
      <c r="AB18" s="10">
        <v>1</v>
      </c>
      <c r="AC18" s="11">
        <v>4.5</v>
      </c>
      <c r="AD18" s="13">
        <v>177.19</v>
      </c>
    </row>
    <row r="19" spans="1:30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13</v>
      </c>
      <c r="F19" s="7">
        <v>7</v>
      </c>
      <c r="G19" s="6">
        <f t="shared" si="1"/>
        <v>189.07999999999998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87</v>
      </c>
      <c r="O19" s="10">
        <v>2</v>
      </c>
      <c r="P19" s="10">
        <v>900</v>
      </c>
      <c r="Q19" s="10">
        <v>950</v>
      </c>
      <c r="R19" s="10">
        <v>9</v>
      </c>
      <c r="S19" s="10">
        <v>91</v>
      </c>
      <c r="T19" s="10"/>
      <c r="U19" s="10"/>
      <c r="V19" s="10">
        <v>313</v>
      </c>
      <c r="W19" s="23">
        <v>42057</v>
      </c>
      <c r="X19" s="10">
        <v>2</v>
      </c>
      <c r="Y19" s="10">
        <v>2561079</v>
      </c>
      <c r="Z19" s="10">
        <v>14</v>
      </c>
      <c r="AA19" s="10">
        <v>4.5</v>
      </c>
      <c r="AB19" s="10">
        <v>1</v>
      </c>
      <c r="AC19" s="11">
        <v>4.5</v>
      </c>
      <c r="AD19" s="13">
        <v>180.96</v>
      </c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6</v>
      </c>
      <c r="I20" s="10">
        <v>9</v>
      </c>
      <c r="J20" s="6">
        <f t="shared" si="2"/>
        <v>93.96</v>
      </c>
      <c r="K20" s="5"/>
      <c r="L20" s="10"/>
      <c r="M20" s="8"/>
      <c r="N20" s="11">
        <v>84.68</v>
      </c>
      <c r="O20" s="10">
        <v>2</v>
      </c>
      <c r="P20" s="10">
        <v>900</v>
      </c>
      <c r="Q20" s="10">
        <v>950</v>
      </c>
      <c r="R20" s="10">
        <v>9</v>
      </c>
      <c r="S20" s="10">
        <v>92</v>
      </c>
      <c r="T20" s="10"/>
      <c r="U20" s="10"/>
      <c r="V20" s="14">
        <v>312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14</v>
      </c>
      <c r="F21" s="7">
        <v>3</v>
      </c>
      <c r="G21" s="6">
        <f t="shared" si="1"/>
        <v>198.35999999999999</v>
      </c>
      <c r="H21" s="5">
        <v>13</v>
      </c>
      <c r="I21" s="10">
        <v>1</v>
      </c>
      <c r="J21" s="6">
        <f t="shared" si="2"/>
        <v>182.11999999999998</v>
      </c>
      <c r="K21" s="5"/>
      <c r="L21" s="10"/>
      <c r="M21" s="8"/>
      <c r="N21" s="11">
        <v>88.16</v>
      </c>
      <c r="O21" s="10">
        <v>2</v>
      </c>
      <c r="P21" s="10">
        <v>900</v>
      </c>
      <c r="Q21" s="10">
        <v>950</v>
      </c>
      <c r="R21" s="16">
        <v>9</v>
      </c>
      <c r="S21" s="10">
        <v>95</v>
      </c>
      <c r="T21" s="10"/>
      <c r="U21" s="10"/>
      <c r="V21" s="10">
        <v>311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5</v>
      </c>
      <c r="C22" s="10">
        <v>10</v>
      </c>
      <c r="D22" s="6">
        <f t="shared" si="0"/>
        <v>81.199999999999989</v>
      </c>
      <c r="E22" s="5">
        <v>14</v>
      </c>
      <c r="F22" s="7">
        <v>3</v>
      </c>
      <c r="G22" s="6">
        <f t="shared" si="1"/>
        <v>198.35999999999999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81.2</v>
      </c>
      <c r="O22" s="10">
        <v>2</v>
      </c>
      <c r="P22" s="10">
        <v>900</v>
      </c>
      <c r="Q22" s="10">
        <v>950</v>
      </c>
      <c r="R22" s="10">
        <v>9</v>
      </c>
      <c r="S22" s="10">
        <v>95</v>
      </c>
      <c r="T22" s="10"/>
      <c r="U22" s="10"/>
      <c r="V22" s="10">
        <v>311</v>
      </c>
      <c r="W22" s="23">
        <v>42059</v>
      </c>
      <c r="X22" s="10">
        <v>3</v>
      </c>
      <c r="Y22" s="10">
        <v>1050221</v>
      </c>
      <c r="Z22" s="10">
        <v>14</v>
      </c>
      <c r="AA22" s="10">
        <v>5</v>
      </c>
      <c r="AB22" s="10">
        <v>1</v>
      </c>
      <c r="AC22" s="10">
        <v>5</v>
      </c>
      <c r="AD22" s="10">
        <v>180.96</v>
      </c>
    </row>
    <row r="23" spans="1:30">
      <c r="A23" s="9">
        <f t="shared" si="3"/>
        <v>16</v>
      </c>
      <c r="B23" s="10">
        <v>12</v>
      </c>
      <c r="C23" s="10">
        <v>5</v>
      </c>
      <c r="D23" s="6">
        <f t="shared" si="0"/>
        <v>172.83999999999997</v>
      </c>
      <c r="E23" s="5">
        <v>14</v>
      </c>
      <c r="F23" s="7">
        <v>3</v>
      </c>
      <c r="G23" s="6">
        <f t="shared" si="1"/>
        <v>198.35999999999999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94.83</v>
      </c>
      <c r="O23" s="10">
        <v>2</v>
      </c>
      <c r="P23" s="10">
        <v>900</v>
      </c>
      <c r="Q23" s="10">
        <v>950</v>
      </c>
      <c r="R23" s="10">
        <v>9</v>
      </c>
      <c r="S23" s="10">
        <v>94</v>
      </c>
      <c r="T23" s="10"/>
      <c r="U23" s="10"/>
      <c r="V23" s="10">
        <v>312</v>
      </c>
      <c r="W23" s="23">
        <v>42061</v>
      </c>
      <c r="X23" s="10">
        <v>2</v>
      </c>
      <c r="Y23" s="10">
        <v>485743</v>
      </c>
      <c r="Z23" s="10">
        <v>14</v>
      </c>
      <c r="AA23" s="10">
        <v>0.25</v>
      </c>
      <c r="AB23" s="10">
        <v>1</v>
      </c>
      <c r="AC23" s="10">
        <v>3.25</v>
      </c>
      <c r="AD23" s="10">
        <v>177.48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5</v>
      </c>
      <c r="F24" s="7">
        <v>11</v>
      </c>
      <c r="G24" s="6">
        <f t="shared" si="1"/>
        <v>82.36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v>92.8</v>
      </c>
      <c r="O24" s="10">
        <v>2</v>
      </c>
      <c r="P24" s="10">
        <v>900</v>
      </c>
      <c r="Q24" s="10">
        <v>950</v>
      </c>
      <c r="R24" s="10">
        <v>9</v>
      </c>
      <c r="S24" s="10">
        <v>91</v>
      </c>
      <c r="T24" s="10"/>
      <c r="U24" s="10"/>
      <c r="V24" s="10">
        <v>310</v>
      </c>
      <c r="W24" s="23">
        <v>42063</v>
      </c>
      <c r="X24" s="10">
        <v>3</v>
      </c>
      <c r="Y24" s="10">
        <v>4380540</v>
      </c>
      <c r="Z24" s="10">
        <v>11</v>
      </c>
      <c r="AA24" s="10">
        <v>3</v>
      </c>
      <c r="AB24" s="10">
        <v>1</v>
      </c>
      <c r="AC24" s="10">
        <v>4</v>
      </c>
      <c r="AD24" s="10">
        <v>138.04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12</v>
      </c>
      <c r="F25" s="7">
        <v>2</v>
      </c>
      <c r="G25" s="6">
        <f t="shared" si="1"/>
        <v>169.35999999999999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86.999999999999986</v>
      </c>
      <c r="O25" s="10">
        <v>2</v>
      </c>
      <c r="P25" s="10">
        <v>900</v>
      </c>
      <c r="Q25" s="10">
        <v>950</v>
      </c>
      <c r="R25" s="10">
        <v>9</v>
      </c>
      <c r="S25" s="10">
        <v>99</v>
      </c>
      <c r="T25" s="10"/>
      <c r="U25" s="10"/>
      <c r="V25" s="17">
        <v>311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5</v>
      </c>
      <c r="I26" s="10">
        <v>9</v>
      </c>
      <c r="J26" s="6">
        <f t="shared" si="2"/>
        <v>80.039999999999992</v>
      </c>
      <c r="K26" s="5"/>
      <c r="L26" s="10"/>
      <c r="M26" s="8"/>
      <c r="N26" s="11">
        <v>90.48</v>
      </c>
      <c r="O26" s="10">
        <v>2</v>
      </c>
      <c r="P26" s="10">
        <v>900</v>
      </c>
      <c r="Q26" s="10">
        <v>950</v>
      </c>
      <c r="R26" s="10">
        <v>9</v>
      </c>
      <c r="S26" s="10">
        <v>94</v>
      </c>
      <c r="T26" s="10"/>
      <c r="U26" s="10"/>
      <c r="V26" s="10">
        <v>314</v>
      </c>
      <c r="W26" s="44" t="s">
        <v>37</v>
      </c>
      <c r="X26" s="44"/>
      <c r="Y26" s="44"/>
      <c r="Z26" s="44"/>
      <c r="AA26" s="44"/>
      <c r="AB26" s="44"/>
      <c r="AC26" s="39">
        <v>119.77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6.5</v>
      </c>
      <c r="G27" s="6">
        <f t="shared" si="1"/>
        <v>21.459999999999997</v>
      </c>
      <c r="H27" s="5">
        <v>12</v>
      </c>
      <c r="I27" s="10">
        <v>9</v>
      </c>
      <c r="J27" s="6">
        <f t="shared" si="2"/>
        <v>177.48</v>
      </c>
      <c r="K27" s="5"/>
      <c r="L27" s="10"/>
      <c r="M27" s="8"/>
      <c r="N27" s="11">
        <v>99.47</v>
      </c>
      <c r="O27" s="10">
        <v>2</v>
      </c>
      <c r="P27" s="10">
        <v>900</v>
      </c>
      <c r="Q27" s="10">
        <v>950</v>
      </c>
      <c r="R27" s="10">
        <v>9</v>
      </c>
      <c r="S27" s="10">
        <v>98</v>
      </c>
      <c r="T27" s="10"/>
      <c r="U27" s="10"/>
      <c r="V27" s="10">
        <v>317</v>
      </c>
      <c r="W27" s="38" t="s">
        <v>13</v>
      </c>
      <c r="X27" s="38"/>
      <c r="Y27" s="38"/>
      <c r="Z27" s="38"/>
      <c r="AA27" s="38"/>
      <c r="AB27" s="38"/>
      <c r="AC27" s="39">
        <v>2484.14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6</v>
      </c>
      <c r="F28" s="7">
        <v>11</v>
      </c>
      <c r="G28" s="6">
        <f t="shared" si="1"/>
        <v>96.279999999999987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v>93.38</v>
      </c>
      <c r="O28" s="10">
        <v>2</v>
      </c>
      <c r="P28" s="10">
        <v>900</v>
      </c>
      <c r="Q28" s="10">
        <v>950</v>
      </c>
      <c r="R28" s="10">
        <v>9</v>
      </c>
      <c r="S28" s="10">
        <v>95</v>
      </c>
      <c r="T28" s="10"/>
      <c r="U28" s="10"/>
      <c r="V28" s="10">
        <v>317</v>
      </c>
      <c r="W28" s="38" t="s">
        <v>38</v>
      </c>
      <c r="X28" s="38"/>
      <c r="Y28" s="38"/>
      <c r="Z28" s="38"/>
      <c r="AA28" s="38"/>
      <c r="AB28" s="38"/>
      <c r="AC28" s="39">
        <v>172.84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13</v>
      </c>
      <c r="F29" s="7">
        <v>8</v>
      </c>
      <c r="G29" s="6">
        <f t="shared" si="1"/>
        <v>190.23999999999998</v>
      </c>
      <c r="H29" s="5">
        <v>1</v>
      </c>
      <c r="I29" s="10">
        <v>4.5</v>
      </c>
      <c r="J29" s="6">
        <v>19.14</v>
      </c>
      <c r="K29" s="5"/>
      <c r="L29" s="10"/>
      <c r="M29" s="8"/>
      <c r="N29" s="11">
        <v>94.25</v>
      </c>
      <c r="O29" s="10">
        <v>2</v>
      </c>
      <c r="P29" s="10">
        <v>900</v>
      </c>
      <c r="Q29" s="10">
        <v>950</v>
      </c>
      <c r="R29" s="10">
        <v>9</v>
      </c>
      <c r="S29" s="10">
        <v>95</v>
      </c>
      <c r="T29" s="10"/>
      <c r="U29" s="10"/>
      <c r="V29" s="10">
        <v>320</v>
      </c>
      <c r="W29" s="38" t="s">
        <v>11</v>
      </c>
      <c r="X29" s="38"/>
      <c r="Y29" s="38"/>
      <c r="Z29" s="38"/>
      <c r="AA29" s="38"/>
      <c r="AB29" s="38"/>
      <c r="AC29" s="39">
        <v>2431.0700000000002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4.5</v>
      </c>
      <c r="G30" s="6">
        <f t="shared" si="1"/>
        <v>19.139999999999997</v>
      </c>
      <c r="H30" s="5">
        <v>8</v>
      </c>
      <c r="I30" s="10">
        <v>2</v>
      </c>
      <c r="J30" s="6">
        <f t="shared" ref="J30:J39" si="4">((+H30*12)+I30)*1.16</f>
        <v>113.67999999999999</v>
      </c>
      <c r="K30" s="5"/>
      <c r="L30" s="10"/>
      <c r="M30" s="8"/>
      <c r="N30" s="11">
        <v>104.4</v>
      </c>
      <c r="O30" s="10">
        <v>2</v>
      </c>
      <c r="P30" s="10">
        <v>900</v>
      </c>
      <c r="Q30" s="10">
        <v>950</v>
      </c>
      <c r="R30" s="10">
        <v>9</v>
      </c>
      <c r="S30" s="10">
        <v>97</v>
      </c>
      <c r="T30" s="10"/>
      <c r="U30" s="10"/>
      <c r="V30" s="10">
        <v>320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2</v>
      </c>
      <c r="F31" s="7">
        <v>2</v>
      </c>
      <c r="G31" s="6">
        <f t="shared" si="1"/>
        <v>30.159999999999997</v>
      </c>
      <c r="H31" s="5">
        <v>1</v>
      </c>
      <c r="I31" s="10">
        <v>5</v>
      </c>
      <c r="J31" s="6">
        <f t="shared" si="4"/>
        <v>19.72</v>
      </c>
      <c r="K31" s="5"/>
      <c r="L31" s="10"/>
      <c r="M31" s="8"/>
      <c r="N31" s="11">
        <v>98.02</v>
      </c>
      <c r="O31" s="10">
        <v>2</v>
      </c>
      <c r="P31" s="10">
        <v>900</v>
      </c>
      <c r="Q31" s="10">
        <v>950</v>
      </c>
      <c r="R31" s="10">
        <v>9</v>
      </c>
      <c r="S31" s="10">
        <v>97</v>
      </c>
      <c r="T31" s="10"/>
      <c r="U31" s="10"/>
      <c r="V31" s="10">
        <v>317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8</v>
      </c>
      <c r="F32" s="7">
        <v>10</v>
      </c>
      <c r="G32" s="6">
        <f t="shared" si="1"/>
        <v>122.96</v>
      </c>
      <c r="H32" s="5">
        <v>1</v>
      </c>
      <c r="I32" s="10">
        <v>5</v>
      </c>
      <c r="J32" s="6">
        <f t="shared" si="4"/>
        <v>19.72</v>
      </c>
      <c r="K32" s="5"/>
      <c r="L32" s="10"/>
      <c r="M32" s="8"/>
      <c r="N32" s="11">
        <f>IF(B32=0,0,(D32+G32)-(D31+G31))</f>
        <v>92.799999999999983</v>
      </c>
      <c r="O32" s="10">
        <v>2</v>
      </c>
      <c r="P32" s="10">
        <v>900</v>
      </c>
      <c r="Q32" s="10">
        <v>950</v>
      </c>
      <c r="R32" s="10">
        <v>9</v>
      </c>
      <c r="S32" s="10">
        <v>95</v>
      </c>
      <c r="T32" s="10"/>
      <c r="U32" s="10"/>
      <c r="V32" s="10">
        <v>318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0</v>
      </c>
      <c r="G33" s="6">
        <f t="shared" si="1"/>
        <v>194.88</v>
      </c>
      <c r="H33" s="5">
        <v>2</v>
      </c>
      <c r="I33" s="10">
        <v>7</v>
      </c>
      <c r="J33" s="6">
        <f t="shared" si="4"/>
        <v>35.96</v>
      </c>
      <c r="K33" s="5"/>
      <c r="L33" s="10"/>
      <c r="M33" s="8"/>
      <c r="N33" s="11">
        <v>88.16</v>
      </c>
      <c r="O33" s="10">
        <v>2</v>
      </c>
      <c r="P33" s="10">
        <v>900</v>
      </c>
      <c r="Q33" s="10">
        <v>950</v>
      </c>
      <c r="R33" s="10">
        <v>9</v>
      </c>
      <c r="S33" s="10">
        <v>97</v>
      </c>
      <c r="T33" s="10"/>
      <c r="U33" s="10"/>
      <c r="V33" s="10">
        <v>318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3.25</v>
      </c>
      <c r="G34" s="6">
        <f t="shared" si="1"/>
        <v>17.689999999999998</v>
      </c>
      <c r="H34" s="5">
        <v>9</v>
      </c>
      <c r="I34" s="10">
        <v>1</v>
      </c>
      <c r="J34" s="6">
        <f t="shared" si="4"/>
        <v>126.44</v>
      </c>
      <c r="K34" s="5"/>
      <c r="L34" s="10"/>
      <c r="M34" s="8"/>
      <c r="N34" s="11">
        <v>90.77</v>
      </c>
      <c r="O34" s="10">
        <v>2</v>
      </c>
      <c r="P34" s="10">
        <v>900</v>
      </c>
      <c r="Q34" s="10">
        <v>950</v>
      </c>
      <c r="R34" s="10">
        <v>9</v>
      </c>
      <c r="S34" s="10">
        <v>105</v>
      </c>
      <c r="T34" s="10"/>
      <c r="U34" s="10"/>
      <c r="V34" s="10">
        <v>317</v>
      </c>
      <c r="W34" s="18" t="s">
        <v>44</v>
      </c>
      <c r="X34" s="32"/>
      <c r="Y34" s="32"/>
      <c r="Z34" s="33">
        <v>1</v>
      </c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3.25</v>
      </c>
      <c r="G35" s="6">
        <f t="shared" si="1"/>
        <v>17.689999999999998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v>30.16</v>
      </c>
      <c r="O35" s="10">
        <v>0</v>
      </c>
      <c r="P35" s="10">
        <v>1400</v>
      </c>
      <c r="Q35" s="10">
        <v>1400</v>
      </c>
      <c r="R35" s="10">
        <v>9</v>
      </c>
      <c r="S35" s="10">
        <v>90</v>
      </c>
      <c r="T35" s="10" t="s">
        <v>56</v>
      </c>
      <c r="U35" s="10"/>
      <c r="V35" s="10">
        <v>109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v>1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3.25</v>
      </c>
      <c r="G36" s="6">
        <f t="shared" si="1"/>
        <v>17.689999999999998</v>
      </c>
      <c r="H36" s="5">
        <v>6</v>
      </c>
      <c r="I36" s="10">
        <v>0</v>
      </c>
      <c r="J36" s="6">
        <f t="shared" si="4"/>
        <v>83.52</v>
      </c>
      <c r="K36" s="5"/>
      <c r="L36" s="10"/>
      <c r="M36" s="8"/>
      <c r="N36" s="11">
        <v>64.959999999999994</v>
      </c>
      <c r="O36" s="10">
        <v>1</v>
      </c>
      <c r="P36" s="10">
        <v>900</v>
      </c>
      <c r="Q36" s="10">
        <v>950</v>
      </c>
      <c r="R36" s="10">
        <v>9</v>
      </c>
      <c r="S36" s="10">
        <v>90</v>
      </c>
      <c r="T36" s="10"/>
      <c r="U36" s="10"/>
      <c r="V36" s="10">
        <v>242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2431.0700000000002</v>
      </c>
      <c r="O40" s="20"/>
      <c r="T40" s="22" t="s">
        <v>34</v>
      </c>
      <c r="U40" s="20">
        <f>SUM(U9:U39)</f>
        <v>0</v>
      </c>
      <c r="V40" s="20">
        <f>SUM(V9:V39)</f>
        <v>8550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2431.0700000000002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8550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C30" sqref="AC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8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6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9.5" customWidth="1"/>
    <col min="24" max="24" width="7.6640625" customWidth="1"/>
    <col min="25" max="25" width="9.83203125" customWidth="1"/>
    <col min="26" max="26" width="4.1640625" customWidth="1"/>
    <col min="27" max="27" width="6.5" customWidth="1"/>
    <col min="28" max="28" width="4.33203125" customWidth="1"/>
    <col min="29" max="29" width="6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14</v>
      </c>
      <c r="F8" s="7">
        <v>0</v>
      </c>
      <c r="G8" s="6">
        <f t="shared" ref="G8:G39" si="1">((+E8*12)+F8)*1.16</f>
        <v>194.88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7</v>
      </c>
      <c r="C9" s="10">
        <v>7</v>
      </c>
      <c r="D9" s="6">
        <f t="shared" si="0"/>
        <v>105.55999999999999</v>
      </c>
      <c r="E9" s="5">
        <v>14</v>
      </c>
      <c r="F9" s="7">
        <v>0</v>
      </c>
      <c r="G9" s="6">
        <f t="shared" si="1"/>
        <v>194.88</v>
      </c>
      <c r="H9" s="5">
        <v>1</v>
      </c>
      <c r="I9" s="10">
        <v>11.75</v>
      </c>
      <c r="J9" s="6">
        <f t="shared" si="2"/>
        <v>27.549999999999997</v>
      </c>
      <c r="K9" s="5"/>
      <c r="L9" s="10"/>
      <c r="M9" s="8"/>
      <c r="N9" s="11">
        <v>89.9</v>
      </c>
      <c r="O9" s="10">
        <v>1</v>
      </c>
      <c r="P9" s="10">
        <v>950</v>
      </c>
      <c r="Q9" s="10">
        <v>1000</v>
      </c>
      <c r="R9" s="10">
        <v>9</v>
      </c>
      <c r="S9" s="10">
        <v>53</v>
      </c>
      <c r="T9" s="10"/>
      <c r="U9" s="10"/>
      <c r="V9" s="10">
        <v>340</v>
      </c>
      <c r="W9" s="12">
        <v>41641</v>
      </c>
      <c r="X9" s="10">
        <v>3</v>
      </c>
      <c r="Y9" s="10">
        <v>1032246</v>
      </c>
      <c r="Z9" s="10">
        <v>14</v>
      </c>
      <c r="AA9" s="10">
        <v>5.5</v>
      </c>
      <c r="AB9" s="10">
        <v>1</v>
      </c>
      <c r="AC9" s="11">
        <v>11.75</v>
      </c>
      <c r="AD9" s="13">
        <v>173.71</v>
      </c>
      <c r="AE9" t="s">
        <v>57</v>
      </c>
    </row>
    <row r="10" spans="1:31">
      <c r="A10" s="9">
        <f t="shared" ref="A10:A36" si="3">SUM(A9+1)</f>
        <v>3</v>
      </c>
      <c r="B10" s="10">
        <v>13</v>
      </c>
      <c r="C10" s="10">
        <v>10</v>
      </c>
      <c r="D10" s="6">
        <f t="shared" si="0"/>
        <v>192.55999999999997</v>
      </c>
      <c r="E10" s="5">
        <v>14</v>
      </c>
      <c r="F10" s="7">
        <v>0</v>
      </c>
      <c r="G10" s="6">
        <f t="shared" si="1"/>
        <v>194.88</v>
      </c>
      <c r="H10" s="5">
        <v>1</v>
      </c>
      <c r="I10" s="10">
        <v>11.75</v>
      </c>
      <c r="J10" s="6">
        <f t="shared" si="2"/>
        <v>27.549999999999997</v>
      </c>
      <c r="K10" s="5"/>
      <c r="L10" s="10"/>
      <c r="M10" s="8"/>
      <c r="N10" s="11">
        <f>IF(B10=0,0,(D10+G10)-(D9+G9))</f>
        <v>86.999999999999943</v>
      </c>
      <c r="O10" s="10">
        <v>1</v>
      </c>
      <c r="P10" s="10">
        <v>950</v>
      </c>
      <c r="Q10" s="10">
        <v>1000</v>
      </c>
      <c r="R10" s="10">
        <v>9</v>
      </c>
      <c r="S10" s="10">
        <v>56</v>
      </c>
      <c r="T10" s="10"/>
      <c r="U10" s="10"/>
      <c r="V10" s="10">
        <v>338</v>
      </c>
      <c r="W10" s="12" t="s">
        <v>58</v>
      </c>
      <c r="X10" s="10">
        <v>1</v>
      </c>
      <c r="Y10" s="10">
        <v>1050103</v>
      </c>
      <c r="Z10" s="10">
        <v>13</v>
      </c>
      <c r="AA10" s="10">
        <v>10.25</v>
      </c>
      <c r="AB10" s="10">
        <v>1</v>
      </c>
      <c r="AC10" s="11">
        <v>4</v>
      </c>
      <c r="AD10" s="13">
        <v>174.29</v>
      </c>
      <c r="AE10" t="s">
        <v>59</v>
      </c>
    </row>
    <row r="11" spans="1:31">
      <c r="A11" s="9">
        <f t="shared" si="3"/>
        <v>4</v>
      </c>
      <c r="B11" s="10">
        <v>13</v>
      </c>
      <c r="C11" s="10">
        <v>10</v>
      </c>
      <c r="D11" s="6">
        <f t="shared" si="0"/>
        <v>192.55999999999997</v>
      </c>
      <c r="E11" s="5">
        <v>14</v>
      </c>
      <c r="F11" s="7">
        <v>0</v>
      </c>
      <c r="G11" s="6">
        <f t="shared" si="1"/>
        <v>194.88</v>
      </c>
      <c r="H11" s="5">
        <v>8</v>
      </c>
      <c r="I11" s="10">
        <v>5</v>
      </c>
      <c r="J11" s="6">
        <f t="shared" si="2"/>
        <v>117.16</v>
      </c>
      <c r="K11" s="5"/>
      <c r="L11" s="10"/>
      <c r="M11" s="8"/>
      <c r="N11" s="11">
        <v>89.61</v>
      </c>
      <c r="O11" s="10">
        <v>1</v>
      </c>
      <c r="P11" s="10">
        <v>950</v>
      </c>
      <c r="Q11" s="10">
        <v>1000</v>
      </c>
      <c r="R11" s="10">
        <v>9</v>
      </c>
      <c r="S11" s="10">
        <v>56</v>
      </c>
      <c r="T11" s="10"/>
      <c r="U11" s="10"/>
      <c r="V11" s="10">
        <v>337</v>
      </c>
      <c r="W11" s="12">
        <v>42009</v>
      </c>
      <c r="X11" s="10">
        <v>3</v>
      </c>
      <c r="Y11" s="10">
        <v>1050106</v>
      </c>
      <c r="Z11" s="10">
        <v>14</v>
      </c>
      <c r="AA11" s="10">
        <v>6.5</v>
      </c>
      <c r="AB11" s="10">
        <v>1</v>
      </c>
      <c r="AC11" s="11">
        <v>4</v>
      </c>
      <c r="AD11" s="13">
        <v>183.86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0</v>
      </c>
      <c r="G12" s="6">
        <f t="shared" si="1"/>
        <v>194.88</v>
      </c>
      <c r="H12" s="5">
        <v>1</v>
      </c>
      <c r="I12" s="10">
        <v>7</v>
      </c>
      <c r="J12" s="6">
        <f t="shared" si="2"/>
        <v>22.04</v>
      </c>
      <c r="K12" s="5"/>
      <c r="L12" s="10"/>
      <c r="M12" s="8"/>
      <c r="N12" s="11">
        <v>89.03</v>
      </c>
      <c r="O12" s="10">
        <v>1</v>
      </c>
      <c r="P12" s="10">
        <v>950</v>
      </c>
      <c r="Q12" s="10">
        <v>1000</v>
      </c>
      <c r="R12" s="10">
        <v>9</v>
      </c>
      <c r="S12" s="10">
        <v>50</v>
      </c>
      <c r="T12" s="10"/>
      <c r="U12" s="10"/>
      <c r="V12" s="10">
        <v>336</v>
      </c>
      <c r="W12" s="12" t="s">
        <v>60</v>
      </c>
      <c r="X12" s="10">
        <v>2</v>
      </c>
      <c r="Y12" s="10">
        <v>2770823</v>
      </c>
      <c r="Z12" s="10">
        <v>14</v>
      </c>
      <c r="AA12" s="10">
        <v>4.25</v>
      </c>
      <c r="AB12" s="10">
        <v>1</v>
      </c>
      <c r="AC12" s="11">
        <v>5.75</v>
      </c>
      <c r="AD12" s="13">
        <v>179.22</v>
      </c>
    </row>
    <row r="13" spans="1:31">
      <c r="A13" s="9">
        <f t="shared" si="3"/>
        <v>6</v>
      </c>
      <c r="B13" s="10">
        <v>7</v>
      </c>
      <c r="C13" s="10">
        <v>8</v>
      </c>
      <c r="D13" s="6">
        <f t="shared" si="0"/>
        <v>106.72</v>
      </c>
      <c r="E13" s="5">
        <v>14</v>
      </c>
      <c r="F13" s="7">
        <v>0</v>
      </c>
      <c r="G13" s="6">
        <f t="shared" si="1"/>
        <v>194.88</v>
      </c>
      <c r="H13" s="5">
        <v>1</v>
      </c>
      <c r="I13" s="10">
        <v>7</v>
      </c>
      <c r="J13" s="6">
        <f t="shared" si="2"/>
        <v>22.04</v>
      </c>
      <c r="K13" s="5"/>
      <c r="L13" s="10" t="s">
        <v>61</v>
      </c>
      <c r="M13" s="8"/>
      <c r="N13" s="11">
        <f>IF(B13=0,0,(D13+G13)-(D12+G12))</f>
        <v>88.160000000000025</v>
      </c>
      <c r="O13" s="10">
        <v>1</v>
      </c>
      <c r="P13" s="10">
        <v>950</v>
      </c>
      <c r="Q13" s="10">
        <v>1000</v>
      </c>
      <c r="R13" s="10">
        <v>9</v>
      </c>
      <c r="S13" s="10">
        <v>60</v>
      </c>
      <c r="T13" s="10"/>
      <c r="U13" s="10"/>
      <c r="V13" s="10">
        <v>327</v>
      </c>
      <c r="W13" s="12">
        <v>42012</v>
      </c>
      <c r="X13" s="10">
        <v>1</v>
      </c>
      <c r="Y13" s="10">
        <v>1050116</v>
      </c>
      <c r="Z13" s="10">
        <v>13</v>
      </c>
      <c r="AA13" s="10">
        <v>8.25</v>
      </c>
      <c r="AB13" s="10">
        <v>1</v>
      </c>
      <c r="AC13" s="11">
        <v>4</v>
      </c>
      <c r="AD13" s="13">
        <v>171.97</v>
      </c>
    </row>
    <row r="14" spans="1:31">
      <c r="A14" s="9">
        <f t="shared" si="3"/>
        <v>7</v>
      </c>
      <c r="B14" s="10">
        <v>13</v>
      </c>
      <c r="C14" s="10">
        <v>9</v>
      </c>
      <c r="D14" s="6">
        <f t="shared" si="0"/>
        <v>191.39999999999998</v>
      </c>
      <c r="E14" s="5">
        <v>1</v>
      </c>
      <c r="F14" s="7">
        <v>5.75</v>
      </c>
      <c r="G14" s="6">
        <f t="shared" si="1"/>
        <v>20.59</v>
      </c>
      <c r="H14" s="5">
        <v>1</v>
      </c>
      <c r="I14" s="10">
        <v>7</v>
      </c>
      <c r="J14" s="6">
        <f t="shared" si="2"/>
        <v>22.04</v>
      </c>
      <c r="K14" s="5"/>
      <c r="L14" s="10"/>
      <c r="M14" s="8"/>
      <c r="N14" s="11">
        <v>89.61</v>
      </c>
      <c r="O14" s="10">
        <v>1</v>
      </c>
      <c r="P14" s="10">
        <v>900</v>
      </c>
      <c r="Q14" s="10">
        <v>950</v>
      </c>
      <c r="R14" s="10">
        <v>9</v>
      </c>
      <c r="S14" s="10">
        <v>59</v>
      </c>
      <c r="T14" s="10"/>
      <c r="U14" s="10"/>
      <c r="V14" s="10">
        <v>335</v>
      </c>
      <c r="W14" s="12">
        <v>42015</v>
      </c>
      <c r="X14" s="10">
        <v>3</v>
      </c>
      <c r="Y14" s="10">
        <v>1050119</v>
      </c>
      <c r="Z14" s="10">
        <v>14</v>
      </c>
      <c r="AA14" s="10">
        <v>5</v>
      </c>
      <c r="AB14" s="10">
        <v>1</v>
      </c>
      <c r="AC14" s="11">
        <v>4</v>
      </c>
      <c r="AD14" s="13">
        <v>182.12</v>
      </c>
    </row>
    <row r="15" spans="1:31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5.75</v>
      </c>
      <c r="G15" s="6">
        <f t="shared" si="1"/>
        <v>20.59</v>
      </c>
      <c r="H15" s="5">
        <v>7</v>
      </c>
      <c r="I15" s="10">
        <v>10</v>
      </c>
      <c r="J15" s="6">
        <f t="shared" si="2"/>
        <v>109.03999999999999</v>
      </c>
      <c r="K15" s="5"/>
      <c r="L15" s="10"/>
      <c r="M15" s="8"/>
      <c r="N15" s="11">
        <v>86.13</v>
      </c>
      <c r="O15" s="10">
        <v>1</v>
      </c>
      <c r="P15" s="10">
        <v>900</v>
      </c>
      <c r="Q15" s="10">
        <v>950</v>
      </c>
      <c r="R15" s="10">
        <v>9</v>
      </c>
      <c r="S15" s="10">
        <v>52</v>
      </c>
      <c r="T15" s="10"/>
      <c r="U15" s="10"/>
      <c r="V15" s="10">
        <v>330</v>
      </c>
      <c r="W15" s="12">
        <v>42017</v>
      </c>
      <c r="X15" s="10">
        <v>2</v>
      </c>
      <c r="Y15" s="10">
        <v>1050128</v>
      </c>
      <c r="Z15" s="10">
        <v>14</v>
      </c>
      <c r="AA15" s="10">
        <v>3</v>
      </c>
      <c r="AB15" s="10">
        <v>1</v>
      </c>
      <c r="AC15" s="11">
        <v>4</v>
      </c>
      <c r="AD15" s="13">
        <v>179.8</v>
      </c>
    </row>
    <row r="16" spans="1:31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5.75</v>
      </c>
      <c r="G16" s="6">
        <f t="shared" si="1"/>
        <v>20.59</v>
      </c>
      <c r="H16" s="5">
        <v>8</v>
      </c>
      <c r="I16" s="10">
        <v>1</v>
      </c>
      <c r="J16" s="6">
        <f t="shared" si="2"/>
        <v>112.52</v>
      </c>
      <c r="K16" s="5"/>
      <c r="L16" s="10"/>
      <c r="M16" s="8"/>
      <c r="N16" s="11">
        <v>3.48</v>
      </c>
      <c r="O16" s="10">
        <v>0</v>
      </c>
      <c r="P16" s="10">
        <v>1500</v>
      </c>
      <c r="Q16" s="10">
        <v>1550</v>
      </c>
      <c r="R16" s="10">
        <v>9</v>
      </c>
      <c r="S16" s="10">
        <v>55</v>
      </c>
      <c r="T16" s="10" t="s">
        <v>56</v>
      </c>
      <c r="U16" s="10"/>
      <c r="V16" s="10">
        <v>34</v>
      </c>
      <c r="W16" s="12">
        <v>42019</v>
      </c>
      <c r="X16" s="10">
        <v>3</v>
      </c>
      <c r="Y16" s="10">
        <v>1050133</v>
      </c>
      <c r="Z16" s="10">
        <v>14</v>
      </c>
      <c r="AA16" s="10">
        <v>3</v>
      </c>
      <c r="AB16" s="10">
        <v>1</v>
      </c>
      <c r="AC16" s="11">
        <v>4</v>
      </c>
      <c r="AD16" s="13">
        <v>179.8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7</v>
      </c>
      <c r="G17" s="6">
        <f t="shared" si="1"/>
        <v>22.04</v>
      </c>
      <c r="H17" s="5">
        <v>14</v>
      </c>
      <c r="I17" s="10">
        <v>5</v>
      </c>
      <c r="J17" s="6">
        <f t="shared" si="2"/>
        <v>200.67999999999998</v>
      </c>
      <c r="K17" s="5"/>
      <c r="L17" s="10"/>
      <c r="M17" s="8"/>
      <c r="N17" s="11">
        <v>89.61</v>
      </c>
      <c r="O17" s="10">
        <v>1</v>
      </c>
      <c r="P17" s="10">
        <v>900</v>
      </c>
      <c r="Q17" s="10">
        <v>950</v>
      </c>
      <c r="R17" s="10">
        <v>9</v>
      </c>
      <c r="S17" s="10">
        <v>52</v>
      </c>
      <c r="T17" s="10"/>
      <c r="U17" s="10"/>
      <c r="V17" s="10">
        <v>295</v>
      </c>
      <c r="W17" s="23">
        <v>42023</v>
      </c>
      <c r="X17" s="10">
        <v>3</v>
      </c>
      <c r="Y17" s="10">
        <v>1050140</v>
      </c>
      <c r="Z17" s="10">
        <v>14</v>
      </c>
      <c r="AA17" s="10">
        <v>1.5</v>
      </c>
      <c r="AB17" s="10">
        <v>1</v>
      </c>
      <c r="AC17" s="11">
        <v>4</v>
      </c>
      <c r="AD17" s="13">
        <v>178.06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1</v>
      </c>
      <c r="G18" s="6">
        <f t="shared" si="1"/>
        <v>112.52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90.48</v>
      </c>
      <c r="O18" s="10">
        <v>1</v>
      </c>
      <c r="P18" s="10">
        <v>900</v>
      </c>
      <c r="Q18" s="10">
        <v>950</v>
      </c>
      <c r="R18" s="10">
        <v>9</v>
      </c>
      <c r="S18" s="10">
        <v>68</v>
      </c>
      <c r="T18" s="10"/>
      <c r="U18" s="10"/>
      <c r="V18" s="10">
        <v>269</v>
      </c>
      <c r="W18" s="23">
        <v>42025</v>
      </c>
      <c r="X18" s="10">
        <v>2</v>
      </c>
      <c r="Y18" s="10">
        <v>1050144</v>
      </c>
      <c r="Z18" s="10">
        <v>13</v>
      </c>
      <c r="AA18" s="10">
        <v>3</v>
      </c>
      <c r="AB18" s="10">
        <v>1</v>
      </c>
      <c r="AC18" s="11">
        <v>4</v>
      </c>
      <c r="AD18" s="13">
        <v>165.88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3</v>
      </c>
      <c r="G19" s="6">
        <f t="shared" si="1"/>
        <v>198.35999999999999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85.84</v>
      </c>
      <c r="O19" s="10">
        <v>1</v>
      </c>
      <c r="P19" s="10">
        <v>900</v>
      </c>
      <c r="Q19" s="10">
        <v>950</v>
      </c>
      <c r="R19" s="10">
        <v>9</v>
      </c>
      <c r="S19" s="10">
        <v>49</v>
      </c>
      <c r="T19" s="10"/>
      <c r="U19" s="10"/>
      <c r="V19" s="10">
        <v>270</v>
      </c>
      <c r="W19" s="23">
        <v>42025</v>
      </c>
      <c r="X19" s="10">
        <v>1</v>
      </c>
      <c r="Y19" s="10">
        <v>1050147</v>
      </c>
      <c r="Z19" s="10">
        <v>13</v>
      </c>
      <c r="AA19" s="10">
        <v>6</v>
      </c>
      <c r="AB19" s="10">
        <v>1</v>
      </c>
      <c r="AC19" s="11">
        <v>3</v>
      </c>
      <c r="AD19" s="13">
        <v>170.52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7</v>
      </c>
      <c r="I20" s="10">
        <v>9</v>
      </c>
      <c r="J20" s="6">
        <f t="shared" si="2"/>
        <v>107.88</v>
      </c>
      <c r="K20" s="5"/>
      <c r="L20" s="10"/>
      <c r="M20" s="8"/>
      <c r="N20" s="11">
        <v>88.52</v>
      </c>
      <c r="O20" s="10">
        <v>1</v>
      </c>
      <c r="P20" s="10">
        <v>900</v>
      </c>
      <c r="Q20" s="10">
        <v>950</v>
      </c>
      <c r="R20" s="10">
        <v>9</v>
      </c>
      <c r="S20" s="10">
        <v>62</v>
      </c>
      <c r="T20" s="10"/>
      <c r="U20" s="10"/>
      <c r="V20" s="14">
        <v>280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4</v>
      </c>
      <c r="G21" s="6">
        <f t="shared" si="1"/>
        <v>18.559999999999999</v>
      </c>
      <c r="H21" s="5">
        <v>14</v>
      </c>
      <c r="I21" s="10">
        <v>3</v>
      </c>
      <c r="J21" s="6">
        <f t="shared" si="2"/>
        <v>198.35999999999999</v>
      </c>
      <c r="K21" s="5"/>
      <c r="L21" s="10"/>
      <c r="M21" s="8"/>
      <c r="N21" s="11">
        <v>90.48</v>
      </c>
      <c r="O21" s="10">
        <v>1</v>
      </c>
      <c r="P21" s="10">
        <v>900</v>
      </c>
      <c r="Q21" s="10">
        <v>950</v>
      </c>
      <c r="R21" s="16">
        <v>9</v>
      </c>
      <c r="S21" s="10">
        <v>52</v>
      </c>
      <c r="T21" s="10"/>
      <c r="U21" s="10"/>
      <c r="V21" s="10">
        <v>286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7</v>
      </c>
      <c r="F22" s="7">
        <v>9</v>
      </c>
      <c r="G22" s="6">
        <f t="shared" si="1"/>
        <v>107.88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89.32</v>
      </c>
      <c r="O22" s="10">
        <v>1</v>
      </c>
      <c r="P22" s="10">
        <v>900</v>
      </c>
      <c r="Q22" s="10">
        <v>950</v>
      </c>
      <c r="R22" s="10">
        <v>9</v>
      </c>
      <c r="S22" s="10">
        <v>52</v>
      </c>
      <c r="T22" s="10"/>
      <c r="U22" s="10"/>
      <c r="V22" s="10">
        <v>292</v>
      </c>
      <c r="W22" s="23">
        <v>42029</v>
      </c>
      <c r="X22" s="10">
        <v>1</v>
      </c>
      <c r="Y22" s="10">
        <v>507618</v>
      </c>
      <c r="Z22" s="10">
        <v>14</v>
      </c>
      <c r="AA22" s="10">
        <v>4</v>
      </c>
      <c r="AB22" s="10">
        <v>1</v>
      </c>
      <c r="AC22" s="10">
        <v>3</v>
      </c>
      <c r="AD22" s="10">
        <v>182.12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2</v>
      </c>
      <c r="G23" s="6">
        <f t="shared" si="1"/>
        <v>197.2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89.32</v>
      </c>
      <c r="O23" s="10">
        <v>1</v>
      </c>
      <c r="P23" s="10">
        <v>900</v>
      </c>
      <c r="Q23" s="10">
        <v>950</v>
      </c>
      <c r="R23" s="10">
        <v>9</v>
      </c>
      <c r="S23" s="10">
        <v>59</v>
      </c>
      <c r="T23" s="10"/>
      <c r="U23" s="10"/>
      <c r="V23" s="10">
        <v>297</v>
      </c>
      <c r="W23" s="23">
        <v>42030</v>
      </c>
      <c r="X23" s="10">
        <v>3</v>
      </c>
      <c r="Y23" s="10">
        <v>1050153</v>
      </c>
      <c r="Z23" s="10">
        <v>13</v>
      </c>
      <c r="AA23" s="10">
        <v>1.5</v>
      </c>
      <c r="AB23" s="10">
        <v>1</v>
      </c>
      <c r="AC23" s="10">
        <v>4</v>
      </c>
      <c r="AD23" s="10">
        <v>164.14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7</v>
      </c>
      <c r="I24" s="10">
        <v>9</v>
      </c>
      <c r="J24" s="6">
        <f t="shared" si="2"/>
        <v>107.88</v>
      </c>
      <c r="K24" s="5"/>
      <c r="L24" s="10"/>
      <c r="M24" s="8"/>
      <c r="N24" s="11">
        <v>89.33</v>
      </c>
      <c r="O24" s="10">
        <v>1</v>
      </c>
      <c r="P24" s="10">
        <v>900</v>
      </c>
      <c r="Q24" s="10">
        <v>950</v>
      </c>
      <c r="R24" s="10">
        <v>9</v>
      </c>
      <c r="S24" s="10">
        <v>63</v>
      </c>
      <c r="T24" s="10"/>
      <c r="U24" s="10"/>
      <c r="V24" s="10">
        <v>307</v>
      </c>
      <c r="W24" s="23">
        <v>42031</v>
      </c>
      <c r="X24" s="10">
        <v>2</v>
      </c>
      <c r="Y24" s="10">
        <v>1050156</v>
      </c>
      <c r="Z24" s="10">
        <v>14</v>
      </c>
      <c r="AA24" s="10">
        <v>5</v>
      </c>
      <c r="AB24" s="10">
        <v>1</v>
      </c>
      <c r="AC24" s="10">
        <v>4</v>
      </c>
      <c r="AD24" s="10">
        <v>182.12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9</v>
      </c>
      <c r="G25" s="6">
        <f t="shared" si="1"/>
        <v>191.39999999999998</v>
      </c>
      <c r="H25" s="5">
        <v>14</v>
      </c>
      <c r="I25" s="10">
        <v>1</v>
      </c>
      <c r="J25" s="6">
        <f t="shared" si="2"/>
        <v>196.04</v>
      </c>
      <c r="K25" s="5"/>
      <c r="L25" s="10"/>
      <c r="M25" s="8"/>
      <c r="N25" s="11">
        <v>82.36</v>
      </c>
      <c r="O25" s="10">
        <v>1</v>
      </c>
      <c r="P25" s="10">
        <v>900</v>
      </c>
      <c r="Q25" s="10">
        <v>950</v>
      </c>
      <c r="R25" s="10">
        <v>9</v>
      </c>
      <c r="S25" s="10">
        <v>57</v>
      </c>
      <c r="T25" s="10"/>
      <c r="U25" s="10"/>
      <c r="V25" s="17">
        <v>312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7</v>
      </c>
      <c r="C26" s="10">
        <v>6</v>
      </c>
      <c r="D26" s="6">
        <f t="shared" si="0"/>
        <v>104.39999999999999</v>
      </c>
      <c r="E26" s="5">
        <v>13</v>
      </c>
      <c r="F26" s="7">
        <v>9</v>
      </c>
      <c r="G26" s="6">
        <f t="shared" si="1"/>
        <v>191.39999999999998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86.42</v>
      </c>
      <c r="O26" s="10">
        <v>1</v>
      </c>
      <c r="P26" s="10">
        <v>900</v>
      </c>
      <c r="Q26" s="10">
        <v>950</v>
      </c>
      <c r="R26" s="10">
        <v>9</v>
      </c>
      <c r="S26" s="10">
        <v>59</v>
      </c>
      <c r="T26" s="10"/>
      <c r="U26" s="10"/>
      <c r="V26" s="10">
        <v>315</v>
      </c>
      <c r="W26" s="44" t="s">
        <v>37</v>
      </c>
      <c r="X26" s="44"/>
      <c r="Y26" s="44"/>
      <c r="Z26" s="44"/>
      <c r="AA26" s="44"/>
      <c r="AB26" s="44"/>
      <c r="AC26" s="39">
        <v>172.84</v>
      </c>
      <c r="AD26" s="39"/>
    </row>
    <row r="27" spans="1:30">
      <c r="A27" s="9">
        <f t="shared" si="3"/>
        <v>20</v>
      </c>
      <c r="B27" s="10">
        <v>13</v>
      </c>
      <c r="C27" s="10">
        <v>9</v>
      </c>
      <c r="D27" s="6">
        <f t="shared" si="0"/>
        <v>191.39999999999998</v>
      </c>
      <c r="E27" s="5">
        <v>13</v>
      </c>
      <c r="F27" s="7">
        <v>9</v>
      </c>
      <c r="G27" s="6">
        <f t="shared" si="1"/>
        <v>191.39999999999998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>IF(B27=0,0,(D27+G27)-(D26+G26))</f>
        <v>87</v>
      </c>
      <c r="O27" s="10">
        <v>2</v>
      </c>
      <c r="P27" s="10">
        <v>900</v>
      </c>
      <c r="Q27" s="10">
        <v>950</v>
      </c>
      <c r="R27" s="10">
        <v>9</v>
      </c>
      <c r="S27" s="10">
        <v>57</v>
      </c>
      <c r="T27" s="10"/>
      <c r="U27" s="10"/>
      <c r="V27" s="10">
        <v>320</v>
      </c>
      <c r="W27" s="38" t="s">
        <v>13</v>
      </c>
      <c r="X27" s="38"/>
      <c r="Y27" s="38"/>
      <c r="Z27" s="38"/>
      <c r="AA27" s="38"/>
      <c r="AB27" s="38"/>
      <c r="AC27" s="39">
        <v>2833.01</v>
      </c>
      <c r="AD27" s="39"/>
    </row>
    <row r="28" spans="1:30">
      <c r="A28" s="9">
        <f t="shared" si="3"/>
        <v>21</v>
      </c>
      <c r="B28" s="10">
        <v>13</v>
      </c>
      <c r="C28" s="10">
        <v>7</v>
      </c>
      <c r="D28" s="6">
        <f t="shared" si="0"/>
        <v>189.07999999999998</v>
      </c>
      <c r="E28" s="5">
        <v>13</v>
      </c>
      <c r="F28" s="7">
        <v>3</v>
      </c>
      <c r="G28" s="6">
        <f t="shared" si="1"/>
        <v>184.44</v>
      </c>
      <c r="H28" s="5">
        <v>7</v>
      </c>
      <c r="I28" s="10">
        <v>4</v>
      </c>
      <c r="J28" s="6">
        <f t="shared" si="2"/>
        <v>102.08</v>
      </c>
      <c r="K28" s="5"/>
      <c r="L28" s="10" t="s">
        <v>62</v>
      </c>
      <c r="M28" s="8"/>
      <c r="N28" s="11">
        <v>74.239999999999995</v>
      </c>
      <c r="O28" s="10">
        <v>2</v>
      </c>
      <c r="P28" s="10">
        <v>900</v>
      </c>
      <c r="Q28" s="10">
        <v>950</v>
      </c>
      <c r="R28" s="10">
        <v>9</v>
      </c>
      <c r="S28" s="10">
        <v>56</v>
      </c>
      <c r="T28" s="10"/>
      <c r="U28" s="10"/>
      <c r="V28" s="10">
        <v>322</v>
      </c>
      <c r="W28" s="38" t="s">
        <v>38</v>
      </c>
      <c r="X28" s="38"/>
      <c r="Y28" s="38"/>
      <c r="Z28" s="38"/>
      <c r="AA28" s="38"/>
      <c r="AB28" s="38"/>
      <c r="AC28" s="39">
        <v>411.8</v>
      </c>
      <c r="AD28" s="39"/>
    </row>
    <row r="29" spans="1:30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</v>
      </c>
      <c r="F29" s="7">
        <v>4</v>
      </c>
      <c r="G29" s="6">
        <f t="shared" si="1"/>
        <v>18.559999999999999</v>
      </c>
      <c r="H29" s="5">
        <v>13</v>
      </c>
      <c r="I29" s="10">
        <v>8</v>
      </c>
      <c r="J29" s="6">
        <v>190.24</v>
      </c>
      <c r="K29" s="5"/>
      <c r="L29" s="10"/>
      <c r="M29" s="8"/>
      <c r="N29" s="11">
        <v>87</v>
      </c>
      <c r="O29" s="10">
        <v>3</v>
      </c>
      <c r="P29" s="10">
        <v>900</v>
      </c>
      <c r="Q29" s="10">
        <v>950</v>
      </c>
      <c r="R29" s="10">
        <v>9</v>
      </c>
      <c r="S29" s="10">
        <v>55</v>
      </c>
      <c r="T29" s="10"/>
      <c r="U29" s="10"/>
      <c r="V29" s="10">
        <v>321</v>
      </c>
      <c r="W29" s="38" t="s">
        <v>11</v>
      </c>
      <c r="X29" s="38"/>
      <c r="Y29" s="38"/>
      <c r="Z29" s="38"/>
      <c r="AA29" s="38"/>
      <c r="AB29" s="38"/>
      <c r="AC29" s="39">
        <v>2594.0500000000002</v>
      </c>
      <c r="AD29" s="39"/>
    </row>
    <row r="30" spans="1:30">
      <c r="A30" s="9">
        <f t="shared" si="3"/>
        <v>23</v>
      </c>
      <c r="B30" s="10">
        <v>6</v>
      </c>
      <c r="C30" s="10">
        <v>8</v>
      </c>
      <c r="D30" s="6">
        <f t="shared" si="0"/>
        <v>92.8</v>
      </c>
      <c r="E30" s="5">
        <v>1</v>
      </c>
      <c r="F30" s="7">
        <v>4</v>
      </c>
      <c r="G30" s="6">
        <f t="shared" si="1"/>
        <v>18.559999999999999</v>
      </c>
      <c r="H30" s="5">
        <v>14</v>
      </c>
      <c r="I30" s="10">
        <v>0</v>
      </c>
      <c r="J30" s="6">
        <f t="shared" ref="J30:J39" si="4">((+H30*12)+I30)*1.16</f>
        <v>194.88</v>
      </c>
      <c r="K30" s="5"/>
      <c r="L30" s="10"/>
      <c r="M30" s="8"/>
      <c r="N30" s="11">
        <v>80.040000000000006</v>
      </c>
      <c r="O30" s="10">
        <v>3</v>
      </c>
      <c r="P30" s="10">
        <v>900</v>
      </c>
      <c r="Q30" s="10">
        <v>950</v>
      </c>
      <c r="R30" s="10">
        <v>9</v>
      </c>
      <c r="S30" s="10">
        <v>52</v>
      </c>
      <c r="T30" s="10"/>
      <c r="U30" s="10"/>
      <c r="V30" s="10">
        <v>317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12</v>
      </c>
      <c r="C31" s="10">
        <v>10</v>
      </c>
      <c r="D31" s="6">
        <f t="shared" si="0"/>
        <v>178.64</v>
      </c>
      <c r="E31" s="5">
        <v>1</v>
      </c>
      <c r="F31" s="7">
        <v>4</v>
      </c>
      <c r="G31" s="6">
        <f t="shared" si="1"/>
        <v>18.559999999999999</v>
      </c>
      <c r="H31" s="5">
        <v>14</v>
      </c>
      <c r="I31" s="10">
        <v>0</v>
      </c>
      <c r="J31" s="6">
        <f t="shared" si="4"/>
        <v>194.88</v>
      </c>
      <c r="K31" s="5"/>
      <c r="L31" s="10"/>
      <c r="M31" s="8"/>
      <c r="N31" s="11">
        <f>IF(B31=0,0,(D31+G31)-(D30+G30))</f>
        <v>85.839999999999989</v>
      </c>
      <c r="O31" s="10">
        <v>3</v>
      </c>
      <c r="P31" s="10">
        <v>900</v>
      </c>
      <c r="Q31" s="10">
        <v>950</v>
      </c>
      <c r="R31" s="10">
        <v>9</v>
      </c>
      <c r="S31" s="10">
        <v>53</v>
      </c>
      <c r="T31" s="10"/>
      <c r="U31" s="10"/>
      <c r="V31" s="10">
        <v>318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6</v>
      </c>
      <c r="F32" s="7">
        <v>2</v>
      </c>
      <c r="G32" s="6">
        <f t="shared" si="1"/>
        <v>85.839999999999989</v>
      </c>
      <c r="H32" s="5">
        <v>13</v>
      </c>
      <c r="I32" s="10">
        <v>7</v>
      </c>
      <c r="J32" s="6">
        <f t="shared" si="4"/>
        <v>189.07999999999998</v>
      </c>
      <c r="K32" s="5"/>
      <c r="L32" s="10"/>
      <c r="M32" s="8"/>
      <c r="N32" s="11">
        <v>82.36</v>
      </c>
      <c r="O32" s="10">
        <v>3</v>
      </c>
      <c r="P32" s="10">
        <v>900</v>
      </c>
      <c r="Q32" s="10">
        <v>950</v>
      </c>
      <c r="R32" s="10">
        <v>9</v>
      </c>
      <c r="S32" s="10">
        <v>63</v>
      </c>
      <c r="T32" s="10"/>
      <c r="U32" s="10"/>
      <c r="V32" s="10">
        <v>320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12</v>
      </c>
      <c r="F33" s="7">
        <v>6</v>
      </c>
      <c r="G33" s="6">
        <f t="shared" si="1"/>
        <v>174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81.78</v>
      </c>
      <c r="O33" s="10">
        <v>3</v>
      </c>
      <c r="P33" s="10">
        <v>900</v>
      </c>
      <c r="Q33" s="10">
        <v>950</v>
      </c>
      <c r="R33" s="10">
        <v>9</v>
      </c>
      <c r="S33" s="10">
        <v>63</v>
      </c>
      <c r="T33" s="10"/>
      <c r="U33" s="10"/>
      <c r="V33" s="10">
        <v>319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1</v>
      </c>
      <c r="F34" s="7">
        <v>4</v>
      </c>
      <c r="G34" s="6">
        <f t="shared" si="1"/>
        <v>18.559999999999999</v>
      </c>
      <c r="H34" s="5">
        <v>5</v>
      </c>
      <c r="I34" s="10">
        <v>6</v>
      </c>
      <c r="J34" s="6">
        <f t="shared" si="4"/>
        <v>76.559999999999988</v>
      </c>
      <c r="K34" s="5"/>
      <c r="L34" s="10"/>
      <c r="M34" s="8"/>
      <c r="N34" s="11">
        <v>84.68</v>
      </c>
      <c r="O34" s="10">
        <v>3</v>
      </c>
      <c r="P34" s="10">
        <v>900</v>
      </c>
      <c r="Q34" s="10">
        <v>950</v>
      </c>
      <c r="R34" s="10">
        <v>9</v>
      </c>
      <c r="S34" s="10">
        <v>68</v>
      </c>
      <c r="T34" s="10"/>
      <c r="U34" s="10"/>
      <c r="V34" s="10">
        <v>318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1</v>
      </c>
      <c r="F35" s="7">
        <v>4</v>
      </c>
      <c r="G35" s="6">
        <f t="shared" si="1"/>
        <v>18.559999999999999</v>
      </c>
      <c r="H35" s="5">
        <v>11</v>
      </c>
      <c r="I35" s="10">
        <v>8</v>
      </c>
      <c r="J35" s="6">
        <f t="shared" si="4"/>
        <v>162.39999999999998</v>
      </c>
      <c r="K35" s="5"/>
      <c r="L35" s="10"/>
      <c r="M35" s="8"/>
      <c r="N35" s="11">
        <v>85.84</v>
      </c>
      <c r="O35" s="10">
        <v>2</v>
      </c>
      <c r="P35" s="10">
        <v>900</v>
      </c>
      <c r="Q35" s="10">
        <v>950</v>
      </c>
      <c r="R35" s="10">
        <v>9</v>
      </c>
      <c r="S35" s="10">
        <v>85</v>
      </c>
      <c r="T35" s="10"/>
      <c r="U35" s="10"/>
      <c r="V35" s="10">
        <v>322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5</v>
      </c>
      <c r="F36" s="7">
        <v>0</v>
      </c>
      <c r="G36" s="6">
        <f t="shared" si="1"/>
        <v>69.599999999999994</v>
      </c>
      <c r="H36" s="5">
        <v>1</v>
      </c>
      <c r="I36" s="10">
        <v>4</v>
      </c>
      <c r="J36" s="6">
        <f t="shared" si="4"/>
        <v>18.559999999999999</v>
      </c>
      <c r="K36" s="5"/>
      <c r="L36" s="10"/>
      <c r="M36" s="8"/>
      <c r="N36" s="11">
        <v>90.48</v>
      </c>
      <c r="O36" s="10">
        <v>2</v>
      </c>
      <c r="P36" s="10">
        <v>900</v>
      </c>
      <c r="Q36" s="10">
        <v>950</v>
      </c>
      <c r="R36" s="10">
        <v>9</v>
      </c>
      <c r="S36" s="10">
        <v>79</v>
      </c>
      <c r="T36" s="10"/>
      <c r="U36" s="10"/>
      <c r="V36" s="10">
        <v>321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11</v>
      </c>
      <c r="F37" s="7">
        <v>1</v>
      </c>
      <c r="G37" s="6">
        <f t="shared" si="1"/>
        <v>154.28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f>IF(B37=0,0,(D37+G37)-(D36+G36))</f>
        <v>84.68</v>
      </c>
      <c r="O37" s="10">
        <v>2</v>
      </c>
      <c r="P37" s="10">
        <v>900</v>
      </c>
      <c r="Q37" s="10">
        <v>950</v>
      </c>
      <c r="R37" s="10">
        <v>9</v>
      </c>
      <c r="S37" s="10">
        <v>75</v>
      </c>
      <c r="T37" s="10"/>
      <c r="U37" s="10"/>
      <c r="V37" s="10">
        <v>320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1</v>
      </c>
      <c r="F38" s="7">
        <v>4</v>
      </c>
      <c r="G38" s="6">
        <f t="shared" si="1"/>
        <v>18.559999999999999</v>
      </c>
      <c r="H38" s="5">
        <v>3</v>
      </c>
      <c r="I38" s="10">
        <v>8</v>
      </c>
      <c r="J38" s="6">
        <f t="shared" si="4"/>
        <v>51.04</v>
      </c>
      <c r="K38" s="5"/>
      <c r="L38" s="10" t="s">
        <v>61</v>
      </c>
      <c r="M38" s="8"/>
      <c r="N38" s="11">
        <v>78.88</v>
      </c>
      <c r="O38" s="10">
        <v>2</v>
      </c>
      <c r="P38" s="10">
        <v>900</v>
      </c>
      <c r="Q38" s="10">
        <v>950</v>
      </c>
      <c r="R38" s="10">
        <v>9</v>
      </c>
      <c r="S38" s="10">
        <v>80</v>
      </c>
      <c r="T38" s="10"/>
      <c r="U38" s="10"/>
      <c r="V38" s="10">
        <v>314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3</v>
      </c>
      <c r="D39" s="6">
        <f t="shared" si="0"/>
        <v>17.399999999999999</v>
      </c>
      <c r="E39" s="5">
        <v>1</v>
      </c>
      <c r="F39" s="7">
        <v>4</v>
      </c>
      <c r="G39" s="6">
        <f t="shared" si="1"/>
        <v>18.559999999999999</v>
      </c>
      <c r="H39" s="5">
        <v>9</v>
      </c>
      <c r="I39" s="10">
        <v>10</v>
      </c>
      <c r="J39" s="6">
        <f t="shared" si="4"/>
        <v>136.88</v>
      </c>
      <c r="K39" s="5"/>
      <c r="L39" s="10"/>
      <c r="M39" s="8"/>
      <c r="N39" s="11">
        <v>85.84</v>
      </c>
      <c r="O39" s="10">
        <v>2</v>
      </c>
      <c r="P39" s="10">
        <v>900</v>
      </c>
      <c r="Q39" s="10">
        <v>950</v>
      </c>
      <c r="R39" s="10">
        <v>9</v>
      </c>
      <c r="S39" s="10">
        <v>85</v>
      </c>
      <c r="T39" s="10"/>
      <c r="U39" s="10"/>
      <c r="V39" s="10">
        <v>319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2593.2599999999998</v>
      </c>
      <c r="O40" s="20"/>
      <c r="T40" s="22" t="s">
        <v>34</v>
      </c>
      <c r="U40" s="20">
        <f>SUM(U9:U39)</f>
        <v>0</v>
      </c>
      <c r="V40" s="20">
        <f>SUM(V9:V39)</f>
        <v>9451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2593.2599999999998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9451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D35" sqref="D35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33203125" customWidth="1"/>
    <col min="4" max="4" width="9.332031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4" max="24" width="7.6640625" customWidth="1"/>
    <col min="25" max="25" width="9.5" customWidth="1"/>
    <col min="26" max="26" width="4.1640625" customWidth="1"/>
    <col min="27" max="27" width="5.6640625" customWidth="1"/>
    <col min="28" max="28" width="4.1640625" customWidth="1"/>
    <col min="29" max="29" width="6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4</v>
      </c>
      <c r="D8" s="6">
        <f t="shared" ref="D8:D28" si="0">((+B8*12)+C8)*1.16</f>
        <v>18.559999999999999</v>
      </c>
      <c r="E8" s="5">
        <v>11</v>
      </c>
      <c r="F8" s="7">
        <v>2</v>
      </c>
      <c r="G8" s="6">
        <f t="shared" ref="G8:G39" si="1">((+E8*12)+F8)*1.16</f>
        <v>155.44</v>
      </c>
      <c r="H8" s="5">
        <v>3</v>
      </c>
      <c r="I8" s="5">
        <v>3</v>
      </c>
      <c r="J8" s="6">
        <f t="shared" ref="J8:J28" si="2">((+H8*12)+I8)*1.16</f>
        <v>45.239999999999995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4</v>
      </c>
      <c r="G9" s="6">
        <f t="shared" si="1"/>
        <v>199.51999999999998</v>
      </c>
      <c r="H9" s="5">
        <v>6</v>
      </c>
      <c r="I9" s="10">
        <v>3</v>
      </c>
      <c r="J9" s="6">
        <f t="shared" si="2"/>
        <v>87</v>
      </c>
      <c r="K9" s="5"/>
      <c r="L9" s="10"/>
      <c r="M9" s="8"/>
      <c r="N9" s="11">
        <v>85.84</v>
      </c>
      <c r="O9" s="10">
        <v>1</v>
      </c>
      <c r="P9" s="10">
        <v>1000</v>
      </c>
      <c r="Q9" s="10">
        <v>1050</v>
      </c>
      <c r="R9" s="10">
        <v>9</v>
      </c>
      <c r="S9" s="10">
        <v>61</v>
      </c>
      <c r="T9" s="10"/>
      <c r="U9" s="10"/>
      <c r="V9" s="10">
        <v>357</v>
      </c>
      <c r="W9" s="12">
        <v>41976</v>
      </c>
      <c r="X9" s="10">
        <v>3</v>
      </c>
      <c r="Y9" s="10">
        <v>1050022</v>
      </c>
      <c r="Z9" s="10">
        <v>14</v>
      </c>
      <c r="AA9" s="10">
        <v>5.5</v>
      </c>
      <c r="AB9" s="10">
        <v>1</v>
      </c>
      <c r="AC9" s="11">
        <v>4</v>
      </c>
      <c r="AD9" s="13">
        <v>182.7</v>
      </c>
      <c r="AE9" t="s">
        <v>63</v>
      </c>
    </row>
    <row r="10" spans="1:31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13</v>
      </c>
      <c r="I10" s="10">
        <v>0</v>
      </c>
      <c r="J10" s="6">
        <f t="shared" si="2"/>
        <v>180.95999999999998</v>
      </c>
      <c r="K10" s="5"/>
      <c r="L10" s="10"/>
      <c r="M10" s="8"/>
      <c r="N10" s="11">
        <v>95.7</v>
      </c>
      <c r="O10" s="10">
        <v>1</v>
      </c>
      <c r="P10" s="10">
        <v>1000</v>
      </c>
      <c r="Q10" s="10">
        <v>1050</v>
      </c>
      <c r="R10" s="10">
        <v>9</v>
      </c>
      <c r="S10" s="10">
        <v>53</v>
      </c>
      <c r="T10" s="10"/>
      <c r="U10" s="10"/>
      <c r="V10" s="10">
        <v>359</v>
      </c>
      <c r="W10" s="12">
        <v>41977</v>
      </c>
      <c r="X10" s="10">
        <v>2</v>
      </c>
      <c r="Y10" s="10">
        <v>1050027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1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6</v>
      </c>
      <c r="F11" s="7">
        <v>8</v>
      </c>
      <c r="G11" s="6">
        <f t="shared" si="1"/>
        <v>92.8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91.64</v>
      </c>
      <c r="O11" s="10">
        <v>1</v>
      </c>
      <c r="P11" s="10">
        <v>1000</v>
      </c>
      <c r="Q11" s="10">
        <v>1050</v>
      </c>
      <c r="R11" s="10">
        <v>9</v>
      </c>
      <c r="S11" s="10">
        <v>54</v>
      </c>
      <c r="T11" s="10"/>
      <c r="U11" s="10"/>
      <c r="V11" s="10">
        <v>358</v>
      </c>
      <c r="W11" s="12">
        <v>41978</v>
      </c>
      <c r="X11" s="10">
        <v>3</v>
      </c>
      <c r="Y11" s="10">
        <v>450424</v>
      </c>
      <c r="Z11" s="10">
        <v>14</v>
      </c>
      <c r="AA11" s="10">
        <v>6.5</v>
      </c>
      <c r="AB11" s="10">
        <v>1</v>
      </c>
      <c r="AC11" s="11">
        <v>4</v>
      </c>
      <c r="AD11" s="13">
        <v>183.86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13</v>
      </c>
      <c r="F12" s="7">
        <v>4</v>
      </c>
      <c r="G12" s="6">
        <f t="shared" si="1"/>
        <v>185.6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93.96</v>
      </c>
      <c r="O12" s="10">
        <v>1</v>
      </c>
      <c r="P12" s="10">
        <v>1000</v>
      </c>
      <c r="Q12" s="10">
        <v>1050</v>
      </c>
      <c r="R12" s="10">
        <v>9</v>
      </c>
      <c r="S12" s="10">
        <v>55</v>
      </c>
      <c r="T12" s="10"/>
      <c r="U12" s="10"/>
      <c r="V12" s="10">
        <v>356</v>
      </c>
      <c r="W12" s="12">
        <v>41981</v>
      </c>
      <c r="X12" s="10">
        <v>2</v>
      </c>
      <c r="Y12" s="10">
        <v>4380319</v>
      </c>
      <c r="Z12" s="10">
        <v>14</v>
      </c>
      <c r="AA12" s="10">
        <v>5</v>
      </c>
      <c r="AB12" s="10">
        <v>1</v>
      </c>
      <c r="AC12" s="11">
        <v>4</v>
      </c>
      <c r="AD12" s="13">
        <v>182.12</v>
      </c>
    </row>
    <row r="13" spans="1:31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6</v>
      </c>
      <c r="I13" s="10">
        <v>5</v>
      </c>
      <c r="J13" s="6">
        <f t="shared" si="2"/>
        <v>89.32</v>
      </c>
      <c r="K13" s="5"/>
      <c r="L13" s="10"/>
      <c r="M13" s="8" t="s">
        <v>64</v>
      </c>
      <c r="N13" s="11">
        <v>87.58</v>
      </c>
      <c r="O13" s="10">
        <v>1</v>
      </c>
      <c r="P13" s="10">
        <v>1000</v>
      </c>
      <c r="Q13" s="10">
        <v>1050</v>
      </c>
      <c r="R13" s="10">
        <v>9</v>
      </c>
      <c r="S13" s="10">
        <v>54</v>
      </c>
      <c r="T13" s="10"/>
      <c r="U13" s="10"/>
      <c r="V13" s="10">
        <v>358</v>
      </c>
      <c r="W13" s="12">
        <v>41982</v>
      </c>
      <c r="X13" s="10">
        <v>3</v>
      </c>
      <c r="Y13" s="10">
        <v>1050041</v>
      </c>
      <c r="Z13" s="10">
        <v>13</v>
      </c>
      <c r="AA13" s="10">
        <v>0</v>
      </c>
      <c r="AB13" s="10">
        <v>1</v>
      </c>
      <c r="AC13" s="11">
        <v>4</v>
      </c>
      <c r="AD13" s="13">
        <v>162.4</v>
      </c>
    </row>
    <row r="14" spans="1:31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7</v>
      </c>
      <c r="G14" s="6">
        <f t="shared" si="1"/>
        <v>22.04</v>
      </c>
      <c r="H14" s="5">
        <v>12</v>
      </c>
      <c r="I14" s="10">
        <v>10</v>
      </c>
      <c r="J14" s="6">
        <f t="shared" si="2"/>
        <v>178.64</v>
      </c>
      <c r="K14" s="5"/>
      <c r="L14" s="10"/>
      <c r="M14" s="8"/>
      <c r="N14" s="11">
        <v>92.8</v>
      </c>
      <c r="O14" s="10">
        <v>1</v>
      </c>
      <c r="P14" s="10">
        <v>1000</v>
      </c>
      <c r="Q14" s="10">
        <v>1050</v>
      </c>
      <c r="R14" s="10">
        <v>9</v>
      </c>
      <c r="S14" s="10">
        <v>55</v>
      </c>
      <c r="T14" s="10"/>
      <c r="U14" s="10"/>
      <c r="V14" s="10">
        <v>357</v>
      </c>
      <c r="W14" s="12">
        <v>41985</v>
      </c>
      <c r="X14" s="10">
        <v>2</v>
      </c>
      <c r="Y14" s="10">
        <v>3501520</v>
      </c>
      <c r="Z14" s="10">
        <v>14</v>
      </c>
      <c r="AA14" s="10">
        <v>4</v>
      </c>
      <c r="AB14" s="10">
        <v>1</v>
      </c>
      <c r="AC14" s="11">
        <v>4.25</v>
      </c>
      <c r="AD14" s="13">
        <v>180.67</v>
      </c>
    </row>
    <row r="15" spans="1:31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7</v>
      </c>
      <c r="G15" s="6">
        <f t="shared" si="1"/>
        <v>91.64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89.32</v>
      </c>
      <c r="O15" s="10">
        <v>1</v>
      </c>
      <c r="P15" s="10">
        <v>1000</v>
      </c>
      <c r="Q15" s="10">
        <v>1050</v>
      </c>
      <c r="R15" s="10">
        <v>9</v>
      </c>
      <c r="S15" s="10">
        <v>56</v>
      </c>
      <c r="T15" s="10"/>
      <c r="U15" s="10"/>
      <c r="V15" s="10">
        <v>356</v>
      </c>
      <c r="W15" s="12">
        <v>41986</v>
      </c>
      <c r="X15" s="10">
        <v>3</v>
      </c>
      <c r="Y15" s="10">
        <v>116823</v>
      </c>
      <c r="Z15" s="10">
        <v>14</v>
      </c>
      <c r="AA15" s="10">
        <v>5.75</v>
      </c>
      <c r="AB15" s="10">
        <v>1</v>
      </c>
      <c r="AC15" s="11">
        <v>4</v>
      </c>
      <c r="AD15" s="13">
        <v>182.99</v>
      </c>
    </row>
    <row r="16" spans="1:31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12</v>
      </c>
      <c r="F16" s="7">
        <v>11</v>
      </c>
      <c r="G16" s="6">
        <f t="shared" si="1"/>
        <v>179.79999999999998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90.48</v>
      </c>
      <c r="O16" s="10">
        <v>1</v>
      </c>
      <c r="P16" s="10">
        <v>1000</v>
      </c>
      <c r="Q16" s="10">
        <v>1050</v>
      </c>
      <c r="R16" s="10">
        <v>9</v>
      </c>
      <c r="S16" s="10">
        <v>55</v>
      </c>
      <c r="T16" s="10"/>
      <c r="U16" s="10"/>
      <c r="V16" s="10">
        <v>356</v>
      </c>
      <c r="W16" s="12">
        <v>41988</v>
      </c>
      <c r="X16" s="10">
        <v>1</v>
      </c>
      <c r="Y16" s="10">
        <v>1050055</v>
      </c>
      <c r="Z16" s="10">
        <v>14</v>
      </c>
      <c r="AA16" s="10">
        <v>4.5</v>
      </c>
      <c r="AB16" s="10">
        <v>1</v>
      </c>
      <c r="AC16" s="11">
        <v>4</v>
      </c>
      <c r="AD16" s="13">
        <v>181.54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8</v>
      </c>
      <c r="I17" s="10">
        <v>0</v>
      </c>
      <c r="J17" s="6">
        <f t="shared" si="2"/>
        <v>111.35999999999999</v>
      </c>
      <c r="K17" s="5"/>
      <c r="L17" s="10"/>
      <c r="M17" s="8"/>
      <c r="N17" s="11">
        <v>93.96</v>
      </c>
      <c r="O17" s="10">
        <v>1</v>
      </c>
      <c r="P17" s="10">
        <v>1000</v>
      </c>
      <c r="Q17" s="10">
        <v>1050</v>
      </c>
      <c r="R17" s="10">
        <v>9</v>
      </c>
      <c r="S17" s="10">
        <v>56</v>
      </c>
      <c r="T17" s="10"/>
      <c r="U17" s="10"/>
      <c r="V17" s="10">
        <v>354</v>
      </c>
      <c r="W17" s="23">
        <v>41989</v>
      </c>
      <c r="X17" s="10">
        <v>2</v>
      </c>
      <c r="Y17" s="10">
        <v>4380336</v>
      </c>
      <c r="Z17" s="10">
        <v>13</v>
      </c>
      <c r="AA17" s="10">
        <v>10.75</v>
      </c>
      <c r="AB17" s="10">
        <v>1</v>
      </c>
      <c r="AC17" s="11">
        <v>4</v>
      </c>
      <c r="AD17" s="13">
        <v>174.87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8</v>
      </c>
      <c r="G18" s="6">
        <f t="shared" si="1"/>
        <v>23.2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91.64</v>
      </c>
      <c r="O18" s="10">
        <v>1</v>
      </c>
      <c r="P18" s="10">
        <v>1000</v>
      </c>
      <c r="Q18" s="10">
        <v>1050</v>
      </c>
      <c r="R18" s="10">
        <v>9</v>
      </c>
      <c r="S18" s="10">
        <v>55</v>
      </c>
      <c r="T18" s="10"/>
      <c r="U18" s="10"/>
      <c r="V18" s="10">
        <v>353</v>
      </c>
      <c r="W18" s="23">
        <v>41991</v>
      </c>
      <c r="X18" s="10">
        <v>3</v>
      </c>
      <c r="Y18" s="10">
        <v>2330742</v>
      </c>
      <c r="Z18" s="10">
        <v>13</v>
      </c>
      <c r="AA18" s="10">
        <v>10</v>
      </c>
      <c r="AB18" s="10">
        <v>1</v>
      </c>
      <c r="AC18" s="11">
        <v>4</v>
      </c>
      <c r="AD18" s="13">
        <v>174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4</v>
      </c>
      <c r="G19" s="6">
        <f t="shared" si="1"/>
        <v>115.99999999999999</v>
      </c>
      <c r="H19" s="5">
        <v>1</v>
      </c>
      <c r="I19" s="10">
        <v>4.25</v>
      </c>
      <c r="J19" s="6">
        <f t="shared" si="2"/>
        <v>18.849999999999998</v>
      </c>
      <c r="K19" s="5"/>
      <c r="L19" s="10"/>
      <c r="M19" s="8"/>
      <c r="N19" s="11">
        <v>93.96</v>
      </c>
      <c r="O19" s="10">
        <v>1</v>
      </c>
      <c r="P19" s="10">
        <v>1000</v>
      </c>
      <c r="Q19" s="10">
        <v>1050</v>
      </c>
      <c r="R19" s="10">
        <v>9</v>
      </c>
      <c r="S19" s="10">
        <v>54</v>
      </c>
      <c r="T19" s="10"/>
      <c r="U19" s="10"/>
      <c r="V19" s="10">
        <v>353</v>
      </c>
      <c r="W19" s="23">
        <v>41994</v>
      </c>
      <c r="X19" s="10">
        <v>3</v>
      </c>
      <c r="Y19" s="10">
        <v>3771497</v>
      </c>
      <c r="Z19" s="10">
        <v>13</v>
      </c>
      <c r="AA19" s="10">
        <v>11</v>
      </c>
      <c r="AB19" s="10">
        <v>1</v>
      </c>
      <c r="AC19" s="11">
        <v>4</v>
      </c>
      <c r="AD19" s="13">
        <v>175.16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4</v>
      </c>
      <c r="G20" s="6">
        <f t="shared" si="1"/>
        <v>199.51999999999998</v>
      </c>
      <c r="H20" s="5">
        <v>2</v>
      </c>
      <c r="I20" s="10">
        <v>0</v>
      </c>
      <c r="J20" s="6">
        <f t="shared" si="2"/>
        <v>27.839999999999996</v>
      </c>
      <c r="K20" s="5"/>
      <c r="L20" s="10"/>
      <c r="M20" s="8"/>
      <c r="N20" s="11">
        <v>92.51</v>
      </c>
      <c r="O20" s="10">
        <v>1</v>
      </c>
      <c r="P20" s="10">
        <v>950</v>
      </c>
      <c r="Q20" s="10">
        <v>1000</v>
      </c>
      <c r="R20" s="10">
        <v>9</v>
      </c>
      <c r="S20" s="10">
        <v>54</v>
      </c>
      <c r="T20" s="10"/>
      <c r="U20" s="10"/>
      <c r="V20" s="14">
        <v>351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13</v>
      </c>
      <c r="C21" s="10">
        <v>1</v>
      </c>
      <c r="D21" s="6">
        <f t="shared" si="0"/>
        <v>182.11999999999998</v>
      </c>
      <c r="E21" s="5">
        <v>1</v>
      </c>
      <c r="F21" s="7">
        <v>4</v>
      </c>
      <c r="G21" s="6">
        <f t="shared" si="1"/>
        <v>18.559999999999999</v>
      </c>
      <c r="H21" s="5">
        <v>2</v>
      </c>
      <c r="I21" s="10">
        <v>0</v>
      </c>
      <c r="J21" s="6">
        <f t="shared" si="2"/>
        <v>27.839999999999996</v>
      </c>
      <c r="K21" s="5"/>
      <c r="L21" s="10"/>
      <c r="M21" s="8" t="s">
        <v>64</v>
      </c>
      <c r="N21" s="11">
        <v>165.59</v>
      </c>
      <c r="O21" s="10">
        <v>1</v>
      </c>
      <c r="P21" s="10">
        <v>950</v>
      </c>
      <c r="Q21" s="10">
        <v>1000</v>
      </c>
      <c r="R21" s="16">
        <v>9</v>
      </c>
      <c r="S21" s="10">
        <v>56</v>
      </c>
      <c r="T21" s="10"/>
      <c r="U21" s="10"/>
      <c r="V21" s="10">
        <v>349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2</v>
      </c>
      <c r="D22" s="6">
        <f t="shared" si="0"/>
        <v>197.2</v>
      </c>
      <c r="E22" s="5">
        <v>7</v>
      </c>
      <c r="F22" s="7">
        <v>1</v>
      </c>
      <c r="G22" s="6">
        <f t="shared" si="1"/>
        <v>98.6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/>
      <c r="N22" s="11">
        <f>IF(B22=0,0,(D22+G22)-(D21+G21))</f>
        <v>95.119999999999976</v>
      </c>
      <c r="O22" s="10">
        <v>1</v>
      </c>
      <c r="P22" s="10">
        <v>950</v>
      </c>
      <c r="Q22" s="10">
        <v>1000</v>
      </c>
      <c r="R22" s="10">
        <v>9</v>
      </c>
      <c r="S22" s="10">
        <v>55</v>
      </c>
      <c r="T22" s="10"/>
      <c r="U22" s="10"/>
      <c r="V22" s="10">
        <v>348</v>
      </c>
      <c r="W22" s="23">
        <v>41995</v>
      </c>
      <c r="X22" s="10">
        <v>2</v>
      </c>
      <c r="Y22" s="10">
        <v>2560938</v>
      </c>
      <c r="Z22" s="10">
        <v>14</v>
      </c>
      <c r="AA22" s="10">
        <v>4.5</v>
      </c>
      <c r="AB22" s="10">
        <v>1</v>
      </c>
      <c r="AC22" s="10">
        <v>3.25</v>
      </c>
      <c r="AD22" s="10">
        <v>182.41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13</v>
      </c>
      <c r="F23" s="7">
        <v>9</v>
      </c>
      <c r="G23" s="6">
        <f t="shared" si="1"/>
        <v>191.39999999999998</v>
      </c>
      <c r="H23" s="5">
        <v>2</v>
      </c>
      <c r="I23" s="10">
        <v>0</v>
      </c>
      <c r="J23" s="6">
        <f t="shared" si="2"/>
        <v>27.839999999999996</v>
      </c>
      <c r="K23" s="5"/>
      <c r="L23" s="10"/>
      <c r="M23" s="8"/>
      <c r="N23" s="11">
        <v>95.7</v>
      </c>
      <c r="O23" s="10">
        <v>1</v>
      </c>
      <c r="P23" s="10">
        <v>950</v>
      </c>
      <c r="Q23" s="10">
        <v>1000</v>
      </c>
      <c r="R23" s="10">
        <v>9</v>
      </c>
      <c r="S23" s="10">
        <v>51</v>
      </c>
      <c r="T23" s="10"/>
      <c r="U23" s="10"/>
      <c r="V23" s="10">
        <v>348</v>
      </c>
      <c r="W23" s="23">
        <v>41999</v>
      </c>
      <c r="X23" s="10">
        <v>3</v>
      </c>
      <c r="Y23" s="10">
        <v>2171769</v>
      </c>
      <c r="Z23" s="10">
        <v>14</v>
      </c>
      <c r="AA23" s="10">
        <v>2.5</v>
      </c>
      <c r="AB23" s="10">
        <v>1</v>
      </c>
      <c r="AC23" s="10">
        <v>4</v>
      </c>
      <c r="AD23" s="10">
        <v>179.22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8</v>
      </c>
      <c r="I24" s="10">
        <v>0</v>
      </c>
      <c r="J24" s="6">
        <f t="shared" si="2"/>
        <v>111.35999999999999</v>
      </c>
      <c r="K24" s="5"/>
      <c r="L24" s="10"/>
      <c r="M24" s="8"/>
      <c r="N24" s="11">
        <v>85.55</v>
      </c>
      <c r="O24" s="10">
        <v>1</v>
      </c>
      <c r="P24" s="10">
        <v>950</v>
      </c>
      <c r="Q24" s="10">
        <v>1000</v>
      </c>
      <c r="R24" s="10">
        <v>9</v>
      </c>
      <c r="S24" s="10">
        <v>52</v>
      </c>
      <c r="T24" s="10"/>
      <c r="U24" s="10"/>
      <c r="V24" s="10">
        <v>347</v>
      </c>
      <c r="W24" s="23">
        <v>42001</v>
      </c>
      <c r="X24" s="10">
        <v>2</v>
      </c>
      <c r="Y24" s="10">
        <v>3771520</v>
      </c>
      <c r="Z24" s="10">
        <v>14</v>
      </c>
      <c r="AA24" s="10">
        <v>1</v>
      </c>
      <c r="AB24" s="10">
        <v>1</v>
      </c>
      <c r="AC24" s="10">
        <v>4</v>
      </c>
      <c r="AD24" s="10">
        <v>177.48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7</v>
      </c>
      <c r="G25" s="6">
        <f t="shared" si="1"/>
        <v>22.04</v>
      </c>
      <c r="H25" s="5">
        <v>1</v>
      </c>
      <c r="I25" s="10">
        <v>8</v>
      </c>
      <c r="J25" s="6">
        <f t="shared" si="2"/>
        <v>23.2</v>
      </c>
      <c r="K25" s="5"/>
      <c r="L25" s="10"/>
      <c r="M25" s="8"/>
      <c r="N25" s="11">
        <v>89.32</v>
      </c>
      <c r="O25" s="10">
        <v>1</v>
      </c>
      <c r="P25" s="10">
        <v>950</v>
      </c>
      <c r="Q25" s="10">
        <v>1000</v>
      </c>
      <c r="R25" s="10">
        <v>9</v>
      </c>
      <c r="S25" s="10">
        <v>55</v>
      </c>
      <c r="T25" s="10"/>
      <c r="U25" s="10"/>
      <c r="V25" s="17">
        <v>346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7</v>
      </c>
      <c r="G26" s="6">
        <f t="shared" si="1"/>
        <v>22.04</v>
      </c>
      <c r="H26" s="5">
        <v>8</v>
      </c>
      <c r="I26" s="10">
        <v>4</v>
      </c>
      <c r="J26" s="6">
        <f t="shared" si="2"/>
        <v>115.99999999999999</v>
      </c>
      <c r="K26" s="5"/>
      <c r="L26" s="10"/>
      <c r="M26" s="8"/>
      <c r="N26" s="11">
        <v>92.8</v>
      </c>
      <c r="O26" s="10">
        <v>1</v>
      </c>
      <c r="P26" s="10">
        <v>950</v>
      </c>
      <c r="Q26" s="10">
        <v>1000</v>
      </c>
      <c r="R26" s="10">
        <v>9</v>
      </c>
      <c r="S26" s="10">
        <v>56</v>
      </c>
      <c r="T26" s="10"/>
      <c r="U26" s="10"/>
      <c r="V26" s="10">
        <v>344</v>
      </c>
      <c r="W26" s="44" t="s">
        <v>37</v>
      </c>
      <c r="X26" s="44"/>
      <c r="Y26" s="44"/>
      <c r="Z26" s="44"/>
      <c r="AA26" s="44"/>
      <c r="AB26" s="44"/>
      <c r="AC26" s="39">
        <v>411.8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0</v>
      </c>
      <c r="G27" s="6">
        <f t="shared" si="1"/>
        <v>27.839999999999996</v>
      </c>
      <c r="H27" s="5">
        <v>13</v>
      </c>
      <c r="I27" s="10">
        <v>10</v>
      </c>
      <c r="J27" s="6">
        <f t="shared" si="2"/>
        <v>192.55999999999997</v>
      </c>
      <c r="K27" s="5"/>
      <c r="L27" s="10"/>
      <c r="M27" s="8"/>
      <c r="N27" s="11">
        <v>82.36</v>
      </c>
      <c r="O27" s="10">
        <v>1</v>
      </c>
      <c r="P27" s="10">
        <v>950</v>
      </c>
      <c r="Q27" s="10">
        <v>1000</v>
      </c>
      <c r="R27" s="10">
        <v>9</v>
      </c>
      <c r="S27" s="10">
        <v>48</v>
      </c>
      <c r="T27" s="10"/>
      <c r="U27" s="10"/>
      <c r="V27" s="10">
        <v>342</v>
      </c>
      <c r="W27" s="38" t="s">
        <v>13</v>
      </c>
      <c r="X27" s="38"/>
      <c r="Y27" s="38"/>
      <c r="Z27" s="38"/>
      <c r="AA27" s="38"/>
      <c r="AB27" s="38"/>
      <c r="AC27" s="39">
        <v>2681.92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8</v>
      </c>
      <c r="F28" s="7">
        <v>5</v>
      </c>
      <c r="G28" s="6">
        <f t="shared" si="1"/>
        <v>117.16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90.48</v>
      </c>
      <c r="O28" s="10">
        <v>1</v>
      </c>
      <c r="P28" s="10">
        <v>950</v>
      </c>
      <c r="Q28" s="10">
        <v>1000</v>
      </c>
      <c r="R28" s="10">
        <v>9</v>
      </c>
      <c r="S28" s="10">
        <v>53</v>
      </c>
      <c r="T28" s="10"/>
      <c r="U28" s="10"/>
      <c r="V28" s="10">
        <v>343</v>
      </c>
      <c r="W28" s="38" t="s">
        <v>38</v>
      </c>
      <c r="X28" s="38"/>
      <c r="Y28" s="38"/>
      <c r="Z28" s="38"/>
      <c r="AA28" s="38"/>
      <c r="AB28" s="38"/>
      <c r="AC28" s="39">
        <v>219.24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1</v>
      </c>
      <c r="I29" s="10">
        <v>10</v>
      </c>
      <c r="J29" s="6">
        <v>25.52</v>
      </c>
      <c r="K29" s="5"/>
      <c r="L29" s="10"/>
      <c r="M29" s="8"/>
      <c r="N29" s="11">
        <v>88.16</v>
      </c>
      <c r="O29" s="10">
        <v>1</v>
      </c>
      <c r="P29" s="10">
        <v>950</v>
      </c>
      <c r="Q29" s="10">
        <v>1000</v>
      </c>
      <c r="R29" s="10">
        <v>9</v>
      </c>
      <c r="S29" s="10">
        <v>49</v>
      </c>
      <c r="T29" s="10"/>
      <c r="U29" s="10"/>
      <c r="V29" s="10">
        <v>342</v>
      </c>
      <c r="W29" s="38" t="s">
        <v>11</v>
      </c>
      <c r="X29" s="38"/>
      <c r="Y29" s="38"/>
      <c r="Z29" s="38"/>
      <c r="AA29" s="38"/>
      <c r="AB29" s="38"/>
      <c r="AC29" s="39">
        <v>2874.48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ref="D30:D39" si="4">((+B30*12)+C30)*1.16</f>
        <v>18.559999999999999</v>
      </c>
      <c r="E30" s="5">
        <v>1</v>
      </c>
      <c r="F30" s="7">
        <v>3.25</v>
      </c>
      <c r="G30" s="6">
        <f t="shared" si="1"/>
        <v>17.689999999999998</v>
      </c>
      <c r="H30" s="5">
        <v>8</v>
      </c>
      <c r="I30" s="10">
        <v>5</v>
      </c>
      <c r="J30" s="6">
        <f t="shared" ref="J30:J39" si="5">((+H30*12)+I30)*1.16</f>
        <v>117.16</v>
      </c>
      <c r="K30" s="5"/>
      <c r="L30" s="10"/>
      <c r="M30" s="8"/>
      <c r="N30" s="11">
        <v>93.38</v>
      </c>
      <c r="O30" s="10">
        <v>1</v>
      </c>
      <c r="P30" s="10">
        <v>950</v>
      </c>
      <c r="Q30" s="10">
        <v>1000</v>
      </c>
      <c r="R30" s="10">
        <v>9</v>
      </c>
      <c r="S30" s="10">
        <v>49</v>
      </c>
      <c r="T30" s="10"/>
      <c r="U30" s="10"/>
      <c r="V30" s="10">
        <v>340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4"/>
        <v>18.559999999999999</v>
      </c>
      <c r="E31" s="5">
        <v>1</v>
      </c>
      <c r="F31" s="7">
        <v>6</v>
      </c>
      <c r="G31" s="6">
        <f t="shared" si="1"/>
        <v>20.88</v>
      </c>
      <c r="H31" s="5">
        <v>14</v>
      </c>
      <c r="I31" s="10">
        <v>5</v>
      </c>
      <c r="J31" s="6">
        <f t="shared" si="5"/>
        <v>200.67999999999998</v>
      </c>
      <c r="K31" s="5"/>
      <c r="L31" s="10"/>
      <c r="M31" s="8"/>
      <c r="N31" s="11">
        <v>86.71</v>
      </c>
      <c r="O31" s="10">
        <v>1</v>
      </c>
      <c r="P31" s="10">
        <v>950</v>
      </c>
      <c r="Q31" s="10">
        <v>1000</v>
      </c>
      <c r="R31" s="10">
        <v>9</v>
      </c>
      <c r="S31" s="10">
        <v>60</v>
      </c>
      <c r="T31" s="10"/>
      <c r="U31" s="10"/>
      <c r="V31" s="10">
        <v>337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4"/>
        <v>18.559999999999999</v>
      </c>
      <c r="E32" s="5">
        <v>8</v>
      </c>
      <c r="F32" s="7">
        <v>0</v>
      </c>
      <c r="G32" s="6">
        <f t="shared" si="1"/>
        <v>111.35999999999999</v>
      </c>
      <c r="H32" s="5">
        <v>14</v>
      </c>
      <c r="I32" s="10">
        <v>5</v>
      </c>
      <c r="J32" s="6">
        <f t="shared" si="5"/>
        <v>200.67999999999998</v>
      </c>
      <c r="K32" s="5"/>
      <c r="L32" s="10"/>
      <c r="M32" s="8"/>
      <c r="N32" s="11">
        <f>IF(B32=0,0,(D32+G32)-(D31+G31))</f>
        <v>90.47999999999999</v>
      </c>
      <c r="O32" s="10">
        <v>1</v>
      </c>
      <c r="P32" s="10">
        <v>950</v>
      </c>
      <c r="Q32" s="10">
        <v>1000</v>
      </c>
      <c r="R32" s="10">
        <v>9</v>
      </c>
      <c r="S32" s="10">
        <v>58</v>
      </c>
      <c r="T32" s="10"/>
      <c r="U32" s="10"/>
      <c r="V32" s="10">
        <v>340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9</v>
      </c>
      <c r="D33" s="6">
        <f t="shared" si="4"/>
        <v>24.36</v>
      </c>
      <c r="E33" s="5">
        <v>14</v>
      </c>
      <c r="F33" s="7">
        <v>2</v>
      </c>
      <c r="G33" s="6">
        <f t="shared" si="1"/>
        <v>197.2</v>
      </c>
      <c r="H33" s="5">
        <v>14</v>
      </c>
      <c r="I33" s="10">
        <v>2</v>
      </c>
      <c r="J33" s="6">
        <f t="shared" si="5"/>
        <v>197.2</v>
      </c>
      <c r="K33" s="5"/>
      <c r="L33" s="10"/>
      <c r="M33" s="8"/>
      <c r="N33" s="11">
        <v>88.16</v>
      </c>
      <c r="O33" s="10">
        <v>1</v>
      </c>
      <c r="P33" s="10">
        <v>950</v>
      </c>
      <c r="Q33" s="10">
        <v>1000</v>
      </c>
      <c r="R33" s="10">
        <v>9</v>
      </c>
      <c r="S33" s="10">
        <v>55</v>
      </c>
      <c r="T33" s="10"/>
      <c r="U33" s="10"/>
      <c r="V33" s="10">
        <v>341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8</v>
      </c>
      <c r="C34" s="10">
        <v>0</v>
      </c>
      <c r="D34" s="6">
        <f t="shared" si="4"/>
        <v>111.35999999999999</v>
      </c>
      <c r="E34" s="5">
        <v>14</v>
      </c>
      <c r="F34" s="7">
        <v>2</v>
      </c>
      <c r="G34" s="6">
        <f t="shared" si="1"/>
        <v>197.2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/>
      <c r="N34" s="11">
        <v>87.58</v>
      </c>
      <c r="O34" s="10">
        <v>1</v>
      </c>
      <c r="P34" s="10">
        <v>950</v>
      </c>
      <c r="Q34" s="10">
        <v>1000</v>
      </c>
      <c r="R34" s="10">
        <v>9</v>
      </c>
      <c r="S34" s="10">
        <v>55</v>
      </c>
      <c r="T34" s="10"/>
      <c r="U34" s="10"/>
      <c r="V34" s="10">
        <v>341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3</v>
      </c>
      <c r="D35" s="6">
        <f t="shared" si="4"/>
        <v>198.35999999999999</v>
      </c>
      <c r="E35" s="5">
        <v>1</v>
      </c>
      <c r="F35" s="7">
        <v>9</v>
      </c>
      <c r="G35" s="6">
        <f t="shared" si="1"/>
        <v>24.36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/>
      <c r="N35" s="11">
        <v>91.64</v>
      </c>
      <c r="O35" s="10">
        <v>1</v>
      </c>
      <c r="P35" s="10">
        <v>950</v>
      </c>
      <c r="Q35" s="10">
        <v>1000</v>
      </c>
      <c r="R35" s="10">
        <v>9</v>
      </c>
      <c r="S35" s="10">
        <v>56</v>
      </c>
      <c r="T35" s="10"/>
      <c r="U35" s="10"/>
      <c r="V35" s="10">
        <v>337</v>
      </c>
      <c r="W35" s="19" t="s">
        <v>45</v>
      </c>
      <c r="X35" s="19"/>
      <c r="Y35" s="34" t="s">
        <v>65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3</v>
      </c>
      <c r="D36" s="6">
        <f t="shared" si="4"/>
        <v>198.35999999999999</v>
      </c>
      <c r="E36" s="5">
        <v>7</v>
      </c>
      <c r="F36" s="7">
        <v>9</v>
      </c>
      <c r="G36" s="6">
        <f t="shared" si="1"/>
        <v>107.88</v>
      </c>
      <c r="H36" s="5">
        <v>1</v>
      </c>
      <c r="I36" s="10">
        <v>4</v>
      </c>
      <c r="J36" s="6">
        <f t="shared" si="5"/>
        <v>18.559999999999999</v>
      </c>
      <c r="K36" s="5"/>
      <c r="L36" s="10"/>
      <c r="M36" s="8"/>
      <c r="N36" s="11">
        <f>IF(B36=0,0,(D36+G36)-(D35+G35))</f>
        <v>83.520000000000039</v>
      </c>
      <c r="O36" s="10">
        <v>1</v>
      </c>
      <c r="P36" s="10">
        <v>950</v>
      </c>
      <c r="Q36" s="10">
        <v>1000</v>
      </c>
      <c r="R36" s="10">
        <v>9</v>
      </c>
      <c r="S36" s="10">
        <v>54</v>
      </c>
      <c r="T36" s="10"/>
      <c r="U36" s="10"/>
      <c r="V36" s="10">
        <v>335</v>
      </c>
      <c r="W36" s="64" t="s">
        <v>66</v>
      </c>
      <c r="X36" s="64"/>
      <c r="Y36" s="64"/>
      <c r="Z36" s="64"/>
      <c r="AA36" s="64"/>
      <c r="AB36" s="64"/>
      <c r="AC36" s="64"/>
      <c r="AD36" s="64"/>
    </row>
    <row r="37" spans="1:30">
      <c r="A37" s="9">
        <v>30</v>
      </c>
      <c r="B37" s="10">
        <v>14</v>
      </c>
      <c r="C37" s="10">
        <v>3</v>
      </c>
      <c r="D37" s="6">
        <f t="shared" si="4"/>
        <v>198.35999999999999</v>
      </c>
      <c r="E37" s="5">
        <v>14</v>
      </c>
      <c r="F37" s="7">
        <v>0</v>
      </c>
      <c r="G37" s="6">
        <f t="shared" si="1"/>
        <v>194.88</v>
      </c>
      <c r="H37" s="5">
        <v>1</v>
      </c>
      <c r="I37" s="10">
        <v>4</v>
      </c>
      <c r="J37" s="6">
        <f t="shared" si="5"/>
        <v>18.559999999999999</v>
      </c>
      <c r="K37" s="5"/>
      <c r="L37" s="10"/>
      <c r="M37" s="8"/>
      <c r="N37" s="11">
        <f>IF(B37=0,0,(D37+G37)-(D36+G36))</f>
        <v>87</v>
      </c>
      <c r="O37" s="10">
        <v>1</v>
      </c>
      <c r="P37" s="10">
        <v>950</v>
      </c>
      <c r="Q37" s="10">
        <v>1000</v>
      </c>
      <c r="R37" s="10">
        <v>9</v>
      </c>
      <c r="S37" s="10">
        <v>51</v>
      </c>
      <c r="T37" s="10"/>
      <c r="U37" s="10"/>
      <c r="V37" s="10">
        <v>338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3</v>
      </c>
      <c r="D38" s="6">
        <f t="shared" si="4"/>
        <v>17.399999999999999</v>
      </c>
      <c r="E38" s="5">
        <v>14</v>
      </c>
      <c r="F38" s="7">
        <v>0</v>
      </c>
      <c r="G38" s="6">
        <f t="shared" si="1"/>
        <v>194.88</v>
      </c>
      <c r="H38" s="5">
        <v>7</v>
      </c>
      <c r="I38" s="10">
        <v>11</v>
      </c>
      <c r="J38" s="6">
        <f t="shared" si="5"/>
        <v>110.19999999999999</v>
      </c>
      <c r="K38" s="5"/>
      <c r="L38" s="10"/>
      <c r="M38" s="8"/>
      <c r="N38" s="11">
        <v>92.22</v>
      </c>
      <c r="O38" s="10">
        <v>1</v>
      </c>
      <c r="P38" s="10">
        <v>950</v>
      </c>
      <c r="Q38" s="10">
        <v>1000</v>
      </c>
      <c r="R38" s="10">
        <v>9</v>
      </c>
      <c r="S38" s="10">
        <v>52</v>
      </c>
      <c r="T38" s="10"/>
      <c r="U38" s="10"/>
      <c r="V38" s="10">
        <v>339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3</v>
      </c>
      <c r="D39" s="6">
        <f t="shared" si="4"/>
        <v>17.399999999999999</v>
      </c>
      <c r="E39" s="5">
        <v>14</v>
      </c>
      <c r="F39" s="7">
        <v>0</v>
      </c>
      <c r="G39" s="6">
        <f t="shared" si="1"/>
        <v>194.88</v>
      </c>
      <c r="H39" s="5">
        <v>14</v>
      </c>
      <c r="I39" s="10">
        <v>4</v>
      </c>
      <c r="J39" s="6">
        <f t="shared" si="5"/>
        <v>199.51999999999998</v>
      </c>
      <c r="K39" s="5"/>
      <c r="L39" s="10"/>
      <c r="M39" s="8"/>
      <c r="N39" s="11">
        <v>89.32</v>
      </c>
      <c r="O39" s="10">
        <v>1</v>
      </c>
      <c r="P39" s="10">
        <v>950</v>
      </c>
      <c r="Q39" s="10">
        <v>1000</v>
      </c>
      <c r="R39" s="10">
        <v>9</v>
      </c>
      <c r="S39" s="10">
        <v>52</v>
      </c>
      <c r="T39" s="10"/>
      <c r="U39" s="10"/>
      <c r="V39" s="10">
        <v>338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2874.4799999999996</v>
      </c>
      <c r="O40" s="20"/>
      <c r="T40" s="22" t="s">
        <v>34</v>
      </c>
      <c r="U40" s="20">
        <f>SUM(U9:U39)</f>
        <v>0</v>
      </c>
      <c r="V40" s="20">
        <f>SUM(V9:V39)</f>
        <v>10763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2874.4799999999996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10763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6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9.83203125" customWidth="1"/>
    <col min="24" max="24" width="7.6640625" customWidth="1"/>
    <col min="25" max="25" width="9.83203125" customWidth="1"/>
    <col min="26" max="26" width="4.1640625" customWidth="1"/>
    <col min="27" max="27" width="5.33203125" customWidth="1"/>
    <col min="28" max="29" width="5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3</v>
      </c>
      <c r="G8" s="6">
        <v>198.36</v>
      </c>
      <c r="H8" s="5">
        <v>2</v>
      </c>
      <c r="I8" s="5">
        <v>9</v>
      </c>
      <c r="J8" s="6">
        <f t="shared" ref="J8:J28" si="1">((+H8*12)+I8)*1.16</f>
        <v>38.279999999999994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5</v>
      </c>
      <c r="G9" s="6">
        <f t="shared" ref="G9:G39" si="2">((+E9*12)+F9)*1.16</f>
        <v>19.72</v>
      </c>
      <c r="H9" s="5">
        <v>10</v>
      </c>
      <c r="I9" s="10">
        <v>0</v>
      </c>
      <c r="J9" s="6">
        <f t="shared" si="1"/>
        <v>139.19999999999999</v>
      </c>
      <c r="K9" s="5"/>
      <c r="L9" s="10"/>
      <c r="M9" s="8"/>
      <c r="N9" s="11">
        <v>103.24</v>
      </c>
      <c r="O9" s="10">
        <v>2</v>
      </c>
      <c r="P9" s="10">
        <v>1000</v>
      </c>
      <c r="Q9" s="10">
        <v>1050</v>
      </c>
      <c r="R9" s="10">
        <v>9</v>
      </c>
      <c r="S9" s="10">
        <v>55</v>
      </c>
      <c r="T9" s="10"/>
      <c r="U9" s="10"/>
      <c r="V9" s="10">
        <v>376</v>
      </c>
      <c r="W9" s="12">
        <v>41944</v>
      </c>
      <c r="X9" s="10">
        <v>2</v>
      </c>
      <c r="Y9" s="10">
        <v>2530862</v>
      </c>
      <c r="Z9" s="10">
        <v>14</v>
      </c>
      <c r="AA9" s="10">
        <v>5</v>
      </c>
      <c r="AB9" s="10">
        <v>1</v>
      </c>
      <c r="AC9" s="11">
        <v>5</v>
      </c>
      <c r="AD9" s="13">
        <v>180.96</v>
      </c>
      <c r="AE9" t="s">
        <v>67</v>
      </c>
    </row>
    <row r="10" spans="1:31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2</v>
      </c>
      <c r="F10" s="7">
        <v>5</v>
      </c>
      <c r="G10" s="6">
        <f t="shared" si="2"/>
        <v>33.64</v>
      </c>
      <c r="H10" s="5">
        <v>3</v>
      </c>
      <c r="I10" s="10">
        <v>3</v>
      </c>
      <c r="J10" s="6">
        <f t="shared" si="1"/>
        <v>45.239999999999995</v>
      </c>
      <c r="K10" s="5"/>
      <c r="L10" s="10"/>
      <c r="M10" s="8"/>
      <c r="N10" s="11">
        <v>103.24</v>
      </c>
      <c r="O10" s="10">
        <v>2</v>
      </c>
      <c r="P10" s="10">
        <v>1000</v>
      </c>
      <c r="Q10" s="10">
        <v>1050</v>
      </c>
      <c r="R10" s="10">
        <v>9</v>
      </c>
      <c r="S10" s="10">
        <v>60</v>
      </c>
      <c r="T10" s="10"/>
      <c r="U10" s="10"/>
      <c r="V10" s="10">
        <v>375</v>
      </c>
      <c r="W10" s="12">
        <v>41946</v>
      </c>
      <c r="X10" s="10">
        <v>3</v>
      </c>
      <c r="Y10" s="10">
        <v>3042919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  <c r="AE10" t="s">
        <v>68</v>
      </c>
    </row>
    <row r="11" spans="1:31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9</v>
      </c>
      <c r="F11" s="7">
        <v>4</v>
      </c>
      <c r="G11" s="6">
        <f t="shared" si="2"/>
        <v>129.91999999999999</v>
      </c>
      <c r="H11" s="5">
        <v>3</v>
      </c>
      <c r="I11" s="10">
        <v>3</v>
      </c>
      <c r="J11" s="6">
        <f t="shared" si="1"/>
        <v>45.239999999999995</v>
      </c>
      <c r="K11" s="5"/>
      <c r="L11" s="10"/>
      <c r="M11" s="8"/>
      <c r="N11" s="11">
        <f>IF(B11=0,0,(D11+G11)-(D10+G10))</f>
        <v>96.279999999999987</v>
      </c>
      <c r="O11" s="10">
        <v>2</v>
      </c>
      <c r="P11" s="10">
        <v>1000</v>
      </c>
      <c r="Q11" s="10">
        <v>1050</v>
      </c>
      <c r="R11" s="10">
        <v>9</v>
      </c>
      <c r="S11" s="10">
        <v>51</v>
      </c>
      <c r="T11" s="10"/>
      <c r="U11" s="10"/>
      <c r="V11" s="10">
        <v>391</v>
      </c>
      <c r="W11" s="12">
        <v>41947</v>
      </c>
      <c r="X11" s="10">
        <v>2</v>
      </c>
      <c r="Y11" s="10">
        <v>284659</v>
      </c>
      <c r="Z11" s="10">
        <v>14</v>
      </c>
      <c r="AA11" s="10">
        <v>5</v>
      </c>
      <c r="AB11" s="10">
        <v>1</v>
      </c>
      <c r="AC11" s="11">
        <v>4</v>
      </c>
      <c r="AD11" s="13">
        <v>182.12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8</v>
      </c>
      <c r="G12" s="6">
        <f t="shared" si="2"/>
        <v>23.2</v>
      </c>
      <c r="H12" s="5">
        <v>5</v>
      </c>
      <c r="I12" s="10">
        <v>0</v>
      </c>
      <c r="J12" s="6">
        <f t="shared" si="1"/>
        <v>69.599999999999994</v>
      </c>
      <c r="K12" s="5"/>
      <c r="L12" s="10"/>
      <c r="M12" s="8"/>
      <c r="N12" s="11">
        <v>99.76</v>
      </c>
      <c r="O12" s="10">
        <v>2</v>
      </c>
      <c r="P12" s="10">
        <v>1000</v>
      </c>
      <c r="Q12" s="10">
        <v>1050</v>
      </c>
      <c r="R12" s="10">
        <v>9</v>
      </c>
      <c r="S12" s="10">
        <v>60</v>
      </c>
      <c r="T12" s="10"/>
      <c r="U12" s="10"/>
      <c r="V12" s="10">
        <v>375</v>
      </c>
      <c r="W12" s="12">
        <v>41950</v>
      </c>
      <c r="X12" s="10">
        <v>3</v>
      </c>
      <c r="Y12" s="10">
        <v>343015</v>
      </c>
      <c r="Z12" s="10">
        <v>14</v>
      </c>
      <c r="AA12" s="10">
        <v>6.75</v>
      </c>
      <c r="AB12" s="10">
        <v>1</v>
      </c>
      <c r="AC12" s="11">
        <v>4</v>
      </c>
      <c r="AD12" s="13">
        <v>184.15</v>
      </c>
    </row>
    <row r="13" spans="1:31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8</v>
      </c>
      <c r="G13" s="6">
        <f t="shared" si="2"/>
        <v>23.2</v>
      </c>
      <c r="H13" s="5">
        <v>11</v>
      </c>
      <c r="I13" s="10">
        <v>10</v>
      </c>
      <c r="J13" s="6">
        <f t="shared" si="1"/>
        <v>164.72</v>
      </c>
      <c r="K13" s="5"/>
      <c r="L13" s="10"/>
      <c r="M13" s="8"/>
      <c r="N13" s="11">
        <v>95.12</v>
      </c>
      <c r="O13" s="10">
        <v>2</v>
      </c>
      <c r="P13" s="10">
        <v>1000</v>
      </c>
      <c r="Q13" s="10">
        <v>1050</v>
      </c>
      <c r="R13" s="10">
        <v>9</v>
      </c>
      <c r="S13" s="10">
        <v>56</v>
      </c>
      <c r="T13" s="10"/>
      <c r="U13" s="10"/>
      <c r="V13" s="10">
        <v>375</v>
      </c>
      <c r="W13" s="12">
        <v>41952</v>
      </c>
      <c r="X13" s="10">
        <v>2</v>
      </c>
      <c r="Y13" s="10">
        <v>450344</v>
      </c>
      <c r="Z13" s="10">
        <v>14</v>
      </c>
      <c r="AA13" s="10">
        <v>5.25</v>
      </c>
      <c r="AB13" s="10">
        <v>1</v>
      </c>
      <c r="AC13" s="11">
        <v>4</v>
      </c>
      <c r="AD13" s="13">
        <v>182.41</v>
      </c>
    </row>
    <row r="14" spans="1:31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5</v>
      </c>
      <c r="F14" s="7">
        <v>10</v>
      </c>
      <c r="G14" s="6">
        <f t="shared" si="2"/>
        <v>81.199999999999989</v>
      </c>
      <c r="H14" s="5">
        <v>14</v>
      </c>
      <c r="I14" s="10">
        <v>4</v>
      </c>
      <c r="J14" s="6">
        <f t="shared" si="1"/>
        <v>199.51999999999998</v>
      </c>
      <c r="K14" s="5"/>
      <c r="L14" s="10"/>
      <c r="M14" s="8"/>
      <c r="N14" s="11">
        <v>92.8</v>
      </c>
      <c r="O14" s="10">
        <v>2</v>
      </c>
      <c r="P14" s="10">
        <v>1000</v>
      </c>
      <c r="Q14" s="10">
        <v>1050</v>
      </c>
      <c r="R14" s="10">
        <v>9</v>
      </c>
      <c r="S14" s="10">
        <v>60</v>
      </c>
      <c r="T14" s="10"/>
      <c r="U14" s="10"/>
      <c r="V14" s="10">
        <v>375</v>
      </c>
      <c r="W14" s="12">
        <v>41954</v>
      </c>
      <c r="X14" s="10">
        <v>3</v>
      </c>
      <c r="Y14" s="10">
        <v>3042939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12</v>
      </c>
      <c r="F15" s="7">
        <v>10</v>
      </c>
      <c r="G15" s="6">
        <f t="shared" si="2"/>
        <v>178.64</v>
      </c>
      <c r="H15" s="5">
        <v>1</v>
      </c>
      <c r="I15" s="10">
        <v>4</v>
      </c>
      <c r="J15" s="6">
        <f t="shared" si="1"/>
        <v>18.559999999999999</v>
      </c>
      <c r="K15" s="5"/>
      <c r="L15" s="10"/>
      <c r="M15" s="8"/>
      <c r="N15" s="11">
        <v>100.63</v>
      </c>
      <c r="O15" s="10">
        <v>2</v>
      </c>
      <c r="P15" s="10">
        <v>1000</v>
      </c>
      <c r="Q15" s="10">
        <v>1050</v>
      </c>
      <c r="R15" s="10">
        <v>9</v>
      </c>
      <c r="S15" s="10">
        <v>50</v>
      </c>
      <c r="T15" s="10"/>
      <c r="U15" s="10"/>
      <c r="V15" s="10">
        <v>375</v>
      </c>
      <c r="W15" s="12">
        <v>41956</v>
      </c>
      <c r="X15" s="10">
        <v>2</v>
      </c>
      <c r="Y15" s="10">
        <v>3501472</v>
      </c>
      <c r="Z15" s="10">
        <v>14</v>
      </c>
      <c r="AA15" s="10">
        <v>2.75</v>
      </c>
      <c r="AB15" s="10">
        <v>1</v>
      </c>
      <c r="AC15" s="11">
        <v>4</v>
      </c>
      <c r="AD15" s="13">
        <v>179.51</v>
      </c>
    </row>
    <row r="16" spans="1:31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9</v>
      </c>
      <c r="G16" s="6">
        <f t="shared" si="2"/>
        <v>24.36</v>
      </c>
      <c r="H16" s="5">
        <v>6</v>
      </c>
      <c r="I16" s="10">
        <v>5</v>
      </c>
      <c r="J16" s="6">
        <f t="shared" si="1"/>
        <v>89.32</v>
      </c>
      <c r="K16" s="5"/>
      <c r="L16" s="10"/>
      <c r="M16" s="8"/>
      <c r="N16" s="11">
        <v>98.89</v>
      </c>
      <c r="O16" s="10">
        <v>2</v>
      </c>
      <c r="P16" s="10">
        <v>1000</v>
      </c>
      <c r="Q16" s="10">
        <v>1050</v>
      </c>
      <c r="R16" s="10">
        <v>9</v>
      </c>
      <c r="S16" s="10">
        <v>56</v>
      </c>
      <c r="T16" s="10"/>
      <c r="U16" s="10"/>
      <c r="V16" s="10">
        <v>373</v>
      </c>
      <c r="W16" s="12">
        <v>41957</v>
      </c>
      <c r="X16" s="10">
        <v>3</v>
      </c>
      <c r="Y16" s="10">
        <v>2330653</v>
      </c>
      <c r="Z16" s="10">
        <v>14</v>
      </c>
      <c r="AA16" s="10">
        <v>6</v>
      </c>
      <c r="AB16" s="10">
        <v>1</v>
      </c>
      <c r="AC16" s="11">
        <v>6.5</v>
      </c>
      <c r="AD16" s="13">
        <v>180.38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9</v>
      </c>
      <c r="G17" s="6">
        <f t="shared" si="2"/>
        <v>24.36</v>
      </c>
      <c r="H17" s="5">
        <v>13</v>
      </c>
      <c r="I17" s="10">
        <v>5</v>
      </c>
      <c r="J17" s="6">
        <f t="shared" si="1"/>
        <v>186.76</v>
      </c>
      <c r="K17" s="5"/>
      <c r="L17" s="10"/>
      <c r="M17" s="8"/>
      <c r="N17" s="11">
        <v>97.44</v>
      </c>
      <c r="O17" s="10">
        <v>2</v>
      </c>
      <c r="P17" s="10">
        <v>1000</v>
      </c>
      <c r="Q17" s="10">
        <v>1050</v>
      </c>
      <c r="R17" s="10">
        <v>9</v>
      </c>
      <c r="S17" s="10">
        <v>51</v>
      </c>
      <c r="T17" s="10"/>
      <c r="U17" s="10"/>
      <c r="V17" s="10">
        <v>373</v>
      </c>
      <c r="W17" s="23">
        <v>41960</v>
      </c>
      <c r="X17" s="10">
        <v>2</v>
      </c>
      <c r="Y17" s="10">
        <v>450367</v>
      </c>
      <c r="Z17" s="10">
        <v>14</v>
      </c>
      <c r="AA17" s="10">
        <v>3.25</v>
      </c>
      <c r="AB17" s="10">
        <v>1</v>
      </c>
      <c r="AC17" s="11">
        <v>4</v>
      </c>
      <c r="AD17" s="13">
        <v>180.09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7</v>
      </c>
      <c r="F18" s="7">
        <v>5</v>
      </c>
      <c r="G18" s="6">
        <f t="shared" si="2"/>
        <v>103.24</v>
      </c>
      <c r="H18" s="5">
        <v>14</v>
      </c>
      <c r="I18" s="10">
        <v>3</v>
      </c>
      <c r="J18" s="6">
        <f t="shared" si="1"/>
        <v>198.35999999999999</v>
      </c>
      <c r="K18" s="5"/>
      <c r="L18" s="10"/>
      <c r="M18" s="8"/>
      <c r="N18" s="11">
        <v>90.48</v>
      </c>
      <c r="O18" s="10">
        <v>2</v>
      </c>
      <c r="P18" s="10">
        <v>1000</v>
      </c>
      <c r="Q18" s="10">
        <v>1050</v>
      </c>
      <c r="R18" s="10">
        <v>9</v>
      </c>
      <c r="S18" s="10">
        <v>57</v>
      </c>
      <c r="T18" s="10"/>
      <c r="U18" s="10"/>
      <c r="V18" s="10">
        <v>372</v>
      </c>
      <c r="W18" s="23">
        <v>41961</v>
      </c>
      <c r="X18" s="10">
        <v>3</v>
      </c>
      <c r="Y18" s="10">
        <v>3042948</v>
      </c>
      <c r="Z18" s="10">
        <v>14</v>
      </c>
      <c r="AA18" s="10">
        <v>6</v>
      </c>
      <c r="AB18" s="10">
        <v>1</v>
      </c>
      <c r="AC18" s="11">
        <v>4</v>
      </c>
      <c r="AD18" s="13">
        <v>183.28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3</v>
      </c>
      <c r="G19" s="6">
        <f t="shared" si="2"/>
        <v>198.35999999999999</v>
      </c>
      <c r="H19" s="5">
        <v>1</v>
      </c>
      <c r="I19" s="10">
        <v>4</v>
      </c>
      <c r="J19" s="6">
        <f t="shared" si="1"/>
        <v>18.559999999999999</v>
      </c>
      <c r="K19" s="5"/>
      <c r="L19" s="10"/>
      <c r="M19" s="8"/>
      <c r="N19" s="11">
        <v>96.28</v>
      </c>
      <c r="O19" s="10">
        <v>2</v>
      </c>
      <c r="P19" s="10">
        <v>1000</v>
      </c>
      <c r="Q19" s="10">
        <v>1050</v>
      </c>
      <c r="R19" s="10">
        <v>9</v>
      </c>
      <c r="S19" s="10">
        <v>53</v>
      </c>
      <c r="T19" s="10"/>
      <c r="U19" s="10"/>
      <c r="V19" s="10">
        <v>371</v>
      </c>
      <c r="W19" s="23">
        <v>41963</v>
      </c>
      <c r="X19" s="10">
        <v>2</v>
      </c>
      <c r="Y19" s="10">
        <v>485505</v>
      </c>
      <c r="Z19" s="10">
        <v>14</v>
      </c>
      <c r="AA19" s="10">
        <v>4.5</v>
      </c>
      <c r="AB19" s="10">
        <v>1</v>
      </c>
      <c r="AC19" s="11">
        <v>4</v>
      </c>
      <c r="AD19" s="13">
        <v>181.54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3</v>
      </c>
      <c r="G20" s="6">
        <f t="shared" si="2"/>
        <v>198.35999999999999</v>
      </c>
      <c r="H20" s="5">
        <v>8</v>
      </c>
      <c r="I20" s="10">
        <v>3</v>
      </c>
      <c r="J20" s="6">
        <f t="shared" si="1"/>
        <v>114.83999999999999</v>
      </c>
      <c r="K20" s="5"/>
      <c r="L20" s="10"/>
      <c r="M20" s="8"/>
      <c r="N20" s="11">
        <v>96.28</v>
      </c>
      <c r="O20" s="10">
        <v>2</v>
      </c>
      <c r="P20" s="10">
        <v>1000</v>
      </c>
      <c r="Q20" s="10">
        <v>1050</v>
      </c>
      <c r="R20" s="10">
        <v>9</v>
      </c>
      <c r="S20" s="10">
        <v>58</v>
      </c>
      <c r="T20" s="10"/>
      <c r="U20" s="10"/>
      <c r="V20" s="14">
        <v>371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2</v>
      </c>
      <c r="F21" s="7">
        <v>0</v>
      </c>
      <c r="G21" s="6">
        <f t="shared" si="2"/>
        <v>27.839999999999996</v>
      </c>
      <c r="H21" s="5">
        <v>14</v>
      </c>
      <c r="I21" s="10">
        <v>4</v>
      </c>
      <c r="J21" s="6">
        <f t="shared" si="1"/>
        <v>199.51999999999998</v>
      </c>
      <c r="K21" s="5"/>
      <c r="L21" s="10"/>
      <c r="M21" s="8"/>
      <c r="N21" s="11">
        <v>93.67</v>
      </c>
      <c r="O21" s="10">
        <v>2</v>
      </c>
      <c r="P21" s="10">
        <v>1000</v>
      </c>
      <c r="Q21" s="10">
        <v>1050</v>
      </c>
      <c r="R21" s="16">
        <v>9</v>
      </c>
      <c r="S21" s="10">
        <v>57</v>
      </c>
      <c r="T21" s="10"/>
      <c r="U21" s="10"/>
      <c r="V21" s="10">
        <v>370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9</v>
      </c>
      <c r="F22" s="7">
        <v>3</v>
      </c>
      <c r="G22" s="6">
        <f t="shared" si="2"/>
        <v>128.76</v>
      </c>
      <c r="H22" s="5">
        <v>1</v>
      </c>
      <c r="I22" s="10">
        <v>6.5</v>
      </c>
      <c r="J22" s="6">
        <f t="shared" si="1"/>
        <v>21.459999999999997</v>
      </c>
      <c r="K22" s="5"/>
      <c r="L22" s="10"/>
      <c r="M22" s="8"/>
      <c r="N22" s="11">
        <v>103.24</v>
      </c>
      <c r="O22" s="10">
        <v>2</v>
      </c>
      <c r="P22" s="10">
        <v>1000</v>
      </c>
      <c r="Q22" s="10">
        <v>1050</v>
      </c>
      <c r="R22" s="10">
        <v>9</v>
      </c>
      <c r="S22" s="10">
        <v>55</v>
      </c>
      <c r="T22" s="10"/>
      <c r="U22" s="10"/>
      <c r="V22" s="10">
        <v>373</v>
      </c>
      <c r="W22" s="23">
        <v>41965</v>
      </c>
      <c r="X22" s="10">
        <v>3</v>
      </c>
      <c r="Y22" s="10">
        <v>3042961</v>
      </c>
      <c r="Z22" s="10">
        <v>14</v>
      </c>
      <c r="AA22" s="10">
        <v>6</v>
      </c>
      <c r="AB22" s="10">
        <v>1</v>
      </c>
      <c r="AC22" s="10">
        <v>4</v>
      </c>
      <c r="AD22" s="10">
        <v>183.28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2"/>
        <v>198.35999999999999</v>
      </c>
      <c r="H23" s="5">
        <v>3</v>
      </c>
      <c r="I23" s="10">
        <v>3</v>
      </c>
      <c r="J23" s="6">
        <f t="shared" si="1"/>
        <v>45.239999999999995</v>
      </c>
      <c r="K23" s="5"/>
      <c r="L23" s="10"/>
      <c r="M23" s="8"/>
      <c r="N23" s="11">
        <v>93.38</v>
      </c>
      <c r="O23" s="10">
        <v>2</v>
      </c>
      <c r="P23" s="10">
        <v>1000</v>
      </c>
      <c r="Q23" s="10">
        <v>1050</v>
      </c>
      <c r="R23" s="10">
        <v>9</v>
      </c>
      <c r="S23" s="10">
        <v>53</v>
      </c>
      <c r="T23" s="10"/>
      <c r="U23" s="10"/>
      <c r="V23" s="10">
        <v>371</v>
      </c>
      <c r="W23" s="23">
        <v>41967</v>
      </c>
      <c r="X23" s="10">
        <v>2</v>
      </c>
      <c r="Y23" s="10">
        <v>2171710</v>
      </c>
      <c r="Z23" s="10">
        <v>14</v>
      </c>
      <c r="AA23" s="10">
        <v>4.25</v>
      </c>
      <c r="AB23" s="10">
        <v>1</v>
      </c>
      <c r="AC23" s="10">
        <v>3</v>
      </c>
      <c r="AD23" s="10">
        <v>182.41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3</v>
      </c>
      <c r="G24" s="6">
        <f t="shared" si="2"/>
        <v>198.35999999999999</v>
      </c>
      <c r="H24" s="5">
        <v>9</v>
      </c>
      <c r="I24" s="10">
        <v>11</v>
      </c>
      <c r="J24" s="6">
        <f t="shared" si="1"/>
        <v>138.04</v>
      </c>
      <c r="K24" s="5"/>
      <c r="L24" s="10"/>
      <c r="M24" s="8"/>
      <c r="N24" s="11">
        <v>92.8</v>
      </c>
      <c r="O24" s="10">
        <v>2</v>
      </c>
      <c r="P24" s="10">
        <v>1000</v>
      </c>
      <c r="Q24" s="10">
        <v>1050</v>
      </c>
      <c r="R24" s="10">
        <v>9</v>
      </c>
      <c r="S24" s="10">
        <v>70</v>
      </c>
      <c r="T24" s="10"/>
      <c r="U24" s="10"/>
      <c r="V24" s="10">
        <v>368</v>
      </c>
      <c r="W24" s="23">
        <v>41970</v>
      </c>
      <c r="X24" s="10">
        <v>3</v>
      </c>
      <c r="Y24" s="10">
        <v>1050002</v>
      </c>
      <c r="Z24" s="10">
        <v>14</v>
      </c>
      <c r="AA24" s="10">
        <v>5.5</v>
      </c>
      <c r="AB24" s="10">
        <v>1</v>
      </c>
      <c r="AC24" s="10">
        <v>4</v>
      </c>
      <c r="AD24" s="10">
        <v>182.56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3</v>
      </c>
      <c r="F25" s="7">
        <v>4</v>
      </c>
      <c r="G25" s="6">
        <f t="shared" si="2"/>
        <v>46.4</v>
      </c>
      <c r="H25" s="5">
        <v>14</v>
      </c>
      <c r="I25" s="10">
        <v>4</v>
      </c>
      <c r="J25" s="6">
        <f t="shared" si="1"/>
        <v>199.51999999999998</v>
      </c>
      <c r="K25" s="5"/>
      <c r="L25" s="10"/>
      <c r="M25" s="8"/>
      <c r="N25" s="11">
        <v>89.61</v>
      </c>
      <c r="O25" s="10">
        <v>2</v>
      </c>
      <c r="P25" s="10">
        <v>1000</v>
      </c>
      <c r="Q25" s="10">
        <v>1050</v>
      </c>
      <c r="R25" s="10">
        <v>9</v>
      </c>
      <c r="S25" s="10">
        <v>56</v>
      </c>
      <c r="T25" s="10"/>
      <c r="U25" s="10"/>
      <c r="V25" s="17">
        <v>368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10</v>
      </c>
      <c r="F26" s="7">
        <v>0</v>
      </c>
      <c r="G26" s="6">
        <f t="shared" si="2"/>
        <v>139.19999999999999</v>
      </c>
      <c r="H26" s="5">
        <v>1</v>
      </c>
      <c r="I26" s="10">
        <v>4</v>
      </c>
      <c r="J26" s="6">
        <f t="shared" si="1"/>
        <v>18.559999999999999</v>
      </c>
      <c r="K26" s="5"/>
      <c r="L26" s="10"/>
      <c r="M26" s="8"/>
      <c r="N26" s="11">
        <v>95.12</v>
      </c>
      <c r="O26" s="10">
        <v>2</v>
      </c>
      <c r="P26" s="10">
        <v>1000</v>
      </c>
      <c r="Q26" s="10">
        <v>1050</v>
      </c>
      <c r="R26" s="10">
        <v>9</v>
      </c>
      <c r="S26" s="10">
        <v>52</v>
      </c>
      <c r="T26" s="10"/>
      <c r="U26" s="10"/>
      <c r="V26" s="10">
        <v>368</v>
      </c>
      <c r="W26" s="44" t="s">
        <v>37</v>
      </c>
      <c r="X26" s="44"/>
      <c r="Y26" s="44"/>
      <c r="Z26" s="44"/>
      <c r="AA26" s="44"/>
      <c r="AB26" s="44"/>
      <c r="AC26" s="39">
        <v>219.24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14</v>
      </c>
      <c r="F27" s="7">
        <v>3</v>
      </c>
      <c r="G27" s="6">
        <f t="shared" si="2"/>
        <v>198.35999999999999</v>
      </c>
      <c r="H27" s="5">
        <v>3</v>
      </c>
      <c r="I27" s="10">
        <v>10</v>
      </c>
      <c r="J27" s="6">
        <f t="shared" si="1"/>
        <v>53.36</v>
      </c>
      <c r="K27" s="5"/>
      <c r="L27" s="10"/>
      <c r="M27" s="8"/>
      <c r="N27" s="11">
        <v>93.96</v>
      </c>
      <c r="O27" s="10">
        <v>2</v>
      </c>
      <c r="P27" s="10">
        <v>1000</v>
      </c>
      <c r="Q27" s="10">
        <v>1050</v>
      </c>
      <c r="R27" s="10">
        <v>9</v>
      </c>
      <c r="S27" s="10">
        <v>59</v>
      </c>
      <c r="T27" s="10"/>
      <c r="U27" s="10"/>
      <c r="V27" s="10">
        <v>367</v>
      </c>
      <c r="W27" s="38" t="s">
        <v>13</v>
      </c>
      <c r="X27" s="38"/>
      <c r="Y27" s="38"/>
      <c r="Z27" s="38"/>
      <c r="AA27" s="38"/>
      <c r="AB27" s="38"/>
      <c r="AC27" s="39">
        <v>2910.01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2"/>
        <v>18.559999999999999</v>
      </c>
      <c r="H28" s="5">
        <v>10</v>
      </c>
      <c r="I28" s="10">
        <v>10</v>
      </c>
      <c r="J28" s="6">
        <f t="shared" si="1"/>
        <v>150.79999999999998</v>
      </c>
      <c r="K28" s="5"/>
      <c r="L28" s="10"/>
      <c r="M28" s="8"/>
      <c r="N28" s="11">
        <v>99.18</v>
      </c>
      <c r="O28" s="10">
        <v>2</v>
      </c>
      <c r="P28" s="10">
        <v>1000</v>
      </c>
      <c r="Q28" s="10">
        <v>1050</v>
      </c>
      <c r="R28" s="10">
        <v>9</v>
      </c>
      <c r="S28" s="10">
        <v>61</v>
      </c>
      <c r="T28" s="10"/>
      <c r="U28" s="10"/>
      <c r="V28" s="10">
        <v>367</v>
      </c>
      <c r="W28" s="38" t="s">
        <v>38</v>
      </c>
      <c r="X28" s="38"/>
      <c r="Y28" s="38"/>
      <c r="Z28" s="38"/>
      <c r="AA28" s="38"/>
      <c r="AB28" s="38"/>
      <c r="AC28" s="39">
        <v>255.2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5</v>
      </c>
      <c r="G29" s="6">
        <f t="shared" si="2"/>
        <v>61.48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v>91.64</v>
      </c>
      <c r="O29" s="10">
        <v>2</v>
      </c>
      <c r="P29" s="10">
        <v>1000</v>
      </c>
      <c r="Q29" s="10">
        <v>1050</v>
      </c>
      <c r="R29" s="10">
        <v>9</v>
      </c>
      <c r="S29" s="10">
        <v>62</v>
      </c>
      <c r="T29" s="10"/>
      <c r="U29" s="10"/>
      <c r="V29" s="10">
        <v>365</v>
      </c>
      <c r="W29" s="38" t="s">
        <v>11</v>
      </c>
      <c r="X29" s="38"/>
      <c r="Y29" s="38"/>
      <c r="Z29" s="38"/>
      <c r="AA29" s="38"/>
      <c r="AB29" s="38"/>
      <c r="AC29" s="39">
        <v>2874.05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11</v>
      </c>
      <c r="F30" s="7">
        <v>3</v>
      </c>
      <c r="G30" s="6">
        <f t="shared" si="2"/>
        <v>156.6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v>97.44</v>
      </c>
      <c r="O30" s="10">
        <v>2</v>
      </c>
      <c r="P30" s="10">
        <v>1000</v>
      </c>
      <c r="Q30" s="10">
        <v>1050</v>
      </c>
      <c r="R30" s="10">
        <v>9</v>
      </c>
      <c r="S30" s="10">
        <v>59</v>
      </c>
      <c r="T30" s="10"/>
      <c r="U30" s="10"/>
      <c r="V30" s="10">
        <v>364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2"/>
        <v>198.35999999999999</v>
      </c>
      <c r="H31" s="5">
        <v>4</v>
      </c>
      <c r="I31" s="10">
        <v>10</v>
      </c>
      <c r="J31" s="6">
        <f t="shared" si="4"/>
        <v>67.28</v>
      </c>
      <c r="K31" s="5"/>
      <c r="L31" s="10"/>
      <c r="M31" s="8"/>
      <c r="N31" s="11">
        <v>90.48</v>
      </c>
      <c r="O31" s="10">
        <v>2</v>
      </c>
      <c r="P31" s="10">
        <v>1000</v>
      </c>
      <c r="Q31" s="10">
        <v>1050</v>
      </c>
      <c r="R31" s="10">
        <v>9</v>
      </c>
      <c r="S31" s="10">
        <v>59</v>
      </c>
      <c r="T31" s="10"/>
      <c r="U31" s="10"/>
      <c r="V31" s="10">
        <v>363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3</v>
      </c>
      <c r="G32" s="6">
        <f t="shared" si="2"/>
        <v>17.399999999999999</v>
      </c>
      <c r="H32" s="5">
        <v>11</v>
      </c>
      <c r="I32" s="10">
        <v>10</v>
      </c>
      <c r="J32" s="6">
        <f t="shared" si="4"/>
        <v>164.72</v>
      </c>
      <c r="K32" s="5"/>
      <c r="L32" s="10"/>
      <c r="M32" s="8"/>
      <c r="N32" s="11">
        <v>98.89</v>
      </c>
      <c r="O32" s="10">
        <v>2</v>
      </c>
      <c r="P32" s="10">
        <v>1000</v>
      </c>
      <c r="Q32" s="10">
        <v>1050</v>
      </c>
      <c r="R32" s="10">
        <v>9</v>
      </c>
      <c r="S32" s="10">
        <v>58</v>
      </c>
      <c r="T32" s="10"/>
      <c r="U32" s="10"/>
      <c r="V32" s="10">
        <v>363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5</v>
      </c>
      <c r="F33" s="7">
        <v>4</v>
      </c>
      <c r="G33" s="6">
        <f t="shared" si="2"/>
        <v>74.239999999999995</v>
      </c>
      <c r="H33" s="5">
        <v>14</v>
      </c>
      <c r="I33" s="10">
        <v>4</v>
      </c>
      <c r="J33" s="6">
        <f t="shared" si="4"/>
        <v>199.51999999999998</v>
      </c>
      <c r="K33" s="5"/>
      <c r="L33" s="10"/>
      <c r="M33" s="8"/>
      <c r="N33" s="11">
        <v>91.64</v>
      </c>
      <c r="O33" s="10">
        <v>2</v>
      </c>
      <c r="P33" s="10">
        <v>1000</v>
      </c>
      <c r="Q33" s="10">
        <v>1050</v>
      </c>
      <c r="R33" s="10">
        <v>9</v>
      </c>
      <c r="S33" s="10">
        <v>59</v>
      </c>
      <c r="T33" s="10"/>
      <c r="U33" s="10"/>
      <c r="V33" s="10">
        <v>362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12</v>
      </c>
      <c r="F34" s="7">
        <v>2</v>
      </c>
      <c r="G34" s="6">
        <f t="shared" si="2"/>
        <v>169.35999999999999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f>IF(B34=0,0,(D34+G34)-(D33+G33))</f>
        <v>95.11999999999999</v>
      </c>
      <c r="O34" s="10">
        <v>2</v>
      </c>
      <c r="P34" s="10">
        <v>1000</v>
      </c>
      <c r="Q34" s="10">
        <v>1050</v>
      </c>
      <c r="R34" s="10">
        <v>9</v>
      </c>
      <c r="S34" s="10">
        <v>54</v>
      </c>
      <c r="T34" s="10"/>
      <c r="U34" s="10"/>
      <c r="V34" s="10">
        <v>362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2"/>
        <v>198.35999999999999</v>
      </c>
      <c r="H35" s="5">
        <v>5</v>
      </c>
      <c r="I35" s="10">
        <v>9</v>
      </c>
      <c r="J35" s="6">
        <f t="shared" si="4"/>
        <v>80.039999999999992</v>
      </c>
      <c r="K35" s="5"/>
      <c r="L35" s="10"/>
      <c r="M35" s="8"/>
      <c r="N35" s="11">
        <v>92.22</v>
      </c>
      <c r="O35" s="10">
        <v>2</v>
      </c>
      <c r="P35" s="10">
        <v>1000</v>
      </c>
      <c r="Q35" s="10">
        <v>1050</v>
      </c>
      <c r="R35" s="10">
        <v>9</v>
      </c>
      <c r="S35" s="10">
        <v>52</v>
      </c>
      <c r="T35" s="10"/>
      <c r="U35" s="10"/>
      <c r="V35" s="10">
        <v>361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2"/>
        <v>198.35999999999999</v>
      </c>
      <c r="H36" s="5">
        <v>13</v>
      </c>
      <c r="I36" s="10">
        <v>0</v>
      </c>
      <c r="J36" s="6">
        <f t="shared" si="4"/>
        <v>180.95999999999998</v>
      </c>
      <c r="K36" s="5"/>
      <c r="L36" s="10"/>
      <c r="M36" s="8"/>
      <c r="N36" s="11">
        <v>100.92</v>
      </c>
      <c r="O36" s="10">
        <v>2</v>
      </c>
      <c r="P36" s="10">
        <v>1000</v>
      </c>
      <c r="Q36" s="10">
        <v>1050</v>
      </c>
      <c r="R36" s="10">
        <v>9</v>
      </c>
      <c r="S36" s="10">
        <v>54</v>
      </c>
      <c r="T36" s="10"/>
      <c r="U36" s="10"/>
      <c r="V36" s="10">
        <v>360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4</v>
      </c>
      <c r="F37" s="7">
        <v>8</v>
      </c>
      <c r="G37" s="6">
        <f t="shared" si="2"/>
        <v>64.959999999999994</v>
      </c>
      <c r="H37" s="5">
        <v>3</v>
      </c>
      <c r="I37" s="10">
        <v>3</v>
      </c>
      <c r="J37" s="6">
        <f t="shared" si="4"/>
        <v>45.239999999999995</v>
      </c>
      <c r="K37" s="5"/>
      <c r="L37" s="10"/>
      <c r="M37" s="8"/>
      <c r="N37" s="11">
        <v>93.96</v>
      </c>
      <c r="O37" s="10">
        <v>2</v>
      </c>
      <c r="P37" s="10">
        <v>1000</v>
      </c>
      <c r="Q37" s="10">
        <v>1050</v>
      </c>
      <c r="R37" s="10">
        <v>9</v>
      </c>
      <c r="S37" s="10">
        <v>57</v>
      </c>
      <c r="T37" s="10"/>
      <c r="U37" s="10"/>
      <c r="V37" s="10">
        <v>360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11</v>
      </c>
      <c r="F38" s="7">
        <v>2</v>
      </c>
      <c r="G38" s="6">
        <f t="shared" si="2"/>
        <v>155.44</v>
      </c>
      <c r="H38" s="5">
        <v>3</v>
      </c>
      <c r="I38" s="10">
        <v>3</v>
      </c>
      <c r="J38" s="6">
        <f t="shared" si="4"/>
        <v>45.239999999999995</v>
      </c>
      <c r="K38" s="5"/>
      <c r="L38" s="10"/>
      <c r="M38" s="8"/>
      <c r="N38" s="11">
        <f>IF(B38=0,0,(D38+G38)-(D37+G37))</f>
        <v>90.48</v>
      </c>
      <c r="O38" s="10">
        <v>2</v>
      </c>
      <c r="P38" s="10">
        <v>1000</v>
      </c>
      <c r="Q38" s="10">
        <v>1050</v>
      </c>
      <c r="R38" s="10">
        <v>9</v>
      </c>
      <c r="S38" s="10">
        <v>56</v>
      </c>
      <c r="T38" s="10"/>
      <c r="U38" s="10"/>
      <c r="V38" s="10">
        <v>360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2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2874.1899999999996</v>
      </c>
      <c r="O40" s="20"/>
      <c r="T40" s="22" t="s">
        <v>34</v>
      </c>
      <c r="U40" s="20">
        <f>SUM(U9:U39)</f>
        <v>0</v>
      </c>
      <c r="V40" s="20">
        <f>SUM(V9:V39)</f>
        <v>11074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2874.1899999999996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11074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C29" sqref="AC29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83203125" customWidth="1"/>
    <col min="24" max="24" width="7.6640625" customWidth="1"/>
    <col min="25" max="25" width="10.1640625" customWidth="1"/>
    <col min="26" max="26" width="4.1640625" customWidth="1"/>
    <col min="27" max="27" width="6" customWidth="1"/>
    <col min="28" max="28" width="4.1640625" customWidth="1"/>
    <col min="29" max="29" width="6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3</v>
      </c>
      <c r="D8" s="6">
        <f t="shared" ref="D8:D27" si="0">((+B8*12)+C8)*1.16</f>
        <v>17.399999999999999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4</v>
      </c>
      <c r="I8" s="5">
        <v>8</v>
      </c>
      <c r="J8" s="6">
        <f t="shared" ref="J8:J28" si="2">((+H8*12)+I8)*1.16</f>
        <v>64.959999999999994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1</v>
      </c>
      <c r="F9" s="7">
        <v>4</v>
      </c>
      <c r="G9" s="6">
        <f t="shared" si="1"/>
        <v>18.559999999999999</v>
      </c>
      <c r="H9" s="5">
        <v>11</v>
      </c>
      <c r="I9" s="10">
        <v>8</v>
      </c>
      <c r="J9" s="6">
        <f t="shared" si="2"/>
        <v>162.39999999999998</v>
      </c>
      <c r="K9" s="5"/>
      <c r="L9" s="10"/>
      <c r="M9" s="8"/>
      <c r="N9" s="11">
        <v>99.76</v>
      </c>
      <c r="O9" s="10">
        <v>1</v>
      </c>
      <c r="P9" s="10">
        <v>1000</v>
      </c>
      <c r="Q9" s="10">
        <v>1050</v>
      </c>
      <c r="R9" s="10">
        <v>9</v>
      </c>
      <c r="S9" s="10">
        <v>53</v>
      </c>
      <c r="T9" s="10"/>
      <c r="U9" s="10"/>
      <c r="V9" s="10">
        <v>378</v>
      </c>
      <c r="W9" s="12">
        <v>41913</v>
      </c>
      <c r="X9" s="10">
        <v>2</v>
      </c>
      <c r="Y9" s="10">
        <v>3791670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  <c r="AE9" t="s">
        <v>69</v>
      </c>
    </row>
    <row r="10" spans="1:31">
      <c r="A10" s="9">
        <f t="shared" ref="A10:A36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5</v>
      </c>
      <c r="F10" s="7">
        <v>5</v>
      </c>
      <c r="G10" s="6">
        <f t="shared" si="1"/>
        <v>75.399999999999991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v>93.96</v>
      </c>
      <c r="O10" s="10">
        <v>1</v>
      </c>
      <c r="P10" s="10">
        <v>1000</v>
      </c>
      <c r="Q10" s="10">
        <v>1050</v>
      </c>
      <c r="R10" s="10">
        <v>9</v>
      </c>
      <c r="S10" s="10">
        <v>68</v>
      </c>
      <c r="T10" s="10"/>
      <c r="U10" s="10"/>
      <c r="V10" s="10">
        <v>380</v>
      </c>
      <c r="W10" s="12">
        <v>41917</v>
      </c>
      <c r="X10" s="10">
        <v>2</v>
      </c>
      <c r="Y10" s="10">
        <v>3042827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  <c r="AE10" t="s">
        <v>70</v>
      </c>
    </row>
    <row r="11" spans="1:31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12</v>
      </c>
      <c r="F11" s="7">
        <v>7</v>
      </c>
      <c r="G11" s="6">
        <f t="shared" si="1"/>
        <v>175.16</v>
      </c>
      <c r="H11" s="5">
        <v>14</v>
      </c>
      <c r="I11" s="10">
        <v>4</v>
      </c>
      <c r="J11" s="6">
        <f t="shared" si="2"/>
        <v>199.51999999999998</v>
      </c>
      <c r="K11" s="5"/>
      <c r="L11" s="10"/>
      <c r="M11" s="8"/>
      <c r="N11" s="11">
        <f>IF(B11=0,0,(D11+G11)-(D10+G10))</f>
        <v>99.760000000000019</v>
      </c>
      <c r="O11" s="10">
        <v>1</v>
      </c>
      <c r="P11" s="10">
        <v>1000</v>
      </c>
      <c r="Q11" s="10">
        <v>1050</v>
      </c>
      <c r="R11" s="10">
        <v>9</v>
      </c>
      <c r="S11" s="10">
        <v>50</v>
      </c>
      <c r="T11" s="10"/>
      <c r="U11" s="10"/>
      <c r="V11" s="10">
        <v>380</v>
      </c>
      <c r="W11" s="12">
        <v>41919</v>
      </c>
      <c r="X11" s="10">
        <v>1</v>
      </c>
      <c r="Y11" s="10">
        <v>342917</v>
      </c>
      <c r="Z11" s="10">
        <v>14</v>
      </c>
      <c r="AA11" s="10">
        <v>0.5</v>
      </c>
      <c r="AB11" s="10">
        <v>1</v>
      </c>
      <c r="AC11" s="11">
        <v>3.25</v>
      </c>
      <c r="AD11" s="13">
        <v>177.77</v>
      </c>
      <c r="AE11" t="s">
        <v>71</v>
      </c>
    </row>
    <row r="12" spans="1:31">
      <c r="A12" s="9">
        <f t="shared" si="3"/>
        <v>5</v>
      </c>
      <c r="B12" s="10">
        <v>6</v>
      </c>
      <c r="C12" s="10">
        <v>3</v>
      </c>
      <c r="D12" s="6">
        <f t="shared" si="0"/>
        <v>87</v>
      </c>
      <c r="E12" s="5">
        <v>14</v>
      </c>
      <c r="F12" s="7">
        <v>3</v>
      </c>
      <c r="G12" s="6">
        <f t="shared" si="1"/>
        <v>198.35999999999999</v>
      </c>
      <c r="H12" s="5">
        <v>14</v>
      </c>
      <c r="I12" s="10">
        <v>4</v>
      </c>
      <c r="J12" s="6">
        <f t="shared" si="2"/>
        <v>199.51999999999998</v>
      </c>
      <c r="K12" s="5"/>
      <c r="L12" s="10"/>
      <c r="M12" s="8"/>
      <c r="N12" s="11">
        <f>IF(B12=0,0,(D12+G12)-(D11+G11))</f>
        <v>92.800000000000011</v>
      </c>
      <c r="O12" s="10">
        <v>1</v>
      </c>
      <c r="P12" s="10">
        <v>1000</v>
      </c>
      <c r="Q12" s="10">
        <v>1050</v>
      </c>
      <c r="R12" s="10">
        <v>9</v>
      </c>
      <c r="S12" s="10">
        <v>56</v>
      </c>
      <c r="T12" s="10"/>
      <c r="U12" s="10"/>
      <c r="V12" s="10">
        <v>382</v>
      </c>
      <c r="W12" s="12">
        <v>41920</v>
      </c>
      <c r="X12" s="10">
        <v>3</v>
      </c>
      <c r="Y12" s="10">
        <v>3791686</v>
      </c>
      <c r="Z12" s="10">
        <v>14</v>
      </c>
      <c r="AA12" s="10">
        <v>6</v>
      </c>
      <c r="AB12" s="10">
        <v>1</v>
      </c>
      <c r="AC12" s="11">
        <v>5</v>
      </c>
      <c r="AD12" s="13">
        <v>182.12</v>
      </c>
    </row>
    <row r="13" spans="1:31">
      <c r="A13" s="9">
        <f t="shared" si="3"/>
        <v>6</v>
      </c>
      <c r="B13" s="10">
        <v>13</v>
      </c>
      <c r="C13" s="10">
        <v>6</v>
      </c>
      <c r="D13" s="6">
        <f t="shared" si="0"/>
        <v>187.92</v>
      </c>
      <c r="E13" s="5">
        <v>1</v>
      </c>
      <c r="F13" s="7">
        <v>4</v>
      </c>
      <c r="G13" s="6">
        <f t="shared" si="1"/>
        <v>18.559999999999999</v>
      </c>
      <c r="H13" s="5">
        <v>14</v>
      </c>
      <c r="I13" s="10">
        <v>4</v>
      </c>
      <c r="J13" s="6">
        <f t="shared" si="2"/>
        <v>199.51999999999998</v>
      </c>
      <c r="K13" s="5"/>
      <c r="L13" s="10"/>
      <c r="M13" s="8"/>
      <c r="N13" s="11">
        <v>104.4</v>
      </c>
      <c r="O13" s="10">
        <v>1</v>
      </c>
      <c r="P13" s="10">
        <v>1000</v>
      </c>
      <c r="Q13" s="10">
        <v>1050</v>
      </c>
      <c r="R13" s="10">
        <v>9</v>
      </c>
      <c r="S13" s="10">
        <v>55</v>
      </c>
      <c r="T13" s="10"/>
      <c r="U13" s="10"/>
      <c r="V13" s="10">
        <v>380</v>
      </c>
      <c r="W13" s="12">
        <v>41920</v>
      </c>
      <c r="X13" s="10">
        <v>2</v>
      </c>
      <c r="Y13" s="10">
        <v>3791690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1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7</v>
      </c>
      <c r="F14" s="7">
        <v>7</v>
      </c>
      <c r="G14" s="6">
        <f t="shared" si="1"/>
        <v>105.55999999999999</v>
      </c>
      <c r="H14" s="5">
        <v>14</v>
      </c>
      <c r="I14" s="10">
        <v>4</v>
      </c>
      <c r="J14" s="6">
        <f t="shared" si="2"/>
        <v>199.51999999999998</v>
      </c>
      <c r="K14" s="5"/>
      <c r="L14" s="10"/>
      <c r="M14" s="8"/>
      <c r="N14" s="11">
        <f>IF(B14=0,0,(D14+G14)-(D13+G13))</f>
        <v>93.960000000000008</v>
      </c>
      <c r="O14" s="10">
        <v>1</v>
      </c>
      <c r="P14" s="10">
        <v>1000</v>
      </c>
      <c r="Q14" s="10">
        <v>1050</v>
      </c>
      <c r="R14" s="10">
        <v>9</v>
      </c>
      <c r="S14" s="10">
        <v>56</v>
      </c>
      <c r="T14" s="10"/>
      <c r="U14" s="10"/>
      <c r="V14" s="10">
        <v>380</v>
      </c>
      <c r="W14" s="12">
        <v>41922</v>
      </c>
      <c r="X14" s="10">
        <v>3</v>
      </c>
      <c r="Y14" s="10">
        <v>342930</v>
      </c>
      <c r="Z14" s="10">
        <v>14</v>
      </c>
      <c r="AA14" s="10">
        <v>5.5</v>
      </c>
      <c r="AB14" s="10">
        <v>1</v>
      </c>
      <c r="AC14" s="11">
        <v>3.75</v>
      </c>
      <c r="AD14" s="13">
        <v>182.99</v>
      </c>
    </row>
    <row r="15" spans="1:31">
      <c r="A15" s="9">
        <f t="shared" si="3"/>
        <v>8</v>
      </c>
      <c r="B15" s="10">
        <v>1</v>
      </c>
      <c r="C15" s="10">
        <v>3.25</v>
      </c>
      <c r="D15" s="6">
        <f t="shared" si="0"/>
        <v>17.689999999999998</v>
      </c>
      <c r="E15" s="5">
        <v>14</v>
      </c>
      <c r="F15" s="7">
        <v>4</v>
      </c>
      <c r="G15" s="6">
        <f t="shared" si="1"/>
        <v>199.51999999999998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96.86</v>
      </c>
      <c r="O15" s="10">
        <v>1</v>
      </c>
      <c r="P15" s="10">
        <v>1000</v>
      </c>
      <c r="Q15" s="10">
        <v>1050</v>
      </c>
      <c r="R15" s="10">
        <v>9</v>
      </c>
      <c r="S15" s="10">
        <v>54</v>
      </c>
      <c r="T15" s="10"/>
      <c r="U15" s="10"/>
      <c r="V15" s="10">
        <v>380</v>
      </c>
      <c r="W15" s="12">
        <v>41925</v>
      </c>
      <c r="X15" s="10">
        <v>2</v>
      </c>
      <c r="Y15" s="10">
        <v>3042854</v>
      </c>
      <c r="Z15" s="10">
        <v>14</v>
      </c>
      <c r="AA15" s="10">
        <v>4</v>
      </c>
      <c r="AB15" s="10">
        <v>1</v>
      </c>
      <c r="AC15" s="11">
        <v>4</v>
      </c>
      <c r="AD15" s="13">
        <v>180.96</v>
      </c>
    </row>
    <row r="16" spans="1:31">
      <c r="A16" s="9">
        <f t="shared" si="3"/>
        <v>9</v>
      </c>
      <c r="B16" s="10">
        <v>1</v>
      </c>
      <c r="C16" s="10">
        <v>3.25</v>
      </c>
      <c r="D16" s="6">
        <f t="shared" si="0"/>
        <v>17.689999999999998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8</v>
      </c>
      <c r="J16" s="6">
        <f t="shared" si="2"/>
        <v>120.63999999999999</v>
      </c>
      <c r="K16" s="5"/>
      <c r="L16" s="10"/>
      <c r="M16" s="8"/>
      <c r="N16" s="11">
        <v>100.92</v>
      </c>
      <c r="O16" s="10">
        <v>1</v>
      </c>
      <c r="P16" s="10">
        <v>1000</v>
      </c>
      <c r="Q16" s="10">
        <v>1050</v>
      </c>
      <c r="R16" s="10">
        <v>9</v>
      </c>
      <c r="S16" s="10">
        <v>51</v>
      </c>
      <c r="T16" s="10"/>
      <c r="U16" s="10"/>
      <c r="V16" s="10">
        <v>380</v>
      </c>
      <c r="W16" s="12">
        <v>41926</v>
      </c>
      <c r="X16" s="10">
        <v>3</v>
      </c>
      <c r="Y16" s="10">
        <v>3092576</v>
      </c>
      <c r="Z16" s="10">
        <v>14</v>
      </c>
      <c r="AA16" s="10">
        <v>6</v>
      </c>
      <c r="AB16" s="10">
        <v>1</v>
      </c>
      <c r="AC16" s="11">
        <v>4</v>
      </c>
      <c r="AD16" s="13">
        <v>183.28</v>
      </c>
    </row>
    <row r="17" spans="1:30">
      <c r="A17" s="9">
        <f t="shared" si="3"/>
        <v>10</v>
      </c>
      <c r="B17" s="10">
        <v>1</v>
      </c>
      <c r="C17" s="10">
        <v>3.25</v>
      </c>
      <c r="D17" s="6">
        <f t="shared" si="0"/>
        <v>17.689999999999998</v>
      </c>
      <c r="E17" s="5">
        <v>3</v>
      </c>
      <c r="F17" s="7">
        <v>0</v>
      </c>
      <c r="G17" s="6">
        <f t="shared" si="1"/>
        <v>41.76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102.08</v>
      </c>
      <c r="O17" s="10">
        <v>1</v>
      </c>
      <c r="P17" s="10">
        <v>1000</v>
      </c>
      <c r="Q17" s="10">
        <v>1050</v>
      </c>
      <c r="R17" s="10">
        <v>9</v>
      </c>
      <c r="S17" s="10">
        <v>51</v>
      </c>
      <c r="T17" s="10"/>
      <c r="U17" s="10"/>
      <c r="V17" s="10">
        <v>380</v>
      </c>
      <c r="W17" s="23">
        <v>41928</v>
      </c>
      <c r="X17" s="10">
        <v>2</v>
      </c>
      <c r="Y17" s="10">
        <v>3791707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>
      <c r="A18" s="9">
        <f t="shared" si="3"/>
        <v>11</v>
      </c>
      <c r="B18" s="10">
        <v>1</v>
      </c>
      <c r="C18" s="10">
        <v>3.25</v>
      </c>
      <c r="D18" s="6">
        <f t="shared" si="0"/>
        <v>17.689999999999998</v>
      </c>
      <c r="E18" s="5">
        <v>10</v>
      </c>
      <c r="F18" s="7">
        <v>0</v>
      </c>
      <c r="G18" s="6">
        <f t="shared" si="1"/>
        <v>139.19999999999999</v>
      </c>
      <c r="H18" s="5">
        <v>1</v>
      </c>
      <c r="I18" s="10">
        <v>3.75</v>
      </c>
      <c r="J18" s="6">
        <f t="shared" si="2"/>
        <v>18.27</v>
      </c>
      <c r="K18" s="5"/>
      <c r="L18" s="10"/>
      <c r="M18" s="8"/>
      <c r="N18" s="11">
        <v>99.18</v>
      </c>
      <c r="O18" s="10">
        <v>1</v>
      </c>
      <c r="P18" s="10">
        <v>1000</v>
      </c>
      <c r="Q18" s="10">
        <v>1050</v>
      </c>
      <c r="R18" s="10">
        <v>9</v>
      </c>
      <c r="S18" s="10">
        <v>60</v>
      </c>
      <c r="T18" s="10"/>
      <c r="U18" s="10"/>
      <c r="V18" s="10">
        <v>380</v>
      </c>
      <c r="W18" s="23">
        <v>41930</v>
      </c>
      <c r="X18" s="10">
        <v>3</v>
      </c>
      <c r="Y18" s="10">
        <v>3011119</v>
      </c>
      <c r="Z18" s="10">
        <v>14</v>
      </c>
      <c r="AA18" s="10">
        <v>6</v>
      </c>
      <c r="AB18" s="10">
        <v>1</v>
      </c>
      <c r="AC18" s="11">
        <v>3.75</v>
      </c>
      <c r="AD18" s="13">
        <v>183.57</v>
      </c>
    </row>
    <row r="19" spans="1:30">
      <c r="A19" s="9">
        <f t="shared" si="3"/>
        <v>12</v>
      </c>
      <c r="B19" s="10">
        <v>1</v>
      </c>
      <c r="C19" s="10">
        <v>3.25</v>
      </c>
      <c r="D19" s="6">
        <f t="shared" si="0"/>
        <v>17.689999999999998</v>
      </c>
      <c r="E19" s="5">
        <v>14</v>
      </c>
      <c r="F19" s="7">
        <v>4</v>
      </c>
      <c r="G19" s="6">
        <f t="shared" si="1"/>
        <v>199.51999999999998</v>
      </c>
      <c r="H19" s="5">
        <v>3</v>
      </c>
      <c r="I19" s="10">
        <v>9</v>
      </c>
      <c r="J19" s="6">
        <f t="shared" si="2"/>
        <v>52.199999999999996</v>
      </c>
      <c r="K19" s="5"/>
      <c r="L19" s="10"/>
      <c r="M19" s="8"/>
      <c r="N19" s="11">
        <v>94.25</v>
      </c>
      <c r="O19" s="10">
        <v>1</v>
      </c>
      <c r="P19" s="10">
        <v>1000</v>
      </c>
      <c r="Q19" s="10">
        <v>1050</v>
      </c>
      <c r="R19" s="10">
        <v>9</v>
      </c>
      <c r="S19" s="10">
        <v>56</v>
      </c>
      <c r="T19" s="10"/>
      <c r="U19" s="10"/>
      <c r="V19" s="10">
        <v>380</v>
      </c>
      <c r="W19" s="23">
        <v>41931</v>
      </c>
      <c r="X19" s="10">
        <v>2</v>
      </c>
      <c r="Y19" s="10">
        <v>450286</v>
      </c>
      <c r="Z19" s="10">
        <v>14</v>
      </c>
      <c r="AA19" s="10">
        <v>0</v>
      </c>
      <c r="AB19" s="10">
        <v>1</v>
      </c>
      <c r="AC19" s="11">
        <v>3.75</v>
      </c>
      <c r="AD19" s="13">
        <v>176.61</v>
      </c>
    </row>
    <row r="20" spans="1:30">
      <c r="A20" s="9">
        <f t="shared" si="3"/>
        <v>13</v>
      </c>
      <c r="B20" s="10">
        <v>1</v>
      </c>
      <c r="C20" s="10">
        <v>3.25</v>
      </c>
      <c r="D20" s="6">
        <f t="shared" si="0"/>
        <v>17.689999999999998</v>
      </c>
      <c r="E20" s="5">
        <v>14</v>
      </c>
      <c r="F20" s="7">
        <v>4</v>
      </c>
      <c r="G20" s="6">
        <f t="shared" si="1"/>
        <v>199.51999999999998</v>
      </c>
      <c r="H20" s="5">
        <v>11</v>
      </c>
      <c r="I20" s="10">
        <v>1</v>
      </c>
      <c r="J20" s="6">
        <f t="shared" si="2"/>
        <v>154.28</v>
      </c>
      <c r="K20" s="5"/>
      <c r="L20" s="10"/>
      <c r="M20" s="8"/>
      <c r="N20" s="11">
        <v>102.08</v>
      </c>
      <c r="O20" s="10">
        <v>1</v>
      </c>
      <c r="P20" s="10">
        <v>1000</v>
      </c>
      <c r="Q20" s="10">
        <v>1050</v>
      </c>
      <c r="R20" s="10">
        <v>9</v>
      </c>
      <c r="S20" s="10">
        <v>50</v>
      </c>
      <c r="T20" s="10"/>
      <c r="U20" s="10"/>
      <c r="V20" s="14">
        <v>380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3.25</v>
      </c>
      <c r="D21" s="6">
        <f t="shared" si="0"/>
        <v>17.689999999999998</v>
      </c>
      <c r="E21" s="5">
        <v>4</v>
      </c>
      <c r="F21" s="7">
        <v>7</v>
      </c>
      <c r="G21" s="6">
        <f t="shared" si="1"/>
        <v>63.8</v>
      </c>
      <c r="H21" s="5">
        <v>14</v>
      </c>
      <c r="I21" s="10">
        <v>5</v>
      </c>
      <c r="J21" s="6">
        <f t="shared" si="2"/>
        <v>200.67999999999998</v>
      </c>
      <c r="K21" s="5"/>
      <c r="L21" s="10"/>
      <c r="M21" s="8"/>
      <c r="N21" s="11">
        <v>91.64</v>
      </c>
      <c r="O21" s="10">
        <v>1</v>
      </c>
      <c r="P21" s="10">
        <v>1000</v>
      </c>
      <c r="Q21" s="10">
        <v>1050</v>
      </c>
      <c r="R21" s="16">
        <v>9</v>
      </c>
      <c r="S21" s="10">
        <v>58</v>
      </c>
      <c r="T21" s="10"/>
      <c r="U21" s="10"/>
      <c r="V21" s="10">
        <v>380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3.25</v>
      </c>
      <c r="D22" s="6">
        <f t="shared" si="0"/>
        <v>17.689999999999998</v>
      </c>
      <c r="E22" s="5">
        <v>11</v>
      </c>
      <c r="F22" s="7">
        <v>0</v>
      </c>
      <c r="G22" s="6">
        <f t="shared" si="1"/>
        <v>153.11999999999998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90.48</v>
      </c>
      <c r="O22" s="10">
        <v>1</v>
      </c>
      <c r="P22" s="10">
        <v>1000</v>
      </c>
      <c r="Q22" s="10">
        <v>1050</v>
      </c>
      <c r="R22" s="10">
        <v>9</v>
      </c>
      <c r="S22" s="10">
        <v>58</v>
      </c>
      <c r="T22" s="10"/>
      <c r="U22" s="10"/>
      <c r="V22" s="10">
        <v>379</v>
      </c>
      <c r="W22" s="23">
        <v>41933</v>
      </c>
      <c r="X22" s="10">
        <v>3</v>
      </c>
      <c r="Y22" s="10">
        <v>450293</v>
      </c>
      <c r="Z22" s="10">
        <v>14</v>
      </c>
      <c r="AA22" s="10">
        <v>5.75</v>
      </c>
      <c r="AB22" s="10">
        <v>1</v>
      </c>
      <c r="AC22" s="10">
        <v>4</v>
      </c>
      <c r="AD22" s="10">
        <v>182.99</v>
      </c>
    </row>
    <row r="23" spans="1:30">
      <c r="A23" s="9">
        <f t="shared" si="3"/>
        <v>16</v>
      </c>
      <c r="B23" s="10">
        <v>1</v>
      </c>
      <c r="C23" s="10">
        <v>3.25</v>
      </c>
      <c r="D23" s="6">
        <f t="shared" si="0"/>
        <v>17.689999999999998</v>
      </c>
      <c r="E23" s="5">
        <v>1</v>
      </c>
      <c r="F23" s="7">
        <v>4</v>
      </c>
      <c r="G23" s="6">
        <f t="shared" si="1"/>
        <v>18.559999999999999</v>
      </c>
      <c r="H23" s="5">
        <v>5</v>
      </c>
      <c r="I23" s="10">
        <v>9</v>
      </c>
      <c r="J23" s="6">
        <f t="shared" si="2"/>
        <v>80.039999999999992</v>
      </c>
      <c r="K23" s="5"/>
      <c r="L23" s="10"/>
      <c r="M23" s="8"/>
      <c r="N23" s="11">
        <v>109.04</v>
      </c>
      <c r="O23" s="10">
        <v>1</v>
      </c>
      <c r="P23" s="10">
        <v>1000</v>
      </c>
      <c r="Q23" s="10">
        <v>1050</v>
      </c>
      <c r="R23" s="10">
        <v>9</v>
      </c>
      <c r="S23" s="10">
        <v>61</v>
      </c>
      <c r="T23" s="10"/>
      <c r="U23" s="10"/>
      <c r="V23" s="10">
        <v>379</v>
      </c>
      <c r="W23" s="23">
        <v>41937</v>
      </c>
      <c r="X23" s="10">
        <v>3</v>
      </c>
      <c r="Y23" s="10">
        <v>284626</v>
      </c>
      <c r="Z23" s="10">
        <v>14</v>
      </c>
      <c r="AA23" s="10">
        <v>7</v>
      </c>
      <c r="AB23" s="10">
        <v>1</v>
      </c>
      <c r="AC23" s="10">
        <v>4</v>
      </c>
      <c r="AD23" s="10">
        <v>184.44</v>
      </c>
    </row>
    <row r="24" spans="1:30">
      <c r="A24" s="9">
        <f t="shared" si="3"/>
        <v>17</v>
      </c>
      <c r="B24" s="10">
        <v>1</v>
      </c>
      <c r="C24" s="10">
        <v>3.25</v>
      </c>
      <c r="D24" s="6">
        <f t="shared" si="0"/>
        <v>17.689999999999998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0</v>
      </c>
      <c r="J24" s="6">
        <f t="shared" si="2"/>
        <v>180.95999999999998</v>
      </c>
      <c r="K24" s="5"/>
      <c r="L24" s="10"/>
      <c r="M24" s="8"/>
      <c r="N24" s="11">
        <v>100.92</v>
      </c>
      <c r="O24" s="10">
        <v>1</v>
      </c>
      <c r="P24" s="10">
        <v>1000</v>
      </c>
      <c r="Q24" s="10">
        <v>1050</v>
      </c>
      <c r="R24" s="10">
        <v>9</v>
      </c>
      <c r="S24" s="10">
        <v>60</v>
      </c>
      <c r="T24" s="10"/>
      <c r="U24" s="10"/>
      <c r="V24" s="10">
        <v>378</v>
      </c>
      <c r="W24" s="23">
        <v>41939</v>
      </c>
      <c r="X24" s="10">
        <v>1</v>
      </c>
      <c r="Y24" s="10">
        <v>3011140</v>
      </c>
      <c r="Z24" s="10">
        <v>14</v>
      </c>
      <c r="AA24" s="10">
        <v>4.5</v>
      </c>
      <c r="AB24" s="10">
        <v>1</v>
      </c>
      <c r="AC24" s="10">
        <v>4</v>
      </c>
      <c r="AD24" s="10">
        <v>181.54</v>
      </c>
    </row>
    <row r="25" spans="1:30">
      <c r="A25" s="9">
        <f t="shared" si="3"/>
        <v>18</v>
      </c>
      <c r="B25" s="10">
        <v>1</v>
      </c>
      <c r="C25" s="10">
        <v>3.25</v>
      </c>
      <c r="D25" s="6">
        <f t="shared" si="0"/>
        <v>17.689999999999998</v>
      </c>
      <c r="E25" s="5">
        <v>7</v>
      </c>
      <c r="F25" s="7">
        <v>0</v>
      </c>
      <c r="G25" s="6">
        <f t="shared" si="1"/>
        <v>97.44</v>
      </c>
      <c r="H25" s="5">
        <v>14</v>
      </c>
      <c r="I25" s="10">
        <v>5</v>
      </c>
      <c r="J25" s="6">
        <f t="shared" si="2"/>
        <v>200.67999999999998</v>
      </c>
      <c r="K25" s="5"/>
      <c r="L25" s="10"/>
      <c r="M25" s="8"/>
      <c r="N25" s="11">
        <v>98.6</v>
      </c>
      <c r="O25" s="10">
        <v>1</v>
      </c>
      <c r="P25" s="10">
        <v>1000</v>
      </c>
      <c r="Q25" s="10">
        <v>1050</v>
      </c>
      <c r="R25" s="10">
        <v>9</v>
      </c>
      <c r="S25" s="10">
        <v>55</v>
      </c>
      <c r="T25" s="10"/>
      <c r="U25" s="10"/>
      <c r="V25" s="17">
        <v>377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3.25</v>
      </c>
      <c r="D26" s="6">
        <f t="shared" si="0"/>
        <v>17.689999999999998</v>
      </c>
      <c r="E26" s="5">
        <v>13</v>
      </c>
      <c r="F26" s="7">
        <v>11</v>
      </c>
      <c r="G26" s="6">
        <f t="shared" si="1"/>
        <v>193.72</v>
      </c>
      <c r="H26" s="5">
        <v>1</v>
      </c>
      <c r="I26" s="10">
        <v>3.75</v>
      </c>
      <c r="J26" s="6">
        <f t="shared" si="2"/>
        <v>18.27</v>
      </c>
      <c r="K26" s="5"/>
      <c r="L26" s="10"/>
      <c r="M26" s="8"/>
      <c r="N26" s="11">
        <v>97.44</v>
      </c>
      <c r="O26" s="10">
        <v>1</v>
      </c>
      <c r="P26" s="10">
        <v>1000</v>
      </c>
      <c r="Q26" s="10">
        <v>1050</v>
      </c>
      <c r="R26" s="10">
        <v>9</v>
      </c>
      <c r="S26" s="10">
        <v>61</v>
      </c>
      <c r="T26" s="10"/>
      <c r="U26" s="10"/>
      <c r="V26" s="10">
        <v>376</v>
      </c>
      <c r="W26" s="44" t="s">
        <v>37</v>
      </c>
      <c r="X26" s="44"/>
      <c r="Y26" s="44"/>
      <c r="Z26" s="44"/>
      <c r="AA26" s="44"/>
      <c r="AB26" s="44"/>
      <c r="AC26" s="39">
        <v>255.2</v>
      </c>
      <c r="AD26" s="39"/>
    </row>
    <row r="27" spans="1:30">
      <c r="A27" s="9">
        <f t="shared" si="3"/>
        <v>20</v>
      </c>
      <c r="B27" s="10">
        <v>1</v>
      </c>
      <c r="C27" s="10">
        <v>3.25</v>
      </c>
      <c r="D27" s="6">
        <f t="shared" si="0"/>
        <v>17.689999999999998</v>
      </c>
      <c r="E27" s="5">
        <v>1</v>
      </c>
      <c r="F27" s="7">
        <v>3.75</v>
      </c>
      <c r="G27" s="6">
        <f t="shared" si="1"/>
        <v>18.27</v>
      </c>
      <c r="H27" s="5">
        <v>8</v>
      </c>
      <c r="I27" s="10">
        <v>3</v>
      </c>
      <c r="J27" s="6">
        <f t="shared" si="2"/>
        <v>114.83999999999999</v>
      </c>
      <c r="K27" s="5"/>
      <c r="L27" s="10"/>
      <c r="M27" s="8"/>
      <c r="N27" s="11">
        <v>97.73</v>
      </c>
      <c r="O27" s="10">
        <v>1</v>
      </c>
      <c r="P27" s="10">
        <v>1000</v>
      </c>
      <c r="Q27" s="10">
        <v>1050</v>
      </c>
      <c r="R27" s="10">
        <v>9</v>
      </c>
      <c r="S27" s="10">
        <v>53</v>
      </c>
      <c r="T27" s="10"/>
      <c r="U27" s="10"/>
      <c r="V27" s="10">
        <v>377</v>
      </c>
      <c r="W27" s="38" t="s">
        <v>13</v>
      </c>
      <c r="X27" s="38"/>
      <c r="Y27" s="38"/>
      <c r="Z27" s="38"/>
      <c r="AA27" s="38"/>
      <c r="AB27" s="38"/>
      <c r="AC27" s="39">
        <v>3075.16</v>
      </c>
      <c r="AD27" s="39"/>
    </row>
    <row r="28" spans="1:30">
      <c r="A28" s="9">
        <f t="shared" si="3"/>
        <v>21</v>
      </c>
      <c r="B28" s="10">
        <v>1</v>
      </c>
      <c r="C28" s="10">
        <v>3.25</v>
      </c>
      <c r="D28" s="6">
        <v>17.690000000000001</v>
      </c>
      <c r="E28" s="5">
        <v>2</v>
      </c>
      <c r="F28" s="7">
        <v>3</v>
      </c>
      <c r="G28" s="6">
        <f t="shared" si="1"/>
        <v>31.319999999999997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97.73</v>
      </c>
      <c r="O28" s="10">
        <v>1</v>
      </c>
      <c r="P28" s="10">
        <v>1000</v>
      </c>
      <c r="Q28" s="10">
        <v>1050</v>
      </c>
      <c r="R28" s="10">
        <v>9</v>
      </c>
      <c r="S28" s="10">
        <v>55</v>
      </c>
      <c r="T28" s="10"/>
      <c r="U28" s="10"/>
      <c r="V28" s="10">
        <v>377</v>
      </c>
      <c r="W28" s="38" t="s">
        <v>38</v>
      </c>
      <c r="X28" s="38"/>
      <c r="Y28" s="38"/>
      <c r="Z28" s="38"/>
      <c r="AA28" s="38"/>
      <c r="AB28" s="38"/>
      <c r="AC28" s="39">
        <v>280.72000000000003</v>
      </c>
      <c r="AD28" s="39"/>
    </row>
    <row r="29" spans="1:30">
      <c r="A29" s="9">
        <f t="shared" si="3"/>
        <v>22</v>
      </c>
      <c r="B29" s="10">
        <v>1</v>
      </c>
      <c r="C29" s="10">
        <v>3.25</v>
      </c>
      <c r="D29" s="6">
        <f t="shared" ref="D29:D39" si="4">((+B29*12)+C29)*1.16</f>
        <v>17.689999999999998</v>
      </c>
      <c r="E29" s="5">
        <v>9</v>
      </c>
      <c r="F29" s="7">
        <v>6</v>
      </c>
      <c r="G29" s="6">
        <f t="shared" si="1"/>
        <v>132.23999999999998</v>
      </c>
      <c r="H29" s="5">
        <v>1</v>
      </c>
      <c r="I29" s="10">
        <v>4</v>
      </c>
      <c r="J29" s="6">
        <v>18.559999999999999</v>
      </c>
      <c r="K29" s="5"/>
      <c r="L29" s="10"/>
      <c r="M29" s="8"/>
      <c r="N29" s="11">
        <v>102.95</v>
      </c>
      <c r="O29" s="10">
        <v>1</v>
      </c>
      <c r="P29" s="10">
        <v>1000</v>
      </c>
      <c r="Q29" s="10">
        <v>1050</v>
      </c>
      <c r="R29" s="10">
        <v>9</v>
      </c>
      <c r="S29" s="10">
        <v>56</v>
      </c>
      <c r="T29" s="10"/>
      <c r="U29" s="10"/>
      <c r="V29" s="10">
        <v>376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3.25</v>
      </c>
      <c r="D30" s="6">
        <f t="shared" si="4"/>
        <v>17.689999999999998</v>
      </c>
      <c r="E30" s="5">
        <v>14</v>
      </c>
      <c r="F30" s="7">
        <v>3</v>
      </c>
      <c r="G30" s="6">
        <f t="shared" si="1"/>
        <v>198.35999999999999</v>
      </c>
      <c r="H30" s="5">
        <v>3</v>
      </c>
      <c r="I30" s="10">
        <v>4</v>
      </c>
      <c r="J30" s="6">
        <f t="shared" ref="J30:J39" si="5">((+H30*12)+I30)*1.16</f>
        <v>46.4</v>
      </c>
      <c r="K30" s="5"/>
      <c r="L30" s="10"/>
      <c r="M30" s="8"/>
      <c r="N30" s="11">
        <v>93.96</v>
      </c>
      <c r="O30" s="10">
        <v>1</v>
      </c>
      <c r="P30" s="10">
        <v>1000</v>
      </c>
      <c r="Q30" s="10">
        <v>1050</v>
      </c>
      <c r="R30" s="10">
        <v>9</v>
      </c>
      <c r="S30" s="10">
        <v>57</v>
      </c>
      <c r="T30" s="10"/>
      <c r="U30" s="10"/>
      <c r="V30" s="10">
        <v>376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3.25</v>
      </c>
      <c r="D31" s="6">
        <f t="shared" si="4"/>
        <v>17.689999999999998</v>
      </c>
      <c r="E31" s="5">
        <v>14</v>
      </c>
      <c r="F31" s="7">
        <v>3</v>
      </c>
      <c r="G31" s="6">
        <f t="shared" si="1"/>
        <v>198.35999999999999</v>
      </c>
      <c r="H31" s="5">
        <v>10</v>
      </c>
      <c r="I31" s="10">
        <v>8</v>
      </c>
      <c r="J31" s="6">
        <f t="shared" si="5"/>
        <v>148.47999999999999</v>
      </c>
      <c r="K31" s="5"/>
      <c r="L31" s="10"/>
      <c r="M31" s="8"/>
      <c r="N31" s="11">
        <v>102.08</v>
      </c>
      <c r="O31" s="10">
        <v>1</v>
      </c>
      <c r="P31" s="10">
        <v>1000</v>
      </c>
      <c r="Q31" s="10">
        <v>1050</v>
      </c>
      <c r="R31" s="10">
        <v>9</v>
      </c>
      <c r="S31" s="10">
        <v>51</v>
      </c>
      <c r="T31" s="10"/>
      <c r="U31" s="10"/>
      <c r="V31" s="10">
        <v>376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5</v>
      </c>
      <c r="C32" s="10">
        <v>0</v>
      </c>
      <c r="D32" s="6">
        <f t="shared" si="4"/>
        <v>69.599999999999994</v>
      </c>
      <c r="E32" s="5">
        <v>14</v>
      </c>
      <c r="F32" s="7">
        <v>3</v>
      </c>
      <c r="G32" s="6">
        <f t="shared" si="1"/>
        <v>198.35999999999999</v>
      </c>
      <c r="H32" s="5">
        <v>14</v>
      </c>
      <c r="I32" s="10">
        <v>4</v>
      </c>
      <c r="J32" s="6">
        <f t="shared" si="5"/>
        <v>199.51999999999998</v>
      </c>
      <c r="K32" s="5"/>
      <c r="L32" s="10"/>
      <c r="M32" s="8"/>
      <c r="N32" s="11">
        <v>102.55</v>
      </c>
      <c r="O32" s="10">
        <v>1</v>
      </c>
      <c r="P32" s="10">
        <v>1000</v>
      </c>
      <c r="Q32" s="10">
        <v>1050</v>
      </c>
      <c r="R32" s="10">
        <v>9</v>
      </c>
      <c r="S32" s="10">
        <v>52</v>
      </c>
      <c r="T32" s="10"/>
      <c r="U32" s="10"/>
      <c r="V32" s="10">
        <v>376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12</v>
      </c>
      <c r="C33" s="10">
        <v>3</v>
      </c>
      <c r="D33" s="6">
        <f t="shared" si="4"/>
        <v>170.51999999999998</v>
      </c>
      <c r="E33" s="5">
        <v>14</v>
      </c>
      <c r="F33" s="7">
        <v>3</v>
      </c>
      <c r="G33" s="6">
        <f t="shared" si="1"/>
        <v>198.35999999999999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/>
      <c r="N33" s="11">
        <v>104.4</v>
      </c>
      <c r="O33" s="10">
        <v>1</v>
      </c>
      <c r="P33" s="10">
        <v>1000</v>
      </c>
      <c r="Q33" s="10">
        <v>1050</v>
      </c>
      <c r="R33" s="10">
        <v>9</v>
      </c>
      <c r="S33" s="10">
        <v>51</v>
      </c>
      <c r="T33" s="10"/>
      <c r="U33" s="10"/>
      <c r="V33" s="10">
        <v>377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4</v>
      </c>
      <c r="D34" s="6">
        <f t="shared" si="4"/>
        <v>199.51999999999998</v>
      </c>
      <c r="E34" s="5">
        <v>14</v>
      </c>
      <c r="F34" s="7">
        <v>3</v>
      </c>
      <c r="G34" s="6">
        <f t="shared" si="1"/>
        <v>198.35999999999999</v>
      </c>
      <c r="H34" s="5">
        <v>5</v>
      </c>
      <c r="I34" s="10">
        <v>11</v>
      </c>
      <c r="J34" s="6">
        <f t="shared" si="5"/>
        <v>82.36</v>
      </c>
      <c r="K34" s="5"/>
      <c r="L34" s="10"/>
      <c r="M34" s="8"/>
      <c r="N34" s="11">
        <v>92.8</v>
      </c>
      <c r="O34" s="10">
        <v>1</v>
      </c>
      <c r="P34" s="10">
        <v>1000</v>
      </c>
      <c r="Q34" s="10">
        <v>1050</v>
      </c>
      <c r="R34" s="10">
        <v>9</v>
      </c>
      <c r="S34" s="10">
        <v>52</v>
      </c>
      <c r="T34" s="10"/>
      <c r="U34" s="10"/>
      <c r="V34" s="10">
        <v>376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4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12</v>
      </c>
      <c r="I35" s="10">
        <v>8</v>
      </c>
      <c r="J35" s="6">
        <f t="shared" si="5"/>
        <v>176.32</v>
      </c>
      <c r="K35" s="5"/>
      <c r="L35" s="10"/>
      <c r="M35" s="8" t="s">
        <v>49</v>
      </c>
      <c r="N35" s="11">
        <v>94.54</v>
      </c>
      <c r="O35" s="10">
        <v>1</v>
      </c>
      <c r="P35" s="10">
        <v>1000</v>
      </c>
      <c r="Q35" s="10">
        <v>1050</v>
      </c>
      <c r="R35" s="10">
        <v>9</v>
      </c>
      <c r="S35" s="10">
        <v>57</v>
      </c>
      <c r="T35" s="10"/>
      <c r="U35" s="10"/>
      <c r="V35" s="10">
        <v>376</v>
      </c>
      <c r="W35" s="19" t="s">
        <v>45</v>
      </c>
      <c r="X35" s="19"/>
      <c r="Y35" s="34" t="s">
        <v>72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4"/>
        <v>18.559999999999999</v>
      </c>
      <c r="E36" s="5">
        <v>1</v>
      </c>
      <c r="F36" s="7">
        <v>6</v>
      </c>
      <c r="G36" s="6">
        <f t="shared" si="1"/>
        <v>20.88</v>
      </c>
      <c r="H36" s="5">
        <v>6</v>
      </c>
      <c r="I36" s="10">
        <v>4</v>
      </c>
      <c r="J36" s="6">
        <f t="shared" si="5"/>
        <v>88.16</v>
      </c>
      <c r="K36" s="5"/>
      <c r="L36" s="10"/>
      <c r="M36" s="8"/>
      <c r="N36" s="11">
        <v>97.73</v>
      </c>
      <c r="O36" s="10">
        <v>1</v>
      </c>
      <c r="P36" s="10">
        <v>1000</v>
      </c>
      <c r="Q36" s="10">
        <v>1050</v>
      </c>
      <c r="R36" s="10">
        <v>9</v>
      </c>
      <c r="S36" s="10">
        <v>50</v>
      </c>
      <c r="T36" s="10"/>
      <c r="U36" s="10"/>
      <c r="V36" s="10">
        <v>376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4"/>
        <v>18.559999999999999</v>
      </c>
      <c r="E37" s="5">
        <v>1</v>
      </c>
      <c r="F37" s="7">
        <v>6</v>
      </c>
      <c r="G37" s="6">
        <f t="shared" si="1"/>
        <v>20.88</v>
      </c>
      <c r="H37" s="5">
        <v>1</v>
      </c>
      <c r="I37" s="10">
        <v>4</v>
      </c>
      <c r="J37" s="6">
        <f t="shared" si="5"/>
        <v>18.559999999999999</v>
      </c>
      <c r="K37" s="5"/>
      <c r="L37" s="10"/>
      <c r="M37" s="8"/>
      <c r="N37" s="11">
        <v>97.44</v>
      </c>
      <c r="O37" s="10">
        <v>1</v>
      </c>
      <c r="P37" s="10">
        <v>1000</v>
      </c>
      <c r="Q37" s="10">
        <v>1050</v>
      </c>
      <c r="R37" s="10">
        <v>9</v>
      </c>
      <c r="S37" s="10">
        <v>60</v>
      </c>
      <c r="T37" s="10"/>
      <c r="U37" s="10"/>
      <c r="V37" s="10">
        <v>376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4"/>
        <v>18.559999999999999</v>
      </c>
      <c r="E38" s="5">
        <v>8</v>
      </c>
      <c r="F38" s="7">
        <v>8</v>
      </c>
      <c r="G38" s="6">
        <f t="shared" si="1"/>
        <v>120.63999999999999</v>
      </c>
      <c r="H38" s="5">
        <v>1</v>
      </c>
      <c r="I38" s="10">
        <v>4</v>
      </c>
      <c r="J38" s="6">
        <f t="shared" si="5"/>
        <v>18.559999999999999</v>
      </c>
      <c r="K38" s="5"/>
      <c r="L38" s="10"/>
      <c r="M38" s="8"/>
      <c r="N38" s="11">
        <f>IF(B38=0,0,(D38+G38)-(D37+G37))</f>
        <v>99.759999999999991</v>
      </c>
      <c r="O38" s="10">
        <v>1</v>
      </c>
      <c r="P38" s="10">
        <v>1000</v>
      </c>
      <c r="Q38" s="10">
        <v>1050</v>
      </c>
      <c r="R38" s="10">
        <v>9</v>
      </c>
      <c r="S38" s="10">
        <v>51</v>
      </c>
      <c r="T38" s="10"/>
      <c r="U38" s="10"/>
      <c r="V38" s="10">
        <v>375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4"/>
        <v>18.559999999999999</v>
      </c>
      <c r="E39" s="5">
        <v>14</v>
      </c>
      <c r="F39" s="7">
        <v>3</v>
      </c>
      <c r="G39" s="6">
        <f t="shared" si="1"/>
        <v>198.35999999999999</v>
      </c>
      <c r="H39" s="5">
        <v>2</v>
      </c>
      <c r="I39" s="10">
        <v>9</v>
      </c>
      <c r="J39" s="6">
        <f t="shared" si="5"/>
        <v>38.279999999999994</v>
      </c>
      <c r="K39" s="5"/>
      <c r="L39" s="10"/>
      <c r="M39" s="8"/>
      <c r="N39" s="11">
        <v>97.44</v>
      </c>
      <c r="O39" s="10">
        <v>0</v>
      </c>
      <c r="P39" s="10">
        <v>1000</v>
      </c>
      <c r="Q39" s="10">
        <v>1050</v>
      </c>
      <c r="R39" s="10">
        <v>9</v>
      </c>
      <c r="S39" s="10">
        <v>55</v>
      </c>
      <c r="T39" s="10"/>
      <c r="U39" s="10"/>
      <c r="V39" s="10">
        <v>375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3049.2400000000002</v>
      </c>
      <c r="O40" s="20"/>
      <c r="T40" s="22" t="s">
        <v>34</v>
      </c>
      <c r="U40" s="20">
        <f>SUM(U9:U39)</f>
        <v>0</v>
      </c>
      <c r="V40" s="20">
        <f>SUM(V9:V39)</f>
        <v>11718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3049.2400000000002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11718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M38" sqref="M38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6640625" customWidth="1"/>
    <col min="24" max="24" width="9.5" customWidth="1"/>
    <col min="25" max="25" width="10.1640625" customWidth="1"/>
    <col min="26" max="26" width="4.1640625" customWidth="1"/>
    <col min="27" max="27" width="5.5" customWidth="1"/>
    <col min="28" max="28" width="4.1640625" customWidth="1"/>
    <col min="29" max="29" width="5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1</v>
      </c>
      <c r="I8" s="5">
        <v>5</v>
      </c>
      <c r="J8" s="6">
        <f t="shared" ref="J8:J28" si="2">((+H8*12)+I8)*1.16</f>
        <v>19.72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14</v>
      </c>
      <c r="F9" s="7">
        <v>3</v>
      </c>
      <c r="G9" s="6">
        <f t="shared" si="1"/>
        <v>198.35999999999999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102.08</v>
      </c>
      <c r="O9" s="10">
        <v>1</v>
      </c>
      <c r="P9" s="10">
        <v>1000</v>
      </c>
      <c r="Q9" s="10">
        <v>1050</v>
      </c>
      <c r="R9" s="10">
        <v>9</v>
      </c>
      <c r="S9" s="10">
        <v>60</v>
      </c>
      <c r="T9" s="10"/>
      <c r="U9" s="10"/>
      <c r="V9" s="10">
        <v>384</v>
      </c>
      <c r="W9" s="12">
        <v>41884</v>
      </c>
      <c r="X9" s="10">
        <v>2</v>
      </c>
      <c r="Y9" s="10">
        <v>4080839</v>
      </c>
      <c r="Z9" s="10">
        <v>14</v>
      </c>
      <c r="AA9" s="10">
        <v>3.75</v>
      </c>
      <c r="AB9" s="10">
        <v>1</v>
      </c>
      <c r="AC9" s="11">
        <v>3</v>
      </c>
      <c r="AD9" s="13">
        <v>181.83</v>
      </c>
      <c r="AE9" t="s">
        <v>73</v>
      </c>
    </row>
    <row r="10" spans="1:31">
      <c r="A10" s="9">
        <f t="shared" ref="A10:A36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2</v>
      </c>
      <c r="F10" s="7">
        <v>3</v>
      </c>
      <c r="G10" s="6">
        <f t="shared" si="1"/>
        <v>31.319999999999997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v>92.51</v>
      </c>
      <c r="O10" s="10">
        <v>1</v>
      </c>
      <c r="P10" s="10">
        <v>1000</v>
      </c>
      <c r="Q10" s="10">
        <v>1050</v>
      </c>
      <c r="R10" s="10">
        <v>9</v>
      </c>
      <c r="S10" s="10">
        <v>57</v>
      </c>
      <c r="T10" s="10"/>
      <c r="U10" s="10"/>
      <c r="V10" s="10">
        <v>384</v>
      </c>
      <c r="W10" s="12">
        <v>41885</v>
      </c>
      <c r="X10" s="10">
        <v>3</v>
      </c>
      <c r="Y10" s="10">
        <v>740218</v>
      </c>
      <c r="Z10" s="10">
        <v>14</v>
      </c>
      <c r="AA10" s="10">
        <v>5.5</v>
      </c>
      <c r="AB10" s="10">
        <v>1</v>
      </c>
      <c r="AC10" s="11">
        <v>4</v>
      </c>
      <c r="AD10" s="13">
        <v>182.7</v>
      </c>
      <c r="AE10" t="s">
        <v>74</v>
      </c>
    </row>
    <row r="11" spans="1:31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102.66</v>
      </c>
      <c r="O11" s="10">
        <v>1</v>
      </c>
      <c r="P11" s="10">
        <v>1000</v>
      </c>
      <c r="Q11" s="10">
        <v>1050</v>
      </c>
      <c r="R11" s="10">
        <v>9</v>
      </c>
      <c r="S11" s="10">
        <v>61</v>
      </c>
      <c r="T11" s="10"/>
      <c r="U11" s="10"/>
      <c r="V11" s="10">
        <v>383</v>
      </c>
      <c r="W11" s="12">
        <v>41887</v>
      </c>
      <c r="X11" s="10">
        <v>2</v>
      </c>
      <c r="Y11" s="10">
        <v>1103929</v>
      </c>
      <c r="Z11" s="10">
        <v>14</v>
      </c>
      <c r="AA11" s="10">
        <v>4</v>
      </c>
      <c r="AB11" s="10">
        <v>1</v>
      </c>
      <c r="AC11" s="11">
        <v>3</v>
      </c>
      <c r="AD11" s="13">
        <v>182.12</v>
      </c>
    </row>
    <row r="12" spans="1:31">
      <c r="A12" s="9">
        <f t="shared" si="3"/>
        <v>5</v>
      </c>
      <c r="B12" s="10">
        <v>1</v>
      </c>
      <c r="C12" s="10">
        <v>3</v>
      </c>
      <c r="D12" s="6">
        <f t="shared" si="0"/>
        <v>17.399999999999999</v>
      </c>
      <c r="E12" s="5">
        <v>14</v>
      </c>
      <c r="F12" s="7">
        <v>3</v>
      </c>
      <c r="G12" s="6">
        <f t="shared" si="1"/>
        <v>198.35999999999999</v>
      </c>
      <c r="H12" s="5">
        <v>3</v>
      </c>
      <c r="I12" s="10">
        <v>4</v>
      </c>
      <c r="J12" s="6">
        <f t="shared" si="2"/>
        <v>46.4</v>
      </c>
      <c r="K12" s="5"/>
      <c r="L12" s="10"/>
      <c r="M12" s="8"/>
      <c r="N12" s="11">
        <v>93.96</v>
      </c>
      <c r="O12" s="10">
        <v>1</v>
      </c>
      <c r="P12" s="10">
        <v>1000</v>
      </c>
      <c r="Q12" s="10">
        <v>1050</v>
      </c>
      <c r="R12" s="10">
        <v>9</v>
      </c>
      <c r="S12" s="10">
        <v>58</v>
      </c>
      <c r="T12" s="10"/>
      <c r="U12" s="10"/>
      <c r="V12" s="10">
        <v>383</v>
      </c>
      <c r="W12" s="12">
        <v>41889</v>
      </c>
      <c r="X12" s="10">
        <v>3</v>
      </c>
      <c r="Y12" s="10">
        <v>3211729</v>
      </c>
      <c r="Z12" s="10">
        <v>14</v>
      </c>
      <c r="AA12" s="10">
        <v>6</v>
      </c>
      <c r="AB12" s="10">
        <v>1</v>
      </c>
      <c r="AC12" s="11">
        <v>4</v>
      </c>
      <c r="AD12" s="13">
        <v>183.28</v>
      </c>
    </row>
    <row r="13" spans="1:31">
      <c r="A13" s="9">
        <f t="shared" si="3"/>
        <v>6</v>
      </c>
      <c r="B13" s="10">
        <v>1</v>
      </c>
      <c r="C13" s="10">
        <v>3</v>
      </c>
      <c r="D13" s="6">
        <f t="shared" si="0"/>
        <v>17.399999999999999</v>
      </c>
      <c r="E13" s="5">
        <v>1</v>
      </c>
      <c r="F13" s="7">
        <v>3</v>
      </c>
      <c r="G13" s="6">
        <f t="shared" si="1"/>
        <v>17.399999999999999</v>
      </c>
      <c r="H13" s="5">
        <v>10</v>
      </c>
      <c r="I13" s="10">
        <v>7</v>
      </c>
      <c r="J13" s="6">
        <f t="shared" si="2"/>
        <v>147.32</v>
      </c>
      <c r="K13" s="5"/>
      <c r="L13" s="10"/>
      <c r="M13" s="8"/>
      <c r="N13" s="11">
        <v>102.08</v>
      </c>
      <c r="O13" s="10">
        <v>1</v>
      </c>
      <c r="P13" s="10">
        <v>1000</v>
      </c>
      <c r="Q13" s="10">
        <v>1050</v>
      </c>
      <c r="R13" s="10">
        <v>9</v>
      </c>
      <c r="S13" s="10">
        <v>56</v>
      </c>
      <c r="T13" s="10"/>
      <c r="U13" s="10"/>
      <c r="V13" s="10">
        <v>382</v>
      </c>
      <c r="W13" s="12">
        <v>41891</v>
      </c>
      <c r="X13" s="10">
        <v>2</v>
      </c>
      <c r="Y13" s="10">
        <v>3211736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1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4</v>
      </c>
      <c r="F14" s="7">
        <v>7</v>
      </c>
      <c r="G14" s="6">
        <f t="shared" si="1"/>
        <v>63.8</v>
      </c>
      <c r="H14" s="5">
        <v>14</v>
      </c>
      <c r="I14" s="10">
        <v>4</v>
      </c>
      <c r="J14" s="6">
        <f t="shared" si="2"/>
        <v>199.51999999999998</v>
      </c>
      <c r="K14" s="5"/>
      <c r="L14" s="10"/>
      <c r="M14" s="8"/>
      <c r="N14" s="11">
        <v>98.6</v>
      </c>
      <c r="O14" s="10">
        <v>1</v>
      </c>
      <c r="P14" s="10">
        <v>1000</v>
      </c>
      <c r="Q14" s="10">
        <v>1050</v>
      </c>
      <c r="R14" s="10">
        <v>9</v>
      </c>
      <c r="S14" s="10">
        <v>56</v>
      </c>
      <c r="T14" s="10"/>
      <c r="U14" s="10"/>
      <c r="V14" s="10">
        <v>382</v>
      </c>
      <c r="W14" s="12">
        <v>41893</v>
      </c>
      <c r="X14" s="10">
        <v>3</v>
      </c>
      <c r="Y14" s="10">
        <v>3501386</v>
      </c>
      <c r="Z14" s="10">
        <v>14</v>
      </c>
      <c r="AA14" s="10">
        <v>6</v>
      </c>
      <c r="AB14" s="10">
        <v>1</v>
      </c>
      <c r="AC14" s="11">
        <v>4</v>
      </c>
      <c r="AD14" s="13">
        <v>183.28</v>
      </c>
    </row>
    <row r="15" spans="1:31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11</v>
      </c>
      <c r="F15" s="7">
        <v>7</v>
      </c>
      <c r="G15" s="6">
        <f t="shared" si="1"/>
        <v>161.23999999999998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99.76</v>
      </c>
      <c r="O15" s="10">
        <v>1</v>
      </c>
      <c r="P15" s="10">
        <v>1000</v>
      </c>
      <c r="Q15" s="10">
        <v>1050</v>
      </c>
      <c r="R15" s="10">
        <v>9</v>
      </c>
      <c r="S15" s="10">
        <v>56</v>
      </c>
      <c r="T15" s="10"/>
      <c r="U15" s="10"/>
      <c r="V15" s="10">
        <v>382</v>
      </c>
      <c r="W15" s="12">
        <v>41894</v>
      </c>
      <c r="X15" s="10">
        <v>2</v>
      </c>
      <c r="Y15" s="10">
        <v>1740995</v>
      </c>
      <c r="Z15" s="10">
        <v>14</v>
      </c>
      <c r="AA15" s="10">
        <v>5.25</v>
      </c>
      <c r="AB15" s="10">
        <v>1</v>
      </c>
      <c r="AC15" s="11">
        <v>4</v>
      </c>
      <c r="AD15" s="13">
        <v>182.41</v>
      </c>
    </row>
    <row r="16" spans="1:31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14</v>
      </c>
      <c r="F16" s="7">
        <v>3</v>
      </c>
      <c r="G16" s="6">
        <f t="shared" si="1"/>
        <v>198.35999999999999</v>
      </c>
      <c r="H16" s="5">
        <v>5</v>
      </c>
      <c r="I16" s="10">
        <v>8</v>
      </c>
      <c r="J16" s="6">
        <f t="shared" si="2"/>
        <v>78.88</v>
      </c>
      <c r="K16" s="5"/>
      <c r="L16" s="10"/>
      <c r="M16" s="8"/>
      <c r="N16" s="11">
        <v>97.44</v>
      </c>
      <c r="O16" s="10">
        <v>1</v>
      </c>
      <c r="P16" s="10">
        <v>1000</v>
      </c>
      <c r="Q16" s="10">
        <v>1050</v>
      </c>
      <c r="R16" s="10">
        <v>9</v>
      </c>
      <c r="S16" s="10">
        <v>56</v>
      </c>
      <c r="T16" s="10"/>
      <c r="U16" s="10"/>
      <c r="V16" s="10">
        <v>381</v>
      </c>
      <c r="W16" s="12">
        <v>41897</v>
      </c>
      <c r="X16" s="10">
        <v>3</v>
      </c>
      <c r="Y16" s="10">
        <v>3211752</v>
      </c>
      <c r="Z16" s="10">
        <v>14</v>
      </c>
      <c r="AA16" s="10">
        <v>6</v>
      </c>
      <c r="AB16" s="10">
        <v>1</v>
      </c>
      <c r="AC16" s="11">
        <v>4</v>
      </c>
      <c r="AD16" s="13">
        <v>183.28</v>
      </c>
    </row>
    <row r="17" spans="1:30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4</v>
      </c>
      <c r="G17" s="6">
        <f t="shared" si="1"/>
        <v>18.559999999999999</v>
      </c>
      <c r="H17" s="5">
        <v>12</v>
      </c>
      <c r="I17" s="10">
        <v>9</v>
      </c>
      <c r="J17" s="6">
        <f t="shared" si="2"/>
        <v>177.48</v>
      </c>
      <c r="K17" s="5"/>
      <c r="L17" s="10"/>
      <c r="M17" s="8"/>
      <c r="N17" s="11">
        <v>99.76</v>
      </c>
      <c r="O17" s="10">
        <v>1</v>
      </c>
      <c r="P17" s="10">
        <v>1000</v>
      </c>
      <c r="Q17" s="10">
        <v>1050</v>
      </c>
      <c r="R17" s="10">
        <v>9</v>
      </c>
      <c r="S17" s="10">
        <v>63</v>
      </c>
      <c r="T17" s="10"/>
      <c r="U17" s="10"/>
      <c r="V17" s="10">
        <v>381</v>
      </c>
      <c r="W17" s="23">
        <v>41898</v>
      </c>
      <c r="X17" s="10">
        <v>2</v>
      </c>
      <c r="Y17" s="10">
        <v>740254</v>
      </c>
      <c r="Z17" s="10">
        <v>14</v>
      </c>
      <c r="AA17" s="10">
        <v>4.5</v>
      </c>
      <c r="AB17" s="10">
        <v>1</v>
      </c>
      <c r="AC17" s="11">
        <v>4</v>
      </c>
      <c r="AD17" s="13">
        <v>181.54</v>
      </c>
    </row>
    <row r="18" spans="1:30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6</v>
      </c>
      <c r="F18" s="7">
        <v>7</v>
      </c>
      <c r="G18" s="6">
        <f t="shared" si="1"/>
        <v>91.64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v>95.12</v>
      </c>
      <c r="O18" s="10">
        <v>1</v>
      </c>
      <c r="P18" s="10">
        <v>1000</v>
      </c>
      <c r="Q18" s="10">
        <v>1050</v>
      </c>
      <c r="R18" s="10">
        <v>9</v>
      </c>
      <c r="S18" s="10">
        <v>57</v>
      </c>
      <c r="T18" s="10"/>
      <c r="U18" s="10"/>
      <c r="V18" s="10">
        <v>382</v>
      </c>
      <c r="W18" s="23">
        <v>41900</v>
      </c>
      <c r="X18" s="10">
        <v>3</v>
      </c>
      <c r="Y18" s="10">
        <v>3740740</v>
      </c>
      <c r="Z18" s="10">
        <v>14</v>
      </c>
      <c r="AA18" s="10">
        <v>6</v>
      </c>
      <c r="AB18" s="10">
        <v>1</v>
      </c>
      <c r="AC18" s="11">
        <v>3</v>
      </c>
      <c r="AD18" s="13">
        <v>184.44</v>
      </c>
    </row>
    <row r="19" spans="1:30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13</v>
      </c>
      <c r="F19" s="7">
        <v>9</v>
      </c>
      <c r="G19" s="6">
        <f t="shared" si="1"/>
        <v>191.39999999999998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102.08</v>
      </c>
      <c r="O19" s="10">
        <v>1</v>
      </c>
      <c r="P19" s="10">
        <v>1000</v>
      </c>
      <c r="Q19" s="10">
        <v>1050</v>
      </c>
      <c r="R19" s="10">
        <v>9</v>
      </c>
      <c r="S19" s="10">
        <v>67</v>
      </c>
      <c r="T19" s="10"/>
      <c r="U19" s="10"/>
      <c r="V19" s="10">
        <v>382</v>
      </c>
      <c r="W19" s="23">
        <v>41902</v>
      </c>
      <c r="X19" s="10">
        <v>2</v>
      </c>
      <c r="Y19" s="10">
        <v>3042778</v>
      </c>
      <c r="Z19" s="10">
        <v>14</v>
      </c>
      <c r="AA19" s="10">
        <v>5</v>
      </c>
      <c r="AB19" s="10">
        <v>1</v>
      </c>
      <c r="AC19" s="11">
        <v>4</v>
      </c>
      <c r="AD19" s="13">
        <v>182.12</v>
      </c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2</v>
      </c>
      <c r="F20" s="7">
        <v>2</v>
      </c>
      <c r="G20" s="6">
        <f t="shared" si="1"/>
        <v>30.159999999999997</v>
      </c>
      <c r="H20" s="5">
        <v>6</v>
      </c>
      <c r="I20" s="10">
        <v>11</v>
      </c>
      <c r="J20" s="6">
        <f t="shared" si="2"/>
        <v>96.279999999999987</v>
      </c>
      <c r="K20" s="5"/>
      <c r="L20" s="10"/>
      <c r="M20" s="8"/>
      <c r="N20" s="11">
        <v>98.89</v>
      </c>
      <c r="O20" s="10">
        <v>1</v>
      </c>
      <c r="P20" s="10">
        <v>1000</v>
      </c>
      <c r="Q20" s="10">
        <v>1050</v>
      </c>
      <c r="R20" s="10">
        <v>9</v>
      </c>
      <c r="S20" s="10">
        <v>56</v>
      </c>
      <c r="T20" s="10"/>
      <c r="U20" s="10"/>
      <c r="V20" s="14">
        <v>380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2</v>
      </c>
      <c r="F21" s="7">
        <v>2</v>
      </c>
      <c r="G21" s="6">
        <f t="shared" si="1"/>
        <v>30.159999999999997</v>
      </c>
      <c r="H21" s="5">
        <v>14</v>
      </c>
      <c r="I21" s="10">
        <v>0</v>
      </c>
      <c r="J21" s="6">
        <f t="shared" si="2"/>
        <v>194.88</v>
      </c>
      <c r="K21" s="5"/>
      <c r="L21" s="10"/>
      <c r="M21" s="8"/>
      <c r="N21" s="11">
        <v>98.6</v>
      </c>
      <c r="O21" s="10">
        <v>1</v>
      </c>
      <c r="P21" s="10">
        <v>1000</v>
      </c>
      <c r="Q21" s="10">
        <v>1050</v>
      </c>
      <c r="R21" s="16">
        <v>9</v>
      </c>
      <c r="S21" s="10">
        <v>65</v>
      </c>
      <c r="T21" s="10"/>
      <c r="U21" s="10"/>
      <c r="V21" s="10">
        <v>381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8</v>
      </c>
      <c r="F22" s="7">
        <v>8</v>
      </c>
      <c r="G22" s="6">
        <f t="shared" si="1"/>
        <v>120.63999999999999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95.12</v>
      </c>
      <c r="O22" s="10">
        <v>1</v>
      </c>
      <c r="P22" s="10">
        <v>1000</v>
      </c>
      <c r="Q22" s="10">
        <v>1050</v>
      </c>
      <c r="R22" s="10">
        <v>9</v>
      </c>
      <c r="S22" s="10">
        <v>55</v>
      </c>
      <c r="T22" s="10"/>
      <c r="U22" s="10"/>
      <c r="V22" s="10">
        <v>380</v>
      </c>
      <c r="W22" s="23">
        <v>41904</v>
      </c>
      <c r="X22" s="10">
        <v>3</v>
      </c>
      <c r="Y22" s="10">
        <v>2560726</v>
      </c>
      <c r="Z22" s="10">
        <v>14</v>
      </c>
      <c r="AA22" s="10">
        <v>3</v>
      </c>
      <c r="AB22" s="10">
        <v>1</v>
      </c>
      <c r="AC22" s="10">
        <v>4.75</v>
      </c>
      <c r="AD22" s="10">
        <v>178.93</v>
      </c>
    </row>
    <row r="23" spans="1:30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14</v>
      </c>
      <c r="F23" s="7">
        <v>3</v>
      </c>
      <c r="G23" s="6">
        <f t="shared" si="1"/>
        <v>198.35999999999999</v>
      </c>
      <c r="H23" s="5">
        <v>2</v>
      </c>
      <c r="I23" s="10">
        <v>9</v>
      </c>
      <c r="J23" s="6">
        <f t="shared" si="2"/>
        <v>38.279999999999994</v>
      </c>
      <c r="K23" s="5"/>
      <c r="L23" s="10"/>
      <c r="M23" s="8"/>
      <c r="N23" s="11">
        <v>99.76</v>
      </c>
      <c r="O23" s="10">
        <v>1</v>
      </c>
      <c r="P23" s="10">
        <v>1000</v>
      </c>
      <c r="Q23" s="10">
        <v>1050</v>
      </c>
      <c r="R23" s="10">
        <v>9</v>
      </c>
      <c r="S23" s="10">
        <v>58</v>
      </c>
      <c r="T23" s="10"/>
      <c r="U23" s="10"/>
      <c r="V23" s="10">
        <v>380</v>
      </c>
      <c r="W23" s="23">
        <v>41906</v>
      </c>
      <c r="X23" s="10">
        <v>2</v>
      </c>
      <c r="Y23" s="10">
        <v>3791652</v>
      </c>
      <c r="Z23" s="10">
        <v>14</v>
      </c>
      <c r="AA23" s="10">
        <v>4.25</v>
      </c>
      <c r="AB23" s="10">
        <v>1</v>
      </c>
      <c r="AC23" s="10">
        <v>4</v>
      </c>
      <c r="AD23" s="10">
        <v>181.25</v>
      </c>
    </row>
    <row r="24" spans="1:30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</v>
      </c>
      <c r="F24" s="7">
        <v>4</v>
      </c>
      <c r="G24" s="6">
        <f t="shared" si="1"/>
        <v>18.559999999999999</v>
      </c>
      <c r="H24" s="5">
        <v>9</v>
      </c>
      <c r="I24" s="10">
        <v>10</v>
      </c>
      <c r="J24" s="6">
        <f t="shared" si="2"/>
        <v>136.88</v>
      </c>
      <c r="K24" s="5"/>
      <c r="L24" s="10"/>
      <c r="M24" s="8"/>
      <c r="N24" s="11">
        <v>100.34</v>
      </c>
      <c r="O24" s="10">
        <v>1</v>
      </c>
      <c r="P24" s="10">
        <v>1000</v>
      </c>
      <c r="Q24" s="10">
        <v>1050</v>
      </c>
      <c r="R24" s="10">
        <v>9</v>
      </c>
      <c r="S24" s="10">
        <v>61</v>
      </c>
      <c r="T24" s="10"/>
      <c r="U24" s="10"/>
      <c r="V24" s="10">
        <v>380</v>
      </c>
      <c r="W24" s="23">
        <v>41908</v>
      </c>
      <c r="X24" s="10">
        <v>3</v>
      </c>
      <c r="Y24" s="10">
        <v>3042797</v>
      </c>
      <c r="Z24" s="10">
        <v>14</v>
      </c>
      <c r="AA24" s="10">
        <v>2</v>
      </c>
      <c r="AB24" s="10">
        <v>1</v>
      </c>
      <c r="AC24" s="10">
        <v>4</v>
      </c>
      <c r="AD24" s="10">
        <v>178.64</v>
      </c>
    </row>
    <row r="25" spans="1:30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3</v>
      </c>
      <c r="F25" s="7">
        <v>9</v>
      </c>
      <c r="G25" s="6">
        <f t="shared" si="1"/>
        <v>52.199999999999996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96.28</v>
      </c>
      <c r="O25" s="10">
        <v>1</v>
      </c>
      <c r="P25" s="10">
        <v>1000</v>
      </c>
      <c r="Q25" s="10">
        <v>1050</v>
      </c>
      <c r="R25" s="10">
        <v>9</v>
      </c>
      <c r="S25" s="10">
        <v>57</v>
      </c>
      <c r="T25" s="10"/>
      <c r="U25" s="10"/>
      <c r="V25" s="17">
        <v>378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11</v>
      </c>
      <c r="F26" s="7">
        <v>0</v>
      </c>
      <c r="G26" s="6">
        <f t="shared" si="1"/>
        <v>153.11999999999998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v>103.24</v>
      </c>
      <c r="O26" s="10">
        <v>1</v>
      </c>
      <c r="P26" s="10">
        <v>1000</v>
      </c>
      <c r="Q26" s="10">
        <v>1050</v>
      </c>
      <c r="R26" s="10">
        <v>9</v>
      </c>
      <c r="S26" s="10">
        <v>58</v>
      </c>
      <c r="T26" s="10"/>
      <c r="U26" s="10"/>
      <c r="V26" s="10">
        <v>378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14</v>
      </c>
      <c r="F27" s="7">
        <v>3</v>
      </c>
      <c r="G27" s="6">
        <f t="shared" si="1"/>
        <v>198.35999999999999</v>
      </c>
      <c r="H27" s="5">
        <v>4</v>
      </c>
      <c r="I27" s="10">
        <v>11</v>
      </c>
      <c r="J27" s="6">
        <f t="shared" si="2"/>
        <v>68.44</v>
      </c>
      <c r="K27" s="5"/>
      <c r="L27" s="10"/>
      <c r="M27" s="8"/>
      <c r="N27" s="11">
        <v>96.28</v>
      </c>
      <c r="O27" s="10">
        <v>1</v>
      </c>
      <c r="P27" s="10">
        <v>1000</v>
      </c>
      <c r="Q27" s="10">
        <v>1050</v>
      </c>
      <c r="R27" s="10">
        <v>9</v>
      </c>
      <c r="S27" s="10">
        <v>57</v>
      </c>
      <c r="T27" s="10"/>
      <c r="U27" s="10"/>
      <c r="V27" s="10">
        <v>380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</v>
      </c>
      <c r="F28" s="7">
        <v>4</v>
      </c>
      <c r="G28" s="6">
        <f t="shared" si="1"/>
        <v>18.559999999999999</v>
      </c>
      <c r="H28" s="5">
        <v>12</v>
      </c>
      <c r="I28" s="10">
        <v>4</v>
      </c>
      <c r="J28" s="6">
        <f t="shared" si="2"/>
        <v>171.67999999999998</v>
      </c>
      <c r="K28" s="5"/>
      <c r="L28" s="10"/>
      <c r="M28" s="8"/>
      <c r="N28" s="11">
        <v>105.56</v>
      </c>
      <c r="O28" s="10">
        <v>1</v>
      </c>
      <c r="P28" s="10">
        <v>1000</v>
      </c>
      <c r="Q28" s="10">
        <v>1050</v>
      </c>
      <c r="R28" s="10">
        <v>9</v>
      </c>
      <c r="S28" s="10">
        <v>57</v>
      </c>
      <c r="T28" s="10"/>
      <c r="U28" s="10"/>
      <c r="V28" s="10">
        <v>378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6</v>
      </c>
      <c r="F29" s="7">
        <v>2</v>
      </c>
      <c r="G29" s="6">
        <f t="shared" si="1"/>
        <v>85.839999999999989</v>
      </c>
      <c r="H29" s="5">
        <v>14</v>
      </c>
      <c r="I29" s="10">
        <v>2</v>
      </c>
      <c r="J29" s="6">
        <v>197.2</v>
      </c>
      <c r="K29" s="5"/>
      <c r="L29" s="10"/>
      <c r="M29" s="8"/>
      <c r="N29" s="11">
        <v>92.8</v>
      </c>
      <c r="O29" s="10">
        <v>1</v>
      </c>
      <c r="P29" s="10">
        <v>1000</v>
      </c>
      <c r="Q29" s="10">
        <v>1050</v>
      </c>
      <c r="R29" s="10">
        <v>9</v>
      </c>
      <c r="S29" s="10">
        <v>56</v>
      </c>
      <c r="T29" s="10"/>
      <c r="U29" s="10"/>
      <c r="V29" s="10">
        <v>378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13</v>
      </c>
      <c r="F30" s="7">
        <v>5</v>
      </c>
      <c r="G30" s="6">
        <f t="shared" si="1"/>
        <v>186.76</v>
      </c>
      <c r="H30" s="5">
        <v>1</v>
      </c>
      <c r="I30" s="10">
        <v>4.75</v>
      </c>
      <c r="J30" s="6">
        <f t="shared" ref="J30:J39" si="4">((+H30*12)+I30)*1.16</f>
        <v>19.43</v>
      </c>
      <c r="K30" s="5"/>
      <c r="L30" s="10"/>
      <c r="M30" s="8"/>
      <c r="N30" s="11">
        <v>102.08</v>
      </c>
      <c r="O30" s="10">
        <v>1</v>
      </c>
      <c r="P30" s="10">
        <v>1000</v>
      </c>
      <c r="Q30" s="10">
        <v>1050</v>
      </c>
      <c r="R30" s="10">
        <v>9</v>
      </c>
      <c r="S30" s="10">
        <v>56</v>
      </c>
      <c r="T30" s="10"/>
      <c r="U30" s="10"/>
      <c r="V30" s="10">
        <v>378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</v>
      </c>
      <c r="F31" s="7">
        <v>4</v>
      </c>
      <c r="G31" s="6">
        <f t="shared" si="1"/>
        <v>18.559999999999999</v>
      </c>
      <c r="H31" s="5">
        <v>7</v>
      </c>
      <c r="I31" s="10">
        <v>2</v>
      </c>
      <c r="J31" s="6">
        <f t="shared" si="4"/>
        <v>99.759999999999991</v>
      </c>
      <c r="K31" s="5"/>
      <c r="L31" s="10"/>
      <c r="M31" s="8"/>
      <c r="N31" s="11">
        <v>93.38</v>
      </c>
      <c r="O31" s="10">
        <v>1</v>
      </c>
      <c r="P31" s="10">
        <v>1000</v>
      </c>
      <c r="Q31" s="10">
        <v>1050</v>
      </c>
      <c r="R31" s="10">
        <v>9</v>
      </c>
      <c r="S31" s="10">
        <v>55</v>
      </c>
      <c r="T31" s="10"/>
      <c r="U31" s="10"/>
      <c r="V31" s="10">
        <v>378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1</v>
      </c>
      <c r="F32" s="7">
        <v>8</v>
      </c>
      <c r="G32" s="6">
        <f t="shared" si="1"/>
        <v>23.2</v>
      </c>
      <c r="H32" s="5">
        <v>14</v>
      </c>
      <c r="I32" s="10">
        <v>0</v>
      </c>
      <c r="J32" s="6">
        <f t="shared" si="4"/>
        <v>194.88</v>
      </c>
      <c r="K32" s="5"/>
      <c r="L32" s="10"/>
      <c r="M32" s="8"/>
      <c r="N32" s="11">
        <v>99.76</v>
      </c>
      <c r="O32" s="10">
        <v>1</v>
      </c>
      <c r="P32" s="10">
        <v>1000</v>
      </c>
      <c r="Q32" s="10">
        <v>1050</v>
      </c>
      <c r="R32" s="10">
        <v>9</v>
      </c>
      <c r="S32" s="10">
        <v>58</v>
      </c>
      <c r="T32" s="10"/>
      <c r="U32" s="10"/>
      <c r="V32" s="10">
        <v>378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8</v>
      </c>
      <c r="F33" s="7">
        <v>4</v>
      </c>
      <c r="G33" s="6">
        <f t="shared" si="1"/>
        <v>115.99999999999999</v>
      </c>
      <c r="H33" s="5">
        <v>14</v>
      </c>
      <c r="I33" s="10">
        <v>0</v>
      </c>
      <c r="J33" s="6">
        <f t="shared" si="4"/>
        <v>194.88</v>
      </c>
      <c r="K33" s="5"/>
      <c r="L33" s="10"/>
      <c r="M33" s="8"/>
      <c r="N33" s="11">
        <f>IF(B33=0,0,(D33+G33)-(D32+G32))</f>
        <v>92.799999999999983</v>
      </c>
      <c r="O33" s="10">
        <v>1</v>
      </c>
      <c r="P33" s="10">
        <v>1000</v>
      </c>
      <c r="Q33" s="10">
        <v>1050</v>
      </c>
      <c r="R33" s="10">
        <v>9</v>
      </c>
      <c r="S33" s="10">
        <v>57</v>
      </c>
      <c r="T33" s="10"/>
      <c r="U33" s="10"/>
      <c r="V33" s="10">
        <v>378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2</v>
      </c>
      <c r="F34" s="7">
        <v>2</v>
      </c>
      <c r="G34" s="6">
        <f t="shared" si="1"/>
        <v>30.159999999999997</v>
      </c>
      <c r="H34" s="5">
        <v>1</v>
      </c>
      <c r="I34" s="10">
        <v>6</v>
      </c>
      <c r="J34" s="6">
        <f t="shared" si="4"/>
        <v>20.88</v>
      </c>
      <c r="K34" s="5"/>
      <c r="L34" s="10"/>
      <c r="M34" s="8"/>
      <c r="N34" s="11">
        <v>100.92</v>
      </c>
      <c r="O34" s="10">
        <v>1</v>
      </c>
      <c r="P34" s="10">
        <v>1000</v>
      </c>
      <c r="Q34" s="10">
        <v>1050</v>
      </c>
      <c r="R34" s="10">
        <v>9</v>
      </c>
      <c r="S34" s="10">
        <v>56</v>
      </c>
      <c r="T34" s="10"/>
      <c r="U34" s="10"/>
      <c r="V34" s="10">
        <v>378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2</v>
      </c>
      <c r="F35" s="7">
        <v>2</v>
      </c>
      <c r="G35" s="6">
        <f t="shared" si="1"/>
        <v>30.159999999999997</v>
      </c>
      <c r="H35" s="5">
        <v>8</v>
      </c>
      <c r="I35" s="10">
        <v>6</v>
      </c>
      <c r="J35" s="6">
        <f t="shared" si="4"/>
        <v>118.32</v>
      </c>
      <c r="K35" s="5"/>
      <c r="L35" s="10"/>
      <c r="M35" s="8"/>
      <c r="N35" s="11">
        <v>97.44</v>
      </c>
      <c r="O35" s="10">
        <v>1</v>
      </c>
      <c r="P35" s="10">
        <v>1000</v>
      </c>
      <c r="Q35" s="10">
        <v>1050</v>
      </c>
      <c r="R35" s="10">
        <v>9</v>
      </c>
      <c r="S35" s="10">
        <v>61</v>
      </c>
      <c r="T35" s="10"/>
      <c r="U35" s="10"/>
      <c r="V35" s="10">
        <v>378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3</v>
      </c>
      <c r="F36" s="7">
        <v>3</v>
      </c>
      <c r="G36" s="6">
        <f t="shared" si="1"/>
        <v>45.239999999999995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96.28</v>
      </c>
      <c r="O36" s="10">
        <v>1</v>
      </c>
      <c r="P36" s="10">
        <v>1000</v>
      </c>
      <c r="Q36" s="10">
        <v>1050</v>
      </c>
      <c r="R36" s="10">
        <v>9</v>
      </c>
      <c r="S36" s="10">
        <v>57</v>
      </c>
      <c r="T36" s="10"/>
      <c r="U36" s="10"/>
      <c r="V36" s="10">
        <v>378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10</v>
      </c>
      <c r="F37" s="7">
        <v>6</v>
      </c>
      <c r="G37" s="6">
        <f t="shared" si="1"/>
        <v>146.16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v>103.24</v>
      </c>
      <c r="O37" s="10">
        <v>1</v>
      </c>
      <c r="P37" s="10">
        <v>1000</v>
      </c>
      <c r="Q37" s="10">
        <v>1050</v>
      </c>
      <c r="R37" s="10">
        <v>9</v>
      </c>
      <c r="S37" s="10">
        <v>56</v>
      </c>
      <c r="T37" s="10"/>
      <c r="U37" s="10"/>
      <c r="V37" s="10">
        <v>378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3</v>
      </c>
      <c r="D38" s="6">
        <f t="shared" si="0"/>
        <v>17.399999999999999</v>
      </c>
      <c r="E38" s="5">
        <v>14</v>
      </c>
      <c r="F38" s="7">
        <v>3</v>
      </c>
      <c r="G38" s="6">
        <f t="shared" si="1"/>
        <v>198.35999999999999</v>
      </c>
      <c r="H38" s="5">
        <v>4</v>
      </c>
      <c r="I38" s="10">
        <v>8</v>
      </c>
      <c r="J38" s="6">
        <f t="shared" si="4"/>
        <v>64.959999999999994</v>
      </c>
      <c r="K38" s="5"/>
      <c r="L38" s="10"/>
      <c r="M38" s="8"/>
      <c r="N38" s="11">
        <v>98.6</v>
      </c>
      <c r="O38" s="10">
        <v>1</v>
      </c>
      <c r="P38" s="10">
        <v>1000</v>
      </c>
      <c r="Q38" s="10">
        <v>1050</v>
      </c>
      <c r="R38" s="10">
        <v>9</v>
      </c>
      <c r="S38" s="10">
        <v>55</v>
      </c>
      <c r="T38" s="10"/>
      <c r="U38" s="10"/>
      <c r="V38" s="10">
        <v>378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2957.42</v>
      </c>
      <c r="O40" s="20"/>
      <c r="T40" s="22" t="s">
        <v>34</v>
      </c>
      <c r="U40" s="20">
        <f>SUM(U9:U39)</f>
        <v>0</v>
      </c>
      <c r="V40" s="20">
        <f>SUM(V9:V39)</f>
        <v>11401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2957.42</v>
      </c>
      <c r="O42" s="9">
        <f>O40+O41</f>
        <v>0</v>
      </c>
      <c r="S42" t="s">
        <v>48</v>
      </c>
      <c r="U42" s="9">
        <f>U40+U41</f>
        <v>0</v>
      </c>
      <c r="V42" s="9">
        <f>V40+V41</f>
        <v>11401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2" zoomScale="75" zoomScaleNormal="75" zoomScalePageLayoutView="75" workbookViewId="0">
      <selection activeCell="W29" sqref="T27:AB2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>
        <v>43739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5</v>
      </c>
      <c r="F8" s="7">
        <v>8</v>
      </c>
      <c r="G8" s="6">
        <f t="shared" ref="G8:G39" si="1">((+E8*12)+F8)*1.16</f>
        <v>78.88</v>
      </c>
      <c r="H8" s="5">
        <v>14</v>
      </c>
      <c r="I8" s="5">
        <v>3</v>
      </c>
      <c r="J8" s="6">
        <f t="shared" ref="J8:J29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6</v>
      </c>
      <c r="F9" s="7">
        <v>1</v>
      </c>
      <c r="G9" s="6">
        <f t="shared" si="1"/>
        <v>84.679999999999993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5.8</v>
      </c>
      <c r="O9" s="10"/>
      <c r="P9" s="10">
        <v>675</v>
      </c>
      <c r="Q9" s="10"/>
      <c r="R9" s="10">
        <v>9</v>
      </c>
      <c r="S9" s="10">
        <v>74</v>
      </c>
      <c r="T9" s="10">
        <v>73</v>
      </c>
      <c r="U9" s="10"/>
      <c r="V9" s="10">
        <v>733</v>
      </c>
      <c r="W9" s="12">
        <v>43744</v>
      </c>
      <c r="X9" s="10">
        <v>3</v>
      </c>
      <c r="Y9" s="10">
        <v>726987</v>
      </c>
      <c r="Z9" s="10">
        <v>13</v>
      </c>
      <c r="AA9" s="10">
        <v>11</v>
      </c>
      <c r="AB9" s="10">
        <v>1</v>
      </c>
      <c r="AC9" s="11">
        <v>5</v>
      </c>
      <c r="AD9" s="13">
        <v>175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6</v>
      </c>
      <c r="F10" s="7">
        <v>8</v>
      </c>
      <c r="G10" s="6">
        <f t="shared" si="1"/>
        <v>92.8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8.1199999999999992</v>
      </c>
      <c r="O10" s="10"/>
      <c r="P10" s="10">
        <v>675</v>
      </c>
      <c r="Q10" s="10"/>
      <c r="R10" s="10">
        <v>9</v>
      </c>
      <c r="S10" s="10">
        <v>70</v>
      </c>
      <c r="T10" s="10">
        <v>78</v>
      </c>
      <c r="U10" s="10"/>
      <c r="V10" s="10">
        <v>735</v>
      </c>
      <c r="W10" s="12">
        <v>43744</v>
      </c>
      <c r="X10" s="10">
        <v>2</v>
      </c>
      <c r="Y10" s="10">
        <v>727118</v>
      </c>
      <c r="Z10" s="10">
        <v>8</v>
      </c>
      <c r="AA10" s="10">
        <v>2</v>
      </c>
      <c r="AB10" s="10">
        <v>6</v>
      </c>
      <c r="AC10" s="11">
        <v>9</v>
      </c>
      <c r="AD10" s="13">
        <v>19.829999999999998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7</v>
      </c>
      <c r="F11" s="7">
        <v>4</v>
      </c>
      <c r="G11" s="6">
        <f t="shared" si="1"/>
        <v>102.08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9.2799999999999994</v>
      </c>
      <c r="O11" s="10"/>
      <c r="P11" s="10">
        <v>675</v>
      </c>
      <c r="Q11" s="10"/>
      <c r="R11" s="10">
        <v>9</v>
      </c>
      <c r="S11" s="10">
        <v>73</v>
      </c>
      <c r="T11" s="10">
        <v>65</v>
      </c>
      <c r="U11" s="10"/>
      <c r="V11" s="10">
        <v>727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7</v>
      </c>
      <c r="F12" s="7">
        <v>11</v>
      </c>
      <c r="G12" s="6">
        <f t="shared" si="1"/>
        <v>110.19999999999999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8.1199999999999992</v>
      </c>
      <c r="O12" s="10"/>
      <c r="P12" s="10">
        <v>675</v>
      </c>
      <c r="Q12" s="10"/>
      <c r="R12" s="10">
        <v>9</v>
      </c>
      <c r="S12" s="10">
        <v>64</v>
      </c>
      <c r="T12" s="10">
        <v>86</v>
      </c>
      <c r="U12" s="10"/>
      <c r="V12" s="10">
        <v>722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8</v>
      </c>
      <c r="F13" s="7">
        <v>2</v>
      </c>
      <c r="G13" s="6">
        <f t="shared" si="1"/>
        <v>113.67999999999999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3.48</v>
      </c>
      <c r="O13" s="10"/>
      <c r="P13" s="10">
        <v>1800</v>
      </c>
      <c r="Q13" s="10" t="s">
        <v>33</v>
      </c>
      <c r="R13" s="10">
        <v>9</v>
      </c>
      <c r="S13" s="10">
        <v>14</v>
      </c>
      <c r="T13" s="10">
        <v>0</v>
      </c>
      <c r="U13" s="10"/>
      <c r="V13" s="10">
        <v>334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6</v>
      </c>
      <c r="F14" s="7">
        <v>9</v>
      </c>
      <c r="G14" s="6">
        <f t="shared" si="1"/>
        <v>93.96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v>0</v>
      </c>
      <c r="O14" s="10"/>
      <c r="P14" s="10">
        <v>1850</v>
      </c>
      <c r="Q14" s="10" t="s">
        <v>33</v>
      </c>
      <c r="R14" s="10">
        <v>9</v>
      </c>
      <c r="S14" s="10">
        <v>14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9</v>
      </c>
      <c r="G15" s="6">
        <f t="shared" si="1"/>
        <v>93.96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0</v>
      </c>
      <c r="O15" s="10"/>
      <c r="P15" s="10">
        <v>1875</v>
      </c>
      <c r="Q15" s="10" t="s">
        <v>33</v>
      </c>
      <c r="R15" s="10">
        <v>9</v>
      </c>
      <c r="S15" s="10">
        <v>14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6</v>
      </c>
      <c r="F16" s="7">
        <v>9</v>
      </c>
      <c r="G16" s="6">
        <f t="shared" si="1"/>
        <v>93.96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 t="s">
        <v>318</v>
      </c>
      <c r="N16" s="11">
        <v>0</v>
      </c>
      <c r="O16" s="10"/>
      <c r="P16" s="10">
        <v>1900</v>
      </c>
      <c r="Q16" s="10" t="s">
        <v>33</v>
      </c>
      <c r="R16" s="10">
        <v>9</v>
      </c>
      <c r="S16" s="10">
        <v>14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6</v>
      </c>
      <c r="F17" s="7">
        <v>9</v>
      </c>
      <c r="G17" s="6">
        <f t="shared" si="1"/>
        <v>93.96</v>
      </c>
      <c r="H17" s="5">
        <v>1</v>
      </c>
      <c r="I17" s="10">
        <v>11</v>
      </c>
      <c r="J17" s="6">
        <f t="shared" si="2"/>
        <v>26.68</v>
      </c>
      <c r="K17" s="5"/>
      <c r="L17" s="10"/>
      <c r="M17" s="8"/>
      <c r="N17" s="11">
        <v>6.96</v>
      </c>
      <c r="O17" s="10"/>
      <c r="P17" s="10">
        <v>1200</v>
      </c>
      <c r="Q17" s="10"/>
      <c r="R17" s="10">
        <v>9</v>
      </c>
      <c r="S17" s="10">
        <v>96</v>
      </c>
      <c r="T17" s="10">
        <v>27</v>
      </c>
      <c r="U17" s="10"/>
      <c r="V17" s="10">
        <v>431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6</v>
      </c>
      <c r="F18" s="7">
        <v>9</v>
      </c>
      <c r="G18" s="6">
        <f t="shared" si="1"/>
        <v>93.96</v>
      </c>
      <c r="H18" s="5">
        <v>2</v>
      </c>
      <c r="I18" s="10">
        <v>5</v>
      </c>
      <c r="J18" s="6">
        <f t="shared" si="2"/>
        <v>33.64</v>
      </c>
      <c r="K18" s="5"/>
      <c r="L18" s="10"/>
      <c r="M18" s="8"/>
      <c r="N18" s="11">
        <v>6.96</v>
      </c>
      <c r="O18" s="10"/>
      <c r="P18" s="10">
        <v>1150</v>
      </c>
      <c r="Q18" s="10"/>
      <c r="R18" s="10">
        <v>9</v>
      </c>
      <c r="S18" s="10">
        <v>70</v>
      </c>
      <c r="T18" s="10">
        <v>33</v>
      </c>
      <c r="U18" s="10"/>
      <c r="V18" s="10">
        <v>497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6</v>
      </c>
      <c r="F19" s="7">
        <v>9</v>
      </c>
      <c r="G19" s="6">
        <f t="shared" si="1"/>
        <v>93.96</v>
      </c>
      <c r="H19" s="5">
        <v>2</v>
      </c>
      <c r="I19" s="10">
        <v>11</v>
      </c>
      <c r="J19" s="6">
        <f t="shared" si="2"/>
        <v>40.599999999999994</v>
      </c>
      <c r="K19" s="5"/>
      <c r="L19" s="10"/>
      <c r="M19" s="8"/>
      <c r="N19" s="11">
        <v>6.96</v>
      </c>
      <c r="O19" s="10"/>
      <c r="P19" s="10">
        <v>1125</v>
      </c>
      <c r="Q19" s="10"/>
      <c r="R19" s="10">
        <v>9</v>
      </c>
      <c r="S19" s="10">
        <v>62</v>
      </c>
      <c r="T19" s="10">
        <v>24</v>
      </c>
      <c r="U19" s="10"/>
      <c r="V19" s="10">
        <v>447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6</v>
      </c>
      <c r="F20" s="7">
        <v>9</v>
      </c>
      <c r="G20" s="6">
        <f t="shared" si="1"/>
        <v>93.96</v>
      </c>
      <c r="H20" s="5">
        <v>3</v>
      </c>
      <c r="I20" s="10">
        <v>5</v>
      </c>
      <c r="J20" s="6">
        <f t="shared" si="2"/>
        <v>47.559999999999995</v>
      </c>
      <c r="K20" s="5"/>
      <c r="L20" s="10"/>
      <c r="M20" s="8"/>
      <c r="N20" s="11">
        <v>6.96</v>
      </c>
      <c r="O20" s="10"/>
      <c r="P20" s="10">
        <v>1100</v>
      </c>
      <c r="Q20" s="10"/>
      <c r="R20" s="10">
        <v>9</v>
      </c>
      <c r="S20" s="10">
        <v>62</v>
      </c>
      <c r="T20" s="10">
        <v>41</v>
      </c>
      <c r="U20" s="10"/>
      <c r="V20" s="14">
        <v>472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6</v>
      </c>
      <c r="F21" s="7">
        <v>9</v>
      </c>
      <c r="G21" s="6">
        <f t="shared" si="1"/>
        <v>93.96</v>
      </c>
      <c r="H21" s="5">
        <v>4</v>
      </c>
      <c r="I21" s="10">
        <v>0</v>
      </c>
      <c r="J21" s="6">
        <f t="shared" si="2"/>
        <v>55.679999999999993</v>
      </c>
      <c r="K21" s="5"/>
      <c r="L21" s="10"/>
      <c r="M21" s="8"/>
      <c r="N21" s="11">
        <v>8.1199999999999992</v>
      </c>
      <c r="O21" s="10"/>
      <c r="P21" s="10">
        <v>1150</v>
      </c>
      <c r="Q21" s="10"/>
      <c r="R21" s="16">
        <v>9</v>
      </c>
      <c r="S21" s="10">
        <v>62</v>
      </c>
      <c r="T21" s="10">
        <v>44</v>
      </c>
      <c r="U21" s="10"/>
      <c r="V21" s="10">
        <v>523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6</v>
      </c>
      <c r="F22" s="7">
        <v>9</v>
      </c>
      <c r="G22" s="6">
        <f t="shared" si="1"/>
        <v>93.96</v>
      </c>
      <c r="H22" s="5">
        <v>4</v>
      </c>
      <c r="I22" s="10">
        <v>6</v>
      </c>
      <c r="J22" s="6">
        <f t="shared" si="2"/>
        <v>62.639999999999993</v>
      </c>
      <c r="K22" s="5"/>
      <c r="L22" s="10"/>
      <c r="M22" s="8"/>
      <c r="N22" s="11">
        <v>6.96</v>
      </c>
      <c r="O22" s="10"/>
      <c r="P22" s="10">
        <v>1150</v>
      </c>
      <c r="Q22" s="10"/>
      <c r="R22" s="10">
        <v>9</v>
      </c>
      <c r="S22" s="10">
        <v>63</v>
      </c>
      <c r="T22" s="10">
        <v>45</v>
      </c>
      <c r="U22" s="10"/>
      <c r="V22" s="10">
        <v>545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6</v>
      </c>
      <c r="F23" s="7">
        <v>9</v>
      </c>
      <c r="G23" s="6">
        <f t="shared" si="1"/>
        <v>93.96</v>
      </c>
      <c r="H23" s="5">
        <v>4</v>
      </c>
      <c r="I23" s="10">
        <v>11</v>
      </c>
      <c r="J23" s="6">
        <f t="shared" si="2"/>
        <v>68.44</v>
      </c>
      <c r="K23" s="5"/>
      <c r="L23" s="10"/>
      <c r="M23" s="8"/>
      <c r="N23" s="11">
        <v>5.8</v>
      </c>
      <c r="O23" s="10"/>
      <c r="P23" s="10">
        <v>1700</v>
      </c>
      <c r="Q23" s="10" t="s">
        <v>319</v>
      </c>
      <c r="R23" s="10">
        <v>9</v>
      </c>
      <c r="S23" s="10">
        <v>14</v>
      </c>
      <c r="T23" s="10">
        <v>0</v>
      </c>
      <c r="U23" s="10"/>
      <c r="V23" s="10">
        <v>289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9</v>
      </c>
      <c r="G24" s="6">
        <f t="shared" si="1"/>
        <v>93.96</v>
      </c>
      <c r="H24" s="5">
        <v>5</v>
      </c>
      <c r="I24" s="10">
        <v>4</v>
      </c>
      <c r="J24" s="6">
        <f t="shared" si="2"/>
        <v>74.239999999999995</v>
      </c>
      <c r="K24" s="5"/>
      <c r="L24" s="10"/>
      <c r="M24" s="8"/>
      <c r="N24" s="11">
        <v>5.8</v>
      </c>
      <c r="O24" s="10"/>
      <c r="P24" s="10">
        <v>1200</v>
      </c>
      <c r="Q24" s="10"/>
      <c r="R24" s="10">
        <v>9</v>
      </c>
      <c r="S24" s="10">
        <v>65</v>
      </c>
      <c r="T24" s="10">
        <v>50</v>
      </c>
      <c r="U24" s="10"/>
      <c r="V24" s="10">
        <v>458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6</v>
      </c>
      <c r="F25" s="7">
        <v>9</v>
      </c>
      <c r="G25" s="6">
        <f t="shared" si="1"/>
        <v>93.96</v>
      </c>
      <c r="H25" s="5">
        <v>5</v>
      </c>
      <c r="I25" s="10">
        <v>8</v>
      </c>
      <c r="J25" s="6">
        <f t="shared" si="2"/>
        <v>78.88</v>
      </c>
      <c r="K25" s="5"/>
      <c r="L25" s="10"/>
      <c r="M25" s="8"/>
      <c r="N25" s="11">
        <v>4.6399999999999997</v>
      </c>
      <c r="O25" s="10"/>
      <c r="P25" s="10">
        <v>1150</v>
      </c>
      <c r="Q25" s="10"/>
      <c r="R25" s="10">
        <v>9</v>
      </c>
      <c r="S25" s="10">
        <v>65</v>
      </c>
      <c r="T25" s="10">
        <v>55</v>
      </c>
      <c r="U25" s="10"/>
      <c r="V25" s="17">
        <v>580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6</v>
      </c>
      <c r="F26" s="7">
        <v>9</v>
      </c>
      <c r="G26" s="6">
        <f t="shared" si="1"/>
        <v>93.96</v>
      </c>
      <c r="H26" s="5">
        <v>6</v>
      </c>
      <c r="I26" s="10">
        <v>0</v>
      </c>
      <c r="J26" s="6">
        <f t="shared" si="2"/>
        <v>83.52</v>
      </c>
      <c r="K26" s="5"/>
      <c r="L26" s="10"/>
      <c r="M26" s="8"/>
      <c r="N26" s="11">
        <v>4.6399999999999997</v>
      </c>
      <c r="O26" s="10"/>
      <c r="P26" s="10">
        <v>1150</v>
      </c>
      <c r="Q26" s="10"/>
      <c r="R26" s="10">
        <v>9</v>
      </c>
      <c r="S26" s="10">
        <v>67</v>
      </c>
      <c r="T26" s="10">
        <v>57</v>
      </c>
      <c r="U26" s="10"/>
      <c r="V26" s="10">
        <v>601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6</v>
      </c>
      <c r="F27" s="7">
        <v>9</v>
      </c>
      <c r="G27" s="6">
        <f t="shared" si="1"/>
        <v>93.96</v>
      </c>
      <c r="H27" s="5">
        <v>6</v>
      </c>
      <c r="I27" s="10">
        <v>5</v>
      </c>
      <c r="J27" s="6">
        <f t="shared" si="2"/>
        <v>89.32</v>
      </c>
      <c r="K27" s="5"/>
      <c r="L27" s="10"/>
      <c r="M27" s="8"/>
      <c r="N27" s="11">
        <v>5.8</v>
      </c>
      <c r="O27" s="10"/>
      <c r="P27" s="10">
        <v>1100</v>
      </c>
      <c r="Q27" s="10"/>
      <c r="R27" s="10">
        <v>9</v>
      </c>
      <c r="S27" s="10">
        <v>67</v>
      </c>
      <c r="T27" s="10">
        <v>65</v>
      </c>
      <c r="U27" s="10"/>
      <c r="V27" s="10">
        <v>630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6</v>
      </c>
      <c r="F28" s="7">
        <v>9</v>
      </c>
      <c r="G28" s="6">
        <f t="shared" si="1"/>
        <v>93.96</v>
      </c>
      <c r="H28" s="5">
        <v>6</v>
      </c>
      <c r="I28" s="10">
        <v>10</v>
      </c>
      <c r="J28" s="6">
        <f t="shared" si="2"/>
        <v>95.11999999999999</v>
      </c>
      <c r="K28" s="5"/>
      <c r="L28" s="10"/>
      <c r="M28" s="8"/>
      <c r="N28" s="11">
        <v>5.8</v>
      </c>
      <c r="O28" s="10"/>
      <c r="P28" s="10">
        <v>1100</v>
      </c>
      <c r="Q28" s="10"/>
      <c r="R28" s="10">
        <v>9</v>
      </c>
      <c r="S28" s="10">
        <v>72</v>
      </c>
      <c r="T28" s="10">
        <v>60</v>
      </c>
      <c r="U28" s="10"/>
      <c r="V28" s="10">
        <v>650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6</v>
      </c>
      <c r="F29" s="7">
        <v>9</v>
      </c>
      <c r="G29" s="6">
        <f t="shared" si="1"/>
        <v>93.96</v>
      </c>
      <c r="H29" s="5">
        <v>7</v>
      </c>
      <c r="I29" s="10">
        <v>3</v>
      </c>
      <c r="J29" s="6">
        <f t="shared" si="2"/>
        <v>100.91999999999999</v>
      </c>
      <c r="K29" s="5"/>
      <c r="L29" s="10"/>
      <c r="M29" s="8"/>
      <c r="N29" s="11">
        <v>5.8</v>
      </c>
      <c r="O29" s="10"/>
      <c r="P29" s="10">
        <v>1050</v>
      </c>
      <c r="Q29" s="10"/>
      <c r="R29" s="10">
        <v>9</v>
      </c>
      <c r="S29" s="10">
        <v>70</v>
      </c>
      <c r="T29" s="10">
        <v>71</v>
      </c>
      <c r="U29" s="10"/>
      <c r="V29" s="10">
        <v>675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6</v>
      </c>
      <c r="F30" s="7">
        <v>9</v>
      </c>
      <c r="G30" s="6">
        <f t="shared" si="1"/>
        <v>93.96</v>
      </c>
      <c r="H30" s="5">
        <v>7</v>
      </c>
      <c r="I30" s="10">
        <v>8</v>
      </c>
      <c r="J30" s="6">
        <f t="shared" ref="J30:J39" si="4">((+H30*12)+I30)*1.16</f>
        <v>106.72</v>
      </c>
      <c r="K30" s="5"/>
      <c r="L30" s="10"/>
      <c r="M30" s="8"/>
      <c r="N30" s="11">
        <v>5.8</v>
      </c>
      <c r="O30" s="10"/>
      <c r="P30" s="10">
        <v>1050</v>
      </c>
      <c r="Q30" s="10"/>
      <c r="R30" s="10">
        <v>9</v>
      </c>
      <c r="S30" s="10">
        <v>71</v>
      </c>
      <c r="T30" s="10">
        <v>72</v>
      </c>
      <c r="U30" s="10"/>
      <c r="V30" s="10">
        <v>680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9</v>
      </c>
      <c r="G31" s="6">
        <f t="shared" si="1"/>
        <v>93.96</v>
      </c>
      <c r="H31" s="5">
        <v>8</v>
      </c>
      <c r="I31" s="10">
        <v>1</v>
      </c>
      <c r="J31" s="6">
        <f t="shared" si="4"/>
        <v>112.52</v>
      </c>
      <c r="K31" s="5"/>
      <c r="L31" s="10"/>
      <c r="M31" s="8"/>
      <c r="N31" s="11">
        <v>5.8</v>
      </c>
      <c r="O31" s="10"/>
      <c r="P31" s="10">
        <v>1050</v>
      </c>
      <c r="Q31" s="10"/>
      <c r="R31" s="10">
        <v>9</v>
      </c>
      <c r="S31" s="10">
        <v>72</v>
      </c>
      <c r="T31" s="10">
        <v>68</v>
      </c>
      <c r="U31" s="10"/>
      <c r="V31" s="10">
        <v>678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6</v>
      </c>
      <c r="F32" s="7">
        <v>9</v>
      </c>
      <c r="G32" s="6">
        <f t="shared" si="1"/>
        <v>93.96</v>
      </c>
      <c r="H32" s="5">
        <v>8</v>
      </c>
      <c r="I32" s="10">
        <v>6</v>
      </c>
      <c r="J32" s="6">
        <f t="shared" si="4"/>
        <v>118.32</v>
      </c>
      <c r="K32" s="5"/>
      <c r="L32" s="10"/>
      <c r="M32" s="8"/>
      <c r="N32" s="11">
        <v>5.8</v>
      </c>
      <c r="O32" s="10"/>
      <c r="P32" s="10">
        <v>1050</v>
      </c>
      <c r="Q32" s="10"/>
      <c r="R32" s="10">
        <v>9</v>
      </c>
      <c r="S32" s="10">
        <v>67</v>
      </c>
      <c r="T32" s="10">
        <v>71</v>
      </c>
      <c r="U32" s="10"/>
      <c r="V32" s="10">
        <v>676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9</v>
      </c>
      <c r="G33" s="6">
        <f t="shared" si="1"/>
        <v>93.96</v>
      </c>
      <c r="H33" s="5">
        <v>8</v>
      </c>
      <c r="I33" s="10">
        <v>11</v>
      </c>
      <c r="J33" s="6">
        <f t="shared" si="4"/>
        <v>124.11999999999999</v>
      </c>
      <c r="K33" s="5"/>
      <c r="L33" s="10"/>
      <c r="M33" s="8"/>
      <c r="N33" s="11">
        <v>5.8</v>
      </c>
      <c r="O33" s="10"/>
      <c r="P33" s="10">
        <v>1050</v>
      </c>
      <c r="Q33" s="10"/>
      <c r="R33" s="10">
        <v>9</v>
      </c>
      <c r="S33" s="10">
        <v>68</v>
      </c>
      <c r="T33" s="10">
        <v>69</v>
      </c>
      <c r="U33" s="10"/>
      <c r="V33" s="10">
        <v>675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6</v>
      </c>
      <c r="F34" s="7">
        <v>9</v>
      </c>
      <c r="G34" s="6">
        <f t="shared" si="1"/>
        <v>93.96</v>
      </c>
      <c r="H34" s="5">
        <v>9</v>
      </c>
      <c r="I34" s="10">
        <v>4</v>
      </c>
      <c r="J34" s="6">
        <f t="shared" si="4"/>
        <v>129.91999999999999</v>
      </c>
      <c r="K34" s="5"/>
      <c r="L34" s="10"/>
      <c r="M34" s="8"/>
      <c r="N34" s="11">
        <v>5.8</v>
      </c>
      <c r="O34" s="10"/>
      <c r="P34" s="10">
        <v>1050</v>
      </c>
      <c r="Q34" s="10"/>
      <c r="R34" s="10">
        <v>9</v>
      </c>
      <c r="S34" s="10">
        <v>68</v>
      </c>
      <c r="T34" s="10">
        <v>74</v>
      </c>
      <c r="U34" s="10"/>
      <c r="V34" s="10">
        <v>686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6</v>
      </c>
      <c r="F35" s="7">
        <v>9</v>
      </c>
      <c r="G35" s="6">
        <f t="shared" si="1"/>
        <v>93.96</v>
      </c>
      <c r="H35" s="5">
        <v>9</v>
      </c>
      <c r="I35" s="10">
        <v>9</v>
      </c>
      <c r="J35" s="6">
        <f t="shared" si="4"/>
        <v>135.72</v>
      </c>
      <c r="K35" s="5"/>
      <c r="L35" s="10"/>
      <c r="M35" s="8"/>
      <c r="N35" s="11">
        <v>5.8</v>
      </c>
      <c r="O35" s="10"/>
      <c r="P35" s="10">
        <v>1050</v>
      </c>
      <c r="Q35" s="10"/>
      <c r="R35" s="10">
        <v>9</v>
      </c>
      <c r="S35" s="10">
        <v>71</v>
      </c>
      <c r="T35" s="10">
        <v>70</v>
      </c>
      <c r="U35" s="10"/>
      <c r="V35" s="10">
        <v>687</v>
      </c>
      <c r="W35" s="19" t="s">
        <v>45</v>
      </c>
      <c r="X35" s="19"/>
      <c r="Y35" s="34" t="s">
        <v>315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6</v>
      </c>
      <c r="F36" s="7">
        <v>9</v>
      </c>
      <c r="G36" s="6">
        <f t="shared" si="1"/>
        <v>93.96</v>
      </c>
      <c r="H36" s="5">
        <v>10</v>
      </c>
      <c r="I36" s="10">
        <v>2</v>
      </c>
      <c r="J36" s="6">
        <f t="shared" si="4"/>
        <v>141.51999999999998</v>
      </c>
      <c r="K36" s="5"/>
      <c r="L36" s="10"/>
      <c r="M36" s="8"/>
      <c r="N36" s="11">
        <v>5.8</v>
      </c>
      <c r="O36" s="10"/>
      <c r="P36" s="10">
        <v>1050</v>
      </c>
      <c r="Q36" s="10"/>
      <c r="R36" s="10">
        <v>9</v>
      </c>
      <c r="S36" s="10">
        <v>69</v>
      </c>
      <c r="T36" s="10">
        <v>76</v>
      </c>
      <c r="U36" s="10"/>
      <c r="V36" s="10">
        <v>692</v>
      </c>
      <c r="W36" s="34" t="s">
        <v>316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6</v>
      </c>
      <c r="F37" s="7">
        <v>9</v>
      </c>
      <c r="G37" s="6">
        <f t="shared" si="1"/>
        <v>93.96</v>
      </c>
      <c r="H37" s="5">
        <v>10</v>
      </c>
      <c r="I37" s="10">
        <v>7</v>
      </c>
      <c r="J37" s="6">
        <f t="shared" si="4"/>
        <v>147.32</v>
      </c>
      <c r="K37" s="5"/>
      <c r="L37" s="10"/>
      <c r="M37" s="8"/>
      <c r="N37" s="11">
        <v>5.8</v>
      </c>
      <c r="O37" s="10"/>
      <c r="P37" s="10">
        <v>1050</v>
      </c>
      <c r="Q37" s="10"/>
      <c r="R37" s="10">
        <v>9</v>
      </c>
      <c r="S37" s="10">
        <v>68</v>
      </c>
      <c r="T37" s="10">
        <v>74</v>
      </c>
      <c r="U37" s="10"/>
      <c r="V37" s="10">
        <v>697</v>
      </c>
      <c r="W37" s="34" t="s">
        <v>317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6</v>
      </c>
      <c r="F38" s="7">
        <v>9</v>
      </c>
      <c r="G38" s="6">
        <f t="shared" si="1"/>
        <v>93.96</v>
      </c>
      <c r="H38" s="5">
        <v>11</v>
      </c>
      <c r="I38" s="10">
        <v>0</v>
      </c>
      <c r="J38" s="6">
        <f t="shared" si="4"/>
        <v>153.11999999999998</v>
      </c>
      <c r="K38" s="5"/>
      <c r="L38" s="10"/>
      <c r="M38" s="8"/>
      <c r="N38" s="11">
        <v>5.8</v>
      </c>
      <c r="O38" s="10"/>
      <c r="P38" s="10">
        <v>1050</v>
      </c>
      <c r="Q38" s="10"/>
      <c r="R38" s="10">
        <v>9</v>
      </c>
      <c r="S38" s="10">
        <v>70</v>
      </c>
      <c r="T38" s="10">
        <v>68</v>
      </c>
      <c r="U38" s="10"/>
      <c r="V38" s="10">
        <v>691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6</v>
      </c>
      <c r="F39" s="7">
        <v>9</v>
      </c>
      <c r="G39" s="6">
        <f t="shared" si="1"/>
        <v>93.96</v>
      </c>
      <c r="H39" s="5">
        <v>11</v>
      </c>
      <c r="I39" s="10">
        <v>5</v>
      </c>
      <c r="J39" s="6">
        <f t="shared" si="4"/>
        <v>158.91999999999999</v>
      </c>
      <c r="K39" s="5"/>
      <c r="L39" s="10"/>
      <c r="M39" s="8"/>
      <c r="N39" s="11">
        <v>5.8</v>
      </c>
      <c r="O39" s="10">
        <v>0</v>
      </c>
      <c r="P39" s="10">
        <v>1050</v>
      </c>
      <c r="Q39" s="10"/>
      <c r="R39" s="10">
        <v>9</v>
      </c>
      <c r="S39" s="10">
        <v>70</v>
      </c>
      <c r="T39" s="10">
        <v>72</v>
      </c>
      <c r="U39" s="10"/>
      <c r="V39" s="10">
        <v>690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174.00000000000006</v>
      </c>
      <c r="O40" s="20"/>
      <c r="T40" s="22" t="s">
        <v>34</v>
      </c>
      <c r="U40" s="20">
        <f>SUM(U9:U39)</f>
        <v>0</v>
      </c>
      <c r="V40" s="20">
        <f>SUM(V9:V39)</f>
        <v>16901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174.00000000000006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16901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4" max="24" width="9.5" customWidth="1"/>
    <col min="25" max="25" width="11" customWidth="1"/>
    <col min="26" max="26" width="4.1640625" customWidth="1"/>
    <col min="27" max="27" width="6" customWidth="1"/>
    <col min="28" max="28" width="4.1640625" customWidth="1"/>
    <col min="29" max="29" width="5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>
        <v>1050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11</v>
      </c>
      <c r="F8" s="7">
        <v>4</v>
      </c>
      <c r="G8" s="6">
        <f t="shared" ref="G8:G39" si="1">((+E8*12)+F8)*1.16</f>
        <v>157.76</v>
      </c>
      <c r="H8" s="5">
        <v>14</v>
      </c>
      <c r="I8" s="5">
        <v>0</v>
      </c>
      <c r="J8" s="6">
        <f t="shared" ref="J8:J28" si="2">((+H8*12)+I8)*1.16</f>
        <v>194.88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3</v>
      </c>
      <c r="G9" s="6">
        <f t="shared" si="1"/>
        <v>198.35999999999999</v>
      </c>
      <c r="H9" s="5">
        <v>5</v>
      </c>
      <c r="I9" s="10">
        <v>4</v>
      </c>
      <c r="J9" s="6">
        <f t="shared" si="2"/>
        <v>74.239999999999995</v>
      </c>
      <c r="K9" s="5"/>
      <c r="L9" s="10"/>
      <c r="M9" s="8"/>
      <c r="N9" s="11">
        <v>102.08</v>
      </c>
      <c r="O9" s="10">
        <v>1</v>
      </c>
      <c r="P9" s="10">
        <v>1050</v>
      </c>
      <c r="Q9" s="10">
        <v>1100</v>
      </c>
      <c r="R9" s="10">
        <v>9</v>
      </c>
      <c r="S9" s="10"/>
      <c r="T9" s="10"/>
      <c r="U9" s="10"/>
      <c r="V9" s="10">
        <v>386</v>
      </c>
      <c r="W9" s="12">
        <v>41852</v>
      </c>
      <c r="X9" s="10">
        <v>3</v>
      </c>
      <c r="Y9" s="10">
        <v>485392</v>
      </c>
      <c r="Z9" s="10">
        <v>14</v>
      </c>
      <c r="AA9" s="10">
        <v>4</v>
      </c>
      <c r="AB9" s="10">
        <v>1</v>
      </c>
      <c r="AC9" s="11">
        <v>3</v>
      </c>
      <c r="AD9" s="13">
        <v>182.12</v>
      </c>
      <c r="AE9" t="s">
        <v>75</v>
      </c>
    </row>
    <row r="10" spans="1:31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5</v>
      </c>
      <c r="G10" s="6">
        <f t="shared" si="1"/>
        <v>117.16</v>
      </c>
      <c r="H10" s="5">
        <v>5</v>
      </c>
      <c r="I10" s="10">
        <v>4</v>
      </c>
      <c r="J10" s="6">
        <f t="shared" si="2"/>
        <v>74.239999999999995</v>
      </c>
      <c r="K10" s="5"/>
      <c r="L10" s="10"/>
      <c r="M10" s="8"/>
      <c r="N10" s="11">
        <v>100.92</v>
      </c>
      <c r="O10" s="10">
        <v>1</v>
      </c>
      <c r="P10" s="10">
        <v>1050</v>
      </c>
      <c r="Q10" s="10">
        <v>1100</v>
      </c>
      <c r="R10" s="10">
        <v>9</v>
      </c>
      <c r="S10" s="10"/>
      <c r="T10" s="10"/>
      <c r="U10" s="10"/>
      <c r="V10" s="10">
        <v>389</v>
      </c>
      <c r="W10" s="12">
        <v>41853</v>
      </c>
      <c r="X10" s="10">
        <v>2</v>
      </c>
      <c r="Y10" s="10">
        <v>3771385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  <c r="AE10" t="s">
        <v>76</v>
      </c>
    </row>
    <row r="11" spans="1:31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</v>
      </c>
      <c r="G11" s="6">
        <f t="shared" si="1"/>
        <v>198.35999999999999</v>
      </c>
      <c r="H11" s="5">
        <v>6</v>
      </c>
      <c r="I11" s="10">
        <v>10</v>
      </c>
      <c r="J11" s="6">
        <f t="shared" si="2"/>
        <v>95.11999999999999</v>
      </c>
      <c r="K11" s="5"/>
      <c r="L11" s="10"/>
      <c r="M11" s="8"/>
      <c r="N11" s="11">
        <v>102.08</v>
      </c>
      <c r="O11" s="10">
        <v>1</v>
      </c>
      <c r="P11" s="10">
        <v>1050</v>
      </c>
      <c r="Q11" s="10">
        <v>1100</v>
      </c>
      <c r="R11" s="10">
        <v>9</v>
      </c>
      <c r="S11" s="10"/>
      <c r="T11" s="10"/>
      <c r="U11" s="10"/>
      <c r="V11" s="10">
        <v>388</v>
      </c>
      <c r="W11" s="12">
        <v>41855</v>
      </c>
      <c r="X11" s="10">
        <v>2</v>
      </c>
      <c r="Y11" s="10">
        <v>3791544</v>
      </c>
      <c r="Z11" s="10">
        <v>14</v>
      </c>
      <c r="AA11" s="10">
        <v>4.5</v>
      </c>
      <c r="AB11" s="10">
        <v>1</v>
      </c>
      <c r="AC11" s="11">
        <v>4</v>
      </c>
      <c r="AD11" s="13">
        <v>181.54</v>
      </c>
      <c r="AE11" t="s">
        <v>77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13</v>
      </c>
      <c r="I12" s="10">
        <v>9</v>
      </c>
      <c r="J12" s="6">
        <f t="shared" si="2"/>
        <v>191.39999999999998</v>
      </c>
      <c r="K12" s="5"/>
      <c r="L12" s="10"/>
      <c r="M12" s="8"/>
      <c r="N12" s="11">
        <v>98.16</v>
      </c>
      <c r="O12" s="10">
        <v>1</v>
      </c>
      <c r="P12" s="10">
        <v>1050</v>
      </c>
      <c r="Q12" s="10">
        <v>1100</v>
      </c>
      <c r="R12" s="10">
        <v>9</v>
      </c>
      <c r="S12" s="10"/>
      <c r="T12" s="10"/>
      <c r="U12" s="10"/>
      <c r="V12" s="10">
        <v>388</v>
      </c>
      <c r="W12" s="12">
        <v>41857</v>
      </c>
      <c r="X12" s="10">
        <v>3</v>
      </c>
      <c r="Y12" s="10">
        <v>2530692</v>
      </c>
      <c r="Z12" s="10">
        <v>13</v>
      </c>
      <c r="AA12" s="10">
        <v>11</v>
      </c>
      <c r="AB12" s="10">
        <v>1</v>
      </c>
      <c r="AC12" s="11">
        <v>4</v>
      </c>
      <c r="AD12" s="13">
        <v>175.16</v>
      </c>
      <c r="AE12" t="s">
        <v>78</v>
      </c>
    </row>
    <row r="13" spans="1:31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8</v>
      </c>
      <c r="F13" s="7">
        <v>6</v>
      </c>
      <c r="G13" s="6">
        <f t="shared" si="1"/>
        <v>118.32</v>
      </c>
      <c r="H13" s="5">
        <v>13</v>
      </c>
      <c r="I13" s="10">
        <v>9</v>
      </c>
      <c r="J13" s="6">
        <f t="shared" si="2"/>
        <v>191.39999999999998</v>
      </c>
      <c r="K13" s="5"/>
      <c r="L13" s="10"/>
      <c r="M13" s="8"/>
      <c r="N13" s="11">
        <f>IF(B13=0,0,(D13+G13)-(D12+G12))</f>
        <v>99.759999999999991</v>
      </c>
      <c r="O13" s="10">
        <v>1</v>
      </c>
      <c r="P13" s="10">
        <v>1050</v>
      </c>
      <c r="Q13" s="10">
        <v>1100</v>
      </c>
      <c r="R13" s="10"/>
      <c r="S13" s="10"/>
      <c r="T13" s="10"/>
      <c r="U13" s="10"/>
      <c r="V13" s="10">
        <v>388</v>
      </c>
      <c r="W13" s="12">
        <v>41860</v>
      </c>
      <c r="X13" s="10">
        <v>2</v>
      </c>
      <c r="Y13" s="10">
        <v>2770389</v>
      </c>
      <c r="Z13" s="10">
        <v>14</v>
      </c>
      <c r="AA13" s="10">
        <v>5.75</v>
      </c>
      <c r="AB13" s="10">
        <v>1</v>
      </c>
      <c r="AC13" s="11">
        <v>4.25</v>
      </c>
      <c r="AD13" s="13">
        <v>182.7</v>
      </c>
    </row>
    <row r="14" spans="1:31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14</v>
      </c>
      <c r="F14" s="7">
        <v>3</v>
      </c>
      <c r="G14" s="6">
        <f t="shared" si="1"/>
        <v>198.35999999999999</v>
      </c>
      <c r="H14" s="5">
        <v>2</v>
      </c>
      <c r="I14" s="10">
        <v>7</v>
      </c>
      <c r="J14" s="6">
        <f t="shared" si="2"/>
        <v>35.96</v>
      </c>
      <c r="K14" s="5"/>
      <c r="L14" s="10"/>
      <c r="M14" s="8"/>
      <c r="N14" s="11">
        <v>99.76</v>
      </c>
      <c r="O14" s="10"/>
      <c r="P14" s="10">
        <v>1050</v>
      </c>
      <c r="Q14" s="10">
        <v>1100</v>
      </c>
      <c r="R14" s="10">
        <v>9</v>
      </c>
      <c r="S14" s="10"/>
      <c r="T14" s="10"/>
      <c r="U14" s="10"/>
      <c r="V14" s="10">
        <v>387</v>
      </c>
      <c r="W14" s="12">
        <v>41861</v>
      </c>
      <c r="X14" s="10">
        <v>3</v>
      </c>
      <c r="Y14" s="10">
        <v>3791564</v>
      </c>
      <c r="Z14" s="10">
        <v>14</v>
      </c>
      <c r="AA14" s="10">
        <v>5</v>
      </c>
      <c r="AB14" s="10">
        <v>1</v>
      </c>
      <c r="AC14" s="11">
        <v>6</v>
      </c>
      <c r="AD14" s="13">
        <v>179.8</v>
      </c>
    </row>
    <row r="15" spans="1:31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14</v>
      </c>
      <c r="F15" s="7">
        <v>3</v>
      </c>
      <c r="G15" s="6">
        <f t="shared" si="1"/>
        <v>198.35999999999999</v>
      </c>
      <c r="H15" s="5">
        <v>9</v>
      </c>
      <c r="I15" s="10">
        <v>10</v>
      </c>
      <c r="J15" s="6">
        <f t="shared" si="2"/>
        <v>136.88</v>
      </c>
      <c r="K15" s="5"/>
      <c r="L15" s="10"/>
      <c r="M15" s="8"/>
      <c r="N15" s="11">
        <v>100.92</v>
      </c>
      <c r="O15" s="10">
        <v>1</v>
      </c>
      <c r="P15" s="10">
        <v>1050</v>
      </c>
      <c r="Q15" s="10">
        <v>1100</v>
      </c>
      <c r="R15" s="10">
        <v>9</v>
      </c>
      <c r="S15" s="10"/>
      <c r="T15" s="10"/>
      <c r="U15" s="10"/>
      <c r="V15" s="10">
        <v>387</v>
      </c>
      <c r="W15" s="12">
        <v>41863</v>
      </c>
      <c r="X15" s="10">
        <v>1</v>
      </c>
      <c r="Y15" s="10">
        <v>3740678</v>
      </c>
      <c r="Z15" s="10">
        <v>14</v>
      </c>
      <c r="AA15" s="10">
        <v>0</v>
      </c>
      <c r="AB15" s="10">
        <v>1</v>
      </c>
      <c r="AC15" s="11">
        <v>3</v>
      </c>
      <c r="AD15" s="13">
        <v>177.48</v>
      </c>
    </row>
    <row r="16" spans="1:31">
      <c r="A16" s="9">
        <f t="shared" si="3"/>
        <v>9</v>
      </c>
      <c r="B16" s="10">
        <v>3</v>
      </c>
      <c r="C16" s="10">
        <v>7</v>
      </c>
      <c r="D16" s="6">
        <f t="shared" si="0"/>
        <v>49.879999999999995</v>
      </c>
      <c r="E16" s="5">
        <v>14</v>
      </c>
      <c r="F16" s="7">
        <v>3</v>
      </c>
      <c r="G16" s="6">
        <f t="shared" si="1"/>
        <v>198.35999999999999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93.96</v>
      </c>
      <c r="O16" s="10">
        <v>1</v>
      </c>
      <c r="P16" s="10">
        <v>1050</v>
      </c>
      <c r="Q16" s="10">
        <v>1100</v>
      </c>
      <c r="R16" s="10">
        <v>9</v>
      </c>
      <c r="S16" s="10"/>
      <c r="T16" s="10"/>
      <c r="U16" s="10"/>
      <c r="V16" s="10">
        <v>387</v>
      </c>
      <c r="W16" s="12">
        <v>41866</v>
      </c>
      <c r="X16" s="10">
        <v>2</v>
      </c>
      <c r="Y16" s="10">
        <v>2530701</v>
      </c>
      <c r="Z16" s="10">
        <v>14</v>
      </c>
      <c r="AA16" s="10">
        <v>3</v>
      </c>
      <c r="AB16" s="10">
        <v>1</v>
      </c>
      <c r="AC16" s="11">
        <v>3.25</v>
      </c>
      <c r="AD16" s="13">
        <v>180.67</v>
      </c>
    </row>
    <row r="17" spans="1:30">
      <c r="A17" s="9">
        <f t="shared" si="3"/>
        <v>10</v>
      </c>
      <c r="B17" s="10">
        <v>11</v>
      </c>
      <c r="C17" s="10">
        <v>3</v>
      </c>
      <c r="D17" s="6">
        <f t="shared" si="0"/>
        <v>156.6</v>
      </c>
      <c r="E17" s="5">
        <v>1</v>
      </c>
      <c r="F17" s="7">
        <v>4.25</v>
      </c>
      <c r="G17" s="6">
        <f t="shared" si="1"/>
        <v>18.849999999999998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109.91</v>
      </c>
      <c r="O17" s="10">
        <v>1</v>
      </c>
      <c r="P17" s="10">
        <v>1050</v>
      </c>
      <c r="Q17" s="10">
        <v>1100</v>
      </c>
      <c r="R17" s="10">
        <v>9</v>
      </c>
      <c r="S17" s="10"/>
      <c r="T17" s="10"/>
      <c r="U17" s="10"/>
      <c r="V17" s="10">
        <v>387</v>
      </c>
      <c r="W17" s="24" t="s">
        <v>79</v>
      </c>
      <c r="X17" s="10">
        <v>3</v>
      </c>
      <c r="Y17" s="10">
        <v>2530702</v>
      </c>
      <c r="Z17" s="10">
        <v>13</v>
      </c>
      <c r="AA17" s="10">
        <v>8.25</v>
      </c>
      <c r="AB17" s="10">
        <v>1</v>
      </c>
      <c r="AC17" s="11">
        <v>4.5</v>
      </c>
      <c r="AD17" s="13">
        <v>171.39</v>
      </c>
    </row>
    <row r="18" spans="1:30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5</v>
      </c>
      <c r="F18" s="7">
        <v>0</v>
      </c>
      <c r="G18" s="6">
        <f t="shared" si="1"/>
        <v>69.599999999999994</v>
      </c>
      <c r="H18" s="5">
        <v>1</v>
      </c>
      <c r="I18" s="10">
        <v>6</v>
      </c>
      <c r="J18" s="6">
        <f t="shared" si="2"/>
        <v>20.88</v>
      </c>
      <c r="K18" s="5"/>
      <c r="L18" s="10"/>
      <c r="M18" s="8"/>
      <c r="N18" s="11">
        <v>92.51</v>
      </c>
      <c r="O18" s="10">
        <v>1</v>
      </c>
      <c r="P18" s="10">
        <v>1050</v>
      </c>
      <c r="Q18" s="10">
        <v>1100</v>
      </c>
      <c r="R18" s="10">
        <v>9</v>
      </c>
      <c r="S18" s="10"/>
      <c r="T18" s="10"/>
      <c r="U18" s="10"/>
      <c r="V18" s="10">
        <v>387</v>
      </c>
      <c r="W18" s="10" t="s">
        <v>80</v>
      </c>
      <c r="X18" s="10">
        <v>1</v>
      </c>
      <c r="Y18" s="10">
        <v>485408</v>
      </c>
      <c r="Z18" s="10">
        <v>14</v>
      </c>
      <c r="AA18" s="10">
        <v>5</v>
      </c>
      <c r="AB18" s="10">
        <v>1</v>
      </c>
      <c r="AC18" s="11">
        <v>3</v>
      </c>
      <c r="AD18" s="13">
        <v>183.28</v>
      </c>
    </row>
    <row r="19" spans="1:30">
      <c r="A19" s="9">
        <f t="shared" si="3"/>
        <v>12</v>
      </c>
      <c r="B19" s="10">
        <v>14</v>
      </c>
      <c r="C19" s="10">
        <v>2</v>
      </c>
      <c r="D19" s="6">
        <f t="shared" si="0"/>
        <v>197.2</v>
      </c>
      <c r="E19" s="5">
        <v>12</v>
      </c>
      <c r="F19" s="7">
        <v>2</v>
      </c>
      <c r="G19" s="6">
        <f t="shared" si="1"/>
        <v>169.35999999999999</v>
      </c>
      <c r="H19" s="5">
        <v>1</v>
      </c>
      <c r="I19" s="10">
        <v>6</v>
      </c>
      <c r="J19" s="6">
        <f t="shared" si="2"/>
        <v>20.88</v>
      </c>
      <c r="K19" s="5"/>
      <c r="L19" s="10"/>
      <c r="M19" s="8"/>
      <c r="N19" s="11">
        <f>IF(B19=0,0,(D19+G19)-(D18+G18))</f>
        <v>99.759999999999991</v>
      </c>
      <c r="O19" s="10">
        <v>1</v>
      </c>
      <c r="P19" s="10">
        <v>1050</v>
      </c>
      <c r="Q19" s="10">
        <v>1100</v>
      </c>
      <c r="R19" s="10">
        <v>9</v>
      </c>
      <c r="S19" s="10"/>
      <c r="T19" s="10"/>
      <c r="U19" s="10"/>
      <c r="V19" s="10">
        <v>386</v>
      </c>
      <c r="W19" s="23">
        <v>41869</v>
      </c>
      <c r="X19" s="10">
        <v>2</v>
      </c>
      <c r="Y19" s="10">
        <v>485411</v>
      </c>
      <c r="Z19" s="10">
        <v>14</v>
      </c>
      <c r="AA19" s="10">
        <v>4</v>
      </c>
      <c r="AB19" s="10">
        <v>1</v>
      </c>
      <c r="AC19" s="11">
        <v>3</v>
      </c>
      <c r="AD19" s="13">
        <v>182.12</v>
      </c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6</v>
      </c>
      <c r="I20" s="10">
        <v>5</v>
      </c>
      <c r="J20" s="6">
        <f t="shared" si="2"/>
        <v>89.32</v>
      </c>
      <c r="K20" s="5"/>
      <c r="L20" s="10"/>
      <c r="M20" s="8"/>
      <c r="N20" s="11">
        <v>95.12</v>
      </c>
      <c r="O20" s="10">
        <v>1</v>
      </c>
      <c r="P20" s="10">
        <v>1050</v>
      </c>
      <c r="Q20" s="10">
        <v>1100</v>
      </c>
      <c r="R20" s="10">
        <v>9</v>
      </c>
      <c r="S20" s="10"/>
      <c r="T20" s="10"/>
      <c r="U20" s="10"/>
      <c r="V20" s="14">
        <v>386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14</v>
      </c>
      <c r="F21" s="7">
        <v>3</v>
      </c>
      <c r="G21" s="6">
        <f t="shared" si="1"/>
        <v>198.35999999999999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v>102.08</v>
      </c>
      <c r="O21" s="10">
        <v>1</v>
      </c>
      <c r="P21" s="10">
        <v>1050</v>
      </c>
      <c r="Q21" s="10">
        <v>1100</v>
      </c>
      <c r="R21" s="16">
        <v>9</v>
      </c>
      <c r="S21" s="10"/>
      <c r="T21" s="10"/>
      <c r="U21" s="10"/>
      <c r="V21" s="10">
        <v>386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8</v>
      </c>
      <c r="C22" s="10">
        <v>5</v>
      </c>
      <c r="D22" s="6">
        <f t="shared" si="0"/>
        <v>117.16</v>
      </c>
      <c r="E22" s="5">
        <v>14</v>
      </c>
      <c r="F22" s="7">
        <v>3</v>
      </c>
      <c r="G22" s="6">
        <f t="shared" si="1"/>
        <v>198.35999999999999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>IF(B22=0,0,(D22+G22)-(D21+G21))</f>
        <v>99.759999999999991</v>
      </c>
      <c r="O22" s="10">
        <v>1</v>
      </c>
      <c r="P22" s="10">
        <v>1050</v>
      </c>
      <c r="Q22" s="10">
        <v>1100</v>
      </c>
      <c r="R22" s="10">
        <v>9</v>
      </c>
      <c r="S22" s="10"/>
      <c r="T22" s="10"/>
      <c r="U22" s="10"/>
      <c r="V22" s="10">
        <v>386</v>
      </c>
      <c r="W22" s="23">
        <v>41871</v>
      </c>
      <c r="X22" s="10">
        <v>3</v>
      </c>
      <c r="Y22" s="10">
        <v>3771443</v>
      </c>
      <c r="Z22" s="10">
        <v>14</v>
      </c>
      <c r="AA22" s="10">
        <v>6</v>
      </c>
      <c r="AB22" s="10">
        <v>1</v>
      </c>
      <c r="AC22" s="10">
        <v>7</v>
      </c>
      <c r="AD22" s="10">
        <v>179.8</v>
      </c>
    </row>
    <row r="23" spans="1:30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2</v>
      </c>
      <c r="F23" s="7">
        <v>5</v>
      </c>
      <c r="G23" s="6">
        <f t="shared" si="1"/>
        <v>33.64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102.66</v>
      </c>
      <c r="O23" s="10">
        <v>1</v>
      </c>
      <c r="P23" s="10">
        <v>1050</v>
      </c>
      <c r="Q23" s="10">
        <v>1100</v>
      </c>
      <c r="R23" s="10">
        <v>9</v>
      </c>
      <c r="S23" s="10"/>
      <c r="T23" s="10"/>
      <c r="U23" s="10"/>
      <c r="V23" s="10">
        <v>386</v>
      </c>
      <c r="W23" s="23">
        <v>41873</v>
      </c>
      <c r="X23" s="10">
        <v>2</v>
      </c>
      <c r="Y23" s="10">
        <v>3771450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9</v>
      </c>
      <c r="F24" s="7">
        <v>7</v>
      </c>
      <c r="G24" s="6">
        <f t="shared" si="1"/>
        <v>133.39999999999998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>IF(B24=0,0,(D24+G24)-(D23+G23))</f>
        <v>99.759999999999962</v>
      </c>
      <c r="O24" s="10">
        <v>1</v>
      </c>
      <c r="P24" s="10">
        <v>1050</v>
      </c>
      <c r="Q24" s="10">
        <v>1100</v>
      </c>
      <c r="R24" s="10">
        <v>9</v>
      </c>
      <c r="S24" s="10"/>
      <c r="T24" s="10"/>
      <c r="U24" s="10"/>
      <c r="V24" s="10">
        <v>386</v>
      </c>
      <c r="W24" s="23">
        <v>41875</v>
      </c>
      <c r="X24" s="10">
        <v>3</v>
      </c>
      <c r="Y24" s="10">
        <v>3791592</v>
      </c>
      <c r="Z24" s="10">
        <v>14</v>
      </c>
      <c r="AA24" s="10">
        <v>5</v>
      </c>
      <c r="AB24" s="10">
        <v>2</v>
      </c>
      <c r="AC24" s="10">
        <v>9</v>
      </c>
      <c r="AD24" s="10">
        <v>162.4</v>
      </c>
    </row>
    <row r="25" spans="1:30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14</v>
      </c>
      <c r="F25" s="7">
        <v>3</v>
      </c>
      <c r="G25" s="6">
        <f t="shared" si="1"/>
        <v>198.35999999999999</v>
      </c>
      <c r="H25" s="5">
        <v>3</v>
      </c>
      <c r="I25" s="10">
        <v>7</v>
      </c>
      <c r="J25" s="6">
        <f t="shared" si="2"/>
        <v>49.879999999999995</v>
      </c>
      <c r="K25" s="5"/>
      <c r="L25" s="10"/>
      <c r="M25" s="8"/>
      <c r="N25" s="11">
        <v>96.28</v>
      </c>
      <c r="O25" s="10">
        <v>1</v>
      </c>
      <c r="P25" s="10">
        <v>1050</v>
      </c>
      <c r="Q25" s="10">
        <v>1100</v>
      </c>
      <c r="R25" s="10">
        <v>9</v>
      </c>
      <c r="S25" s="10"/>
      <c r="T25" s="10"/>
      <c r="U25" s="10"/>
      <c r="V25" s="17">
        <v>386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</v>
      </c>
      <c r="F26" s="7">
        <v>3</v>
      </c>
      <c r="G26" s="6">
        <f t="shared" si="1"/>
        <v>17.399999999999999</v>
      </c>
      <c r="H26" s="5">
        <v>11</v>
      </c>
      <c r="I26" s="10">
        <v>0</v>
      </c>
      <c r="J26" s="6">
        <f t="shared" si="2"/>
        <v>153.11999999999998</v>
      </c>
      <c r="K26" s="5"/>
      <c r="L26" s="10"/>
      <c r="M26" s="8"/>
      <c r="N26" s="11">
        <v>104.4</v>
      </c>
      <c r="O26" s="10">
        <v>1</v>
      </c>
      <c r="P26" s="10">
        <v>1050</v>
      </c>
      <c r="Q26" s="10">
        <v>1100</v>
      </c>
      <c r="R26" s="10">
        <v>9</v>
      </c>
      <c r="S26" s="10"/>
      <c r="T26" s="10"/>
      <c r="U26" s="10"/>
      <c r="V26" s="10">
        <v>386</v>
      </c>
      <c r="W26" s="44" t="s">
        <v>37</v>
      </c>
      <c r="X26" s="44"/>
      <c r="Y26" s="44"/>
      <c r="Z26" s="44"/>
      <c r="AA26" s="44"/>
      <c r="AB26" s="44"/>
      <c r="AC26" s="39">
        <v>235.48</v>
      </c>
      <c r="AD26" s="39"/>
    </row>
    <row r="27" spans="1:30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4</v>
      </c>
      <c r="F27" s="7">
        <v>10</v>
      </c>
      <c r="G27" s="6">
        <f t="shared" si="1"/>
        <v>67.28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96.28</v>
      </c>
      <c r="O27" s="10">
        <v>1</v>
      </c>
      <c r="P27" s="10">
        <v>1050</v>
      </c>
      <c r="Q27" s="10">
        <v>1100</v>
      </c>
      <c r="R27" s="10">
        <v>9</v>
      </c>
      <c r="S27" s="10"/>
      <c r="T27" s="10"/>
      <c r="U27" s="10"/>
      <c r="V27" s="10">
        <v>386</v>
      </c>
      <c r="W27" s="38" t="s">
        <v>13</v>
      </c>
      <c r="X27" s="38"/>
      <c r="Y27" s="38"/>
      <c r="Z27" s="38"/>
      <c r="AA27" s="38"/>
      <c r="AB27" s="38"/>
      <c r="AC27" s="39">
        <v>3228.86</v>
      </c>
      <c r="AD27" s="39"/>
    </row>
    <row r="28" spans="1:30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12</v>
      </c>
      <c r="F28" s="7">
        <v>2</v>
      </c>
      <c r="G28" s="6">
        <f t="shared" si="1"/>
        <v>169.35999999999999</v>
      </c>
      <c r="H28" s="5">
        <v>1</v>
      </c>
      <c r="I28" s="10">
        <v>7</v>
      </c>
      <c r="J28" s="6">
        <f t="shared" si="2"/>
        <v>22.04</v>
      </c>
      <c r="K28" s="5"/>
      <c r="L28" s="10"/>
      <c r="M28" s="8"/>
      <c r="N28" s="11">
        <v>104.4</v>
      </c>
      <c r="O28" s="10">
        <v>1</v>
      </c>
      <c r="P28" s="10">
        <v>1050</v>
      </c>
      <c r="Q28" s="10">
        <v>1100</v>
      </c>
      <c r="R28" s="10">
        <v>9</v>
      </c>
      <c r="S28" s="10"/>
      <c r="T28" s="10"/>
      <c r="U28" s="10"/>
      <c r="V28" s="10">
        <v>385</v>
      </c>
      <c r="W28" s="38" t="s">
        <v>38</v>
      </c>
      <c r="X28" s="38"/>
      <c r="Y28" s="38"/>
      <c r="Z28" s="38"/>
      <c r="AA28" s="38"/>
      <c r="AB28" s="38"/>
      <c r="AC28" s="39">
        <v>371.2</v>
      </c>
      <c r="AD28" s="39"/>
    </row>
    <row r="29" spans="1:30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14</v>
      </c>
      <c r="F29" s="7">
        <v>3</v>
      </c>
      <c r="G29" s="6">
        <f t="shared" si="1"/>
        <v>198.35999999999999</v>
      </c>
      <c r="H29" s="5">
        <v>6</v>
      </c>
      <c r="I29" s="10">
        <v>3</v>
      </c>
      <c r="J29" s="6">
        <v>87</v>
      </c>
      <c r="K29" s="5"/>
      <c r="L29" s="10"/>
      <c r="M29" s="8"/>
      <c r="N29" s="11">
        <v>93.96</v>
      </c>
      <c r="O29" s="10">
        <v>1</v>
      </c>
      <c r="P29" s="10">
        <v>1050</v>
      </c>
      <c r="Q29" s="10">
        <v>1100</v>
      </c>
      <c r="R29" s="10">
        <v>9</v>
      </c>
      <c r="S29" s="10"/>
      <c r="T29" s="10"/>
      <c r="U29" s="10"/>
      <c r="V29" s="10">
        <v>385</v>
      </c>
      <c r="W29" s="38" t="s">
        <v>11</v>
      </c>
      <c r="X29" s="38"/>
      <c r="Y29" s="38"/>
      <c r="Z29" s="38"/>
      <c r="AA29" s="38"/>
      <c r="AB29" s="38"/>
      <c r="AC29" s="39">
        <v>3093.14</v>
      </c>
      <c r="AD29" s="39"/>
    </row>
    <row r="30" spans="1:30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7</v>
      </c>
      <c r="J30" s="6">
        <f t="shared" ref="J30:J39" si="4">((+H30*12)+I30)*1.16</f>
        <v>189.07999999999998</v>
      </c>
      <c r="K30" s="5"/>
      <c r="L30" s="10"/>
      <c r="M30" s="8"/>
      <c r="N30" s="11">
        <v>103.24</v>
      </c>
      <c r="O30" s="10">
        <v>1</v>
      </c>
      <c r="P30" s="10">
        <v>1050</v>
      </c>
      <c r="Q30" s="10">
        <v>1100</v>
      </c>
      <c r="R30" s="10">
        <v>9</v>
      </c>
      <c r="S30" s="10"/>
      <c r="T30" s="10"/>
      <c r="U30" s="10"/>
      <c r="V30" s="10">
        <v>385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7</v>
      </c>
      <c r="C31" s="10">
        <v>9</v>
      </c>
      <c r="D31" s="6">
        <f t="shared" si="0"/>
        <v>107.88</v>
      </c>
      <c r="E31" s="5">
        <v>1</v>
      </c>
      <c r="F31" s="7">
        <v>4</v>
      </c>
      <c r="G31" s="6">
        <f t="shared" si="1"/>
        <v>18.559999999999999</v>
      </c>
      <c r="H31" s="5">
        <v>2</v>
      </c>
      <c r="I31" s="10">
        <v>9</v>
      </c>
      <c r="J31" s="6">
        <f t="shared" si="4"/>
        <v>38.279999999999994</v>
      </c>
      <c r="K31" s="5"/>
      <c r="L31" s="10"/>
      <c r="M31" s="8"/>
      <c r="N31" s="11">
        <v>97.44</v>
      </c>
      <c r="O31" s="10">
        <v>1</v>
      </c>
      <c r="P31" s="10">
        <v>1050</v>
      </c>
      <c r="Q31" s="10">
        <v>1100</v>
      </c>
      <c r="R31" s="10">
        <v>9</v>
      </c>
      <c r="S31" s="10"/>
      <c r="T31" s="10"/>
      <c r="U31" s="10"/>
      <c r="V31" s="10">
        <v>384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1</v>
      </c>
      <c r="F32" s="7">
        <v>10</v>
      </c>
      <c r="G32" s="6">
        <f t="shared" si="1"/>
        <v>25.52</v>
      </c>
      <c r="H32" s="5">
        <v>2</v>
      </c>
      <c r="I32" s="10">
        <v>9</v>
      </c>
      <c r="J32" s="6">
        <f t="shared" si="4"/>
        <v>38.279999999999994</v>
      </c>
      <c r="K32" s="5"/>
      <c r="L32" s="10"/>
      <c r="M32" s="8"/>
      <c r="N32" s="11">
        <f>IF(B32=0,0,(D32+G32)-(D31+G31))</f>
        <v>97.44</v>
      </c>
      <c r="O32" s="10">
        <v>1</v>
      </c>
      <c r="P32" s="10">
        <v>1050</v>
      </c>
      <c r="Q32" s="10">
        <v>1100</v>
      </c>
      <c r="R32" s="10">
        <v>9</v>
      </c>
      <c r="S32" s="10"/>
      <c r="T32" s="10"/>
      <c r="U32" s="10"/>
      <c r="V32" s="10">
        <v>384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3</v>
      </c>
      <c r="D33" s="6">
        <f t="shared" si="0"/>
        <v>198.35999999999999</v>
      </c>
      <c r="E33" s="5">
        <v>1</v>
      </c>
      <c r="F33" s="7">
        <v>10</v>
      </c>
      <c r="G33" s="6">
        <f t="shared" si="1"/>
        <v>25.52</v>
      </c>
      <c r="H33" s="5">
        <v>9</v>
      </c>
      <c r="I33" s="10">
        <v>11</v>
      </c>
      <c r="J33" s="6">
        <f t="shared" si="4"/>
        <v>138.04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1100</v>
      </c>
      <c r="R33" s="10">
        <v>9</v>
      </c>
      <c r="S33" s="10"/>
      <c r="T33" s="10"/>
      <c r="U33" s="10"/>
      <c r="V33" s="10">
        <v>384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4</v>
      </c>
      <c r="F34" s="7">
        <v>3</v>
      </c>
      <c r="G34" s="6">
        <f t="shared" si="1"/>
        <v>59.16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v>95.12</v>
      </c>
      <c r="O34" s="10">
        <v>1</v>
      </c>
      <c r="P34" s="10">
        <v>1000</v>
      </c>
      <c r="Q34" s="10">
        <v>1050</v>
      </c>
      <c r="R34" s="10">
        <v>9</v>
      </c>
      <c r="S34" s="10"/>
      <c r="T34" s="10"/>
      <c r="U34" s="10"/>
      <c r="V34" s="10">
        <v>384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11</v>
      </c>
      <c r="F35" s="7">
        <v>7</v>
      </c>
      <c r="G35" s="6">
        <f t="shared" si="1"/>
        <v>161.23999999999998</v>
      </c>
      <c r="H35" s="5">
        <v>1</v>
      </c>
      <c r="I35" s="10">
        <v>5</v>
      </c>
      <c r="J35" s="6">
        <f t="shared" si="4"/>
        <v>19.72</v>
      </c>
      <c r="K35" s="5"/>
      <c r="L35" s="10"/>
      <c r="M35" s="8"/>
      <c r="N35" s="11">
        <v>104.4</v>
      </c>
      <c r="O35" s="10">
        <v>1</v>
      </c>
      <c r="P35" s="10">
        <v>1000</v>
      </c>
      <c r="Q35" s="10">
        <v>1050</v>
      </c>
      <c r="R35" s="10">
        <v>9</v>
      </c>
      <c r="S35" s="10"/>
      <c r="T35" s="10"/>
      <c r="U35" s="10"/>
      <c r="V35" s="10">
        <v>384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14</v>
      </c>
      <c r="F36" s="7">
        <v>3</v>
      </c>
      <c r="G36" s="6">
        <f t="shared" si="1"/>
        <v>198.35999999999999</v>
      </c>
      <c r="H36" s="5">
        <v>5</v>
      </c>
      <c r="I36" s="10">
        <v>7</v>
      </c>
      <c r="J36" s="6">
        <f t="shared" si="4"/>
        <v>77.72</v>
      </c>
      <c r="K36" s="5"/>
      <c r="L36" s="10"/>
      <c r="M36" s="8"/>
      <c r="N36" s="11">
        <v>95.12</v>
      </c>
      <c r="O36" s="10">
        <v>1</v>
      </c>
      <c r="P36" s="10">
        <v>1000</v>
      </c>
      <c r="Q36" s="10">
        <v>1050</v>
      </c>
      <c r="R36" s="10">
        <v>9</v>
      </c>
      <c r="S36" s="10"/>
      <c r="T36" s="10"/>
      <c r="U36" s="10"/>
      <c r="V36" s="10">
        <v>387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</v>
      </c>
      <c r="F37" s="7">
        <v>4</v>
      </c>
      <c r="G37" s="6">
        <f t="shared" si="1"/>
        <v>18.559999999999999</v>
      </c>
      <c r="H37" s="5">
        <v>12</v>
      </c>
      <c r="I37" s="10">
        <v>9</v>
      </c>
      <c r="J37" s="6">
        <f t="shared" si="4"/>
        <v>177.48</v>
      </c>
      <c r="K37" s="5"/>
      <c r="L37" s="10"/>
      <c r="M37" s="8"/>
      <c r="N37" s="11">
        <v>102.08</v>
      </c>
      <c r="O37" s="10">
        <v>1</v>
      </c>
      <c r="P37" s="10">
        <v>1000</v>
      </c>
      <c r="Q37" s="10">
        <v>1050</v>
      </c>
      <c r="R37" s="10">
        <v>9</v>
      </c>
      <c r="S37" s="10"/>
      <c r="T37" s="10"/>
      <c r="U37" s="10"/>
      <c r="V37" s="10">
        <v>386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6</v>
      </c>
      <c r="F38" s="7">
        <v>9</v>
      </c>
      <c r="G38" s="6">
        <f t="shared" si="1"/>
        <v>93.96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97.44</v>
      </c>
      <c r="O38" s="10">
        <v>1</v>
      </c>
      <c r="P38" s="10">
        <v>1000</v>
      </c>
      <c r="Q38" s="10">
        <v>1050</v>
      </c>
      <c r="R38" s="10">
        <v>9</v>
      </c>
      <c r="S38" s="10"/>
      <c r="T38" s="10"/>
      <c r="U38" s="10"/>
      <c r="V38" s="10">
        <v>385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3</v>
      </c>
      <c r="D39" s="6">
        <f t="shared" si="0"/>
        <v>17.399999999999999</v>
      </c>
      <c r="E39" s="5">
        <v>14</v>
      </c>
      <c r="F39" s="7">
        <v>3</v>
      </c>
      <c r="G39" s="6">
        <f t="shared" si="1"/>
        <v>198.35999999999999</v>
      </c>
      <c r="H39" s="5">
        <v>1</v>
      </c>
      <c r="I39" s="10">
        <v>5</v>
      </c>
      <c r="J39" s="6">
        <f t="shared" si="4"/>
        <v>19.72</v>
      </c>
      <c r="K39" s="5"/>
      <c r="L39" s="10"/>
      <c r="M39" s="8"/>
      <c r="N39" s="11">
        <v>106.72</v>
      </c>
      <c r="O39" s="10">
        <v>0</v>
      </c>
      <c r="P39" s="10">
        <v>1000</v>
      </c>
      <c r="Q39" s="10">
        <v>1050</v>
      </c>
      <c r="R39" s="10">
        <v>9</v>
      </c>
      <c r="S39" s="10"/>
      <c r="T39" s="10"/>
      <c r="U39" s="10"/>
      <c r="V39" s="10">
        <v>384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3093.2799999999997</v>
      </c>
      <c r="O40" s="20"/>
      <c r="T40" s="22" t="s">
        <v>34</v>
      </c>
      <c r="U40" s="20">
        <f>SUM(U9:U39)</f>
        <v>0</v>
      </c>
      <c r="V40" s="20">
        <f>SUM(V9:V39)</f>
        <v>11965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3093.2799999999997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11965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4" max="24" width="7" customWidth="1"/>
    <col min="25" max="25" width="10.5" customWidth="1"/>
    <col min="26" max="26" width="4.1640625" customWidth="1"/>
    <col min="27" max="27" width="5.5" customWidth="1"/>
    <col min="28" max="28" width="4.1640625" customWidth="1"/>
    <col min="29" max="29" width="5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10</v>
      </c>
      <c r="C8" s="5">
        <v>4</v>
      </c>
      <c r="D8" s="6">
        <f t="shared" ref="D8:D38" si="0">((+B8*12)+C8)*1.16</f>
        <v>143.84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14</v>
      </c>
      <c r="I8" s="5">
        <v>3</v>
      </c>
      <c r="J8" s="6">
        <f t="shared" ref="J8:J28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14</v>
      </c>
      <c r="C9" s="10">
        <v>2</v>
      </c>
      <c r="D9" s="6">
        <f t="shared" si="0"/>
        <v>197.2</v>
      </c>
      <c r="E9" s="5">
        <v>4</v>
      </c>
      <c r="F9" s="7">
        <v>4</v>
      </c>
      <c r="G9" s="6">
        <f t="shared" si="1"/>
        <v>60.319999999999993</v>
      </c>
      <c r="H9" s="5">
        <v>1</v>
      </c>
      <c r="I9" s="10">
        <v>6</v>
      </c>
      <c r="J9" s="6">
        <f t="shared" si="2"/>
        <v>20.88</v>
      </c>
      <c r="K9" s="5"/>
      <c r="L9" s="10"/>
      <c r="M9" s="8"/>
      <c r="N9" s="11">
        <v>99.18</v>
      </c>
      <c r="O9" s="10">
        <v>1</v>
      </c>
      <c r="P9" s="10">
        <v>1050</v>
      </c>
      <c r="Q9" s="10">
        <v>1100</v>
      </c>
      <c r="R9" s="10">
        <v>9</v>
      </c>
      <c r="S9" s="10">
        <v>62</v>
      </c>
      <c r="T9" s="10"/>
      <c r="U9" s="10"/>
      <c r="V9" s="10">
        <v>388</v>
      </c>
      <c r="W9" s="12">
        <v>41821</v>
      </c>
      <c r="X9" s="10">
        <v>3</v>
      </c>
      <c r="Y9" s="10">
        <v>3501284</v>
      </c>
      <c r="Z9" s="10">
        <v>14</v>
      </c>
      <c r="AA9" s="10">
        <v>6.5</v>
      </c>
      <c r="AB9" s="10">
        <v>1</v>
      </c>
      <c r="AC9" s="11">
        <v>6</v>
      </c>
      <c r="AD9" s="13">
        <v>181.54</v>
      </c>
      <c r="AE9" t="s">
        <v>81</v>
      </c>
    </row>
    <row r="10" spans="1:31">
      <c r="A10" s="9">
        <f t="shared" ref="A10:A28" si="3">SUM(A9+1)</f>
        <v>3</v>
      </c>
      <c r="B10" s="10">
        <v>14</v>
      </c>
      <c r="C10" s="10">
        <v>2</v>
      </c>
      <c r="D10" s="6">
        <f t="shared" si="0"/>
        <v>197.2</v>
      </c>
      <c r="E10" s="5">
        <v>11</v>
      </c>
      <c r="F10" s="7">
        <v>5</v>
      </c>
      <c r="G10" s="6">
        <f t="shared" si="1"/>
        <v>158.91999999999999</v>
      </c>
      <c r="H10" s="5">
        <v>1</v>
      </c>
      <c r="I10" s="10">
        <v>6</v>
      </c>
      <c r="J10" s="6">
        <f t="shared" si="2"/>
        <v>20.88</v>
      </c>
      <c r="K10" s="5"/>
      <c r="L10" s="10"/>
      <c r="M10" s="8"/>
      <c r="N10" s="11">
        <f>IF(B10=0,0,(D10+G10)-(D9+G9))</f>
        <v>98.600000000000023</v>
      </c>
      <c r="O10" s="10">
        <v>1</v>
      </c>
      <c r="P10" s="10">
        <v>1050</v>
      </c>
      <c r="Q10" s="10">
        <v>1100</v>
      </c>
      <c r="R10" s="10">
        <v>9</v>
      </c>
      <c r="S10" s="10">
        <v>61</v>
      </c>
      <c r="T10" s="10"/>
      <c r="U10" s="10"/>
      <c r="V10" s="10">
        <v>388</v>
      </c>
      <c r="W10" s="12">
        <v>41821</v>
      </c>
      <c r="X10" s="10">
        <v>2</v>
      </c>
      <c r="Y10" s="10">
        <v>740030</v>
      </c>
      <c r="Z10" s="10">
        <v>14</v>
      </c>
      <c r="AA10" s="10">
        <v>5</v>
      </c>
      <c r="AB10" s="10">
        <v>1</v>
      </c>
      <c r="AC10" s="11">
        <v>6</v>
      </c>
      <c r="AD10" s="13">
        <v>181.54</v>
      </c>
      <c r="AE10" t="s">
        <v>82</v>
      </c>
    </row>
    <row r="11" spans="1:31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0</v>
      </c>
      <c r="J11" s="6">
        <f t="shared" si="2"/>
        <v>83.52</v>
      </c>
      <c r="K11" s="5"/>
      <c r="L11" s="10"/>
      <c r="M11" s="8"/>
      <c r="N11" s="11">
        <v>104.4</v>
      </c>
      <c r="O11" s="10">
        <v>1</v>
      </c>
      <c r="P11" s="10">
        <v>1050</v>
      </c>
      <c r="Q11" s="10">
        <v>1100</v>
      </c>
      <c r="R11" s="10">
        <v>9</v>
      </c>
      <c r="S11" s="10">
        <v>61</v>
      </c>
      <c r="T11" s="10"/>
      <c r="U11" s="10"/>
      <c r="V11" s="10">
        <v>388</v>
      </c>
      <c r="W11" s="12">
        <v>41824</v>
      </c>
      <c r="X11" s="10">
        <v>2</v>
      </c>
      <c r="Y11" s="10">
        <v>1624863</v>
      </c>
      <c r="Z11" s="10">
        <v>14</v>
      </c>
      <c r="AA11" s="10">
        <v>5</v>
      </c>
      <c r="AB11" s="10">
        <v>1</v>
      </c>
      <c r="AC11" s="11">
        <v>4</v>
      </c>
      <c r="AD11" s="13">
        <v>182.12</v>
      </c>
      <c r="AE11" t="s">
        <v>83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13</v>
      </c>
      <c r="I12" s="10">
        <v>5</v>
      </c>
      <c r="J12" s="6">
        <f t="shared" si="2"/>
        <v>186.76</v>
      </c>
      <c r="K12" s="5"/>
      <c r="L12" s="10"/>
      <c r="M12" s="8"/>
      <c r="N12" s="11">
        <v>104.4</v>
      </c>
      <c r="O12" s="10">
        <v>1</v>
      </c>
      <c r="P12" s="10">
        <v>1050</v>
      </c>
      <c r="Q12" s="10">
        <v>1100</v>
      </c>
      <c r="R12" s="10">
        <v>9</v>
      </c>
      <c r="S12" s="10">
        <v>62</v>
      </c>
      <c r="T12" s="10"/>
      <c r="U12" s="10"/>
      <c r="V12" s="10">
        <v>389</v>
      </c>
      <c r="W12" s="12">
        <v>41825</v>
      </c>
      <c r="X12" s="10">
        <v>1</v>
      </c>
      <c r="Y12" s="10">
        <v>3771311</v>
      </c>
      <c r="Z12" s="10">
        <v>14</v>
      </c>
      <c r="AA12" s="10">
        <v>3</v>
      </c>
      <c r="AB12" s="10">
        <v>1</v>
      </c>
      <c r="AC12" s="11">
        <v>4</v>
      </c>
      <c r="AD12" s="13">
        <v>179.8</v>
      </c>
      <c r="AE12" t="s">
        <v>84</v>
      </c>
    </row>
    <row r="13" spans="1:31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7</v>
      </c>
      <c r="F13" s="7">
        <v>9</v>
      </c>
      <c r="G13" s="6">
        <f t="shared" si="1"/>
        <v>107.88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103.24</v>
      </c>
      <c r="O13" s="10">
        <v>1</v>
      </c>
      <c r="P13" s="10">
        <v>1050</v>
      </c>
      <c r="Q13" s="10">
        <v>1100</v>
      </c>
      <c r="R13" s="10">
        <v>9</v>
      </c>
      <c r="S13" s="10">
        <v>62</v>
      </c>
      <c r="T13" s="10"/>
      <c r="U13" s="10"/>
      <c r="V13" s="10">
        <v>388</v>
      </c>
      <c r="W13" s="12">
        <v>41826</v>
      </c>
      <c r="X13" s="10">
        <v>3</v>
      </c>
      <c r="Y13" s="10">
        <v>3791483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1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14</v>
      </c>
      <c r="F14" s="7">
        <v>3</v>
      </c>
      <c r="G14" s="6">
        <f t="shared" si="1"/>
        <v>198.35999999999999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v>97.44</v>
      </c>
      <c r="O14" s="10">
        <v>1</v>
      </c>
      <c r="P14" s="10">
        <v>1050</v>
      </c>
      <c r="Q14" s="10">
        <v>1100</v>
      </c>
      <c r="R14" s="10">
        <v>9</v>
      </c>
      <c r="S14" s="10">
        <v>62</v>
      </c>
      <c r="T14" s="10"/>
      <c r="U14" s="10"/>
      <c r="V14" s="10">
        <v>389</v>
      </c>
      <c r="W14" s="12">
        <v>41827</v>
      </c>
      <c r="X14" s="10">
        <v>2</v>
      </c>
      <c r="Y14" s="10">
        <v>1629613</v>
      </c>
      <c r="Z14" s="10">
        <v>14</v>
      </c>
      <c r="AA14" s="10">
        <v>4.5</v>
      </c>
      <c r="AB14" s="10">
        <v>1</v>
      </c>
      <c r="AC14" s="11">
        <v>4</v>
      </c>
      <c r="AD14" s="13">
        <v>181.54</v>
      </c>
    </row>
    <row r="15" spans="1:31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9</v>
      </c>
      <c r="I15" s="10">
        <v>2</v>
      </c>
      <c r="J15" s="6">
        <f t="shared" si="2"/>
        <v>127.6</v>
      </c>
      <c r="K15" s="5"/>
      <c r="L15" s="10"/>
      <c r="M15" s="8"/>
      <c r="N15" s="11">
        <v>103.82</v>
      </c>
      <c r="O15" s="10">
        <v>1</v>
      </c>
      <c r="P15" s="10">
        <v>1050</v>
      </c>
      <c r="Q15" s="10">
        <v>1100</v>
      </c>
      <c r="R15" s="10">
        <v>9</v>
      </c>
      <c r="S15" s="10">
        <v>62</v>
      </c>
      <c r="T15" s="10"/>
      <c r="U15" s="10"/>
      <c r="V15" s="10">
        <v>389</v>
      </c>
      <c r="W15" s="12">
        <v>41830</v>
      </c>
      <c r="X15" s="10">
        <v>3</v>
      </c>
      <c r="Y15" s="10">
        <v>3791502</v>
      </c>
      <c r="Z15" s="10">
        <v>14</v>
      </c>
      <c r="AA15" s="10">
        <v>5</v>
      </c>
      <c r="AB15" s="10">
        <v>1</v>
      </c>
      <c r="AC15" s="11">
        <v>4</v>
      </c>
      <c r="AD15" s="13">
        <v>182.12</v>
      </c>
    </row>
    <row r="16" spans="1:31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3</v>
      </c>
      <c r="F16" s="7">
        <v>0</v>
      </c>
      <c r="G16" s="6">
        <f t="shared" si="1"/>
        <v>41.76</v>
      </c>
      <c r="H16" s="5">
        <v>14</v>
      </c>
      <c r="I16" s="10">
        <v>5</v>
      </c>
      <c r="J16" s="6">
        <f t="shared" si="2"/>
        <v>200.67999999999998</v>
      </c>
      <c r="K16" s="5"/>
      <c r="L16" s="10"/>
      <c r="M16" s="8"/>
      <c r="N16" s="11">
        <v>96.28</v>
      </c>
      <c r="O16" s="10">
        <v>1</v>
      </c>
      <c r="P16" s="10">
        <v>1050</v>
      </c>
      <c r="Q16" s="10">
        <v>1100</v>
      </c>
      <c r="R16" s="10">
        <v>9</v>
      </c>
      <c r="S16" s="10">
        <v>63</v>
      </c>
      <c r="T16" s="10"/>
      <c r="U16" s="10"/>
      <c r="V16" s="10">
        <v>389</v>
      </c>
      <c r="W16" s="12">
        <v>41831</v>
      </c>
      <c r="X16" s="10">
        <v>2</v>
      </c>
      <c r="Y16" s="10">
        <v>3771327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10</v>
      </c>
      <c r="F17" s="7">
        <v>2</v>
      </c>
      <c r="G17" s="6">
        <f t="shared" si="1"/>
        <v>141.51999999999998</v>
      </c>
      <c r="H17" s="5">
        <v>14</v>
      </c>
      <c r="I17" s="10">
        <v>5</v>
      </c>
      <c r="J17" s="6">
        <f t="shared" si="2"/>
        <v>200.67999999999998</v>
      </c>
      <c r="K17" s="5"/>
      <c r="L17" s="10"/>
      <c r="M17" s="8"/>
      <c r="N17" s="11">
        <f>IF(B17=0,0,(D17+G17)-(D16+G16))</f>
        <v>99.759999999999991</v>
      </c>
      <c r="O17" s="10">
        <v>1</v>
      </c>
      <c r="P17" s="10">
        <v>1050</v>
      </c>
      <c r="Q17" s="10">
        <v>1100</v>
      </c>
      <c r="R17" s="10">
        <v>9</v>
      </c>
      <c r="S17" s="10">
        <v>63</v>
      </c>
      <c r="T17" s="10"/>
      <c r="U17" s="10"/>
      <c r="V17" s="10">
        <v>388</v>
      </c>
      <c r="W17" s="24">
        <v>41833</v>
      </c>
      <c r="X17" s="10">
        <v>3</v>
      </c>
      <c r="Y17" s="10">
        <v>3791508</v>
      </c>
      <c r="Z17" s="10">
        <v>14</v>
      </c>
      <c r="AA17" s="10">
        <v>6</v>
      </c>
      <c r="AB17" s="10">
        <v>1</v>
      </c>
      <c r="AC17" s="11">
        <v>5</v>
      </c>
      <c r="AD17" s="13">
        <v>182.12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3</v>
      </c>
      <c r="J18" s="6">
        <f t="shared" si="2"/>
        <v>59.16</v>
      </c>
      <c r="K18" s="5"/>
      <c r="L18" s="10"/>
      <c r="M18" s="8"/>
      <c r="N18" s="11"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388</v>
      </c>
      <c r="W18" s="24">
        <v>41835</v>
      </c>
      <c r="X18" s="10">
        <v>2</v>
      </c>
      <c r="Y18" s="10">
        <v>3672459</v>
      </c>
      <c r="Z18" s="10">
        <v>14</v>
      </c>
      <c r="AA18" s="10">
        <v>3.5</v>
      </c>
      <c r="AB18" s="10">
        <v>1</v>
      </c>
      <c r="AC18" s="11">
        <v>4</v>
      </c>
      <c r="AD18" s="13">
        <v>180.38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6</v>
      </c>
      <c r="J19" s="6">
        <f t="shared" si="2"/>
        <v>160.07999999999998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59</v>
      </c>
      <c r="T19" s="10"/>
      <c r="U19" s="10"/>
      <c r="V19" s="10">
        <v>388</v>
      </c>
      <c r="W19" s="24">
        <v>41837</v>
      </c>
      <c r="X19" s="10">
        <v>3</v>
      </c>
      <c r="Y19" s="10">
        <v>485368</v>
      </c>
      <c r="Z19" s="10">
        <v>14</v>
      </c>
      <c r="AA19" s="10">
        <v>4</v>
      </c>
      <c r="AB19" s="10">
        <v>1</v>
      </c>
      <c r="AC19" s="11">
        <v>3</v>
      </c>
      <c r="AD19" s="13">
        <v>182.12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10</v>
      </c>
      <c r="G20" s="6">
        <f t="shared" si="1"/>
        <v>81.199999999999989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61</v>
      </c>
      <c r="T20" s="10"/>
      <c r="U20" s="10"/>
      <c r="V20" s="14">
        <v>387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12</v>
      </c>
      <c r="F21" s="7">
        <v>10</v>
      </c>
      <c r="G21" s="6">
        <f t="shared" si="1"/>
        <v>178.64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/>
      <c r="N21" s="11">
        <v>99.76</v>
      </c>
      <c r="O21" s="10">
        <v>1</v>
      </c>
      <c r="P21" s="10">
        <v>1050</v>
      </c>
      <c r="Q21" s="10">
        <v>1100</v>
      </c>
      <c r="R21" s="16">
        <v>9</v>
      </c>
      <c r="S21" s="10">
        <v>63</v>
      </c>
      <c r="T21" s="10"/>
      <c r="U21" s="10"/>
      <c r="V21" s="10">
        <v>387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14</v>
      </c>
      <c r="F22" s="7">
        <v>3</v>
      </c>
      <c r="G22" s="6">
        <f t="shared" si="1"/>
        <v>198.35999999999999</v>
      </c>
      <c r="H22" s="5">
        <v>6</v>
      </c>
      <c r="I22" s="10">
        <v>11</v>
      </c>
      <c r="J22" s="6">
        <f t="shared" si="2"/>
        <v>96.279999999999987</v>
      </c>
      <c r="K22" s="5"/>
      <c r="L22" s="10"/>
      <c r="M22" s="8"/>
      <c r="N22" s="11">
        <v>96.28</v>
      </c>
      <c r="O22" s="10">
        <v>1</v>
      </c>
      <c r="P22" s="10">
        <v>1050</v>
      </c>
      <c r="Q22" s="10">
        <v>1100</v>
      </c>
      <c r="R22" s="10">
        <v>9</v>
      </c>
      <c r="S22" s="10">
        <v>62</v>
      </c>
      <c r="T22" s="10"/>
      <c r="U22" s="10"/>
      <c r="V22" s="10">
        <v>387</v>
      </c>
      <c r="W22" s="24">
        <v>41839</v>
      </c>
      <c r="X22" s="10">
        <v>2</v>
      </c>
      <c r="Y22" s="10">
        <v>4241297</v>
      </c>
      <c r="Z22" s="10">
        <v>14</v>
      </c>
      <c r="AA22" s="10">
        <v>3.75</v>
      </c>
      <c r="AB22" s="10">
        <v>1</v>
      </c>
      <c r="AC22" s="10">
        <v>4</v>
      </c>
      <c r="AD22" s="10">
        <v>180.67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4</v>
      </c>
      <c r="G23" s="6">
        <f t="shared" si="1"/>
        <v>18.559999999999999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v>103.82</v>
      </c>
      <c r="O23" s="10">
        <v>1</v>
      </c>
      <c r="P23" s="10">
        <v>1050</v>
      </c>
      <c r="Q23" s="10">
        <v>1100</v>
      </c>
      <c r="R23" s="10">
        <v>9</v>
      </c>
      <c r="S23" s="10">
        <v>60</v>
      </c>
      <c r="T23" s="10"/>
      <c r="U23" s="10"/>
      <c r="V23" s="10">
        <v>387</v>
      </c>
      <c r="W23" s="24">
        <v>41841</v>
      </c>
      <c r="X23" s="10">
        <v>3</v>
      </c>
      <c r="Y23" s="10">
        <v>3672478</v>
      </c>
      <c r="Z23" s="10">
        <v>14</v>
      </c>
      <c r="AA23" s="10">
        <v>5</v>
      </c>
      <c r="AB23" s="10">
        <v>1</v>
      </c>
      <c r="AC23" s="10">
        <v>4.5</v>
      </c>
      <c r="AD23" s="10">
        <v>181.54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8</v>
      </c>
      <c r="F24" s="7">
        <v>7</v>
      </c>
      <c r="G24" s="6">
        <f t="shared" si="1"/>
        <v>119.47999999999999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f>IF(B24=0,0,(D24+G24)-(D23+G23))</f>
        <v>100.91999999999999</v>
      </c>
      <c r="O24" s="10">
        <v>1</v>
      </c>
      <c r="P24" s="10">
        <v>1050</v>
      </c>
      <c r="Q24" s="10">
        <v>1100</v>
      </c>
      <c r="R24" s="10">
        <v>9</v>
      </c>
      <c r="S24" s="10">
        <v>64</v>
      </c>
      <c r="T24" s="10"/>
      <c r="U24" s="10"/>
      <c r="V24" s="10">
        <v>387</v>
      </c>
      <c r="W24" s="24">
        <v>41842</v>
      </c>
      <c r="X24" s="10">
        <v>2</v>
      </c>
      <c r="Y24" s="10">
        <v>3761193</v>
      </c>
      <c r="Z24" s="10">
        <v>14</v>
      </c>
      <c r="AA24" s="10">
        <v>4.25</v>
      </c>
      <c r="AB24" s="10">
        <v>1</v>
      </c>
      <c r="AC24" s="10">
        <v>4.25</v>
      </c>
      <c r="AD24" s="10">
        <v>180.96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8</v>
      </c>
      <c r="J25" s="6">
        <f t="shared" si="2"/>
        <v>37.119999999999997</v>
      </c>
      <c r="K25" s="5"/>
      <c r="L25" s="10"/>
      <c r="M25" s="8"/>
      <c r="N25" s="11">
        <v>98.6</v>
      </c>
      <c r="O25" s="10">
        <v>1</v>
      </c>
      <c r="P25" s="10">
        <v>1050</v>
      </c>
      <c r="Q25" s="10">
        <v>1100</v>
      </c>
      <c r="R25" s="10">
        <v>9</v>
      </c>
      <c r="S25" s="10">
        <v>61</v>
      </c>
      <c r="T25" s="10"/>
      <c r="U25" s="10"/>
      <c r="V25" s="17">
        <v>387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v>102.08</v>
      </c>
      <c r="O26" s="10">
        <v>1</v>
      </c>
      <c r="P26" s="10">
        <v>1050</v>
      </c>
      <c r="Q26" s="10">
        <v>1100</v>
      </c>
      <c r="R26" s="10">
        <v>9</v>
      </c>
      <c r="S26" s="10">
        <v>59</v>
      </c>
      <c r="T26" s="10"/>
      <c r="U26" s="10"/>
      <c r="V26" s="10">
        <v>386</v>
      </c>
      <c r="W26" s="44" t="s">
        <v>37</v>
      </c>
      <c r="X26" s="44"/>
      <c r="Y26" s="44"/>
      <c r="Z26" s="44"/>
      <c r="AA26" s="44"/>
      <c r="AB26" s="44"/>
      <c r="AC26" s="39">
        <v>371.2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4</v>
      </c>
      <c r="F27" s="7">
        <v>0</v>
      </c>
      <c r="G27" s="6">
        <f t="shared" si="1"/>
        <v>55.679999999999993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98.31</v>
      </c>
      <c r="O27" s="10">
        <v>1</v>
      </c>
      <c r="P27" s="10">
        <v>1050</v>
      </c>
      <c r="Q27" s="10">
        <v>1100</v>
      </c>
      <c r="R27" s="10">
        <v>9</v>
      </c>
      <c r="S27" s="10">
        <v>61</v>
      </c>
      <c r="T27" s="10"/>
      <c r="U27" s="10"/>
      <c r="V27" s="10">
        <v>387</v>
      </c>
      <c r="W27" s="38" t="s">
        <v>13</v>
      </c>
      <c r="X27" s="38"/>
      <c r="Y27" s="38"/>
      <c r="Z27" s="38"/>
      <c r="AA27" s="38"/>
      <c r="AB27" s="38"/>
      <c r="AC27" s="39">
        <v>3261.63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11</v>
      </c>
      <c r="F28" s="7">
        <v>4</v>
      </c>
      <c r="G28" s="6">
        <f t="shared" si="1"/>
        <v>157.76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f>IF(B28=0,0,(D28+G28)-(D27+G27))</f>
        <v>102.08</v>
      </c>
      <c r="O28" s="10">
        <v>1</v>
      </c>
      <c r="P28" s="10">
        <v>1050</v>
      </c>
      <c r="Q28" s="10">
        <v>1100</v>
      </c>
      <c r="R28" s="10">
        <v>9</v>
      </c>
      <c r="S28" s="10">
        <v>59</v>
      </c>
      <c r="T28" s="10"/>
      <c r="U28" s="10"/>
      <c r="V28" s="10">
        <v>387</v>
      </c>
      <c r="W28" s="38" t="s">
        <v>38</v>
      </c>
      <c r="X28" s="38"/>
      <c r="Y28" s="38"/>
      <c r="Z28" s="38"/>
      <c r="AA28" s="38"/>
      <c r="AB28" s="38"/>
      <c r="AC28" s="39">
        <v>540.55999999999995</v>
      </c>
      <c r="AD28" s="39"/>
    </row>
    <row r="29" spans="1:30">
      <c r="A29" s="9">
        <v>22</v>
      </c>
      <c r="B29" s="10">
        <v>1</v>
      </c>
      <c r="C29" s="10">
        <v>4</v>
      </c>
      <c r="D29" s="6">
        <f t="shared" si="0"/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5</v>
      </c>
      <c r="I29" s="10">
        <v>4</v>
      </c>
      <c r="J29" s="6">
        <v>74.239999999999995</v>
      </c>
      <c r="K29" s="5"/>
      <c r="L29" s="10"/>
      <c r="M29" s="8"/>
      <c r="N29" s="11">
        <v>96.86</v>
      </c>
      <c r="O29" s="10">
        <v>1</v>
      </c>
      <c r="P29" s="10">
        <v>1050</v>
      </c>
      <c r="Q29" s="10">
        <v>1100</v>
      </c>
      <c r="R29" s="10">
        <v>9</v>
      </c>
      <c r="S29" s="10">
        <v>65</v>
      </c>
      <c r="T29" s="10"/>
      <c r="U29" s="10"/>
      <c r="V29" s="10">
        <v>386</v>
      </c>
      <c r="W29" s="38" t="s">
        <v>11</v>
      </c>
      <c r="X29" s="38"/>
      <c r="Y29" s="38"/>
      <c r="Z29" s="38"/>
      <c r="AA29" s="38"/>
      <c r="AB29" s="38"/>
      <c r="AC29" s="39">
        <v>3092.27</v>
      </c>
      <c r="AD29" s="39"/>
    </row>
    <row r="30" spans="1:30">
      <c r="A30" s="9">
        <f t="shared" ref="A30:A36" si="4">SUM(A29+1)</f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4.25</v>
      </c>
      <c r="G30" s="6">
        <f t="shared" si="1"/>
        <v>18.849999999999998</v>
      </c>
      <c r="H30" s="5">
        <v>12</v>
      </c>
      <c r="I30" s="10">
        <v>7</v>
      </c>
      <c r="J30" s="6">
        <f t="shared" ref="J30:J39" si="5">((+H30*12)+I30)*1.16</f>
        <v>175.16</v>
      </c>
      <c r="K30" s="5"/>
      <c r="L30" s="10"/>
      <c r="M30" s="8"/>
      <c r="N30" s="11">
        <v>102.37</v>
      </c>
      <c r="O30" s="10">
        <v>1</v>
      </c>
      <c r="P30" s="10">
        <v>1050</v>
      </c>
      <c r="Q30" s="10">
        <v>1100</v>
      </c>
      <c r="R30" s="10">
        <v>9</v>
      </c>
      <c r="S30" s="10">
        <v>61</v>
      </c>
      <c r="T30" s="10"/>
      <c r="U30" s="10"/>
      <c r="V30" s="10">
        <v>386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4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7</v>
      </c>
      <c r="G31" s="6">
        <f t="shared" si="1"/>
        <v>91.64</v>
      </c>
      <c r="H31" s="5">
        <v>14</v>
      </c>
      <c r="I31" s="10">
        <v>3</v>
      </c>
      <c r="J31" s="6">
        <f t="shared" si="5"/>
        <v>198.35999999999999</v>
      </c>
      <c r="K31" s="5"/>
      <c r="L31" s="10"/>
      <c r="M31" s="8"/>
      <c r="N31" s="11">
        <v>95.99</v>
      </c>
      <c r="O31" s="10">
        <v>1</v>
      </c>
      <c r="P31" s="10">
        <v>1050</v>
      </c>
      <c r="Q31" s="10">
        <v>1100</v>
      </c>
      <c r="R31" s="10">
        <v>9</v>
      </c>
      <c r="S31" s="10">
        <v>61</v>
      </c>
      <c r="T31" s="10"/>
      <c r="U31" s="10"/>
      <c r="V31" s="10">
        <v>386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4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10</v>
      </c>
      <c r="G32" s="6">
        <f t="shared" si="1"/>
        <v>192.55999999999997</v>
      </c>
      <c r="H32" s="5">
        <v>1</v>
      </c>
      <c r="I32" s="10">
        <v>4.75</v>
      </c>
      <c r="J32" s="6">
        <f t="shared" si="5"/>
        <v>19.43</v>
      </c>
      <c r="K32" s="5"/>
      <c r="L32" s="10"/>
      <c r="M32" s="8"/>
      <c r="N32" s="11">
        <v>103.82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386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4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8</v>
      </c>
      <c r="I33" s="10">
        <v>0</v>
      </c>
      <c r="J33" s="6">
        <f t="shared" si="5"/>
        <v>111.35999999999999</v>
      </c>
      <c r="K33" s="5"/>
      <c r="L33" s="10"/>
      <c r="M33" s="8"/>
      <c r="N33" s="11">
        <v>100.05</v>
      </c>
      <c r="O33" s="10">
        <v>1</v>
      </c>
      <c r="P33" s="10">
        <v>1050</v>
      </c>
      <c r="Q33" s="10">
        <v>1100</v>
      </c>
      <c r="R33" s="10">
        <v>9</v>
      </c>
      <c r="S33" s="10">
        <v>58</v>
      </c>
      <c r="T33" s="10"/>
      <c r="U33" s="10"/>
      <c r="V33" s="10">
        <v>386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4"/>
        <v>27</v>
      </c>
      <c r="B34" s="10">
        <v>1</v>
      </c>
      <c r="C34" s="10">
        <v>4</v>
      </c>
      <c r="D34" s="6">
        <f t="shared" si="0"/>
        <v>18.559999999999999</v>
      </c>
      <c r="E34" s="5">
        <v>2</v>
      </c>
      <c r="F34" s="7">
        <v>5</v>
      </c>
      <c r="G34" s="6">
        <f t="shared" si="1"/>
        <v>33.64</v>
      </c>
      <c r="H34" s="5">
        <v>14</v>
      </c>
      <c r="I34" s="10">
        <v>3</v>
      </c>
      <c r="J34" s="6">
        <f t="shared" si="5"/>
        <v>198.35999999999999</v>
      </c>
      <c r="K34" s="5"/>
      <c r="L34" s="10"/>
      <c r="M34" s="8"/>
      <c r="N34" s="11">
        <v>102.08</v>
      </c>
      <c r="O34" s="10">
        <v>1</v>
      </c>
      <c r="P34" s="10">
        <v>1050</v>
      </c>
      <c r="Q34" s="10">
        <v>1100</v>
      </c>
      <c r="R34" s="10">
        <v>9</v>
      </c>
      <c r="S34" s="10">
        <v>58</v>
      </c>
      <c r="T34" s="10"/>
      <c r="U34" s="10"/>
      <c r="V34" s="10">
        <v>386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4"/>
        <v>28</v>
      </c>
      <c r="B35" s="10">
        <v>1</v>
      </c>
      <c r="C35" s="10">
        <v>4</v>
      </c>
      <c r="D35" s="6">
        <f t="shared" si="0"/>
        <v>18.559999999999999</v>
      </c>
      <c r="E35" s="5">
        <v>9</v>
      </c>
      <c r="F35" s="7">
        <v>5</v>
      </c>
      <c r="G35" s="6">
        <f t="shared" si="1"/>
        <v>131.07999999999998</v>
      </c>
      <c r="H35" s="5">
        <v>14</v>
      </c>
      <c r="I35" s="10">
        <v>3</v>
      </c>
      <c r="J35" s="6">
        <f t="shared" si="5"/>
        <v>198.35999999999999</v>
      </c>
      <c r="K35" s="5"/>
      <c r="L35" s="10"/>
      <c r="M35" s="8"/>
      <c r="N35" s="11">
        <f>IF(B35=0,0,(D35+G35)-(D34+G34))</f>
        <v>97.439999999999984</v>
      </c>
      <c r="O35" s="10">
        <v>1</v>
      </c>
      <c r="P35" s="10">
        <v>1050</v>
      </c>
      <c r="Q35" s="10">
        <v>1100</v>
      </c>
      <c r="R35" s="10">
        <v>9</v>
      </c>
      <c r="S35" s="10">
        <v>55</v>
      </c>
      <c r="T35" s="10"/>
      <c r="U35" s="10"/>
      <c r="V35" s="10">
        <v>386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4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1"/>
        <v>198.35999999999999</v>
      </c>
      <c r="H36" s="5">
        <v>3</v>
      </c>
      <c r="I36" s="10">
        <v>4</v>
      </c>
      <c r="J36" s="6">
        <f t="shared" si="5"/>
        <v>46.4</v>
      </c>
      <c r="K36" s="5"/>
      <c r="L36" s="10"/>
      <c r="M36" s="8"/>
      <c r="N36" s="11">
        <v>96.86</v>
      </c>
      <c r="O36" s="10">
        <v>1</v>
      </c>
      <c r="P36" s="10">
        <v>1050</v>
      </c>
      <c r="Q36" s="10">
        <v>1100</v>
      </c>
      <c r="R36" s="10">
        <v>9</v>
      </c>
      <c r="S36" s="10">
        <v>58</v>
      </c>
      <c r="T36" s="10"/>
      <c r="U36" s="10"/>
      <c r="V36" s="10">
        <v>386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13</v>
      </c>
      <c r="F37" s="7">
        <v>10</v>
      </c>
      <c r="G37" s="6">
        <f t="shared" si="1"/>
        <v>192.55999999999997</v>
      </c>
      <c r="H37" s="5">
        <v>10</v>
      </c>
      <c r="I37" s="10">
        <v>6</v>
      </c>
      <c r="J37" s="6">
        <f t="shared" si="5"/>
        <v>146.16</v>
      </c>
      <c r="K37" s="5"/>
      <c r="L37" s="10"/>
      <c r="M37" s="8"/>
      <c r="N37" s="11">
        <v>93.96</v>
      </c>
      <c r="O37" s="10">
        <v>1</v>
      </c>
      <c r="P37" s="10">
        <v>1050</v>
      </c>
      <c r="Q37" s="10">
        <v>1100</v>
      </c>
      <c r="R37" s="10">
        <v>9</v>
      </c>
      <c r="S37" s="10">
        <v>57</v>
      </c>
      <c r="T37" s="10"/>
      <c r="U37" s="10"/>
      <c r="V37" s="10">
        <v>385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4</v>
      </c>
      <c r="F38" s="7">
        <v>3</v>
      </c>
      <c r="G38" s="6">
        <f t="shared" si="1"/>
        <v>59.16</v>
      </c>
      <c r="H38" s="5">
        <v>14</v>
      </c>
      <c r="I38" s="10">
        <v>0</v>
      </c>
      <c r="J38" s="6">
        <f t="shared" si="5"/>
        <v>194.88</v>
      </c>
      <c r="K38" s="5"/>
      <c r="L38" s="10"/>
      <c r="M38" s="8"/>
      <c r="N38" s="11">
        <v>91.93</v>
      </c>
      <c r="O38" s="10">
        <v>1</v>
      </c>
      <c r="P38" s="10">
        <v>1050</v>
      </c>
      <c r="Q38" s="10">
        <v>1100</v>
      </c>
      <c r="R38" s="10">
        <v>9</v>
      </c>
      <c r="S38" s="10">
        <v>70</v>
      </c>
      <c r="T38" s="10"/>
      <c r="U38" s="10"/>
      <c r="V38" s="10">
        <v>388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v>18.559999999999999</v>
      </c>
      <c r="E39" s="5">
        <v>11</v>
      </c>
      <c r="F39" s="7">
        <v>4</v>
      </c>
      <c r="G39" s="6">
        <f t="shared" si="1"/>
        <v>157.76</v>
      </c>
      <c r="H39" s="5">
        <v>14</v>
      </c>
      <c r="I39" s="10">
        <v>0</v>
      </c>
      <c r="J39" s="6">
        <f t="shared" si="5"/>
        <v>194.88</v>
      </c>
      <c r="K39" s="5"/>
      <c r="L39" s="10"/>
      <c r="M39" s="8"/>
      <c r="N39" s="11">
        <f>IF(B39=0,0,(D39+G39)-(D38+G38))</f>
        <v>98.6</v>
      </c>
      <c r="O39" s="10">
        <v>0</v>
      </c>
      <c r="P39" s="10">
        <v>1050</v>
      </c>
      <c r="Q39" s="10">
        <v>1100</v>
      </c>
      <c r="R39" s="10">
        <v>9</v>
      </c>
      <c r="S39" s="10">
        <v>67</v>
      </c>
      <c r="T39" s="10"/>
      <c r="U39" s="10"/>
      <c r="V39" s="10">
        <v>386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3090.5299999999993</v>
      </c>
      <c r="O40" s="20"/>
      <c r="T40" s="22" t="s">
        <v>34</v>
      </c>
      <c r="U40" s="20">
        <f>SUM(U9:U39)</f>
        <v>0</v>
      </c>
      <c r="V40" s="20">
        <f>SUM(V9:V39)</f>
        <v>12001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3090.5299999999993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Z34" sqref="Z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8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83203125" customWidth="1"/>
    <col min="24" max="24" width="9.83203125" customWidth="1"/>
    <col min="25" max="25" width="11" customWidth="1"/>
    <col min="26" max="26" width="4.1640625" customWidth="1"/>
    <col min="27" max="27" width="6" customWidth="1"/>
    <col min="28" max="28" width="4.1640625" customWidth="1"/>
    <col min="29" max="29" width="6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4</v>
      </c>
      <c r="C8" s="5">
        <v>0</v>
      </c>
      <c r="D8" s="6">
        <f t="shared" ref="D8:D39" si="0">((+B8*12)+C8)*1.16</f>
        <v>55.679999999999993</v>
      </c>
      <c r="E8" s="5">
        <v>1</v>
      </c>
      <c r="F8" s="7">
        <v>5</v>
      </c>
      <c r="G8" s="6">
        <f t="shared" ref="G8:G39" si="1">((+E8*12)+F8)*1.16</f>
        <v>19.72</v>
      </c>
      <c r="H8" s="5">
        <v>1</v>
      </c>
      <c r="I8" s="5">
        <v>10</v>
      </c>
      <c r="J8" s="6">
        <f t="shared" ref="J8:J28" si="2">((+H8*12)+I8)*1.16</f>
        <v>25.52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11</v>
      </c>
      <c r="C9" s="10">
        <v>1</v>
      </c>
      <c r="D9" s="6">
        <f t="shared" si="0"/>
        <v>154.28</v>
      </c>
      <c r="E9" s="5">
        <v>1</v>
      </c>
      <c r="F9" s="7">
        <v>5</v>
      </c>
      <c r="G9" s="6">
        <f t="shared" si="1"/>
        <v>19.72</v>
      </c>
      <c r="H9" s="5">
        <v>1</v>
      </c>
      <c r="I9" s="10">
        <v>10</v>
      </c>
      <c r="J9" s="6">
        <f t="shared" si="2"/>
        <v>25.52</v>
      </c>
      <c r="K9" s="5"/>
      <c r="L9" s="10"/>
      <c r="M9" s="8"/>
      <c r="N9" s="11">
        <f>IF(B9=0,0,(D9+G9)-(D8+G8))</f>
        <v>98.600000000000009</v>
      </c>
      <c r="O9" s="10">
        <v>1</v>
      </c>
      <c r="P9" s="10">
        <v>1050</v>
      </c>
      <c r="Q9" s="10">
        <v>1100</v>
      </c>
      <c r="R9" s="10">
        <v>9</v>
      </c>
      <c r="S9" s="10">
        <v>60</v>
      </c>
      <c r="T9" s="10"/>
      <c r="U9" s="10"/>
      <c r="V9" s="10">
        <v>394</v>
      </c>
      <c r="W9" s="12">
        <v>41793</v>
      </c>
      <c r="X9" s="10">
        <v>3</v>
      </c>
      <c r="Y9" s="10">
        <v>3672341</v>
      </c>
      <c r="Z9" s="10">
        <v>14</v>
      </c>
      <c r="AA9" s="10">
        <v>4</v>
      </c>
      <c r="AB9" s="10">
        <v>1</v>
      </c>
      <c r="AC9" s="11">
        <v>10.25</v>
      </c>
      <c r="AD9" s="13">
        <v>173.71</v>
      </c>
    </row>
    <row r="10" spans="1:30">
      <c r="A10" s="9">
        <f t="shared" ref="A10:A36" si="3">SUM(A9+1)</f>
        <v>3</v>
      </c>
      <c r="B10" s="10">
        <v>14</v>
      </c>
      <c r="C10" s="10">
        <v>1</v>
      </c>
      <c r="D10" s="6">
        <f t="shared" si="0"/>
        <v>196.04</v>
      </c>
      <c r="E10" s="5">
        <v>5</v>
      </c>
      <c r="F10" s="7">
        <v>2</v>
      </c>
      <c r="G10" s="6">
        <f t="shared" si="1"/>
        <v>71.92</v>
      </c>
      <c r="H10" s="5">
        <v>1</v>
      </c>
      <c r="I10" s="10">
        <v>10</v>
      </c>
      <c r="J10" s="6">
        <f t="shared" si="2"/>
        <v>25.52</v>
      </c>
      <c r="K10" s="5"/>
      <c r="L10" s="10"/>
      <c r="M10" s="8"/>
      <c r="N10" s="11">
        <f>IF(B10=0,0,(D10+G10)-(D9+G9))</f>
        <v>93.95999999999998</v>
      </c>
      <c r="O10" s="10">
        <v>1</v>
      </c>
      <c r="P10" s="10">
        <v>1050</v>
      </c>
      <c r="Q10" s="10">
        <v>1100</v>
      </c>
      <c r="R10" s="10">
        <v>9</v>
      </c>
      <c r="S10" s="10">
        <v>65</v>
      </c>
      <c r="T10" s="10"/>
      <c r="U10" s="10"/>
      <c r="V10" s="10">
        <v>394</v>
      </c>
      <c r="W10" s="12">
        <v>41795</v>
      </c>
      <c r="X10" s="10">
        <v>2</v>
      </c>
      <c r="Y10" s="10">
        <v>3501228</v>
      </c>
      <c r="Z10" s="10">
        <v>14</v>
      </c>
      <c r="AA10" s="10">
        <v>4.5</v>
      </c>
      <c r="AB10" s="10">
        <v>1</v>
      </c>
      <c r="AC10" s="11">
        <v>3.5</v>
      </c>
      <c r="AD10" s="13">
        <v>182.12</v>
      </c>
    </row>
    <row r="11" spans="1:30">
      <c r="A11" s="9">
        <f t="shared" si="3"/>
        <v>4</v>
      </c>
      <c r="B11" s="10">
        <v>1</v>
      </c>
      <c r="C11" s="10">
        <v>10.25</v>
      </c>
      <c r="D11" s="6">
        <f t="shared" si="0"/>
        <v>25.81</v>
      </c>
      <c r="E11" s="5">
        <v>12</v>
      </c>
      <c r="F11" s="7">
        <v>2</v>
      </c>
      <c r="G11" s="6">
        <f t="shared" si="1"/>
        <v>169.35999999999999</v>
      </c>
      <c r="H11" s="5">
        <v>1</v>
      </c>
      <c r="I11" s="10">
        <v>10</v>
      </c>
      <c r="J11" s="6">
        <f t="shared" si="2"/>
        <v>25.52</v>
      </c>
      <c r="K11" s="5"/>
      <c r="L11" s="10"/>
      <c r="M11" s="8"/>
      <c r="N11" s="11">
        <v>100.92</v>
      </c>
      <c r="O11" s="10">
        <v>1</v>
      </c>
      <c r="P11" s="10">
        <v>1050</v>
      </c>
      <c r="Q11" s="10">
        <v>1100</v>
      </c>
      <c r="R11" s="10">
        <v>9</v>
      </c>
      <c r="S11" s="10">
        <v>63</v>
      </c>
      <c r="T11" s="10"/>
      <c r="U11" s="10"/>
      <c r="V11" s="10">
        <v>394</v>
      </c>
      <c r="W11" s="12">
        <v>41798</v>
      </c>
      <c r="X11" s="10">
        <v>3</v>
      </c>
      <c r="Y11" s="10">
        <v>3791420</v>
      </c>
      <c r="Z11" s="10">
        <v>14</v>
      </c>
      <c r="AA11" s="10">
        <v>7</v>
      </c>
      <c r="AB11" s="10">
        <v>1</v>
      </c>
      <c r="AC11" s="11">
        <v>7</v>
      </c>
      <c r="AD11" s="13">
        <v>180.96</v>
      </c>
    </row>
    <row r="12" spans="1:30">
      <c r="A12" s="9">
        <f t="shared" si="3"/>
        <v>5</v>
      </c>
      <c r="B12" s="10">
        <v>6</v>
      </c>
      <c r="C12" s="10">
        <v>8</v>
      </c>
      <c r="D12" s="6">
        <f t="shared" si="0"/>
        <v>92.8</v>
      </c>
      <c r="E12" s="5">
        <v>14</v>
      </c>
      <c r="F12" s="7">
        <v>3</v>
      </c>
      <c r="G12" s="6">
        <f t="shared" si="1"/>
        <v>198.35999999999999</v>
      </c>
      <c r="H12" s="5">
        <v>1</v>
      </c>
      <c r="I12" s="10">
        <v>10</v>
      </c>
      <c r="J12" s="6">
        <f t="shared" si="2"/>
        <v>25.52</v>
      </c>
      <c r="K12" s="5"/>
      <c r="L12" s="10"/>
      <c r="M12" s="8"/>
      <c r="N12" s="11">
        <f>IF(B12=0,0,(D12+G12)-(D11+G11))</f>
        <v>95.989999999999981</v>
      </c>
      <c r="O12" s="10">
        <v>1</v>
      </c>
      <c r="P12" s="10">
        <v>1050</v>
      </c>
      <c r="Q12" s="10">
        <v>1100</v>
      </c>
      <c r="R12" s="10">
        <v>9</v>
      </c>
      <c r="S12" s="10">
        <v>60</v>
      </c>
      <c r="T12" s="10"/>
      <c r="U12" s="10"/>
      <c r="V12" s="10">
        <v>393</v>
      </c>
      <c r="W12" s="12">
        <v>41799</v>
      </c>
      <c r="X12" s="10">
        <v>2</v>
      </c>
      <c r="Y12" s="10">
        <v>3791423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>
      <c r="A13" s="9">
        <f t="shared" si="3"/>
        <v>6</v>
      </c>
      <c r="B13" s="10">
        <v>13</v>
      </c>
      <c r="C13" s="10">
        <v>9</v>
      </c>
      <c r="D13" s="6">
        <f t="shared" si="0"/>
        <v>191.39999999999998</v>
      </c>
      <c r="E13" s="5">
        <v>1</v>
      </c>
      <c r="F13" s="7">
        <v>3.5</v>
      </c>
      <c r="G13" s="6">
        <f t="shared" si="1"/>
        <v>17.98</v>
      </c>
      <c r="H13" s="5">
        <v>1</v>
      </c>
      <c r="I13" s="10">
        <v>10</v>
      </c>
      <c r="J13" s="6">
        <f t="shared" si="2"/>
        <v>25.52</v>
      </c>
      <c r="K13" s="5"/>
      <c r="L13" s="10"/>
      <c r="M13" s="8"/>
      <c r="N13" s="11">
        <v>100.34</v>
      </c>
      <c r="O13" s="10">
        <v>1</v>
      </c>
      <c r="P13" s="10">
        <v>1050</v>
      </c>
      <c r="Q13" s="10">
        <v>1100</v>
      </c>
      <c r="R13" s="10">
        <v>9</v>
      </c>
      <c r="S13" s="10">
        <v>64</v>
      </c>
      <c r="T13" s="10"/>
      <c r="U13" s="10"/>
      <c r="V13" s="10">
        <v>393</v>
      </c>
      <c r="W13" s="12">
        <v>41802</v>
      </c>
      <c r="X13" s="10">
        <v>1</v>
      </c>
      <c r="Y13" s="10">
        <v>1031610</v>
      </c>
      <c r="Z13" s="10">
        <v>14</v>
      </c>
      <c r="AA13" s="10">
        <v>3.75</v>
      </c>
      <c r="AB13" s="10">
        <v>1</v>
      </c>
      <c r="AC13" s="11">
        <v>2</v>
      </c>
      <c r="AD13" s="13">
        <v>182.99</v>
      </c>
    </row>
    <row r="14" spans="1:30">
      <c r="A14" s="9">
        <f t="shared" si="3"/>
        <v>7</v>
      </c>
      <c r="B14" s="10">
        <v>13</v>
      </c>
      <c r="C14" s="10">
        <v>9</v>
      </c>
      <c r="D14" s="6">
        <f t="shared" si="0"/>
        <v>191.39999999999998</v>
      </c>
      <c r="E14" s="5">
        <v>8</v>
      </c>
      <c r="F14" s="7">
        <v>5</v>
      </c>
      <c r="G14" s="6">
        <f t="shared" si="1"/>
        <v>117.16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f>IF(B14=0,0,(D14+G14)-(D13+G13))</f>
        <v>99.179999999999978</v>
      </c>
      <c r="O14" s="10">
        <v>1</v>
      </c>
      <c r="P14" s="10">
        <v>1050</v>
      </c>
      <c r="Q14" s="10">
        <v>1100</v>
      </c>
      <c r="R14" s="10">
        <v>9</v>
      </c>
      <c r="S14" s="10">
        <v>65</v>
      </c>
      <c r="T14" s="10"/>
      <c r="U14" s="10"/>
      <c r="V14" s="10">
        <v>393</v>
      </c>
      <c r="W14" s="12">
        <v>41803</v>
      </c>
      <c r="X14" s="10">
        <v>2</v>
      </c>
      <c r="Y14" s="10">
        <v>1591116</v>
      </c>
      <c r="Z14" s="10">
        <v>14</v>
      </c>
      <c r="AA14" s="10">
        <v>4</v>
      </c>
      <c r="AB14" s="10">
        <v>1</v>
      </c>
      <c r="AC14" s="11">
        <v>3.5</v>
      </c>
      <c r="AD14" s="13">
        <v>181.54</v>
      </c>
    </row>
    <row r="15" spans="1:30">
      <c r="A15" s="9">
        <f t="shared" si="3"/>
        <v>8</v>
      </c>
      <c r="B15" s="10">
        <v>14</v>
      </c>
      <c r="C15" s="10">
        <v>3</v>
      </c>
      <c r="D15" s="6">
        <f t="shared" si="0"/>
        <v>198.35999999999999</v>
      </c>
      <c r="E15" s="5">
        <v>14</v>
      </c>
      <c r="F15" s="7">
        <v>3</v>
      </c>
      <c r="G15" s="6">
        <f t="shared" si="1"/>
        <v>198.35999999999999</v>
      </c>
      <c r="H15" s="5">
        <v>2</v>
      </c>
      <c r="I15" s="10">
        <v>6</v>
      </c>
      <c r="J15" s="6">
        <f t="shared" si="2"/>
        <v>34.799999999999997</v>
      </c>
      <c r="K15" s="5"/>
      <c r="L15" s="10"/>
      <c r="M15" s="8"/>
      <c r="N15" s="11">
        <v>97.44</v>
      </c>
      <c r="O15" s="10">
        <v>1</v>
      </c>
      <c r="P15" s="10">
        <v>1050</v>
      </c>
      <c r="Q15" s="10">
        <v>1100</v>
      </c>
      <c r="R15" s="10">
        <v>9</v>
      </c>
      <c r="S15" s="10">
        <v>62</v>
      </c>
      <c r="T15" s="10"/>
      <c r="U15" s="10"/>
      <c r="V15" s="10">
        <v>394</v>
      </c>
      <c r="W15" s="12">
        <v>41804</v>
      </c>
      <c r="X15" s="10">
        <v>3</v>
      </c>
      <c r="Y15" s="10">
        <v>3771244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14</v>
      </c>
      <c r="F16" s="7">
        <v>3</v>
      </c>
      <c r="G16" s="6">
        <f t="shared" si="1"/>
        <v>198.35999999999999</v>
      </c>
      <c r="H16" s="5">
        <v>9</v>
      </c>
      <c r="I16" s="10">
        <v>4</v>
      </c>
      <c r="J16" s="6">
        <f t="shared" si="2"/>
        <v>129.91999999999999</v>
      </c>
      <c r="K16" s="5"/>
      <c r="L16" s="10"/>
      <c r="M16" s="8"/>
      <c r="N16" s="11">
        <v>99.76</v>
      </c>
      <c r="O16" s="10">
        <v>1</v>
      </c>
      <c r="P16" s="10">
        <v>1050</v>
      </c>
      <c r="Q16" s="10">
        <v>1100</v>
      </c>
      <c r="R16" s="10">
        <v>9</v>
      </c>
      <c r="S16" s="10">
        <v>62</v>
      </c>
      <c r="T16" s="10"/>
      <c r="U16" s="10"/>
      <c r="V16" s="10">
        <v>392</v>
      </c>
      <c r="W16" s="12">
        <v>41806</v>
      </c>
      <c r="X16" s="10">
        <v>2</v>
      </c>
      <c r="Y16" s="10">
        <v>3791440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3</v>
      </c>
      <c r="F17" s="7">
        <v>5</v>
      </c>
      <c r="G17" s="6">
        <f t="shared" si="1"/>
        <v>47.559999999999995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98.6</v>
      </c>
      <c r="O17" s="10">
        <v>1</v>
      </c>
      <c r="P17" s="10">
        <v>1050</v>
      </c>
      <c r="Q17" s="10">
        <v>1100</v>
      </c>
      <c r="R17" s="10">
        <v>9</v>
      </c>
      <c r="S17" s="10">
        <v>65</v>
      </c>
      <c r="T17" s="10"/>
      <c r="U17" s="10"/>
      <c r="V17" s="10">
        <v>392</v>
      </c>
      <c r="W17" s="24">
        <v>41809</v>
      </c>
      <c r="X17" s="10">
        <v>3</v>
      </c>
      <c r="Y17" s="10">
        <v>3791447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10</v>
      </c>
      <c r="F18" s="7">
        <v>5</v>
      </c>
      <c r="G18" s="6">
        <f t="shared" si="1"/>
        <v>145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392</v>
      </c>
      <c r="W18" s="24">
        <v>41809</v>
      </c>
      <c r="X18" s="10">
        <v>2</v>
      </c>
      <c r="Y18" s="10">
        <v>2452770</v>
      </c>
      <c r="Z18" s="10">
        <v>14</v>
      </c>
      <c r="AA18" s="10">
        <v>4.25</v>
      </c>
      <c r="AB18" s="10">
        <v>1</v>
      </c>
      <c r="AC18" s="11">
        <v>3.5</v>
      </c>
      <c r="AD18" s="13">
        <v>181.83</v>
      </c>
    </row>
    <row r="19" spans="1:30">
      <c r="A19" s="9">
        <f t="shared" si="3"/>
        <v>12</v>
      </c>
      <c r="B19" s="10">
        <v>4</v>
      </c>
      <c r="C19" s="10">
        <v>5</v>
      </c>
      <c r="D19" s="6">
        <f t="shared" si="0"/>
        <v>61.48</v>
      </c>
      <c r="E19" s="5">
        <v>14</v>
      </c>
      <c r="F19" s="7">
        <v>4</v>
      </c>
      <c r="G19" s="6">
        <f t="shared" si="1"/>
        <v>199.51999999999998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f>IF(B19=0,0,(D19+G19)-(D18+G18))</f>
        <v>93.960000000000008</v>
      </c>
      <c r="O19" s="10">
        <v>1</v>
      </c>
      <c r="P19" s="10">
        <v>1050</v>
      </c>
      <c r="Q19" s="10">
        <v>1100</v>
      </c>
      <c r="R19" s="10">
        <v>9</v>
      </c>
      <c r="S19" s="10">
        <v>68</v>
      </c>
      <c r="T19" s="10"/>
      <c r="U19" s="10"/>
      <c r="V19" s="10">
        <v>393</v>
      </c>
      <c r="W19" s="24">
        <v>41812</v>
      </c>
      <c r="X19" s="10">
        <v>3</v>
      </c>
      <c r="Y19" s="10">
        <v>3672383</v>
      </c>
      <c r="Z19" s="10">
        <v>14</v>
      </c>
      <c r="AA19" s="10">
        <v>5.25</v>
      </c>
      <c r="AB19" s="10">
        <v>1</v>
      </c>
      <c r="AC19" s="11">
        <v>4.25</v>
      </c>
      <c r="AD19" s="13">
        <v>182.12</v>
      </c>
    </row>
    <row r="20" spans="1:30">
      <c r="A20" s="9">
        <f t="shared" si="3"/>
        <v>13</v>
      </c>
      <c r="B20" s="10">
        <v>11</v>
      </c>
      <c r="C20" s="10">
        <v>7</v>
      </c>
      <c r="D20" s="6">
        <f t="shared" si="0"/>
        <v>161.23999999999998</v>
      </c>
      <c r="E20" s="5">
        <v>14</v>
      </c>
      <c r="F20" s="7">
        <v>4</v>
      </c>
      <c r="G20" s="6">
        <f t="shared" si="1"/>
        <v>199.51999999999998</v>
      </c>
      <c r="H20" s="5">
        <v>1</v>
      </c>
      <c r="I20" s="10">
        <v>2</v>
      </c>
      <c r="J20" s="6">
        <f t="shared" si="2"/>
        <v>16.239999999999998</v>
      </c>
      <c r="K20" s="5"/>
      <c r="L20" s="10"/>
      <c r="M20" s="8"/>
      <c r="N20" s="11">
        <v>100.63</v>
      </c>
      <c r="O20" s="10">
        <v>1</v>
      </c>
      <c r="P20" s="10">
        <v>1050</v>
      </c>
      <c r="Q20" s="10">
        <v>1100</v>
      </c>
      <c r="R20" s="10">
        <v>9</v>
      </c>
      <c r="S20" s="10">
        <v>62</v>
      </c>
      <c r="T20" s="10"/>
      <c r="U20" s="10"/>
      <c r="V20" s="14">
        <v>392</v>
      </c>
      <c r="W20" s="42" t="s">
        <v>34</v>
      </c>
      <c r="X20" s="42"/>
      <c r="Y20" s="42"/>
      <c r="Z20" s="42"/>
      <c r="AA20" s="42"/>
      <c r="AB20" s="42"/>
      <c r="AC20" s="42"/>
      <c r="AD20" s="15">
        <v>2535.1799999999998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5</v>
      </c>
      <c r="F21" s="7">
        <v>8</v>
      </c>
      <c r="G21" s="6">
        <f t="shared" si="1"/>
        <v>78.88</v>
      </c>
      <c r="H21" s="5">
        <v>1</v>
      </c>
      <c r="I21" s="10">
        <v>2</v>
      </c>
      <c r="J21" s="6">
        <f t="shared" si="2"/>
        <v>16.239999999999998</v>
      </c>
      <c r="K21" s="5"/>
      <c r="L21" s="10"/>
      <c r="M21" s="8"/>
      <c r="N21" s="11">
        <v>98.02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/>
      <c r="U21" s="10"/>
      <c r="V21" s="10">
        <v>392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13</v>
      </c>
      <c r="F22" s="7">
        <v>0</v>
      </c>
      <c r="G22" s="6">
        <f t="shared" si="1"/>
        <v>180.95999999999998</v>
      </c>
      <c r="H22" s="5">
        <v>1</v>
      </c>
      <c r="I22" s="10">
        <v>2</v>
      </c>
      <c r="J22" s="6">
        <f t="shared" si="2"/>
        <v>16.239999999999998</v>
      </c>
      <c r="K22" s="5"/>
      <c r="L22" s="10"/>
      <c r="M22" s="8"/>
      <c r="N22" s="11">
        <v>105.56</v>
      </c>
      <c r="O22" s="10">
        <v>1</v>
      </c>
      <c r="P22" s="10">
        <v>1050</v>
      </c>
      <c r="Q22" s="10">
        <v>1100</v>
      </c>
      <c r="R22" s="10">
        <v>9</v>
      </c>
      <c r="S22" s="10">
        <v>67</v>
      </c>
      <c r="T22" s="10"/>
      <c r="U22" s="10"/>
      <c r="V22" s="10">
        <v>392</v>
      </c>
      <c r="W22" s="24">
        <v>41814</v>
      </c>
      <c r="X22" s="10">
        <v>2</v>
      </c>
      <c r="Y22" s="10">
        <v>2760191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1"/>
        <v>198.35999999999999</v>
      </c>
      <c r="H23" s="5">
        <v>7</v>
      </c>
      <c r="I23" s="10">
        <v>2</v>
      </c>
      <c r="J23" s="6">
        <f t="shared" si="2"/>
        <v>99.759999999999991</v>
      </c>
      <c r="K23" s="5"/>
      <c r="L23" s="10"/>
      <c r="M23" s="8"/>
      <c r="N23" s="11">
        <v>100.92</v>
      </c>
      <c r="O23" s="10">
        <v>1</v>
      </c>
      <c r="P23" s="10">
        <v>1050</v>
      </c>
      <c r="Q23" s="10">
        <v>1100</v>
      </c>
      <c r="R23" s="10">
        <v>9</v>
      </c>
      <c r="S23" s="10">
        <v>65</v>
      </c>
      <c r="T23" s="10"/>
      <c r="U23" s="10"/>
      <c r="V23" s="10">
        <v>392</v>
      </c>
      <c r="W23" s="24">
        <v>41815</v>
      </c>
      <c r="X23" s="10">
        <v>3</v>
      </c>
      <c r="Y23" s="10">
        <v>3501266</v>
      </c>
      <c r="Z23" s="10">
        <v>14</v>
      </c>
      <c r="AA23" s="10">
        <v>3.25</v>
      </c>
      <c r="AB23" s="10">
        <v>1</v>
      </c>
      <c r="AC23" s="10">
        <v>4.5</v>
      </c>
      <c r="AD23" s="10">
        <v>179.51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10</v>
      </c>
      <c r="J24" s="6">
        <f t="shared" si="2"/>
        <v>192.55999999999997</v>
      </c>
      <c r="K24" s="5"/>
      <c r="L24" s="10"/>
      <c r="M24" s="8"/>
      <c r="N24" s="11">
        <v>95.12</v>
      </c>
      <c r="O24" s="10">
        <v>1</v>
      </c>
      <c r="P24" s="10">
        <v>1050</v>
      </c>
      <c r="Q24" s="10">
        <v>1100</v>
      </c>
      <c r="R24" s="10">
        <v>9</v>
      </c>
      <c r="S24" s="10">
        <v>63</v>
      </c>
      <c r="T24" s="10"/>
      <c r="U24" s="10"/>
      <c r="V24" s="10">
        <v>392</v>
      </c>
      <c r="W24" s="24">
        <v>41817</v>
      </c>
      <c r="X24" s="10">
        <v>2</v>
      </c>
      <c r="Y24" s="10">
        <v>3501274</v>
      </c>
      <c r="Z24" s="10">
        <v>14</v>
      </c>
      <c r="AA24" s="10">
        <v>4.5</v>
      </c>
      <c r="AB24" s="10">
        <v>1</v>
      </c>
      <c r="AC24" s="10">
        <v>3.5</v>
      </c>
      <c r="AD24" s="10">
        <v>182.12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8</v>
      </c>
      <c r="F25" s="7">
        <v>6</v>
      </c>
      <c r="G25" s="6">
        <f t="shared" si="1"/>
        <v>118.32</v>
      </c>
      <c r="H25" s="5">
        <v>13</v>
      </c>
      <c r="I25" s="10">
        <v>10</v>
      </c>
      <c r="J25" s="6">
        <f t="shared" si="2"/>
        <v>192.55999999999997</v>
      </c>
      <c r="K25" s="5"/>
      <c r="L25" s="10"/>
      <c r="M25" s="8"/>
      <c r="N25" s="11">
        <f>IF(B25=0,0,(D25+G25)-(D24+G24))</f>
        <v>99.759999999999991</v>
      </c>
      <c r="O25" s="10">
        <v>1</v>
      </c>
      <c r="P25" s="10">
        <v>1050</v>
      </c>
      <c r="Q25" s="10">
        <v>1100</v>
      </c>
      <c r="R25" s="10">
        <v>9</v>
      </c>
      <c r="S25" s="10">
        <v>77</v>
      </c>
      <c r="T25" s="10"/>
      <c r="U25" s="10"/>
      <c r="V25" s="17">
        <v>392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2</v>
      </c>
      <c r="I26" s="10">
        <v>1</v>
      </c>
      <c r="J26" s="6">
        <f t="shared" si="2"/>
        <v>28.999999999999996</v>
      </c>
      <c r="K26" s="5"/>
      <c r="L26" s="10"/>
      <c r="M26" s="8"/>
      <c r="N26" s="11">
        <v>97.44</v>
      </c>
      <c r="O26" s="10">
        <v>1</v>
      </c>
      <c r="P26" s="10">
        <v>1050</v>
      </c>
      <c r="Q26" s="10">
        <v>1100</v>
      </c>
      <c r="R26" s="10">
        <v>9</v>
      </c>
      <c r="S26" s="10">
        <v>68</v>
      </c>
      <c r="T26" s="10"/>
      <c r="U26" s="10"/>
      <c r="V26" s="10">
        <v>392</v>
      </c>
      <c r="W26" s="44" t="s">
        <v>37</v>
      </c>
      <c r="X26" s="44"/>
      <c r="Y26" s="44"/>
      <c r="Z26" s="44"/>
      <c r="AA26" s="44"/>
      <c r="AB26" s="44"/>
      <c r="AC26" s="39">
        <v>540.55999999999995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3.5</v>
      </c>
      <c r="G27" s="6">
        <f t="shared" si="1"/>
        <v>17.98</v>
      </c>
      <c r="H27" s="5">
        <v>9</v>
      </c>
      <c r="I27" s="10">
        <v>4</v>
      </c>
      <c r="J27" s="6">
        <f t="shared" si="2"/>
        <v>129.91999999999999</v>
      </c>
      <c r="K27" s="5"/>
      <c r="L27" s="10"/>
      <c r="M27" s="8"/>
      <c r="N27" s="11">
        <v>102.37</v>
      </c>
      <c r="O27" s="10">
        <v>1</v>
      </c>
      <c r="P27" s="10">
        <v>1050</v>
      </c>
      <c r="Q27" s="10">
        <v>1100</v>
      </c>
      <c r="R27" s="10">
        <v>9</v>
      </c>
      <c r="S27" s="10">
        <v>62</v>
      </c>
      <c r="T27" s="10"/>
      <c r="U27" s="10"/>
      <c r="V27" s="10">
        <v>393</v>
      </c>
      <c r="W27" s="38" t="s">
        <v>13</v>
      </c>
      <c r="X27" s="38"/>
      <c r="Y27" s="38"/>
      <c r="Z27" s="38"/>
      <c r="AA27" s="38"/>
      <c r="AB27" s="38"/>
      <c r="AC27" s="39">
        <v>2535.1799999999998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3</v>
      </c>
      <c r="F28" s="7">
        <v>4</v>
      </c>
      <c r="G28" s="6">
        <f t="shared" si="1"/>
        <v>46.4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98.02</v>
      </c>
      <c r="O28" s="10">
        <v>1</v>
      </c>
      <c r="P28" s="10">
        <v>1050</v>
      </c>
      <c r="Q28" s="10">
        <v>1100</v>
      </c>
      <c r="R28" s="10">
        <v>9</v>
      </c>
      <c r="S28" s="10">
        <v>61</v>
      </c>
      <c r="T28" s="10"/>
      <c r="U28" s="10"/>
      <c r="V28" s="10">
        <v>392</v>
      </c>
      <c r="W28" s="38" t="s">
        <v>38</v>
      </c>
      <c r="X28" s="38"/>
      <c r="Y28" s="38"/>
      <c r="Z28" s="38"/>
      <c r="AA28" s="38"/>
      <c r="AB28" s="38"/>
      <c r="AC28" s="39">
        <v>100.92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10</v>
      </c>
      <c r="F29" s="7">
        <v>6</v>
      </c>
      <c r="G29" s="6">
        <f t="shared" si="1"/>
        <v>146.16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f>IF(B29=0,0,(D29+G29)-(D28+G28))</f>
        <v>99.76</v>
      </c>
      <c r="O29" s="10">
        <v>1</v>
      </c>
      <c r="P29" s="10">
        <v>1050</v>
      </c>
      <c r="Q29" s="10">
        <v>1100</v>
      </c>
      <c r="R29" s="10">
        <v>9</v>
      </c>
      <c r="S29" s="10">
        <v>62</v>
      </c>
      <c r="T29" s="10"/>
      <c r="U29" s="10"/>
      <c r="V29" s="10">
        <v>391</v>
      </c>
      <c r="W29" s="38" t="s">
        <v>11</v>
      </c>
      <c r="X29" s="38"/>
      <c r="Y29" s="38"/>
      <c r="Z29" s="38"/>
      <c r="AA29" s="38"/>
      <c r="AB29" s="38"/>
      <c r="AC29" s="39">
        <v>2974.82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14</v>
      </c>
      <c r="F30" s="7">
        <v>3</v>
      </c>
      <c r="G30" s="6">
        <f t="shared" si="1"/>
        <v>198.35999999999999</v>
      </c>
      <c r="H30" s="5">
        <v>4</v>
      </c>
      <c r="I30" s="10">
        <v>6</v>
      </c>
      <c r="J30" s="6">
        <f t="shared" ref="J30:J39" si="4">((+H30*12)+I30)*1.16</f>
        <v>62.639999999999993</v>
      </c>
      <c r="K30" s="5"/>
      <c r="L30" s="10"/>
      <c r="M30" s="8"/>
      <c r="N30" s="11">
        <v>97.44</v>
      </c>
      <c r="O30" s="10">
        <v>1</v>
      </c>
      <c r="P30" s="10">
        <v>1050</v>
      </c>
      <c r="Q30" s="10">
        <v>1100</v>
      </c>
      <c r="R30" s="10">
        <v>9</v>
      </c>
      <c r="S30" s="10">
        <v>69</v>
      </c>
      <c r="T30" s="10"/>
      <c r="U30" s="10"/>
      <c r="V30" s="10">
        <v>391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1"/>
        <v>198.35999999999999</v>
      </c>
      <c r="H31" s="5">
        <v>11</v>
      </c>
      <c r="I31" s="10">
        <v>10</v>
      </c>
      <c r="J31" s="6">
        <f t="shared" si="4"/>
        <v>164.72</v>
      </c>
      <c r="K31" s="5"/>
      <c r="L31" s="10"/>
      <c r="M31" s="8"/>
      <c r="N31" s="11">
        <v>102.08</v>
      </c>
      <c r="O31" s="10">
        <v>1</v>
      </c>
      <c r="P31" s="10">
        <v>1050</v>
      </c>
      <c r="Q31" s="10">
        <v>1100</v>
      </c>
      <c r="R31" s="10">
        <v>9</v>
      </c>
      <c r="S31" s="10">
        <v>63</v>
      </c>
      <c r="T31" s="10"/>
      <c r="U31" s="10"/>
      <c r="V31" s="10">
        <v>379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6</v>
      </c>
      <c r="F32" s="7">
        <v>0</v>
      </c>
      <c r="G32" s="6">
        <f t="shared" si="1"/>
        <v>83.52</v>
      </c>
      <c r="H32" s="5">
        <v>14</v>
      </c>
      <c r="I32" s="10">
        <v>2</v>
      </c>
      <c r="J32" s="6">
        <f t="shared" si="4"/>
        <v>197.2</v>
      </c>
      <c r="K32" s="5"/>
      <c r="L32" s="10"/>
      <c r="M32" s="8"/>
      <c r="N32" s="11">
        <v>98.6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13</v>
      </c>
      <c r="F33" s="7">
        <v>6</v>
      </c>
      <c r="G33" s="6">
        <f t="shared" si="1"/>
        <v>187.92</v>
      </c>
      <c r="H33" s="5">
        <v>1</v>
      </c>
      <c r="I33" s="10">
        <v>4.5</v>
      </c>
      <c r="J33" s="6">
        <f t="shared" si="4"/>
        <v>19.139999999999997</v>
      </c>
      <c r="K33" s="5"/>
      <c r="L33" s="10"/>
      <c r="M33" s="8"/>
      <c r="N33" s="11">
        <v>105.85</v>
      </c>
      <c r="O33" s="10">
        <v>1</v>
      </c>
      <c r="P33" s="10">
        <v>1050</v>
      </c>
      <c r="Q33" s="10">
        <v>1100</v>
      </c>
      <c r="R33" s="10">
        <v>9</v>
      </c>
      <c r="S33" s="10">
        <v>61</v>
      </c>
      <c r="T33" s="10"/>
      <c r="U33" s="10"/>
      <c r="V33" s="10">
        <v>380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7</v>
      </c>
      <c r="I34" s="10">
        <v>10</v>
      </c>
      <c r="J34" s="6">
        <f t="shared" si="4"/>
        <v>109.03999999999999</v>
      </c>
      <c r="K34" s="5"/>
      <c r="L34" s="10"/>
      <c r="M34" s="8"/>
      <c r="N34" s="11">
        <v>100.34</v>
      </c>
      <c r="O34" s="10">
        <v>1</v>
      </c>
      <c r="P34" s="10">
        <v>1050</v>
      </c>
      <c r="Q34" s="10">
        <v>1100</v>
      </c>
      <c r="R34" s="10">
        <v>9</v>
      </c>
      <c r="S34" s="10">
        <v>60</v>
      </c>
      <c r="T34" s="10"/>
      <c r="U34" s="10"/>
      <c r="V34" s="10">
        <v>386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2</v>
      </c>
      <c r="F35" s="7">
        <v>0</v>
      </c>
      <c r="G35" s="6">
        <f t="shared" si="1"/>
        <v>27.839999999999996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100.92</v>
      </c>
      <c r="O35" s="10">
        <v>1</v>
      </c>
      <c r="P35" s="10">
        <v>1050</v>
      </c>
      <c r="Q35" s="10">
        <v>1100</v>
      </c>
      <c r="R35" s="10">
        <v>9</v>
      </c>
      <c r="S35" s="10">
        <v>67</v>
      </c>
      <c r="T35" s="10"/>
      <c r="U35" s="10"/>
      <c r="V35" s="10">
        <v>390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9</v>
      </c>
      <c r="F36" s="7">
        <v>2</v>
      </c>
      <c r="G36" s="6">
        <f t="shared" si="1"/>
        <v>127.6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f>IF(B36=0,0,(D36+G36)-(D35+G35))</f>
        <v>99.76</v>
      </c>
      <c r="O36" s="10">
        <v>1</v>
      </c>
      <c r="P36" s="10">
        <v>1050</v>
      </c>
      <c r="Q36" s="10">
        <v>1100</v>
      </c>
      <c r="R36" s="10">
        <v>9</v>
      </c>
      <c r="S36" s="10">
        <v>61</v>
      </c>
      <c r="T36" s="10"/>
      <c r="U36" s="10"/>
      <c r="V36" s="10">
        <v>388</v>
      </c>
      <c r="W36" s="34" t="s">
        <v>85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3</v>
      </c>
      <c r="C37" s="10">
        <v>0</v>
      </c>
      <c r="D37" s="6">
        <f t="shared" si="0"/>
        <v>41.76</v>
      </c>
      <c r="E37" s="5">
        <v>14</v>
      </c>
      <c r="F37" s="7">
        <v>3</v>
      </c>
      <c r="G37" s="6">
        <f t="shared" si="1"/>
        <v>198.35999999999999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93.95999999999998</v>
      </c>
      <c r="O37" s="10">
        <v>1</v>
      </c>
      <c r="P37" s="10">
        <v>1050</v>
      </c>
      <c r="Q37" s="10">
        <v>1100</v>
      </c>
      <c r="R37" s="10">
        <v>9</v>
      </c>
      <c r="S37" s="10">
        <v>64</v>
      </c>
      <c r="T37" s="10"/>
      <c r="U37" s="10"/>
      <c r="V37" s="10">
        <v>388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10</v>
      </c>
      <c r="C38" s="10">
        <v>4</v>
      </c>
      <c r="D38" s="6">
        <f t="shared" si="0"/>
        <v>143.84</v>
      </c>
      <c r="E38" s="5">
        <v>14</v>
      </c>
      <c r="F38" s="7">
        <v>3</v>
      </c>
      <c r="G38" s="6">
        <f t="shared" si="1"/>
        <v>198.35999999999999</v>
      </c>
      <c r="H38" s="5">
        <v>14</v>
      </c>
      <c r="I38" s="10">
        <v>3</v>
      </c>
      <c r="J38" s="6">
        <f t="shared" si="4"/>
        <v>198.35999999999999</v>
      </c>
      <c r="K38" s="5"/>
      <c r="L38" s="10"/>
      <c r="M38" s="8"/>
      <c r="N38" s="11">
        <f>IF(B38=0,0,(D38+G38)-(D37+G37))</f>
        <v>102.08000000000001</v>
      </c>
      <c r="O38" s="10">
        <v>1</v>
      </c>
      <c r="P38" s="10">
        <v>1050</v>
      </c>
      <c r="Q38" s="10">
        <v>1100</v>
      </c>
      <c r="R38" s="10">
        <v>9</v>
      </c>
      <c r="S38" s="10">
        <v>60</v>
      </c>
      <c r="T38" s="10"/>
      <c r="U38" s="10"/>
      <c r="V38" s="10">
        <v>389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2974.8200000000006</v>
      </c>
      <c r="O40" s="20"/>
      <c r="T40" s="22" t="s">
        <v>34</v>
      </c>
      <c r="U40" s="20">
        <f>SUM(U9:U39)</f>
        <v>0</v>
      </c>
      <c r="V40" s="20">
        <f>SUM(V9:V39)</f>
        <v>11714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2974.8200000000006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11714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F30" sqref="AF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9.33203125" customWidth="1"/>
    <col min="24" max="24" width="10.1640625" customWidth="1"/>
    <col min="25" max="25" width="10.6640625" customWidth="1"/>
    <col min="26" max="26" width="4.1640625" customWidth="1"/>
    <col min="27" max="27" width="5.5" customWidth="1"/>
    <col min="28" max="28" width="4.1640625" customWidth="1"/>
    <col min="29" max="29" width="4.8320312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6</v>
      </c>
      <c r="F8" s="7">
        <v>4</v>
      </c>
      <c r="G8" s="6">
        <f t="shared" ref="G8:G39" si="1">((+E8*12)+F8)*1.16</f>
        <v>88.16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13</v>
      </c>
      <c r="F9" s="7">
        <v>0</v>
      </c>
      <c r="G9" s="6">
        <f t="shared" si="1"/>
        <v>180.95999999999998</v>
      </c>
      <c r="H9" s="5">
        <v>14</v>
      </c>
      <c r="I9" s="10">
        <v>4</v>
      </c>
      <c r="J9" s="6">
        <f t="shared" si="2"/>
        <v>199.51999999999998</v>
      </c>
      <c r="K9" s="5"/>
      <c r="L9" s="10"/>
      <c r="M9" s="8"/>
      <c r="N9" s="11">
        <f>IF(B9=0,0,(D9+G9)-(D8+G8))</f>
        <v>92.799999999999983</v>
      </c>
      <c r="O9" s="10">
        <v>1</v>
      </c>
      <c r="P9" s="10">
        <v>1050</v>
      </c>
      <c r="Q9" s="10">
        <v>1100</v>
      </c>
      <c r="R9" s="10">
        <v>9</v>
      </c>
      <c r="S9" s="10">
        <v>69</v>
      </c>
      <c r="T9" s="10"/>
      <c r="U9" s="10"/>
      <c r="V9" s="10">
        <v>405</v>
      </c>
      <c r="W9" s="12">
        <v>41762</v>
      </c>
      <c r="X9" s="10">
        <v>3</v>
      </c>
      <c r="Y9" s="10">
        <v>1632020</v>
      </c>
      <c r="Z9" s="10">
        <v>13</v>
      </c>
      <c r="AA9" s="10">
        <v>11.5</v>
      </c>
      <c r="AB9" s="10">
        <v>1</v>
      </c>
      <c r="AC9" s="11">
        <v>4</v>
      </c>
      <c r="AD9" s="13">
        <v>175.74</v>
      </c>
      <c r="AE9" t="s">
        <v>86</v>
      </c>
    </row>
    <row r="10" spans="1:31">
      <c r="A10" s="9">
        <f t="shared" ref="A10:A36" si="3">SUM(A9+1)</f>
        <v>3</v>
      </c>
      <c r="B10" s="10">
        <v>8</v>
      </c>
      <c r="C10" s="10">
        <v>7</v>
      </c>
      <c r="D10" s="6">
        <f t="shared" si="0"/>
        <v>119.47999999999999</v>
      </c>
      <c r="E10" s="5">
        <v>13</v>
      </c>
      <c r="F10" s="7">
        <v>0</v>
      </c>
      <c r="G10" s="6">
        <f t="shared" si="1"/>
        <v>180.95999999999998</v>
      </c>
      <c r="H10" s="5">
        <v>13</v>
      </c>
      <c r="I10" s="10">
        <v>11</v>
      </c>
      <c r="J10" s="6">
        <f t="shared" si="2"/>
        <v>193.72</v>
      </c>
      <c r="K10" s="5"/>
      <c r="L10" s="10"/>
      <c r="M10" s="8"/>
      <c r="N10" s="11">
        <v>95.12</v>
      </c>
      <c r="O10" s="10">
        <v>1</v>
      </c>
      <c r="P10" s="10">
        <v>1050</v>
      </c>
      <c r="Q10" s="10">
        <v>1100</v>
      </c>
      <c r="R10" s="10">
        <v>9</v>
      </c>
      <c r="S10" s="10">
        <v>65</v>
      </c>
      <c r="T10" s="10"/>
      <c r="U10" s="10"/>
      <c r="V10" s="10">
        <v>330</v>
      </c>
      <c r="W10" s="12">
        <v>41762</v>
      </c>
      <c r="X10" s="10">
        <v>2</v>
      </c>
      <c r="Y10" s="10">
        <v>3211523</v>
      </c>
      <c r="Z10" s="10">
        <v>13</v>
      </c>
      <c r="AA10" s="10">
        <v>3</v>
      </c>
      <c r="AB10" s="10">
        <v>1</v>
      </c>
      <c r="AC10" s="11">
        <v>4</v>
      </c>
      <c r="AD10" s="13">
        <v>165.88</v>
      </c>
      <c r="AE10" t="s">
        <v>87</v>
      </c>
    </row>
    <row r="11" spans="1:31">
      <c r="A11" s="9">
        <f t="shared" si="3"/>
        <v>4</v>
      </c>
      <c r="B11" s="10">
        <v>14</v>
      </c>
      <c r="C11" s="10">
        <v>3</v>
      </c>
      <c r="D11" s="6">
        <f t="shared" si="0"/>
        <v>198.35999999999999</v>
      </c>
      <c r="E11" s="5">
        <v>2</v>
      </c>
      <c r="F11" s="7">
        <v>6</v>
      </c>
      <c r="G11" s="6">
        <f t="shared" si="1"/>
        <v>34.799999999999997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99.18</v>
      </c>
      <c r="O11" s="10">
        <v>1</v>
      </c>
      <c r="P11" s="10">
        <v>1050</v>
      </c>
      <c r="Q11" s="10">
        <v>1100</v>
      </c>
      <c r="R11" s="10">
        <v>9</v>
      </c>
      <c r="S11" s="10">
        <v>71</v>
      </c>
      <c r="T11" s="10"/>
      <c r="U11" s="10"/>
      <c r="V11" s="10">
        <v>310</v>
      </c>
      <c r="W11" s="12">
        <v>41764</v>
      </c>
      <c r="X11" s="10">
        <v>1</v>
      </c>
      <c r="Y11" s="10">
        <v>3791362</v>
      </c>
      <c r="Z11" s="10">
        <v>14</v>
      </c>
      <c r="AA11" s="10">
        <v>4</v>
      </c>
      <c r="AB11" s="10">
        <v>1</v>
      </c>
      <c r="AC11" s="11">
        <v>4</v>
      </c>
      <c r="AD11" s="13">
        <v>180.96</v>
      </c>
      <c r="AE11" t="s">
        <v>88</v>
      </c>
    </row>
    <row r="12" spans="1:31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9</v>
      </c>
      <c r="F12" s="7">
        <v>6</v>
      </c>
      <c r="G12" s="6">
        <f t="shared" si="1"/>
        <v>132.23999999999998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f>IF(B12=0,0,(D12+G12)-(D11+G11))</f>
        <v>97.44</v>
      </c>
      <c r="O12" s="10">
        <v>1</v>
      </c>
      <c r="P12" s="10">
        <v>1050</v>
      </c>
      <c r="Q12" s="10">
        <v>1100</v>
      </c>
      <c r="R12" s="10">
        <v>9</v>
      </c>
      <c r="S12" s="10">
        <v>69</v>
      </c>
      <c r="T12" s="10"/>
      <c r="U12" s="10"/>
      <c r="V12" s="10">
        <v>398</v>
      </c>
      <c r="W12" s="12">
        <v>41765</v>
      </c>
      <c r="X12" s="10">
        <v>2</v>
      </c>
      <c r="Y12" s="10">
        <v>4042629</v>
      </c>
      <c r="Z12" s="10">
        <v>14</v>
      </c>
      <c r="AA12" s="10">
        <v>4</v>
      </c>
      <c r="AB12" s="10">
        <v>1</v>
      </c>
      <c r="AC12" s="11">
        <v>3</v>
      </c>
      <c r="AD12" s="13">
        <v>182.12</v>
      </c>
      <c r="AE12" t="s">
        <v>89</v>
      </c>
    </row>
    <row r="13" spans="1:31">
      <c r="A13" s="9">
        <f t="shared" si="3"/>
        <v>6</v>
      </c>
      <c r="B13" s="10">
        <v>3</v>
      </c>
      <c r="C13" s="10">
        <v>1</v>
      </c>
      <c r="D13" s="6">
        <f t="shared" si="0"/>
        <v>42.919999999999995</v>
      </c>
      <c r="E13" s="5">
        <v>14</v>
      </c>
      <c r="F13" s="7">
        <v>3</v>
      </c>
      <c r="G13" s="6">
        <f t="shared" si="1"/>
        <v>198.35999999999999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91.64</v>
      </c>
      <c r="O13" s="10">
        <v>1</v>
      </c>
      <c r="P13" s="10">
        <v>1050</v>
      </c>
      <c r="Q13" s="10">
        <v>1100</v>
      </c>
      <c r="R13" s="10">
        <v>9</v>
      </c>
      <c r="S13" s="10">
        <v>69</v>
      </c>
      <c r="T13" s="10"/>
      <c r="U13" s="10"/>
      <c r="V13" s="10">
        <v>400</v>
      </c>
      <c r="W13" s="12">
        <v>41767</v>
      </c>
      <c r="X13" s="10">
        <v>3</v>
      </c>
      <c r="Y13" s="10">
        <v>3740465</v>
      </c>
      <c r="Z13" s="10">
        <v>14</v>
      </c>
      <c r="AA13" s="10">
        <v>5.75</v>
      </c>
      <c r="AB13" s="10">
        <v>1</v>
      </c>
      <c r="AC13" s="11">
        <v>3</v>
      </c>
      <c r="AD13" s="13">
        <v>184.15</v>
      </c>
    </row>
    <row r="14" spans="1:31">
      <c r="A14" s="9">
        <f t="shared" si="3"/>
        <v>7</v>
      </c>
      <c r="B14" s="10">
        <v>10</v>
      </c>
      <c r="C14" s="10">
        <v>4</v>
      </c>
      <c r="D14" s="6">
        <f t="shared" si="0"/>
        <v>143.84</v>
      </c>
      <c r="E14" s="5">
        <v>1</v>
      </c>
      <c r="F14" s="7">
        <v>3</v>
      </c>
      <c r="G14" s="6">
        <f t="shared" si="1"/>
        <v>17.399999999999999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v>102.08</v>
      </c>
      <c r="O14" s="10">
        <v>1</v>
      </c>
      <c r="P14" s="10">
        <v>1050</v>
      </c>
      <c r="Q14" s="10">
        <v>1100</v>
      </c>
      <c r="R14" s="10">
        <v>9</v>
      </c>
      <c r="S14" s="10">
        <v>69</v>
      </c>
      <c r="T14" s="10"/>
      <c r="U14" s="10"/>
      <c r="V14" s="10">
        <v>399</v>
      </c>
      <c r="W14" s="12">
        <v>41770</v>
      </c>
      <c r="X14" s="10">
        <v>2</v>
      </c>
      <c r="Y14" s="10">
        <v>3211550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>
      <c r="A15" s="9">
        <f t="shared" si="3"/>
        <v>8</v>
      </c>
      <c r="B15" s="10">
        <v>14</v>
      </c>
      <c r="C15" s="10">
        <v>4</v>
      </c>
      <c r="D15" s="6">
        <f t="shared" si="0"/>
        <v>199.51999999999998</v>
      </c>
      <c r="E15" s="5">
        <v>4</v>
      </c>
      <c r="F15" s="7">
        <v>3</v>
      </c>
      <c r="G15" s="6">
        <f t="shared" si="1"/>
        <v>59.16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f>IF(B15=0,0,(D15+G15)-(D14+G14))</f>
        <v>97.439999999999941</v>
      </c>
      <c r="O15" s="10">
        <v>1</v>
      </c>
      <c r="P15" s="10">
        <v>1050</v>
      </c>
      <c r="Q15" s="10">
        <v>1100</v>
      </c>
      <c r="R15" s="10">
        <v>9</v>
      </c>
      <c r="S15" s="10">
        <v>73</v>
      </c>
      <c r="T15" s="10"/>
      <c r="U15" s="10"/>
      <c r="V15" s="10">
        <v>398</v>
      </c>
      <c r="W15" s="12">
        <v>41771</v>
      </c>
      <c r="X15" s="10">
        <v>3</v>
      </c>
      <c r="Y15" s="10">
        <v>3211553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1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11</v>
      </c>
      <c r="F16" s="7">
        <v>0</v>
      </c>
      <c r="G16" s="6">
        <f t="shared" si="1"/>
        <v>153.11999999999998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95.99</v>
      </c>
      <c r="O16" s="10">
        <v>1</v>
      </c>
      <c r="P16" s="10">
        <v>1050</v>
      </c>
      <c r="Q16" s="10">
        <v>1100</v>
      </c>
      <c r="R16" s="10">
        <v>9</v>
      </c>
      <c r="S16" s="10">
        <v>71</v>
      </c>
      <c r="T16" s="10"/>
      <c r="U16" s="10"/>
      <c r="V16" s="10">
        <v>399</v>
      </c>
      <c r="W16" s="12">
        <v>41773</v>
      </c>
      <c r="X16" s="10">
        <v>2</v>
      </c>
      <c r="Y16" s="10">
        <v>2530463</v>
      </c>
      <c r="Z16" s="10">
        <v>14</v>
      </c>
      <c r="AA16" s="10">
        <v>4</v>
      </c>
      <c r="AB16" s="10">
        <v>1</v>
      </c>
      <c r="AC16" s="11">
        <v>3</v>
      </c>
      <c r="AD16" s="13">
        <v>182.12</v>
      </c>
    </row>
    <row r="17" spans="1:30">
      <c r="A17" s="9">
        <f t="shared" si="3"/>
        <v>10</v>
      </c>
      <c r="B17" s="10">
        <v>5</v>
      </c>
      <c r="C17" s="10">
        <v>1</v>
      </c>
      <c r="D17" s="6">
        <f t="shared" si="0"/>
        <v>70.759999999999991</v>
      </c>
      <c r="E17" s="5">
        <v>14</v>
      </c>
      <c r="F17" s="7">
        <v>3</v>
      </c>
      <c r="G17" s="6">
        <f t="shared" si="1"/>
        <v>198.35999999999999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98.600000000000023</v>
      </c>
      <c r="O17" s="10">
        <v>1</v>
      </c>
      <c r="P17" s="10">
        <v>1050</v>
      </c>
      <c r="Q17" s="10">
        <v>1100</v>
      </c>
      <c r="R17" s="10">
        <v>9</v>
      </c>
      <c r="S17" s="10">
        <v>70</v>
      </c>
      <c r="T17" s="10"/>
      <c r="U17" s="10"/>
      <c r="V17" s="10">
        <v>400</v>
      </c>
      <c r="W17" s="24">
        <v>41775</v>
      </c>
      <c r="X17" s="10">
        <v>3</v>
      </c>
      <c r="Y17" s="10">
        <v>3740483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>
      <c r="A18" s="9">
        <f t="shared" si="3"/>
        <v>11</v>
      </c>
      <c r="B18" s="10">
        <v>12</v>
      </c>
      <c r="C18" s="10">
        <v>4</v>
      </c>
      <c r="D18" s="6">
        <f t="shared" si="0"/>
        <v>171.67999999999998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102.08</v>
      </c>
      <c r="O18" s="10">
        <v>1</v>
      </c>
      <c r="P18" s="10">
        <v>1050</v>
      </c>
      <c r="Q18" s="10">
        <v>1100</v>
      </c>
      <c r="R18" s="10">
        <v>9</v>
      </c>
      <c r="S18" s="10">
        <v>74</v>
      </c>
      <c r="T18" s="10"/>
      <c r="U18" s="10"/>
      <c r="V18" s="10">
        <v>399</v>
      </c>
      <c r="W18" s="24">
        <v>41777</v>
      </c>
      <c r="X18" s="10">
        <v>2</v>
      </c>
      <c r="Y18" s="10">
        <v>493776</v>
      </c>
      <c r="Z18" s="10">
        <v>14</v>
      </c>
      <c r="AA18" s="10">
        <v>3.75</v>
      </c>
      <c r="AB18" s="10">
        <v>1</v>
      </c>
      <c r="AC18" s="11">
        <v>3.5</v>
      </c>
      <c r="AD18" s="13">
        <v>181.25</v>
      </c>
    </row>
    <row r="19" spans="1:30">
      <c r="A19" s="9">
        <f t="shared" si="3"/>
        <v>12</v>
      </c>
      <c r="B19" s="10">
        <v>14</v>
      </c>
      <c r="C19" s="10">
        <v>4</v>
      </c>
      <c r="D19" s="6">
        <f t="shared" si="0"/>
        <v>199.51999999999998</v>
      </c>
      <c r="E19" s="5">
        <v>6</v>
      </c>
      <c r="F19" s="7">
        <v>5</v>
      </c>
      <c r="G19" s="6">
        <f t="shared" si="1"/>
        <v>89.32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98.6</v>
      </c>
      <c r="O19" s="10">
        <v>1</v>
      </c>
      <c r="P19" s="10">
        <v>1050</v>
      </c>
      <c r="Q19" s="10">
        <v>1100</v>
      </c>
      <c r="R19" s="10">
        <v>9</v>
      </c>
      <c r="S19" s="10">
        <v>73</v>
      </c>
      <c r="T19" s="10"/>
      <c r="U19" s="10"/>
      <c r="V19" s="10">
        <v>398</v>
      </c>
      <c r="W19" s="24">
        <v>41780</v>
      </c>
      <c r="X19" s="10">
        <v>2</v>
      </c>
      <c r="Y19" s="10">
        <v>3740496</v>
      </c>
      <c r="Z19" s="10">
        <v>14</v>
      </c>
      <c r="AA19" s="10">
        <v>5</v>
      </c>
      <c r="AB19" s="10">
        <v>1</v>
      </c>
      <c r="AC19" s="11">
        <v>3</v>
      </c>
      <c r="AD19" s="13">
        <v>183.28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13</v>
      </c>
      <c r="F20" s="7">
        <v>7</v>
      </c>
      <c r="G20" s="6">
        <f t="shared" si="1"/>
        <v>189.07999999999998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86</v>
      </c>
      <c r="T20" s="10"/>
      <c r="U20" s="10"/>
      <c r="V20" s="14">
        <v>393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7</v>
      </c>
      <c r="C21" s="10">
        <v>7</v>
      </c>
      <c r="D21" s="6">
        <f t="shared" si="0"/>
        <v>105.55999999999999</v>
      </c>
      <c r="E21" s="5">
        <v>14</v>
      </c>
      <c r="F21" s="7">
        <v>3</v>
      </c>
      <c r="G21" s="6">
        <f t="shared" si="1"/>
        <v>198.35999999999999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>IF(B21=0,0,(D21+G21)-(D20+G20))</f>
        <v>96.279999999999973</v>
      </c>
      <c r="O21" s="10">
        <v>1</v>
      </c>
      <c r="P21" s="10">
        <v>1050</v>
      </c>
      <c r="Q21" s="10">
        <v>1100</v>
      </c>
      <c r="R21" s="16">
        <v>9</v>
      </c>
      <c r="S21" s="10">
        <v>72</v>
      </c>
      <c r="T21" s="10"/>
      <c r="U21" s="10"/>
      <c r="V21" s="10">
        <v>394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4</v>
      </c>
      <c r="D22" s="6">
        <f t="shared" si="0"/>
        <v>199.51999999999998</v>
      </c>
      <c r="E22" s="5">
        <v>1</v>
      </c>
      <c r="F22" s="7">
        <v>8</v>
      </c>
      <c r="G22" s="6">
        <f t="shared" si="1"/>
        <v>23.2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100.92</v>
      </c>
      <c r="O22" s="10">
        <v>1</v>
      </c>
      <c r="P22" s="10">
        <v>1050</v>
      </c>
      <c r="Q22" s="10">
        <v>1100</v>
      </c>
      <c r="R22" s="10">
        <v>9</v>
      </c>
      <c r="S22" s="10">
        <v>75</v>
      </c>
      <c r="T22" s="10"/>
      <c r="U22" s="10"/>
      <c r="V22" s="10">
        <v>396</v>
      </c>
      <c r="W22" s="24">
        <v>41780</v>
      </c>
      <c r="X22" s="10">
        <v>3</v>
      </c>
      <c r="Y22" s="10">
        <v>2530484</v>
      </c>
      <c r="Z22" s="10">
        <v>14</v>
      </c>
      <c r="AA22" s="10">
        <v>7</v>
      </c>
      <c r="AB22" s="10">
        <v>1</v>
      </c>
      <c r="AC22" s="10">
        <v>3</v>
      </c>
      <c r="AD22" s="10">
        <v>185.6</v>
      </c>
    </row>
    <row r="23" spans="1:30">
      <c r="A23" s="9">
        <f t="shared" si="3"/>
        <v>16</v>
      </c>
      <c r="B23" s="10">
        <v>14</v>
      </c>
      <c r="C23" s="10">
        <v>4</v>
      </c>
      <c r="D23" s="6">
        <f t="shared" si="0"/>
        <v>199.51999999999998</v>
      </c>
      <c r="E23" s="5">
        <v>8</v>
      </c>
      <c r="F23" s="7">
        <v>8</v>
      </c>
      <c r="G23" s="6">
        <f t="shared" si="1"/>
        <v>120.63999999999999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97.44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396</v>
      </c>
      <c r="W23" s="24">
        <v>41782</v>
      </c>
      <c r="X23" s="10">
        <v>1</v>
      </c>
      <c r="Y23" s="10">
        <v>4151124</v>
      </c>
      <c r="Z23" s="10">
        <v>14</v>
      </c>
      <c r="AA23" s="10">
        <v>5</v>
      </c>
      <c r="AB23" s="10">
        <v>1</v>
      </c>
      <c r="AC23" s="10">
        <v>4</v>
      </c>
      <c r="AD23" s="10">
        <v>182.12</v>
      </c>
    </row>
    <row r="24" spans="1:30">
      <c r="A24" s="9">
        <f t="shared" si="3"/>
        <v>17</v>
      </c>
      <c r="B24" s="10">
        <v>2</v>
      </c>
      <c r="C24" s="10">
        <v>8</v>
      </c>
      <c r="D24" s="6">
        <f t="shared" si="0"/>
        <v>37.119999999999997</v>
      </c>
      <c r="E24" s="5">
        <v>14</v>
      </c>
      <c r="F24" s="7">
        <v>3</v>
      </c>
      <c r="G24" s="6">
        <f t="shared" si="1"/>
        <v>198.35999999999999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v>97.44</v>
      </c>
      <c r="O24" s="10">
        <v>1</v>
      </c>
      <c r="P24" s="10">
        <v>1050</v>
      </c>
      <c r="Q24" s="10">
        <v>1100</v>
      </c>
      <c r="R24" s="10">
        <v>9</v>
      </c>
      <c r="S24" s="10">
        <v>65</v>
      </c>
      <c r="T24" s="10"/>
      <c r="U24" s="10"/>
      <c r="V24" s="10">
        <v>395</v>
      </c>
      <c r="W24" s="24">
        <v>41784</v>
      </c>
      <c r="X24" s="10">
        <v>2</v>
      </c>
      <c r="Y24" s="10">
        <v>3791394</v>
      </c>
      <c r="Z24" s="10">
        <v>14</v>
      </c>
      <c r="AA24" s="10">
        <v>5</v>
      </c>
      <c r="AB24" s="10">
        <v>1</v>
      </c>
      <c r="AC24" s="10">
        <v>4</v>
      </c>
      <c r="AD24" s="10">
        <v>182.12</v>
      </c>
    </row>
    <row r="25" spans="1:30">
      <c r="A25" s="9">
        <f t="shared" si="3"/>
        <v>18</v>
      </c>
      <c r="B25" s="10">
        <v>10</v>
      </c>
      <c r="C25" s="10">
        <v>0</v>
      </c>
      <c r="D25" s="6">
        <f t="shared" si="0"/>
        <v>139.19999999999999</v>
      </c>
      <c r="E25" s="5">
        <v>14</v>
      </c>
      <c r="F25" s="7">
        <v>3</v>
      </c>
      <c r="G25" s="6">
        <f t="shared" si="1"/>
        <v>198.35999999999999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102.07999999999996</v>
      </c>
      <c r="O25" s="10">
        <v>1</v>
      </c>
      <c r="P25" s="10">
        <v>1050</v>
      </c>
      <c r="Q25" s="10">
        <v>1100</v>
      </c>
      <c r="R25" s="10">
        <v>9</v>
      </c>
      <c r="S25" s="10">
        <v>70</v>
      </c>
      <c r="T25" s="10"/>
      <c r="U25" s="10"/>
      <c r="V25" s="17">
        <v>394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3</v>
      </c>
      <c r="D26" s="6">
        <f t="shared" si="0"/>
        <v>198.35999999999999</v>
      </c>
      <c r="E26" s="5">
        <v>4</v>
      </c>
      <c r="F26" s="7">
        <v>0</v>
      </c>
      <c r="G26" s="6">
        <f t="shared" si="1"/>
        <v>55.679999999999993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97.73</v>
      </c>
      <c r="O26" s="10">
        <v>1</v>
      </c>
      <c r="P26" s="10">
        <v>1050</v>
      </c>
      <c r="Q26" s="10">
        <v>1100</v>
      </c>
      <c r="R26" s="10">
        <v>9</v>
      </c>
      <c r="S26" s="10">
        <v>70</v>
      </c>
      <c r="T26" s="10"/>
      <c r="U26" s="10"/>
      <c r="V26" s="10">
        <v>398</v>
      </c>
      <c r="W26" s="44" t="s">
        <v>37</v>
      </c>
      <c r="X26" s="44"/>
      <c r="Y26" s="44"/>
      <c r="Z26" s="44"/>
      <c r="AA26" s="44"/>
      <c r="AB26" s="44"/>
      <c r="AC26" s="39">
        <v>100.92</v>
      </c>
      <c r="AD26" s="39"/>
    </row>
    <row r="27" spans="1:30">
      <c r="A27" s="9">
        <f t="shared" si="3"/>
        <v>20</v>
      </c>
      <c r="B27" s="10">
        <v>14</v>
      </c>
      <c r="C27" s="10">
        <v>3</v>
      </c>
      <c r="D27" s="6">
        <f t="shared" si="0"/>
        <v>198.35999999999999</v>
      </c>
      <c r="E27" s="5">
        <v>11</v>
      </c>
      <c r="F27" s="7">
        <v>0</v>
      </c>
      <c r="G27" s="6">
        <f t="shared" si="1"/>
        <v>153.11999999999998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>IF(B27=0,0,(D27+G27)-(D26+G26))</f>
        <v>97.44</v>
      </c>
      <c r="O27" s="10">
        <v>1</v>
      </c>
      <c r="P27" s="10">
        <v>1050</v>
      </c>
      <c r="Q27" s="10">
        <v>1100</v>
      </c>
      <c r="R27" s="10">
        <v>9</v>
      </c>
      <c r="S27" s="10">
        <v>81</v>
      </c>
      <c r="T27" s="10"/>
      <c r="U27" s="10"/>
      <c r="V27" s="10">
        <v>395</v>
      </c>
      <c r="W27" s="38" t="s">
        <v>13</v>
      </c>
      <c r="X27" s="38"/>
      <c r="Y27" s="38"/>
      <c r="Z27" s="38"/>
      <c r="AA27" s="38"/>
      <c r="AB27" s="38"/>
      <c r="AC27" s="39">
        <v>3254.4</v>
      </c>
      <c r="AD27" s="39"/>
    </row>
    <row r="28" spans="1:30">
      <c r="A28" s="9">
        <f t="shared" si="3"/>
        <v>21</v>
      </c>
      <c r="B28" s="10">
        <v>14</v>
      </c>
      <c r="C28" s="10">
        <v>3</v>
      </c>
      <c r="D28" s="6">
        <f t="shared" si="0"/>
        <v>198.35999999999999</v>
      </c>
      <c r="E28" s="5">
        <v>14</v>
      </c>
      <c r="F28" s="7">
        <v>3</v>
      </c>
      <c r="G28" s="6">
        <f t="shared" si="1"/>
        <v>198.35999999999999</v>
      </c>
      <c r="H28" s="5">
        <v>4</v>
      </c>
      <c r="I28" s="10">
        <v>11</v>
      </c>
      <c r="J28" s="6">
        <f t="shared" si="2"/>
        <v>68.44</v>
      </c>
      <c r="K28" s="5"/>
      <c r="L28" s="10"/>
      <c r="M28" s="8" t="s">
        <v>49</v>
      </c>
      <c r="N28" s="11">
        <v>95.12</v>
      </c>
      <c r="O28" s="10">
        <v>1</v>
      </c>
      <c r="P28" s="10">
        <v>1050</v>
      </c>
      <c r="Q28" s="10">
        <v>1100</v>
      </c>
      <c r="R28" s="10">
        <v>9</v>
      </c>
      <c r="S28" s="10">
        <v>71</v>
      </c>
      <c r="T28" s="10"/>
      <c r="U28" s="10"/>
      <c r="V28" s="10">
        <v>395</v>
      </c>
      <c r="W28" s="38" t="s">
        <v>38</v>
      </c>
      <c r="X28" s="38"/>
      <c r="Y28" s="38"/>
      <c r="Z28" s="38"/>
      <c r="AA28" s="38"/>
      <c r="AB28" s="38"/>
      <c r="AC28" s="39">
        <v>306.24</v>
      </c>
      <c r="AD28" s="39"/>
    </row>
    <row r="29" spans="1:30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</v>
      </c>
      <c r="F29" s="7">
        <v>3</v>
      </c>
      <c r="G29" s="6">
        <f t="shared" si="1"/>
        <v>17.399999999999999</v>
      </c>
      <c r="H29" s="5">
        <v>11</v>
      </c>
      <c r="I29" s="10">
        <v>9</v>
      </c>
      <c r="J29" s="6">
        <v>163.56</v>
      </c>
      <c r="K29" s="5"/>
      <c r="L29" s="10"/>
      <c r="M29" s="8"/>
      <c r="N29" s="11">
        <v>102.08</v>
      </c>
      <c r="O29" s="10">
        <v>1</v>
      </c>
      <c r="P29" s="10">
        <v>1050</v>
      </c>
      <c r="Q29" s="10">
        <v>1100</v>
      </c>
      <c r="R29" s="10">
        <v>9</v>
      </c>
      <c r="S29" s="10">
        <v>72</v>
      </c>
      <c r="T29" s="10"/>
      <c r="U29" s="10"/>
      <c r="V29" s="10">
        <v>393</v>
      </c>
      <c r="W29" s="38" t="s">
        <v>11</v>
      </c>
      <c r="X29" s="38"/>
      <c r="Y29" s="38"/>
      <c r="Z29" s="38"/>
      <c r="AA29" s="38"/>
      <c r="AB29" s="38"/>
      <c r="AC29" s="39">
        <v>3049.08</v>
      </c>
      <c r="AD29" s="39"/>
    </row>
    <row r="30" spans="1:30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5</v>
      </c>
      <c r="F30" s="7">
        <v>2</v>
      </c>
      <c r="G30" s="6">
        <f t="shared" si="1"/>
        <v>71.92</v>
      </c>
      <c r="H30" s="5">
        <v>1</v>
      </c>
      <c r="I30" s="10">
        <v>10</v>
      </c>
      <c r="J30" s="6">
        <f t="shared" ref="J30:J39" si="4">((+H30*12)+I30)*1.16</f>
        <v>25.52</v>
      </c>
      <c r="K30" s="5"/>
      <c r="L30" s="10"/>
      <c r="M30" s="8"/>
      <c r="N30" s="11">
        <v>98.6</v>
      </c>
      <c r="O30" s="10">
        <v>1</v>
      </c>
      <c r="P30" s="10">
        <v>1050</v>
      </c>
      <c r="Q30" s="10">
        <v>1100</v>
      </c>
      <c r="R30" s="10">
        <v>9</v>
      </c>
      <c r="S30" s="10">
        <v>75</v>
      </c>
      <c r="T30" s="10"/>
      <c r="U30" s="10"/>
      <c r="V30" s="10">
        <v>393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12</v>
      </c>
      <c r="F31" s="7">
        <v>3</v>
      </c>
      <c r="G31" s="6">
        <f t="shared" si="1"/>
        <v>170.51999999999998</v>
      </c>
      <c r="H31" s="5">
        <v>1</v>
      </c>
      <c r="I31" s="10">
        <v>10</v>
      </c>
      <c r="J31" s="6">
        <f t="shared" si="4"/>
        <v>25.52</v>
      </c>
      <c r="K31" s="5"/>
      <c r="L31" s="10"/>
      <c r="M31" s="8"/>
      <c r="N31" s="11">
        <f>IF(B31=0,0,(D31+G31)-(D30+G30))</f>
        <v>98.6</v>
      </c>
      <c r="O31" s="10">
        <v>1</v>
      </c>
      <c r="P31" s="10">
        <v>1050</v>
      </c>
      <c r="Q31" s="10">
        <v>1100</v>
      </c>
      <c r="R31" s="10">
        <v>9</v>
      </c>
      <c r="S31" s="10">
        <v>75</v>
      </c>
      <c r="T31" s="10"/>
      <c r="U31" s="10"/>
      <c r="V31" s="10">
        <v>392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6</v>
      </c>
      <c r="C32" s="10">
        <v>4</v>
      </c>
      <c r="D32" s="6">
        <f t="shared" si="0"/>
        <v>88.16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10</v>
      </c>
      <c r="J32" s="6">
        <f t="shared" si="4"/>
        <v>25.52</v>
      </c>
      <c r="K32" s="5"/>
      <c r="L32" s="10"/>
      <c r="M32" s="8"/>
      <c r="N32" s="11">
        <v>100.92</v>
      </c>
      <c r="O32" s="10">
        <v>1</v>
      </c>
      <c r="P32" s="10">
        <v>1050</v>
      </c>
      <c r="Q32" s="10">
        <v>1100</v>
      </c>
      <c r="R32" s="10">
        <v>9</v>
      </c>
      <c r="S32" s="10">
        <v>71</v>
      </c>
      <c r="T32" s="10"/>
      <c r="U32" s="10"/>
      <c r="V32" s="10">
        <v>391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13</v>
      </c>
      <c r="C33" s="10">
        <v>5</v>
      </c>
      <c r="D33" s="6">
        <f t="shared" si="0"/>
        <v>186.76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10</v>
      </c>
      <c r="J33" s="6">
        <f t="shared" si="4"/>
        <v>25.52</v>
      </c>
      <c r="K33" s="5"/>
      <c r="L33" s="10"/>
      <c r="M33" s="8"/>
      <c r="N33" s="11">
        <f>IF(B33=0,0,(D33+G33)-(D32+G32))</f>
        <v>98.6</v>
      </c>
      <c r="O33" s="10">
        <v>1</v>
      </c>
      <c r="P33" s="10">
        <v>1050</v>
      </c>
      <c r="Q33" s="10">
        <v>1100</v>
      </c>
      <c r="R33" s="10">
        <v>9</v>
      </c>
      <c r="S33" s="10">
        <v>77</v>
      </c>
      <c r="T33" s="10"/>
      <c r="U33" s="10"/>
      <c r="V33" s="10">
        <v>392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4</v>
      </c>
      <c r="D34" s="6">
        <f t="shared" si="0"/>
        <v>199.51999999999998</v>
      </c>
      <c r="E34" s="5">
        <v>7</v>
      </c>
      <c r="F34" s="7">
        <v>3</v>
      </c>
      <c r="G34" s="6">
        <f t="shared" si="1"/>
        <v>100.91999999999999</v>
      </c>
      <c r="H34" s="5">
        <v>1</v>
      </c>
      <c r="I34" s="10">
        <v>10</v>
      </c>
      <c r="J34" s="6">
        <f t="shared" si="4"/>
        <v>25.52</v>
      </c>
      <c r="K34" s="5"/>
      <c r="L34" s="10"/>
      <c r="M34" s="8"/>
      <c r="N34" s="11">
        <f>IF(B34=0,0,(D34+G34)-(D33+G33))</f>
        <v>95.119999999999948</v>
      </c>
      <c r="O34" s="10">
        <v>1</v>
      </c>
      <c r="P34" s="10">
        <v>1050</v>
      </c>
      <c r="Q34" s="10">
        <v>1100</v>
      </c>
      <c r="R34" s="10">
        <v>9</v>
      </c>
      <c r="S34" s="10">
        <v>75</v>
      </c>
      <c r="T34" s="10"/>
      <c r="U34" s="10"/>
      <c r="V34" s="10">
        <v>387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10</v>
      </c>
      <c r="G35" s="6">
        <f t="shared" si="1"/>
        <v>192.55999999999997</v>
      </c>
      <c r="H35" s="5">
        <v>1</v>
      </c>
      <c r="I35" s="10">
        <v>10</v>
      </c>
      <c r="J35" s="6">
        <f t="shared" si="4"/>
        <v>25.52</v>
      </c>
      <c r="K35" s="5"/>
      <c r="L35" s="10"/>
      <c r="M35" s="8"/>
      <c r="N35" s="11">
        <v>92.8</v>
      </c>
      <c r="O35" s="10">
        <v>1</v>
      </c>
      <c r="P35" s="10">
        <v>1050</v>
      </c>
      <c r="Q35" s="10">
        <v>1100</v>
      </c>
      <c r="R35" s="10">
        <v>9</v>
      </c>
      <c r="S35" s="10">
        <v>69</v>
      </c>
      <c r="T35" s="10"/>
      <c r="U35" s="10"/>
      <c r="V35" s="10">
        <v>386</v>
      </c>
      <c r="W35" s="19" t="s">
        <v>45</v>
      </c>
      <c r="X35" s="19"/>
      <c r="Y35" s="34" t="s">
        <v>90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8</v>
      </c>
      <c r="C36" s="10">
        <v>6</v>
      </c>
      <c r="D36" s="6">
        <f t="shared" si="0"/>
        <v>118.32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10</v>
      </c>
      <c r="J36" s="6">
        <f t="shared" si="4"/>
        <v>25.52</v>
      </c>
      <c r="K36" s="5"/>
      <c r="L36" s="10"/>
      <c r="M36" s="8"/>
      <c r="N36" s="11">
        <v>102.08</v>
      </c>
      <c r="O36" s="10">
        <v>1</v>
      </c>
      <c r="P36" s="10">
        <v>1050</v>
      </c>
      <c r="Q36" s="10">
        <v>1100</v>
      </c>
      <c r="R36" s="10">
        <v>9</v>
      </c>
      <c r="S36" s="10">
        <v>69</v>
      </c>
      <c r="T36" s="10"/>
      <c r="U36" s="10"/>
      <c r="V36" s="10">
        <v>388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4</v>
      </c>
      <c r="D37" s="6">
        <f t="shared" si="0"/>
        <v>199.51999999999998</v>
      </c>
      <c r="E37" s="5">
        <v>2</v>
      </c>
      <c r="F37" s="7">
        <v>4</v>
      </c>
      <c r="G37" s="6">
        <f t="shared" si="1"/>
        <v>32.479999999999997</v>
      </c>
      <c r="H37" s="5">
        <v>1</v>
      </c>
      <c r="I37" s="10">
        <v>10</v>
      </c>
      <c r="J37" s="6">
        <f t="shared" si="4"/>
        <v>25.52</v>
      </c>
      <c r="K37" s="5"/>
      <c r="L37" s="10"/>
      <c r="M37" s="8"/>
      <c r="N37" s="11">
        <f>IF(B37=0,0,(D37+G37)-(D36+G36))</f>
        <v>95.119999999999976</v>
      </c>
      <c r="O37" s="10">
        <v>1</v>
      </c>
      <c r="P37" s="10">
        <v>1050</v>
      </c>
      <c r="Q37" s="10">
        <v>1100</v>
      </c>
      <c r="R37" s="10">
        <v>9</v>
      </c>
      <c r="S37" s="10">
        <v>67</v>
      </c>
      <c r="T37" s="10"/>
      <c r="U37" s="10"/>
      <c r="V37" s="10">
        <v>389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9</v>
      </c>
      <c r="F38" s="7">
        <v>8</v>
      </c>
      <c r="G38" s="6">
        <f t="shared" si="1"/>
        <v>134.56</v>
      </c>
      <c r="H38" s="5">
        <v>1</v>
      </c>
      <c r="I38" s="10">
        <v>10</v>
      </c>
      <c r="J38" s="6">
        <f t="shared" si="4"/>
        <v>25.52</v>
      </c>
      <c r="K38" s="5"/>
      <c r="L38" s="10"/>
      <c r="M38" s="8"/>
      <c r="N38" s="11">
        <v>103.24</v>
      </c>
      <c r="O38" s="10">
        <v>1</v>
      </c>
      <c r="P38" s="10">
        <v>1050</v>
      </c>
      <c r="Q38" s="10">
        <v>1100</v>
      </c>
      <c r="R38" s="10">
        <v>9</v>
      </c>
      <c r="S38" s="10">
        <v>68</v>
      </c>
      <c r="T38" s="10"/>
      <c r="U38" s="10"/>
      <c r="V38" s="10">
        <v>393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4</v>
      </c>
      <c r="C39" s="10">
        <v>0</v>
      </c>
      <c r="D39" s="6">
        <f t="shared" si="0"/>
        <v>55.679999999999993</v>
      </c>
      <c r="E39" s="5">
        <v>1</v>
      </c>
      <c r="F39" s="7">
        <v>5</v>
      </c>
      <c r="G39" s="6">
        <f t="shared" si="1"/>
        <v>19.72</v>
      </c>
      <c r="H39" s="5">
        <v>1</v>
      </c>
      <c r="I39" s="10">
        <v>10</v>
      </c>
      <c r="J39" s="6">
        <f t="shared" si="4"/>
        <v>25.52</v>
      </c>
      <c r="K39" s="5"/>
      <c r="L39" s="10"/>
      <c r="M39" s="8"/>
      <c r="N39" s="11">
        <v>104.4</v>
      </c>
      <c r="O39" s="10">
        <v>1</v>
      </c>
      <c r="P39" s="10">
        <v>1050</v>
      </c>
      <c r="Q39" s="10">
        <v>1100</v>
      </c>
      <c r="R39" s="10">
        <v>9</v>
      </c>
      <c r="S39" s="10">
        <v>68</v>
      </c>
      <c r="T39" s="10"/>
      <c r="U39" s="10"/>
      <c r="V39" s="10">
        <v>393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3049.0599999999995</v>
      </c>
      <c r="O40" s="20"/>
      <c r="T40" s="22" t="s">
        <v>34</v>
      </c>
      <c r="U40" s="20">
        <f>SUM(U9:U39)</f>
        <v>0</v>
      </c>
      <c r="V40" s="20">
        <f>SUM(V9:V39)</f>
        <v>12089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3049.0599999999995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12089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T31" sqref="T31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9.33203125" customWidth="1"/>
    <col min="24" max="24" width="10" customWidth="1"/>
    <col min="25" max="25" width="11" customWidth="1"/>
    <col min="26" max="26" width="4.1640625" customWidth="1"/>
    <col min="27" max="27" width="6.5" customWidth="1"/>
    <col min="28" max="28" width="4.1640625" customWidth="1"/>
    <col min="29" max="29" width="5.3320312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11</v>
      </c>
      <c r="I8" s="5">
        <v>6</v>
      </c>
      <c r="J8" s="6">
        <f t="shared" ref="J8:J28" si="2">((+H8*12)+I8)*1.16</f>
        <v>160.07999999999998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5</v>
      </c>
      <c r="F9" s="7">
        <v>6</v>
      </c>
      <c r="G9" s="6">
        <f t="shared" si="1"/>
        <v>76.559999999999988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99.76</v>
      </c>
      <c r="O9" s="10">
        <v>1</v>
      </c>
      <c r="P9" s="10">
        <v>1050</v>
      </c>
      <c r="Q9" s="10">
        <v>1100</v>
      </c>
      <c r="R9" s="10">
        <v>9</v>
      </c>
      <c r="S9" s="10">
        <v>65</v>
      </c>
      <c r="T9" s="10"/>
      <c r="U9" s="10"/>
      <c r="V9" s="10">
        <v>402</v>
      </c>
      <c r="W9" s="12">
        <v>41731</v>
      </c>
      <c r="X9" s="10">
        <v>3</v>
      </c>
      <c r="Y9" s="10">
        <v>3791278</v>
      </c>
      <c r="Z9" s="10">
        <v>14</v>
      </c>
      <c r="AA9" s="10">
        <v>6</v>
      </c>
      <c r="AB9" s="10">
        <v>1</v>
      </c>
      <c r="AC9" s="11">
        <v>4</v>
      </c>
      <c r="AD9" s="13">
        <v>183.28</v>
      </c>
      <c r="AE9" t="s">
        <v>91</v>
      </c>
    </row>
    <row r="10" spans="1:31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12</v>
      </c>
      <c r="F10" s="7">
        <v>9</v>
      </c>
      <c r="G10" s="6">
        <f t="shared" si="1"/>
        <v>177.48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100.92</v>
      </c>
      <c r="O10" s="10">
        <v>1</v>
      </c>
      <c r="P10" s="10">
        <v>1050</v>
      </c>
      <c r="Q10" s="10">
        <v>1100</v>
      </c>
      <c r="R10" s="10">
        <v>9</v>
      </c>
      <c r="S10" s="10">
        <v>81</v>
      </c>
      <c r="T10" s="10"/>
      <c r="U10" s="10"/>
      <c r="V10" s="10">
        <v>403</v>
      </c>
      <c r="W10" s="12">
        <v>41734</v>
      </c>
      <c r="X10" s="10">
        <v>3</v>
      </c>
      <c r="Y10" s="10">
        <v>3791285</v>
      </c>
      <c r="Z10" s="10">
        <v>14</v>
      </c>
      <c r="AA10" s="10">
        <v>1</v>
      </c>
      <c r="AB10" s="10">
        <v>1</v>
      </c>
      <c r="AC10" s="11">
        <v>4</v>
      </c>
      <c r="AD10" s="13">
        <v>177.48</v>
      </c>
      <c r="AE10" t="s">
        <v>92</v>
      </c>
    </row>
    <row r="11" spans="1:31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</v>
      </c>
      <c r="G11" s="6">
        <f t="shared" si="1"/>
        <v>198.35999999999999</v>
      </c>
      <c r="H11" s="5">
        <v>7</v>
      </c>
      <c r="I11" s="10">
        <v>0</v>
      </c>
      <c r="J11" s="6">
        <f t="shared" si="2"/>
        <v>97.44</v>
      </c>
      <c r="K11" s="5"/>
      <c r="L11" s="10"/>
      <c r="M11" s="8"/>
      <c r="N11" s="11">
        <v>99.76</v>
      </c>
      <c r="O11" s="10">
        <v>1</v>
      </c>
      <c r="P11" s="10">
        <v>1050</v>
      </c>
      <c r="Q11" s="10">
        <v>1100</v>
      </c>
      <c r="R11" s="10">
        <v>9</v>
      </c>
      <c r="S11" s="10">
        <v>65</v>
      </c>
      <c r="T11" s="10"/>
      <c r="U11" s="10"/>
      <c r="V11" s="10">
        <v>404</v>
      </c>
      <c r="W11" s="12">
        <v>41736</v>
      </c>
      <c r="X11" s="10">
        <v>2</v>
      </c>
      <c r="Y11" s="10">
        <v>3791291</v>
      </c>
      <c r="Z11" s="10">
        <v>14</v>
      </c>
      <c r="AA11" s="10">
        <v>4.5</v>
      </c>
      <c r="AB11" s="10">
        <v>1</v>
      </c>
      <c r="AC11" s="11">
        <v>4</v>
      </c>
      <c r="AD11" s="13">
        <v>181.54</v>
      </c>
    </row>
    <row r="12" spans="1:31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3</v>
      </c>
      <c r="G12" s="6">
        <f t="shared" si="1"/>
        <v>198.35999999999999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/>
      <c r="N12" s="11">
        <v>97.44</v>
      </c>
      <c r="O12" s="10">
        <v>1</v>
      </c>
      <c r="P12" s="10">
        <v>1050</v>
      </c>
      <c r="Q12" s="10">
        <v>1100</v>
      </c>
      <c r="R12" s="10">
        <v>9</v>
      </c>
      <c r="S12" s="10">
        <v>68</v>
      </c>
      <c r="T12" s="10"/>
      <c r="U12" s="10"/>
      <c r="V12" s="10">
        <v>402</v>
      </c>
      <c r="W12" s="12">
        <v>41737</v>
      </c>
      <c r="X12" s="10">
        <v>1</v>
      </c>
      <c r="Y12" s="10">
        <v>3791296</v>
      </c>
      <c r="Z12" s="10">
        <v>14</v>
      </c>
      <c r="AA12" s="10">
        <v>3.5</v>
      </c>
      <c r="AB12" s="10">
        <v>1</v>
      </c>
      <c r="AC12" s="11">
        <v>4</v>
      </c>
      <c r="AD12" s="13">
        <v>180.38</v>
      </c>
    </row>
    <row r="13" spans="1:31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14</v>
      </c>
      <c r="F13" s="7">
        <v>3</v>
      </c>
      <c r="G13" s="6">
        <f t="shared" si="1"/>
        <v>198.35999999999999</v>
      </c>
      <c r="H13" s="5">
        <v>8</v>
      </c>
      <c r="I13" s="10">
        <v>6</v>
      </c>
      <c r="J13" s="6">
        <f t="shared" si="2"/>
        <v>118.32</v>
      </c>
      <c r="K13" s="5"/>
      <c r="L13" s="10"/>
      <c r="M13" s="8"/>
      <c r="N13" s="11">
        <v>100.92</v>
      </c>
      <c r="O13" s="10">
        <v>1</v>
      </c>
      <c r="P13" s="10">
        <v>1050</v>
      </c>
      <c r="Q13" s="10">
        <v>1100</v>
      </c>
      <c r="R13" s="10">
        <v>9</v>
      </c>
      <c r="S13" s="10">
        <v>63</v>
      </c>
      <c r="T13" s="10"/>
      <c r="U13" s="10"/>
      <c r="V13" s="10">
        <v>403</v>
      </c>
      <c r="W13" s="12">
        <v>41740</v>
      </c>
      <c r="X13" s="10">
        <v>3</v>
      </c>
      <c r="Y13" s="10">
        <v>3211457</v>
      </c>
      <c r="Z13" s="10">
        <v>14</v>
      </c>
      <c r="AA13" s="10">
        <v>7</v>
      </c>
      <c r="AB13" s="10">
        <v>1</v>
      </c>
      <c r="AC13" s="11">
        <v>4</v>
      </c>
      <c r="AD13" s="13">
        <v>184.44</v>
      </c>
    </row>
    <row r="14" spans="1:31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14</v>
      </c>
      <c r="F14" s="7">
        <v>3</v>
      </c>
      <c r="G14" s="6">
        <f t="shared" si="1"/>
        <v>198.35999999999999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92.8</v>
      </c>
      <c r="O14" s="10">
        <v>1</v>
      </c>
      <c r="P14" s="10">
        <v>1050</v>
      </c>
      <c r="Q14" s="10">
        <v>1100</v>
      </c>
      <c r="R14" s="10">
        <v>9</v>
      </c>
      <c r="S14" s="10">
        <v>64</v>
      </c>
      <c r="T14" s="10"/>
      <c r="U14" s="10"/>
      <c r="V14" s="10">
        <v>403</v>
      </c>
      <c r="W14" s="12">
        <v>41741</v>
      </c>
      <c r="X14" s="10">
        <v>2</v>
      </c>
      <c r="Y14" s="10">
        <v>3211459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>
      <c r="A15" s="9">
        <f t="shared" si="3"/>
        <v>8</v>
      </c>
      <c r="B15" s="10">
        <v>9</v>
      </c>
      <c r="C15" s="10">
        <v>6</v>
      </c>
      <c r="D15" s="6">
        <f t="shared" si="0"/>
        <v>132.23999999999998</v>
      </c>
      <c r="E15" s="5">
        <v>1</v>
      </c>
      <c r="F15" s="7">
        <v>4</v>
      </c>
      <c r="G15" s="6">
        <f t="shared" si="1"/>
        <v>18.559999999999999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102.66</v>
      </c>
      <c r="O15" s="10">
        <v>1</v>
      </c>
      <c r="P15" s="10">
        <v>1050</v>
      </c>
      <c r="Q15" s="10">
        <v>1100</v>
      </c>
      <c r="R15" s="10">
        <v>9</v>
      </c>
      <c r="S15" s="10">
        <v>64</v>
      </c>
      <c r="T15" s="10"/>
      <c r="U15" s="10"/>
      <c r="V15" s="10">
        <v>402</v>
      </c>
      <c r="W15" s="12">
        <v>41742</v>
      </c>
      <c r="X15" s="10">
        <v>1</v>
      </c>
      <c r="Y15" s="10">
        <v>493705</v>
      </c>
      <c r="Z15" s="10">
        <v>14</v>
      </c>
      <c r="AA15" s="10">
        <v>4.25</v>
      </c>
      <c r="AB15" s="10">
        <v>1</v>
      </c>
      <c r="AC15" s="11">
        <v>3.5</v>
      </c>
      <c r="AD15" s="13">
        <v>181.83</v>
      </c>
    </row>
    <row r="16" spans="1:31">
      <c r="A16" s="9">
        <f t="shared" si="3"/>
        <v>9</v>
      </c>
      <c r="B16" s="10">
        <v>14</v>
      </c>
      <c r="C16" s="10">
        <v>3</v>
      </c>
      <c r="D16" s="6">
        <f t="shared" si="0"/>
        <v>198.35999999999999</v>
      </c>
      <c r="E16" s="5">
        <v>3</v>
      </c>
      <c r="F16" s="7">
        <v>5</v>
      </c>
      <c r="G16" s="6">
        <f t="shared" si="1"/>
        <v>47.559999999999995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95.7</v>
      </c>
      <c r="O16" s="10">
        <v>1</v>
      </c>
      <c r="P16" s="10">
        <v>1050</v>
      </c>
      <c r="Q16" s="10">
        <v>1100</v>
      </c>
      <c r="R16" s="10">
        <v>9</v>
      </c>
      <c r="S16" s="10">
        <v>62</v>
      </c>
      <c r="T16" s="10"/>
      <c r="U16" s="10"/>
      <c r="V16" s="10">
        <v>402</v>
      </c>
      <c r="W16" s="12">
        <v>41745</v>
      </c>
      <c r="X16" s="10">
        <v>2</v>
      </c>
      <c r="Y16" s="10">
        <v>1031410</v>
      </c>
      <c r="Z16" s="10">
        <v>14</v>
      </c>
      <c r="AA16" s="10">
        <v>4</v>
      </c>
      <c r="AB16" s="10">
        <v>2</v>
      </c>
      <c r="AC16" s="11">
        <v>8</v>
      </c>
      <c r="AD16" s="13">
        <v>162.4</v>
      </c>
    </row>
    <row r="17" spans="1:30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10</v>
      </c>
      <c r="F17" s="7">
        <v>8</v>
      </c>
      <c r="G17" s="6">
        <f t="shared" si="1"/>
        <v>148.47999999999999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100.91999999999999</v>
      </c>
      <c r="O17" s="10">
        <v>1</v>
      </c>
      <c r="P17" s="10">
        <v>1050</v>
      </c>
      <c r="Q17" s="10">
        <v>1100</v>
      </c>
      <c r="R17" s="10">
        <v>9</v>
      </c>
      <c r="S17" s="10">
        <v>64</v>
      </c>
      <c r="T17" s="10"/>
      <c r="U17" s="10"/>
      <c r="V17" s="10">
        <v>401</v>
      </c>
      <c r="W17" s="24">
        <v>41744</v>
      </c>
      <c r="X17" s="10">
        <v>3</v>
      </c>
      <c r="Y17" s="10">
        <v>3791313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6</v>
      </c>
      <c r="J18" s="6">
        <f t="shared" si="2"/>
        <v>62.639999999999993</v>
      </c>
      <c r="K18" s="5"/>
      <c r="L18" s="10"/>
      <c r="M18" s="8"/>
      <c r="N18" s="11">
        <v>93.96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404</v>
      </c>
      <c r="W18" s="24">
        <v>41748</v>
      </c>
      <c r="X18" s="10">
        <v>2</v>
      </c>
      <c r="Y18" s="10">
        <v>3211481</v>
      </c>
      <c r="Z18" s="10">
        <v>14</v>
      </c>
      <c r="AA18" s="10">
        <v>4</v>
      </c>
      <c r="AB18" s="10">
        <v>1</v>
      </c>
      <c r="AC18" s="11">
        <v>4</v>
      </c>
      <c r="AD18" s="13">
        <v>180.96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5</v>
      </c>
      <c r="J19" s="6">
        <f t="shared" si="2"/>
        <v>158.91999999999999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63</v>
      </c>
      <c r="T19" s="10"/>
      <c r="U19" s="10"/>
      <c r="V19" s="10">
        <v>403</v>
      </c>
      <c r="W19" s="24">
        <v>41749</v>
      </c>
      <c r="X19" s="10">
        <v>3</v>
      </c>
      <c r="Y19" s="10">
        <v>3791322</v>
      </c>
      <c r="Z19" s="10">
        <v>14</v>
      </c>
      <c r="AA19" s="10">
        <v>6</v>
      </c>
      <c r="AB19" s="10">
        <v>1</v>
      </c>
      <c r="AC19" s="11">
        <v>5</v>
      </c>
      <c r="AD19" s="13">
        <v>182.12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10</v>
      </c>
      <c r="G20" s="6">
        <f t="shared" si="1"/>
        <v>81.199999999999989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65</v>
      </c>
      <c r="T20" s="10"/>
      <c r="U20" s="10"/>
      <c r="V20" s="14">
        <v>404</v>
      </c>
      <c r="W20" s="42" t="s">
        <v>34</v>
      </c>
      <c r="X20" s="42"/>
      <c r="Y20" s="42"/>
      <c r="Z20" s="42"/>
      <c r="AA20" s="42"/>
      <c r="AB20" s="42"/>
      <c r="AC20" s="42"/>
      <c r="AD20" s="15">
        <v>2877.67</v>
      </c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13</v>
      </c>
      <c r="F21" s="7">
        <v>2</v>
      </c>
      <c r="G21" s="6">
        <f t="shared" si="1"/>
        <v>183.28</v>
      </c>
      <c r="H21" s="5">
        <v>1</v>
      </c>
      <c r="I21" s="10">
        <v>3.5</v>
      </c>
      <c r="J21" s="6">
        <f t="shared" si="2"/>
        <v>17.98</v>
      </c>
      <c r="K21" s="5"/>
      <c r="L21" s="10"/>
      <c r="M21" s="8"/>
      <c r="N21" s="11">
        <v>103.53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/>
      <c r="U21" s="10"/>
      <c r="V21" s="10">
        <v>403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7</v>
      </c>
      <c r="C22" s="10">
        <v>4</v>
      </c>
      <c r="D22" s="6">
        <f t="shared" si="0"/>
        <v>102.08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3.5</v>
      </c>
      <c r="J22" s="6">
        <f t="shared" si="2"/>
        <v>17.98</v>
      </c>
      <c r="K22" s="5"/>
      <c r="L22" s="10"/>
      <c r="M22" s="8"/>
      <c r="N22" s="11">
        <f>IF(B22=0,0,(D22+G22)-(D21+G21))</f>
        <v>98.6</v>
      </c>
      <c r="O22" s="10">
        <v>1</v>
      </c>
      <c r="P22" s="10">
        <v>1050</v>
      </c>
      <c r="Q22" s="10">
        <v>1100</v>
      </c>
      <c r="R22" s="10">
        <v>9</v>
      </c>
      <c r="S22" s="10">
        <v>65</v>
      </c>
      <c r="T22" s="10"/>
      <c r="U22" s="10"/>
      <c r="V22" s="10">
        <v>402</v>
      </c>
      <c r="W22" s="24">
        <v>41751</v>
      </c>
      <c r="X22" s="10">
        <v>2</v>
      </c>
      <c r="Y22" s="10">
        <v>3211492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>
      <c r="A23" s="9">
        <f t="shared" si="3"/>
        <v>16</v>
      </c>
      <c r="B23" s="10">
        <v>14</v>
      </c>
      <c r="C23" s="10">
        <v>4</v>
      </c>
      <c r="D23" s="6">
        <f t="shared" si="0"/>
        <v>199.51999999999998</v>
      </c>
      <c r="E23" s="5">
        <v>2</v>
      </c>
      <c r="F23" s="7">
        <v>8</v>
      </c>
      <c r="G23" s="6">
        <f t="shared" si="1"/>
        <v>37.119999999999997</v>
      </c>
      <c r="H23" s="5">
        <v>1</v>
      </c>
      <c r="I23" s="10">
        <v>3.5</v>
      </c>
      <c r="J23" s="6">
        <f t="shared" si="2"/>
        <v>17.98</v>
      </c>
      <c r="K23" s="5"/>
      <c r="L23" s="10"/>
      <c r="M23" s="8"/>
      <c r="N23" s="11">
        <v>98.6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402</v>
      </c>
      <c r="W23" s="24">
        <v>41753</v>
      </c>
      <c r="X23" s="10">
        <v>3</v>
      </c>
      <c r="Y23" s="10">
        <v>1103595</v>
      </c>
      <c r="Z23" s="10">
        <v>13</v>
      </c>
      <c r="AA23" s="10">
        <v>11</v>
      </c>
      <c r="AB23" s="10">
        <v>1</v>
      </c>
      <c r="AC23" s="10">
        <v>4</v>
      </c>
      <c r="AD23" s="10">
        <v>175.16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9</v>
      </c>
      <c r="F24" s="7">
        <v>8</v>
      </c>
      <c r="G24" s="6">
        <f t="shared" si="1"/>
        <v>134.56</v>
      </c>
      <c r="H24" s="5">
        <v>1</v>
      </c>
      <c r="I24" s="10">
        <v>3.5</v>
      </c>
      <c r="J24" s="6">
        <f t="shared" si="2"/>
        <v>17.98</v>
      </c>
      <c r="K24" s="5"/>
      <c r="L24" s="10"/>
      <c r="M24" s="8"/>
      <c r="N24" s="11">
        <v>97.44</v>
      </c>
      <c r="O24" s="10">
        <v>1</v>
      </c>
      <c r="P24" s="10">
        <v>1050</v>
      </c>
      <c r="Q24" s="10">
        <v>1100</v>
      </c>
      <c r="R24" s="10">
        <v>9</v>
      </c>
      <c r="S24" s="10">
        <v>69</v>
      </c>
      <c r="T24" s="10"/>
      <c r="U24" s="10"/>
      <c r="V24" s="10">
        <v>402</v>
      </c>
      <c r="W24" s="24">
        <v>41755</v>
      </c>
      <c r="X24" s="10">
        <v>2</v>
      </c>
      <c r="Y24" s="10">
        <v>3211504</v>
      </c>
      <c r="Z24" s="10">
        <v>14</v>
      </c>
      <c r="AA24" s="10">
        <v>4</v>
      </c>
      <c r="AB24" s="10">
        <v>1</v>
      </c>
      <c r="AC24" s="10">
        <v>4</v>
      </c>
      <c r="AD24" s="10">
        <v>180.96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3</v>
      </c>
      <c r="G25" s="6">
        <f t="shared" si="1"/>
        <v>198.35999999999999</v>
      </c>
      <c r="H25" s="5">
        <v>3</v>
      </c>
      <c r="I25" s="10">
        <v>9</v>
      </c>
      <c r="J25" s="6">
        <f t="shared" si="2"/>
        <v>52.199999999999996</v>
      </c>
      <c r="K25" s="5"/>
      <c r="L25" s="10"/>
      <c r="M25" s="8"/>
      <c r="N25" s="11">
        <v>98.02</v>
      </c>
      <c r="O25" s="10">
        <v>1</v>
      </c>
      <c r="P25" s="10">
        <v>1050</v>
      </c>
      <c r="Q25" s="10">
        <v>1100</v>
      </c>
      <c r="R25" s="10">
        <v>9</v>
      </c>
      <c r="S25" s="10">
        <v>64</v>
      </c>
      <c r="T25" s="10"/>
      <c r="U25" s="10"/>
      <c r="V25" s="17">
        <v>401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11</v>
      </c>
      <c r="I26" s="10">
        <v>0</v>
      </c>
      <c r="J26" s="6">
        <f t="shared" si="2"/>
        <v>153.11999999999998</v>
      </c>
      <c r="K26" s="5"/>
      <c r="L26" s="10"/>
      <c r="M26" s="8"/>
      <c r="N26" s="11">
        <v>101.78</v>
      </c>
      <c r="O26" s="10">
        <v>1</v>
      </c>
      <c r="P26" s="10">
        <v>1050</v>
      </c>
      <c r="Q26" s="10">
        <v>1100</v>
      </c>
      <c r="R26" s="10">
        <v>9</v>
      </c>
      <c r="S26" s="10">
        <v>70</v>
      </c>
      <c r="T26" s="10"/>
      <c r="U26" s="10"/>
      <c r="V26" s="10">
        <v>402</v>
      </c>
      <c r="W26" s="44" t="s">
        <v>37</v>
      </c>
      <c r="X26" s="44"/>
      <c r="Y26" s="44"/>
      <c r="Z26" s="44"/>
      <c r="AA26" s="44"/>
      <c r="AB26" s="44"/>
      <c r="AC26" s="39">
        <v>306.24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5</v>
      </c>
      <c r="F27" s="7">
        <v>3</v>
      </c>
      <c r="G27" s="6">
        <f t="shared" si="1"/>
        <v>73.08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/>
      <c r="N27" s="11">
        <v>103.24</v>
      </c>
      <c r="O27" s="10">
        <v>1</v>
      </c>
      <c r="P27" s="10">
        <v>1050</v>
      </c>
      <c r="Q27" s="10">
        <v>1100</v>
      </c>
      <c r="R27" s="10">
        <v>9</v>
      </c>
      <c r="S27" s="10">
        <v>64</v>
      </c>
      <c r="T27" s="10"/>
      <c r="U27" s="10"/>
      <c r="V27" s="10">
        <v>401</v>
      </c>
      <c r="W27" s="38" t="s">
        <v>13</v>
      </c>
      <c r="X27" s="38"/>
      <c r="Y27" s="38"/>
      <c r="Z27" s="38"/>
      <c r="AA27" s="38"/>
      <c r="AB27" s="38"/>
      <c r="AC27" s="39">
        <v>2877.67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12</v>
      </c>
      <c r="F28" s="7">
        <v>5</v>
      </c>
      <c r="G28" s="6">
        <f t="shared" si="1"/>
        <v>172.83999999999997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/>
      <c r="N28" s="11">
        <f>IF(B28=0,0,(D28+G28)-(D27+G27))</f>
        <v>99.759999999999977</v>
      </c>
      <c r="O28" s="10">
        <v>1</v>
      </c>
      <c r="P28" s="10">
        <v>1050</v>
      </c>
      <c r="Q28" s="10">
        <v>1100</v>
      </c>
      <c r="R28" s="10">
        <v>9</v>
      </c>
      <c r="S28" s="10">
        <v>65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197.2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6</v>
      </c>
      <c r="I29" s="10">
        <v>5</v>
      </c>
      <c r="J29" s="6">
        <v>89.32</v>
      </c>
      <c r="K29" s="5"/>
      <c r="L29" s="10"/>
      <c r="M29" s="8"/>
      <c r="N29" s="11">
        <v>95.12</v>
      </c>
      <c r="O29" s="10">
        <v>1</v>
      </c>
      <c r="P29" s="10">
        <v>1050</v>
      </c>
      <c r="Q29" s="10">
        <v>1100</v>
      </c>
      <c r="R29" s="10">
        <v>9</v>
      </c>
      <c r="S29" s="10">
        <v>64</v>
      </c>
      <c r="T29" s="10"/>
      <c r="U29" s="10"/>
      <c r="V29" s="10">
        <v>402</v>
      </c>
      <c r="W29" s="38" t="s">
        <v>11</v>
      </c>
      <c r="X29" s="38"/>
      <c r="Y29" s="38"/>
      <c r="Z29" s="38"/>
      <c r="AA29" s="38"/>
      <c r="AB29" s="38"/>
      <c r="AC29" s="39">
        <v>2986.71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v>104.4</v>
      </c>
      <c r="O30" s="10">
        <v>1</v>
      </c>
      <c r="P30" s="10">
        <v>1050</v>
      </c>
      <c r="Q30" s="10">
        <v>1100</v>
      </c>
      <c r="R30" s="10">
        <v>9</v>
      </c>
      <c r="S30" s="10">
        <v>64</v>
      </c>
      <c r="T30" s="10"/>
      <c r="U30" s="10"/>
      <c r="V30" s="10">
        <v>401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8</v>
      </c>
      <c r="F31" s="7">
        <v>7</v>
      </c>
      <c r="G31" s="6">
        <f t="shared" si="1"/>
        <v>119.47999999999999</v>
      </c>
      <c r="H31" s="5">
        <v>13</v>
      </c>
      <c r="I31" s="10">
        <v>10</v>
      </c>
      <c r="J31" s="6">
        <f t="shared" si="4"/>
        <v>192.55999999999997</v>
      </c>
      <c r="K31" s="5"/>
      <c r="L31" s="10"/>
      <c r="M31" s="8"/>
      <c r="N31" s="11">
        <f>IF(B31=0,0,(D31+G31)-(D30+G30))</f>
        <v>100.91999999999999</v>
      </c>
      <c r="O31" s="10">
        <v>1</v>
      </c>
      <c r="P31" s="10">
        <v>1050</v>
      </c>
      <c r="Q31" s="10">
        <v>1100</v>
      </c>
      <c r="R31" s="10">
        <v>9</v>
      </c>
      <c r="S31" s="10">
        <v>64</v>
      </c>
      <c r="T31" s="10"/>
      <c r="U31" s="10"/>
      <c r="V31" s="10">
        <v>403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14</v>
      </c>
      <c r="F32" s="7">
        <v>3</v>
      </c>
      <c r="G32" s="6">
        <f t="shared" si="1"/>
        <v>198.35999999999999</v>
      </c>
      <c r="H32" s="5">
        <v>3</v>
      </c>
      <c r="I32" s="10">
        <v>0</v>
      </c>
      <c r="J32" s="6">
        <f t="shared" si="4"/>
        <v>41.76</v>
      </c>
      <c r="K32" s="5"/>
      <c r="L32" s="10"/>
      <c r="M32" s="8"/>
      <c r="N32" s="11">
        <v>103.24</v>
      </c>
      <c r="O32" s="10">
        <v>1</v>
      </c>
      <c r="P32" s="10">
        <v>1050</v>
      </c>
      <c r="Q32" s="10">
        <v>1100</v>
      </c>
      <c r="R32" s="10">
        <v>9</v>
      </c>
      <c r="S32" s="10">
        <v>64</v>
      </c>
      <c r="T32" s="10"/>
      <c r="U32" s="10"/>
      <c r="V32" s="10">
        <v>406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10</v>
      </c>
      <c r="I33" s="10">
        <v>1</v>
      </c>
      <c r="J33" s="6">
        <f t="shared" si="4"/>
        <v>140.35999999999999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1100</v>
      </c>
      <c r="R33" s="10">
        <v>9</v>
      </c>
      <c r="S33" s="10">
        <v>68</v>
      </c>
      <c r="T33" s="10"/>
      <c r="U33" s="10"/>
      <c r="V33" s="10">
        <v>405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0</v>
      </c>
      <c r="G34" s="6">
        <f t="shared" si="1"/>
        <v>55.679999999999993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v>98.6</v>
      </c>
      <c r="O34" s="10">
        <v>1</v>
      </c>
      <c r="P34" s="10">
        <v>1050</v>
      </c>
      <c r="Q34" s="10">
        <v>1100</v>
      </c>
      <c r="R34" s="10">
        <v>9</v>
      </c>
      <c r="S34" s="10">
        <v>71</v>
      </c>
      <c r="T34" s="10"/>
      <c r="U34" s="10"/>
      <c r="V34" s="10">
        <v>409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11</v>
      </c>
      <c r="F35" s="7">
        <v>2</v>
      </c>
      <c r="G35" s="6">
        <f t="shared" si="1"/>
        <v>155.44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f>IF(B35=0,0,(D35+G35)-(D34+G34))</f>
        <v>99.76</v>
      </c>
      <c r="O35" s="10">
        <v>1</v>
      </c>
      <c r="P35" s="10">
        <v>1050</v>
      </c>
      <c r="Q35" s="10">
        <v>1100</v>
      </c>
      <c r="R35" s="10">
        <v>9</v>
      </c>
      <c r="S35" s="10">
        <v>72</v>
      </c>
      <c r="T35" s="10"/>
      <c r="U35" s="10"/>
      <c r="V35" s="10">
        <v>404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1"/>
        <v>198.35999999999999</v>
      </c>
      <c r="H36" s="5">
        <v>5</v>
      </c>
      <c r="I36" s="10">
        <v>4</v>
      </c>
      <c r="J36" s="6">
        <f t="shared" si="4"/>
        <v>74.239999999999995</v>
      </c>
      <c r="K36" s="5"/>
      <c r="L36" s="10"/>
      <c r="M36" s="8"/>
      <c r="N36" s="11">
        <v>98.6</v>
      </c>
      <c r="O36" s="10">
        <v>1</v>
      </c>
      <c r="P36" s="10">
        <v>1050</v>
      </c>
      <c r="Q36" s="10">
        <v>1100</v>
      </c>
      <c r="R36" s="10">
        <v>9</v>
      </c>
      <c r="S36" s="10">
        <v>72</v>
      </c>
      <c r="T36" s="10"/>
      <c r="U36" s="10"/>
      <c r="V36" s="10">
        <v>402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12</v>
      </c>
      <c r="I37" s="10">
        <v>8</v>
      </c>
      <c r="J37" s="6">
        <f t="shared" si="4"/>
        <v>176.32</v>
      </c>
      <c r="K37" s="5"/>
      <c r="L37" s="10"/>
      <c r="M37" s="8"/>
      <c r="N37" s="11">
        <v>103.24</v>
      </c>
      <c r="O37" s="10">
        <v>1</v>
      </c>
      <c r="P37" s="10">
        <v>1050</v>
      </c>
      <c r="Q37" s="10">
        <v>1100</v>
      </c>
      <c r="R37" s="10">
        <v>9</v>
      </c>
      <c r="S37" s="10">
        <v>75</v>
      </c>
      <c r="T37" s="10"/>
      <c r="U37" s="10"/>
      <c r="V37" s="10">
        <v>404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6</v>
      </c>
      <c r="F38" s="7">
        <v>4</v>
      </c>
      <c r="G38" s="6">
        <f t="shared" si="1"/>
        <v>88.16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1100</v>
      </c>
      <c r="R38" s="10">
        <v>9</v>
      </c>
      <c r="S38" s="10">
        <v>75</v>
      </c>
      <c r="T38" s="10"/>
      <c r="U38" s="10"/>
      <c r="V38" s="10">
        <v>403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2986.41</v>
      </c>
      <c r="O40" s="20"/>
      <c r="T40" s="22" t="s">
        <v>34</v>
      </c>
      <c r="U40" s="20">
        <f>SUM(U9:U39)</f>
        <v>0</v>
      </c>
      <c r="V40" s="20">
        <f>SUM(V9:V39)</f>
        <v>12087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2986.41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12087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6640625" customWidth="1"/>
    <col min="24" max="24" width="7.6640625" customWidth="1"/>
    <col min="25" max="25" width="9.33203125" customWidth="1"/>
    <col min="26" max="28" width="4.1640625" customWidth="1"/>
    <col min="29" max="29" width="5.664062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2</v>
      </c>
      <c r="C8" s="5">
        <v>4</v>
      </c>
      <c r="D8" s="6">
        <f t="shared" ref="D8:D39" si="0">((+B8*12)+C8)*1.16</f>
        <v>32.479999999999997</v>
      </c>
      <c r="E8" s="5">
        <v>4</v>
      </c>
      <c r="F8" s="7">
        <v>7</v>
      </c>
      <c r="G8" s="6">
        <f t="shared" ref="G8:G39" si="1">((+E8*12)+F8)*1.16</f>
        <v>63.8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2</v>
      </c>
      <c r="C9" s="10">
        <v>4</v>
      </c>
      <c r="D9" s="6">
        <f t="shared" si="0"/>
        <v>32.479999999999997</v>
      </c>
      <c r="E9" s="5">
        <v>12</v>
      </c>
      <c r="F9" s="7">
        <v>0</v>
      </c>
      <c r="G9" s="6">
        <f t="shared" si="1"/>
        <v>167.04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104.4</v>
      </c>
      <c r="O9" s="10">
        <v>1</v>
      </c>
      <c r="P9" s="10">
        <v>1050</v>
      </c>
      <c r="Q9" s="10">
        <v>1100</v>
      </c>
      <c r="R9" s="10">
        <v>9</v>
      </c>
      <c r="S9" s="10">
        <v>64</v>
      </c>
      <c r="T9" s="10"/>
      <c r="U9" s="10"/>
      <c r="V9" s="10">
        <v>387</v>
      </c>
      <c r="W9" s="12">
        <v>41699</v>
      </c>
      <c r="X9" s="10">
        <v>3</v>
      </c>
      <c r="Y9" s="10">
        <v>3791190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  <c r="AE9" t="s">
        <v>93</v>
      </c>
    </row>
    <row r="10" spans="1:31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14</v>
      </c>
      <c r="F10" s="7">
        <v>3</v>
      </c>
      <c r="G10" s="6">
        <f t="shared" si="1"/>
        <v>198.35999999999999</v>
      </c>
      <c r="H10" s="5">
        <v>6</v>
      </c>
      <c r="I10" s="10">
        <v>0</v>
      </c>
      <c r="J10" s="6">
        <f t="shared" si="2"/>
        <v>83.52</v>
      </c>
      <c r="K10" s="5"/>
      <c r="L10" s="10"/>
      <c r="M10" s="8"/>
      <c r="N10" s="11">
        <v>92.28</v>
      </c>
      <c r="O10" s="10">
        <v>1</v>
      </c>
      <c r="P10" s="10">
        <v>1050</v>
      </c>
      <c r="Q10" s="10">
        <v>1100</v>
      </c>
      <c r="R10" s="10">
        <v>9</v>
      </c>
      <c r="S10" s="10">
        <v>68</v>
      </c>
      <c r="T10" s="10"/>
      <c r="U10" s="10"/>
      <c r="V10" s="10">
        <v>380</v>
      </c>
      <c r="W10" s="12">
        <v>41701</v>
      </c>
      <c r="X10" s="10">
        <v>2</v>
      </c>
      <c r="Y10" s="10">
        <v>3211356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  <c r="AE10" t="s">
        <v>94</v>
      </c>
    </row>
    <row r="11" spans="1:31">
      <c r="A11" s="9">
        <f t="shared" si="3"/>
        <v>4</v>
      </c>
      <c r="B11" s="10">
        <v>2</v>
      </c>
      <c r="C11" s="10">
        <v>4</v>
      </c>
      <c r="D11" s="6">
        <f t="shared" si="0"/>
        <v>32.479999999999997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4</v>
      </c>
      <c r="J11" s="6">
        <f t="shared" si="2"/>
        <v>88.16</v>
      </c>
      <c r="K11" s="5"/>
      <c r="L11" s="10"/>
      <c r="M11" s="8" t="s">
        <v>64</v>
      </c>
      <c r="N11" s="11">
        <v>5.8</v>
      </c>
      <c r="O11" s="10">
        <v>0</v>
      </c>
      <c r="P11" s="10">
        <v>1700</v>
      </c>
      <c r="Q11" s="10">
        <v>1700</v>
      </c>
      <c r="R11" s="10">
        <v>9</v>
      </c>
      <c r="S11" s="10">
        <v>55</v>
      </c>
      <c r="T11" s="10"/>
      <c r="U11" s="10"/>
      <c r="V11" s="10">
        <v>10</v>
      </c>
      <c r="W11" s="12">
        <v>41704</v>
      </c>
      <c r="X11" s="10">
        <v>3</v>
      </c>
      <c r="Y11" s="10">
        <v>3791204</v>
      </c>
      <c r="Z11" s="10">
        <v>14</v>
      </c>
      <c r="AA11" s="10">
        <v>2</v>
      </c>
      <c r="AB11" s="10">
        <v>1</v>
      </c>
      <c r="AC11" s="11">
        <v>4</v>
      </c>
      <c r="AD11" s="13">
        <v>178.64</v>
      </c>
      <c r="AE11" t="s">
        <v>95</v>
      </c>
    </row>
    <row r="12" spans="1:31">
      <c r="A12" s="9">
        <f t="shared" si="3"/>
        <v>5</v>
      </c>
      <c r="B12" s="10">
        <v>2</v>
      </c>
      <c r="C12" s="10">
        <v>4</v>
      </c>
      <c r="D12" s="6">
        <f t="shared" si="0"/>
        <v>32.479999999999997</v>
      </c>
      <c r="E12" s="5">
        <v>1</v>
      </c>
      <c r="F12" s="7">
        <v>4</v>
      </c>
      <c r="G12" s="6">
        <f t="shared" si="1"/>
        <v>18.559999999999999</v>
      </c>
      <c r="H12" s="5">
        <v>12</v>
      </c>
      <c r="I12" s="10">
        <v>5</v>
      </c>
      <c r="J12" s="6">
        <f t="shared" si="2"/>
        <v>172.83999999999997</v>
      </c>
      <c r="K12" s="5"/>
      <c r="L12" s="10"/>
      <c r="M12" s="8"/>
      <c r="N12" s="11">
        <v>84.68</v>
      </c>
      <c r="O12" s="10">
        <v>1</v>
      </c>
      <c r="P12" s="10">
        <v>1050</v>
      </c>
      <c r="Q12" s="10">
        <v>1100</v>
      </c>
      <c r="R12" s="10">
        <v>9</v>
      </c>
      <c r="S12" s="10">
        <v>62</v>
      </c>
      <c r="T12" s="10"/>
      <c r="U12" s="10"/>
      <c r="V12" s="10">
        <v>365</v>
      </c>
      <c r="W12" s="12">
        <v>41706</v>
      </c>
      <c r="X12" s="10">
        <v>2</v>
      </c>
      <c r="Y12" s="10">
        <v>3211373</v>
      </c>
      <c r="Z12" s="10">
        <v>14</v>
      </c>
      <c r="AA12" s="10">
        <v>5</v>
      </c>
      <c r="AB12" s="10">
        <v>1</v>
      </c>
      <c r="AC12" s="11">
        <v>4</v>
      </c>
      <c r="AD12" s="13">
        <v>182.12</v>
      </c>
    </row>
    <row r="13" spans="1:31">
      <c r="A13" s="9">
        <f t="shared" si="3"/>
        <v>6</v>
      </c>
      <c r="B13" s="10">
        <v>2</v>
      </c>
      <c r="C13" s="10">
        <v>4</v>
      </c>
      <c r="D13" s="6">
        <f t="shared" si="0"/>
        <v>32.479999999999997</v>
      </c>
      <c r="E13" s="5">
        <v>6</v>
      </c>
      <c r="F13" s="7">
        <v>2</v>
      </c>
      <c r="G13" s="6">
        <f t="shared" si="1"/>
        <v>85.839999999999989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 t="s">
        <v>64</v>
      </c>
      <c r="N13" s="11">
        <v>91.64</v>
      </c>
      <c r="O13" s="10">
        <v>1</v>
      </c>
      <c r="P13" s="10">
        <v>1050</v>
      </c>
      <c r="Q13" s="10">
        <v>1100</v>
      </c>
      <c r="R13" s="10">
        <v>9</v>
      </c>
      <c r="S13" s="10">
        <v>64</v>
      </c>
      <c r="T13" s="10"/>
      <c r="U13" s="10"/>
      <c r="V13" s="10">
        <v>324</v>
      </c>
      <c r="W13" s="12">
        <v>41708</v>
      </c>
      <c r="X13" s="10">
        <v>3</v>
      </c>
      <c r="Y13" s="10">
        <v>3211379</v>
      </c>
      <c r="Z13" s="10">
        <v>14</v>
      </c>
      <c r="AA13" s="10">
        <v>0</v>
      </c>
      <c r="AB13" s="10">
        <v>1</v>
      </c>
      <c r="AC13" s="11">
        <v>4</v>
      </c>
      <c r="AD13" s="13">
        <v>176.32</v>
      </c>
    </row>
    <row r="14" spans="1:31">
      <c r="A14" s="9">
        <f t="shared" si="3"/>
        <v>7</v>
      </c>
      <c r="B14" s="10">
        <v>2</v>
      </c>
      <c r="C14" s="10">
        <v>4</v>
      </c>
      <c r="D14" s="6">
        <f t="shared" si="0"/>
        <v>32.479999999999997</v>
      </c>
      <c r="E14" s="5">
        <v>13</v>
      </c>
      <c r="F14" s="7">
        <v>5</v>
      </c>
      <c r="G14" s="6">
        <f t="shared" si="1"/>
        <v>186.76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f>IF(B14=0,0,(D14+G14)-(D13+G13))</f>
        <v>100.91999999999999</v>
      </c>
      <c r="O14" s="10">
        <v>1</v>
      </c>
      <c r="P14" s="10">
        <v>1050</v>
      </c>
      <c r="Q14" s="10">
        <v>1100</v>
      </c>
      <c r="R14" s="10">
        <v>9</v>
      </c>
      <c r="S14" s="10">
        <v>61</v>
      </c>
      <c r="T14" s="10"/>
      <c r="U14" s="10"/>
      <c r="V14" s="10">
        <v>315</v>
      </c>
      <c r="W14" s="12">
        <v>41711</v>
      </c>
      <c r="X14" s="10">
        <v>2</v>
      </c>
      <c r="Y14" s="10">
        <v>3791225</v>
      </c>
      <c r="Z14" s="10">
        <v>14</v>
      </c>
      <c r="AA14" s="10">
        <v>6.5</v>
      </c>
      <c r="AB14" s="10">
        <v>1</v>
      </c>
      <c r="AC14" s="11">
        <v>4</v>
      </c>
      <c r="AD14" s="13">
        <v>183.86</v>
      </c>
    </row>
    <row r="15" spans="1:31">
      <c r="A15" s="9">
        <f t="shared" si="3"/>
        <v>8</v>
      </c>
      <c r="B15" s="10">
        <v>2</v>
      </c>
      <c r="C15" s="10">
        <v>4</v>
      </c>
      <c r="D15" s="6">
        <f t="shared" si="0"/>
        <v>32.479999999999997</v>
      </c>
      <c r="E15" s="5">
        <v>1</v>
      </c>
      <c r="F15" s="7">
        <v>4</v>
      </c>
      <c r="G15" s="6">
        <f t="shared" si="1"/>
        <v>18.559999999999999</v>
      </c>
      <c r="H15" s="5">
        <v>7</v>
      </c>
      <c r="I15" s="10">
        <v>5</v>
      </c>
      <c r="J15" s="6">
        <f t="shared" si="2"/>
        <v>103.24</v>
      </c>
      <c r="K15" s="5"/>
      <c r="L15" s="10"/>
      <c r="M15" s="8"/>
      <c r="N15" s="11">
        <v>98.6</v>
      </c>
      <c r="O15" s="10">
        <v>1</v>
      </c>
      <c r="P15" s="10">
        <v>1050</v>
      </c>
      <c r="Q15" s="10">
        <v>1100</v>
      </c>
      <c r="R15" s="10">
        <v>9</v>
      </c>
      <c r="S15" s="10">
        <v>68</v>
      </c>
      <c r="T15" s="10"/>
      <c r="U15" s="10"/>
      <c r="V15" s="10">
        <v>325</v>
      </c>
      <c r="W15" s="12">
        <v>41711</v>
      </c>
      <c r="X15" s="10">
        <v>3</v>
      </c>
      <c r="Y15" s="10">
        <v>493650</v>
      </c>
      <c r="Z15" s="10">
        <v>14</v>
      </c>
      <c r="AA15" s="10">
        <v>5.5</v>
      </c>
      <c r="AB15" s="10">
        <v>1</v>
      </c>
      <c r="AC15" s="11">
        <v>4</v>
      </c>
      <c r="AD15" s="13">
        <v>182.7</v>
      </c>
    </row>
    <row r="16" spans="1:31">
      <c r="A16" s="9">
        <f t="shared" si="3"/>
        <v>9</v>
      </c>
      <c r="B16" s="10">
        <v>2</v>
      </c>
      <c r="C16" s="10">
        <v>4</v>
      </c>
      <c r="D16" s="6">
        <f t="shared" si="0"/>
        <v>32.479999999999997</v>
      </c>
      <c r="E16" s="5">
        <v>1</v>
      </c>
      <c r="F16" s="7">
        <v>9</v>
      </c>
      <c r="G16" s="6">
        <f t="shared" si="1"/>
        <v>24.36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97.44</v>
      </c>
      <c r="O16" s="10">
        <v>1</v>
      </c>
      <c r="P16" s="10">
        <v>1050</v>
      </c>
      <c r="Q16" s="10">
        <v>1100</v>
      </c>
      <c r="R16" s="10">
        <v>9</v>
      </c>
      <c r="S16" s="10">
        <v>67</v>
      </c>
      <c r="T16" s="10"/>
      <c r="U16" s="10"/>
      <c r="V16" s="10">
        <v>314</v>
      </c>
      <c r="W16" s="12">
        <v>41714</v>
      </c>
      <c r="X16" s="10">
        <v>1</v>
      </c>
      <c r="Y16" s="10">
        <v>3791229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>
      <c r="A17" s="9">
        <f t="shared" si="3"/>
        <v>10</v>
      </c>
      <c r="B17" s="10">
        <v>2</v>
      </c>
      <c r="C17" s="10">
        <v>4</v>
      </c>
      <c r="D17" s="6">
        <f t="shared" si="0"/>
        <v>32.479999999999997</v>
      </c>
      <c r="E17" s="5">
        <v>9</v>
      </c>
      <c r="F17" s="7">
        <v>0</v>
      </c>
      <c r="G17" s="6">
        <f t="shared" si="1"/>
        <v>125.27999999999999</v>
      </c>
      <c r="H17" s="5">
        <v>14</v>
      </c>
      <c r="I17" s="10">
        <v>0</v>
      </c>
      <c r="J17" s="6">
        <f t="shared" si="2"/>
        <v>194.88</v>
      </c>
      <c r="K17" s="5"/>
      <c r="L17" s="10"/>
      <c r="M17" s="8"/>
      <c r="N17" s="11">
        <f>IF(B17=0,0,(D17+G17)-(D16+G16))</f>
        <v>100.91999999999999</v>
      </c>
      <c r="O17" s="10">
        <v>1</v>
      </c>
      <c r="P17" s="10">
        <v>1050</v>
      </c>
      <c r="Q17" s="10">
        <v>1100</v>
      </c>
      <c r="R17" s="10">
        <v>9</v>
      </c>
      <c r="S17" s="10">
        <v>65</v>
      </c>
      <c r="T17" s="10"/>
      <c r="U17" s="10"/>
      <c r="V17" s="10">
        <v>343</v>
      </c>
      <c r="W17" s="24">
        <v>41715</v>
      </c>
      <c r="X17" s="10">
        <v>2</v>
      </c>
      <c r="Y17" s="10">
        <v>3791234</v>
      </c>
      <c r="Z17" s="10">
        <v>14</v>
      </c>
      <c r="AA17" s="10">
        <v>2</v>
      </c>
      <c r="AB17" s="10">
        <v>1</v>
      </c>
      <c r="AC17" s="11">
        <v>4</v>
      </c>
      <c r="AD17" s="13">
        <v>178.64</v>
      </c>
    </row>
    <row r="18" spans="1:30">
      <c r="A18" s="9">
        <f t="shared" si="3"/>
        <v>11</v>
      </c>
      <c r="B18" s="10">
        <v>2</v>
      </c>
      <c r="C18" s="10">
        <v>4</v>
      </c>
      <c r="D18" s="6">
        <f t="shared" si="0"/>
        <v>32.479999999999997</v>
      </c>
      <c r="E18" s="5">
        <v>13</v>
      </c>
      <c r="F18" s="7">
        <v>10</v>
      </c>
      <c r="G18" s="6">
        <f t="shared" si="1"/>
        <v>192.55999999999997</v>
      </c>
      <c r="H18" s="5">
        <v>3</v>
      </c>
      <c r="I18" s="10">
        <v>6</v>
      </c>
      <c r="J18" s="6">
        <f t="shared" si="2"/>
        <v>48.72</v>
      </c>
      <c r="K18" s="5"/>
      <c r="L18" s="10"/>
      <c r="M18" s="8"/>
      <c r="N18" s="11"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73</v>
      </c>
      <c r="T18" s="10"/>
      <c r="U18" s="10"/>
      <c r="V18" s="10">
        <v>354</v>
      </c>
      <c r="W18" s="24">
        <v>41718</v>
      </c>
      <c r="X18" s="10">
        <v>3</v>
      </c>
      <c r="Y18" s="10">
        <v>741669</v>
      </c>
      <c r="Z18" s="10">
        <v>14</v>
      </c>
      <c r="AA18" s="10">
        <v>1</v>
      </c>
      <c r="AB18" s="10">
        <v>1</v>
      </c>
      <c r="AC18" s="11">
        <v>4</v>
      </c>
      <c r="AD18" s="13">
        <v>177.48</v>
      </c>
    </row>
    <row r="19" spans="1:30">
      <c r="A19" s="9">
        <f t="shared" si="3"/>
        <v>12</v>
      </c>
      <c r="B19" s="10">
        <v>2</v>
      </c>
      <c r="C19" s="10">
        <v>4</v>
      </c>
      <c r="D19" s="6">
        <f t="shared" si="0"/>
        <v>32.479999999999997</v>
      </c>
      <c r="E19" s="5">
        <v>13</v>
      </c>
      <c r="F19" s="7">
        <v>10</v>
      </c>
      <c r="G19" s="6">
        <f t="shared" si="1"/>
        <v>192.55999999999997</v>
      </c>
      <c r="H19" s="5">
        <v>10</v>
      </c>
      <c r="I19" s="10">
        <v>6</v>
      </c>
      <c r="J19" s="6">
        <f t="shared" si="2"/>
        <v>146.16</v>
      </c>
      <c r="K19" s="5"/>
      <c r="L19" s="10"/>
      <c r="M19" s="8"/>
      <c r="N19" s="11">
        <v>97.44</v>
      </c>
      <c r="O19" s="10">
        <v>1</v>
      </c>
      <c r="P19" s="10">
        <v>1050</v>
      </c>
      <c r="Q19" s="10">
        <v>1100</v>
      </c>
      <c r="R19" s="10">
        <v>9</v>
      </c>
      <c r="S19" s="10">
        <v>65</v>
      </c>
      <c r="T19" s="10"/>
      <c r="U19" s="10"/>
      <c r="V19" s="10">
        <v>361</v>
      </c>
      <c r="W19" s="24">
        <v>41719</v>
      </c>
      <c r="X19" s="10">
        <v>2</v>
      </c>
      <c r="Y19" s="10">
        <v>3791246</v>
      </c>
      <c r="Z19" s="10">
        <v>14</v>
      </c>
      <c r="AA19" s="10">
        <v>4</v>
      </c>
      <c r="AB19" s="10">
        <v>1</v>
      </c>
      <c r="AC19" s="11">
        <v>4</v>
      </c>
      <c r="AD19" s="13">
        <v>180.96</v>
      </c>
    </row>
    <row r="20" spans="1:30">
      <c r="A20" s="9">
        <f t="shared" si="3"/>
        <v>13</v>
      </c>
      <c r="B20" s="10">
        <v>3</v>
      </c>
      <c r="C20" s="10">
        <v>6</v>
      </c>
      <c r="D20" s="6">
        <f t="shared" si="0"/>
        <v>48.72</v>
      </c>
      <c r="E20" s="5">
        <v>2</v>
      </c>
      <c r="F20" s="7">
        <v>6</v>
      </c>
      <c r="G20" s="6">
        <f t="shared" si="1"/>
        <v>34.799999999999997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94.54</v>
      </c>
      <c r="O20" s="10">
        <v>1</v>
      </c>
      <c r="P20" s="10">
        <v>1050</v>
      </c>
      <c r="Q20" s="10">
        <v>1100</v>
      </c>
      <c r="R20" s="10">
        <v>9</v>
      </c>
      <c r="S20" s="10">
        <v>65</v>
      </c>
      <c r="T20" s="10"/>
      <c r="U20" s="10"/>
      <c r="V20" s="14">
        <v>364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10</v>
      </c>
      <c r="C21" s="10">
        <v>8</v>
      </c>
      <c r="D21" s="6">
        <f t="shared" si="0"/>
        <v>148.47999999999999</v>
      </c>
      <c r="E21" s="5">
        <v>2</v>
      </c>
      <c r="F21" s="7">
        <v>6</v>
      </c>
      <c r="G21" s="6">
        <f t="shared" si="1"/>
        <v>34.799999999999997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102.66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>
        <v>364</v>
      </c>
      <c r="U21" s="35"/>
      <c r="V21" s="35"/>
      <c r="W21" s="35"/>
      <c r="X21" s="35"/>
      <c r="Y21" s="35"/>
      <c r="Z21" s="35"/>
      <c r="AA21" s="35"/>
      <c r="AB21" s="35"/>
    </row>
    <row r="22" spans="1:30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6</v>
      </c>
      <c r="F22" s="7">
        <v>0</v>
      </c>
      <c r="G22" s="6">
        <f t="shared" si="1"/>
        <v>83.52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98.600000000000023</v>
      </c>
      <c r="O22" s="10">
        <v>1</v>
      </c>
      <c r="P22" s="10">
        <v>1050</v>
      </c>
      <c r="Q22" s="10">
        <v>1100</v>
      </c>
      <c r="R22" s="10">
        <v>9</v>
      </c>
      <c r="S22" s="10">
        <v>72</v>
      </c>
      <c r="T22" s="10"/>
      <c r="U22" s="10"/>
      <c r="V22" s="10">
        <v>379</v>
      </c>
      <c r="W22" s="24">
        <v>41721</v>
      </c>
      <c r="X22" s="10">
        <v>3</v>
      </c>
      <c r="Y22" s="10">
        <v>3791249</v>
      </c>
      <c r="Z22" s="10">
        <v>14</v>
      </c>
      <c r="AA22" s="10">
        <v>2</v>
      </c>
      <c r="AB22" s="10">
        <v>1</v>
      </c>
      <c r="AC22" s="10">
        <v>4</v>
      </c>
      <c r="AD22" s="10">
        <v>178.64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13</v>
      </c>
      <c r="F23" s="7">
        <v>4</v>
      </c>
      <c r="G23" s="6">
        <f t="shared" si="1"/>
        <v>185.6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103.24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384</v>
      </c>
      <c r="W23" s="24">
        <v>41722</v>
      </c>
      <c r="X23" s="10">
        <v>2</v>
      </c>
      <c r="Y23" s="10">
        <v>4080663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7</v>
      </c>
      <c r="I24" s="10">
        <v>4</v>
      </c>
      <c r="J24" s="6">
        <f t="shared" si="2"/>
        <v>102.08</v>
      </c>
      <c r="K24" s="5"/>
      <c r="L24" s="10"/>
      <c r="M24" s="8"/>
      <c r="N24" s="11">
        <v>95.12</v>
      </c>
      <c r="O24" s="10">
        <v>1</v>
      </c>
      <c r="P24" s="10">
        <v>1050</v>
      </c>
      <c r="Q24" s="10">
        <v>1100</v>
      </c>
      <c r="R24" s="10">
        <v>9</v>
      </c>
      <c r="S24" s="10">
        <v>76</v>
      </c>
      <c r="T24" s="10"/>
      <c r="U24" s="10"/>
      <c r="V24" s="10">
        <v>389</v>
      </c>
      <c r="W24" s="24">
        <v>41724</v>
      </c>
      <c r="X24" s="10">
        <v>3</v>
      </c>
      <c r="Y24" s="10">
        <v>3791260</v>
      </c>
      <c r="Z24" s="10">
        <v>14</v>
      </c>
      <c r="AA24" s="10">
        <v>6</v>
      </c>
      <c r="AB24" s="10">
        <v>1</v>
      </c>
      <c r="AC24" s="10">
        <v>4</v>
      </c>
      <c r="AD24" s="10">
        <v>183.28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2</v>
      </c>
      <c r="F25" s="7">
        <v>0</v>
      </c>
      <c r="G25" s="6">
        <f t="shared" si="1"/>
        <v>27.839999999999996</v>
      </c>
      <c r="H25" s="5">
        <v>14</v>
      </c>
      <c r="I25" s="10">
        <v>0</v>
      </c>
      <c r="J25" s="6">
        <f t="shared" si="2"/>
        <v>194.88</v>
      </c>
      <c r="K25" s="5"/>
      <c r="L25" s="10"/>
      <c r="M25" s="8"/>
      <c r="N25" s="11">
        <v>101.55</v>
      </c>
      <c r="O25" s="10">
        <v>1</v>
      </c>
      <c r="P25" s="10">
        <v>1050</v>
      </c>
      <c r="Q25" s="10">
        <v>1100</v>
      </c>
      <c r="R25" s="10">
        <v>9</v>
      </c>
      <c r="S25" s="10">
        <v>76</v>
      </c>
      <c r="T25" s="10"/>
      <c r="U25" s="10"/>
      <c r="V25" s="17">
        <v>398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9</v>
      </c>
      <c r="F26" s="7">
        <v>1</v>
      </c>
      <c r="G26" s="6">
        <f t="shared" si="1"/>
        <v>126.44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/>
      <c r="N26" s="11">
        <f>IF(B26=0,0,(D26+G26)-(D25+G25))</f>
        <v>98.600000000000009</v>
      </c>
      <c r="O26" s="10">
        <v>1</v>
      </c>
      <c r="P26" s="10">
        <v>1050</v>
      </c>
      <c r="Q26" s="10">
        <v>1100</v>
      </c>
      <c r="R26" s="10">
        <v>9</v>
      </c>
      <c r="S26" s="10">
        <v>76</v>
      </c>
      <c r="T26" s="10"/>
      <c r="U26" s="10"/>
      <c r="V26" s="10">
        <v>400</v>
      </c>
      <c r="W26" s="44" t="s">
        <v>37</v>
      </c>
      <c r="X26" s="44"/>
      <c r="Y26" s="44"/>
      <c r="Z26" s="44"/>
      <c r="AA26" s="44"/>
      <c r="AB26" s="44"/>
      <c r="AC26" s="39">
        <v>197.2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14</v>
      </c>
      <c r="F27" s="7">
        <v>3</v>
      </c>
      <c r="G27" s="6">
        <f t="shared" si="1"/>
        <v>198.35999999999999</v>
      </c>
      <c r="H27" s="5">
        <v>3</v>
      </c>
      <c r="I27" s="10">
        <v>8</v>
      </c>
      <c r="J27" s="6">
        <f t="shared" si="2"/>
        <v>51.04</v>
      </c>
      <c r="K27" s="5"/>
      <c r="L27" s="10"/>
      <c r="M27" s="8"/>
      <c r="N27" s="11">
        <v>105.56</v>
      </c>
      <c r="O27" s="10">
        <v>1</v>
      </c>
      <c r="P27" s="10">
        <v>1050</v>
      </c>
      <c r="Q27" s="10">
        <v>1100</v>
      </c>
      <c r="R27" s="10">
        <v>9</v>
      </c>
      <c r="S27" s="10">
        <v>68</v>
      </c>
      <c r="T27" s="10"/>
      <c r="U27" s="10"/>
      <c r="V27" s="10">
        <v>400</v>
      </c>
      <c r="W27" s="38" t="s">
        <v>13</v>
      </c>
      <c r="X27" s="38"/>
      <c r="Y27" s="38"/>
      <c r="Z27" s="38"/>
      <c r="AA27" s="38"/>
      <c r="AB27" s="38"/>
      <c r="AC27" s="39">
        <v>3070.52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1"/>
        <v>18.559999999999999</v>
      </c>
      <c r="H28" s="5">
        <v>11</v>
      </c>
      <c r="I28" s="10">
        <v>0</v>
      </c>
      <c r="J28" s="6">
        <f t="shared" si="2"/>
        <v>153.11999999999998</v>
      </c>
      <c r="K28" s="5"/>
      <c r="L28" s="10"/>
      <c r="M28" s="8"/>
      <c r="N28" s="11">
        <v>103.24</v>
      </c>
      <c r="O28" s="10">
        <v>1</v>
      </c>
      <c r="P28" s="10">
        <v>1050</v>
      </c>
      <c r="Q28" s="10">
        <v>1100</v>
      </c>
      <c r="R28" s="10">
        <v>9</v>
      </c>
      <c r="S28" s="10">
        <v>90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295.8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10</v>
      </c>
      <c r="G29" s="6">
        <f t="shared" si="1"/>
        <v>67.28</v>
      </c>
      <c r="H29" s="5">
        <v>14</v>
      </c>
      <c r="I29" s="10">
        <v>1</v>
      </c>
      <c r="J29" s="6">
        <v>196.04</v>
      </c>
      <c r="K29" s="5"/>
      <c r="L29" s="10"/>
      <c r="M29" s="8"/>
      <c r="N29" s="11">
        <v>91.64</v>
      </c>
      <c r="O29" s="10">
        <v>1</v>
      </c>
      <c r="P29" s="10">
        <v>1050</v>
      </c>
      <c r="Q29" s="10">
        <v>1100</v>
      </c>
      <c r="R29" s="10">
        <v>9</v>
      </c>
      <c r="S29" s="10">
        <v>73</v>
      </c>
      <c r="T29" s="10"/>
      <c r="U29" s="10"/>
      <c r="V29" s="10">
        <v>398</v>
      </c>
      <c r="W29" s="38" t="s">
        <v>11</v>
      </c>
      <c r="X29" s="38"/>
      <c r="Y29" s="38"/>
      <c r="Z29" s="38"/>
      <c r="AA29" s="38"/>
      <c r="AB29" s="38"/>
      <c r="AC29" s="39">
        <v>2971.92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11</v>
      </c>
      <c r="F30" s="7">
        <v>10</v>
      </c>
      <c r="G30" s="6">
        <f t="shared" si="1"/>
        <v>164.72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v>98.6</v>
      </c>
      <c r="O30" s="10">
        <v>1</v>
      </c>
      <c r="P30" s="10">
        <v>1050</v>
      </c>
      <c r="Q30" s="10">
        <v>1100</v>
      </c>
      <c r="R30" s="10">
        <v>9</v>
      </c>
      <c r="S30" s="10">
        <v>72</v>
      </c>
      <c r="T30" s="10"/>
      <c r="U30" s="10"/>
      <c r="V30" s="10">
        <v>399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1"/>
        <v>198.35999999999999</v>
      </c>
      <c r="H31" s="5">
        <v>5</v>
      </c>
      <c r="I31" s="10">
        <v>7</v>
      </c>
      <c r="J31" s="6">
        <f t="shared" si="4"/>
        <v>77.72</v>
      </c>
      <c r="K31" s="5"/>
      <c r="L31" s="10"/>
      <c r="M31" s="8"/>
      <c r="N31" s="11">
        <v>92.8</v>
      </c>
      <c r="O31" s="10">
        <v>1</v>
      </c>
      <c r="P31" s="10">
        <v>1050</v>
      </c>
      <c r="Q31" s="10">
        <v>1100</v>
      </c>
      <c r="R31" s="10">
        <v>9</v>
      </c>
      <c r="S31" s="10">
        <v>70</v>
      </c>
      <c r="T31" s="10"/>
      <c r="U31" s="10"/>
      <c r="V31" s="10">
        <v>398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4</v>
      </c>
      <c r="G32" s="6">
        <f t="shared" si="1"/>
        <v>18.559999999999999</v>
      </c>
      <c r="H32" s="5">
        <v>12</v>
      </c>
      <c r="I32" s="10">
        <v>11</v>
      </c>
      <c r="J32" s="6">
        <f t="shared" si="4"/>
        <v>179.79999999999998</v>
      </c>
      <c r="K32" s="5"/>
      <c r="L32" s="10"/>
      <c r="M32" s="8"/>
      <c r="N32" s="11">
        <v>103.24</v>
      </c>
      <c r="O32" s="10">
        <v>1</v>
      </c>
      <c r="P32" s="10">
        <v>1050</v>
      </c>
      <c r="Q32" s="10">
        <v>1100</v>
      </c>
      <c r="R32" s="10">
        <v>9</v>
      </c>
      <c r="S32" s="10">
        <v>68</v>
      </c>
      <c r="T32" s="10"/>
      <c r="U32" s="10"/>
      <c r="V32" s="10">
        <v>397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7</v>
      </c>
      <c r="F33" s="7">
        <v>0</v>
      </c>
      <c r="G33" s="6">
        <f t="shared" si="1"/>
        <v>97.44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100.92</v>
      </c>
      <c r="O33" s="10">
        <v>1</v>
      </c>
      <c r="P33" s="10">
        <v>1050</v>
      </c>
      <c r="Q33" s="10">
        <v>1100</v>
      </c>
      <c r="R33" s="10">
        <v>9</v>
      </c>
      <c r="S33" s="10">
        <v>73</v>
      </c>
      <c r="T33" s="10"/>
      <c r="U33" s="10"/>
      <c r="V33" s="10">
        <v>404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100.91999999999999</v>
      </c>
      <c r="O34" s="10">
        <v>1</v>
      </c>
      <c r="P34" s="10">
        <v>1050</v>
      </c>
      <c r="Q34" s="10">
        <v>1100</v>
      </c>
      <c r="R34" s="10">
        <v>9</v>
      </c>
      <c r="S34" s="10">
        <v>67</v>
      </c>
      <c r="T34" s="10"/>
      <c r="U34" s="10"/>
      <c r="V34" s="10">
        <v>403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8</v>
      </c>
      <c r="I35" s="10">
        <v>6</v>
      </c>
      <c r="J35" s="6">
        <f t="shared" si="4"/>
        <v>118.32</v>
      </c>
      <c r="K35" s="5"/>
      <c r="L35" s="10"/>
      <c r="M35" s="8"/>
      <c r="N35" s="11">
        <v>99.76</v>
      </c>
      <c r="O35" s="10">
        <v>1</v>
      </c>
      <c r="P35" s="10">
        <v>1050</v>
      </c>
      <c r="Q35" s="10">
        <v>1100</v>
      </c>
      <c r="R35" s="10">
        <v>9</v>
      </c>
      <c r="S35" s="10">
        <v>67</v>
      </c>
      <c r="T35" s="10"/>
      <c r="U35" s="10"/>
      <c r="V35" s="10">
        <v>400</v>
      </c>
      <c r="W35" s="19" t="s">
        <v>45</v>
      </c>
      <c r="X35" s="19"/>
      <c r="Y35" s="34" t="s">
        <v>96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3</v>
      </c>
      <c r="F36" s="7">
        <v>4</v>
      </c>
      <c r="G36" s="6">
        <f t="shared" si="1"/>
        <v>46.4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v>107.88</v>
      </c>
      <c r="O36" s="10">
        <v>1</v>
      </c>
      <c r="P36" s="10">
        <v>1050</v>
      </c>
      <c r="Q36" s="10">
        <v>1100</v>
      </c>
      <c r="R36" s="10">
        <v>9</v>
      </c>
      <c r="S36" s="10">
        <v>65</v>
      </c>
      <c r="T36" s="10"/>
      <c r="U36" s="10"/>
      <c r="V36" s="10">
        <v>403</v>
      </c>
      <c r="W36" s="34" t="s">
        <v>97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102.08</v>
      </c>
      <c r="O37" s="10">
        <v>1</v>
      </c>
      <c r="P37" s="10">
        <v>1050</v>
      </c>
      <c r="Q37" s="10">
        <v>1100</v>
      </c>
      <c r="R37" s="10">
        <v>9</v>
      </c>
      <c r="S37" s="10">
        <v>65</v>
      </c>
      <c r="T37" s="10"/>
      <c r="U37" s="10"/>
      <c r="V37" s="10">
        <v>403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3</v>
      </c>
      <c r="G38" s="6">
        <f t="shared" si="1"/>
        <v>198.35999999999999</v>
      </c>
      <c r="H38" s="5">
        <v>4</v>
      </c>
      <c r="I38" s="10">
        <v>3</v>
      </c>
      <c r="J38" s="6">
        <f t="shared" si="4"/>
        <v>59.16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1100</v>
      </c>
      <c r="R38" s="10">
        <v>9</v>
      </c>
      <c r="S38" s="10">
        <v>64</v>
      </c>
      <c r="T38" s="10"/>
      <c r="U38" s="10"/>
      <c r="V38" s="10">
        <v>403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11</v>
      </c>
      <c r="I39" s="10">
        <v>6</v>
      </c>
      <c r="J39" s="6">
        <f t="shared" si="4"/>
        <v>160.07999999999998</v>
      </c>
      <c r="K39" s="5"/>
      <c r="L39" s="10"/>
      <c r="M39" s="8"/>
      <c r="N39" s="11">
        <v>102.08</v>
      </c>
      <c r="O39" s="10">
        <v>0</v>
      </c>
      <c r="P39" s="10">
        <v>1050</v>
      </c>
      <c r="Q39" s="10">
        <v>1100</v>
      </c>
      <c r="R39" s="10">
        <v>9</v>
      </c>
      <c r="S39" s="10">
        <v>67</v>
      </c>
      <c r="T39" s="10"/>
      <c r="U39" s="10"/>
      <c r="V39" s="10">
        <v>400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2967.3900000000008</v>
      </c>
      <c r="O40" s="20"/>
      <c r="T40" s="22" t="s">
        <v>34</v>
      </c>
      <c r="U40" s="20">
        <f>SUM(U9:U39)</f>
        <v>0</v>
      </c>
      <c r="V40" s="20">
        <f>SUM(V9:V39)</f>
        <v>11002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2967.3900000000008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11002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U21:AB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6640625" customWidth="1"/>
    <col min="24" max="24" width="7.6640625" customWidth="1"/>
    <col min="25" max="25" width="10" customWidth="1"/>
    <col min="26" max="26" width="4.1640625" customWidth="1"/>
    <col min="27" max="27" width="5.1640625" customWidth="1"/>
    <col min="28" max="28" width="4.1640625" customWidth="1"/>
    <col min="29" max="29" width="5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14" si="0">((+B8*12)+C8)*1.16</f>
        <v>18.559999999999999</v>
      </c>
      <c r="E8" s="5">
        <v>1</v>
      </c>
      <c r="F8" s="7">
        <v>4</v>
      </c>
      <c r="G8" s="6">
        <f t="shared" ref="G8:G13" si="1">((+E8*12)+F8)*1.16</f>
        <v>18.559999999999999</v>
      </c>
      <c r="H8" s="5">
        <v>9</v>
      </c>
      <c r="I8" s="5">
        <v>1</v>
      </c>
      <c r="J8" s="6">
        <f t="shared" ref="J8:J28" si="2">((+H8*12)+I8)*1.16</f>
        <v>126.44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3</v>
      </c>
      <c r="F9" s="7">
        <v>5</v>
      </c>
      <c r="G9" s="6">
        <f t="shared" si="1"/>
        <v>47.559999999999995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100.92</v>
      </c>
      <c r="O9" s="10">
        <v>1</v>
      </c>
      <c r="P9" s="10">
        <v>1050</v>
      </c>
      <c r="Q9" s="10">
        <v>1100</v>
      </c>
      <c r="R9" s="10">
        <v>9</v>
      </c>
      <c r="S9" s="10">
        <v>49</v>
      </c>
      <c r="T9" s="10"/>
      <c r="U9" s="10"/>
      <c r="V9" s="10">
        <v>333</v>
      </c>
      <c r="W9" s="12">
        <v>41673</v>
      </c>
      <c r="X9" s="10">
        <v>3</v>
      </c>
      <c r="Y9" s="10">
        <v>3791133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>
      <c r="A10" s="9">
        <f t="shared" ref="A10:A35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10</v>
      </c>
      <c r="F10" s="7">
        <v>8</v>
      </c>
      <c r="G10" s="6">
        <f t="shared" si="1"/>
        <v>148.47999999999999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f>IF(B10=0,0,(D10+G10)-(D9+G9))</f>
        <v>100.92</v>
      </c>
      <c r="O10" s="10">
        <v>1</v>
      </c>
      <c r="P10" s="10">
        <v>1050</v>
      </c>
      <c r="Q10" s="10">
        <v>1100</v>
      </c>
      <c r="R10" s="10">
        <v>9</v>
      </c>
      <c r="S10" s="10">
        <v>51</v>
      </c>
      <c r="T10" s="10"/>
      <c r="U10" s="10"/>
      <c r="V10" s="10">
        <v>329</v>
      </c>
      <c r="W10" s="12">
        <v>41675</v>
      </c>
      <c r="X10" s="10">
        <v>2</v>
      </c>
      <c r="Y10" s="10">
        <v>3791135</v>
      </c>
      <c r="Z10" s="10">
        <v>14</v>
      </c>
      <c r="AA10" s="10">
        <v>4</v>
      </c>
      <c r="AB10" s="10">
        <v>1</v>
      </c>
      <c r="AC10" s="11">
        <v>4</v>
      </c>
      <c r="AD10" s="13">
        <v>180.9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3.5</v>
      </c>
      <c r="G11" s="6">
        <f t="shared" si="1"/>
        <v>198.94</v>
      </c>
      <c r="H11" s="5">
        <v>5</v>
      </c>
      <c r="I11" s="10">
        <v>0</v>
      </c>
      <c r="J11" s="6">
        <f t="shared" si="2"/>
        <v>69.599999999999994</v>
      </c>
      <c r="K11" s="5"/>
      <c r="L11" s="10"/>
      <c r="M11" s="8"/>
      <c r="N11" s="11">
        <v>102.08</v>
      </c>
      <c r="O11" s="10">
        <v>1</v>
      </c>
      <c r="P11" s="10">
        <v>1050</v>
      </c>
      <c r="Q11" s="10">
        <v>1100</v>
      </c>
      <c r="R11" s="10">
        <v>9</v>
      </c>
      <c r="S11" s="10">
        <v>79</v>
      </c>
      <c r="T11" s="10"/>
      <c r="U11" s="10"/>
      <c r="V11" s="10">
        <v>345</v>
      </c>
      <c r="W11" s="12">
        <v>41676</v>
      </c>
      <c r="X11" s="10">
        <v>3</v>
      </c>
      <c r="Y11" s="10">
        <v>3791137</v>
      </c>
      <c r="Z11" s="10">
        <v>14</v>
      </c>
      <c r="AA11" s="10">
        <v>6</v>
      </c>
      <c r="AB11" s="10">
        <v>1</v>
      </c>
      <c r="AC11" s="11">
        <v>4</v>
      </c>
      <c r="AD11" s="13">
        <v>183.28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12</v>
      </c>
      <c r="I12" s="10">
        <v>2</v>
      </c>
      <c r="J12" s="6">
        <f t="shared" si="2"/>
        <v>169.35999999999999</v>
      </c>
      <c r="K12" s="5"/>
      <c r="L12" s="10"/>
      <c r="M12" s="8"/>
      <c r="N12" s="11">
        <v>100.34</v>
      </c>
      <c r="O12" s="10">
        <v>1</v>
      </c>
      <c r="P12" s="10">
        <v>1050</v>
      </c>
      <c r="Q12" s="10">
        <v>1100</v>
      </c>
      <c r="R12" s="10">
        <v>9</v>
      </c>
      <c r="S12" s="10">
        <v>83</v>
      </c>
      <c r="T12" s="10"/>
      <c r="U12" s="10"/>
      <c r="V12" s="10">
        <v>351</v>
      </c>
      <c r="W12" s="12" t="s">
        <v>98</v>
      </c>
      <c r="X12" s="10">
        <v>2</v>
      </c>
      <c r="Y12" s="10">
        <v>3791145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6</v>
      </c>
      <c r="F13" s="7">
        <v>3</v>
      </c>
      <c r="G13" s="6">
        <f t="shared" si="1"/>
        <v>87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100.92</v>
      </c>
      <c r="O13" s="10">
        <v>1</v>
      </c>
      <c r="P13" s="10">
        <v>1050</v>
      </c>
      <c r="Q13" s="10">
        <v>1100</v>
      </c>
      <c r="R13" s="10">
        <v>9</v>
      </c>
      <c r="S13" s="10">
        <v>57</v>
      </c>
      <c r="T13" s="10"/>
      <c r="U13" s="10"/>
      <c r="V13" s="10">
        <v>358</v>
      </c>
      <c r="W13" s="12">
        <v>41683</v>
      </c>
      <c r="X13" s="10">
        <v>3</v>
      </c>
      <c r="Y13" s="10">
        <v>3791149</v>
      </c>
      <c r="Z13" s="10">
        <v>14</v>
      </c>
      <c r="AA13" s="10">
        <v>4.5</v>
      </c>
      <c r="AB13" s="10">
        <v>1</v>
      </c>
      <c r="AC13" s="11">
        <v>4</v>
      </c>
      <c r="AD13" s="13">
        <v>181.54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10</v>
      </c>
      <c r="F14" s="7">
        <v>11</v>
      </c>
      <c r="G14" s="6">
        <v>151.96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 t="s">
        <v>64</v>
      </c>
      <c r="N14" s="11">
        <f>IF(B14=0,0,(D14+G14)-(D13+G13))</f>
        <v>64.960000000000008</v>
      </c>
      <c r="O14" s="10">
        <v>1</v>
      </c>
      <c r="P14" s="10">
        <v>1700</v>
      </c>
      <c r="Q14" s="10">
        <v>1700</v>
      </c>
      <c r="R14" s="10">
        <v>9</v>
      </c>
      <c r="S14" s="10">
        <v>15</v>
      </c>
      <c r="T14" s="10"/>
      <c r="U14" s="10"/>
      <c r="V14" s="10">
        <v>237</v>
      </c>
      <c r="W14" s="12">
        <v>41685</v>
      </c>
      <c r="X14" s="10">
        <v>2</v>
      </c>
      <c r="Y14" s="10">
        <v>3211312</v>
      </c>
      <c r="Z14" s="10">
        <v>14</v>
      </c>
      <c r="AA14" s="10">
        <v>5</v>
      </c>
      <c r="AB14" s="10">
        <v>1</v>
      </c>
      <c r="AC14" s="11">
        <v>4</v>
      </c>
      <c r="AD14" s="13">
        <v>182.12</v>
      </c>
    </row>
    <row r="15" spans="1:30">
      <c r="A15" s="9">
        <f t="shared" si="3"/>
        <v>8</v>
      </c>
      <c r="B15" s="10">
        <v>1</v>
      </c>
      <c r="C15" s="10">
        <v>4</v>
      </c>
      <c r="D15" s="6">
        <v>18.559999999999999</v>
      </c>
      <c r="E15" s="5">
        <v>11</v>
      </c>
      <c r="F15" s="7">
        <v>10</v>
      </c>
      <c r="G15" s="6">
        <f t="shared" ref="G15:G39" si="4">((+E15*12)+F15)*1.16</f>
        <v>164.72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 t="s">
        <v>64</v>
      </c>
      <c r="N15" s="11">
        <f>IF(B15=0,0,(D15+G15)-(D14+G14))</f>
        <v>12.759999999999991</v>
      </c>
      <c r="O15" s="10">
        <v>0</v>
      </c>
      <c r="P15" s="10">
        <v>1700</v>
      </c>
      <c r="Q15" s="10">
        <v>1700</v>
      </c>
      <c r="R15" s="10">
        <v>9</v>
      </c>
      <c r="S15" s="10">
        <v>15</v>
      </c>
      <c r="T15" s="10"/>
      <c r="U15" s="10"/>
      <c r="V15" s="10">
        <v>73</v>
      </c>
      <c r="W15" s="12">
        <v>41687</v>
      </c>
      <c r="X15" s="10">
        <v>3</v>
      </c>
      <c r="Y15" s="10">
        <v>3791162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0">
      <c r="A16" s="9">
        <f t="shared" si="3"/>
        <v>9</v>
      </c>
      <c r="B16" s="10">
        <v>1</v>
      </c>
      <c r="C16" s="10">
        <v>4</v>
      </c>
      <c r="D16" s="6">
        <f t="shared" ref="D16:D39" si="5">((+B16*12)+C16)*1.16</f>
        <v>18.559999999999999</v>
      </c>
      <c r="E16" s="5">
        <v>11</v>
      </c>
      <c r="F16" s="7">
        <v>10</v>
      </c>
      <c r="G16" s="6">
        <f t="shared" si="4"/>
        <v>164.72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0</v>
      </c>
      <c r="O16" s="10">
        <v>0</v>
      </c>
      <c r="P16" s="10">
        <v>1700</v>
      </c>
      <c r="Q16" s="10">
        <v>1700</v>
      </c>
      <c r="R16" s="10">
        <v>9</v>
      </c>
      <c r="S16" s="10">
        <v>15</v>
      </c>
      <c r="T16" s="10"/>
      <c r="U16" s="10"/>
      <c r="V16" s="10">
        <v>0</v>
      </c>
      <c r="W16" s="12">
        <v>41689</v>
      </c>
      <c r="X16" s="10">
        <v>2</v>
      </c>
      <c r="Y16" s="10">
        <v>3740270</v>
      </c>
      <c r="Z16" s="10">
        <v>14</v>
      </c>
      <c r="AA16" s="10">
        <v>4</v>
      </c>
      <c r="AB16" s="10">
        <v>1</v>
      </c>
      <c r="AC16" s="11">
        <v>3</v>
      </c>
      <c r="AD16" s="13">
        <v>182.12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5"/>
        <v>18.559999999999999</v>
      </c>
      <c r="E17" s="5">
        <v>14</v>
      </c>
      <c r="F17" s="7">
        <v>3</v>
      </c>
      <c r="G17" s="6">
        <f t="shared" si="4"/>
        <v>198.35999999999999</v>
      </c>
      <c r="H17" s="5">
        <v>6</v>
      </c>
      <c r="I17" s="10">
        <v>0</v>
      </c>
      <c r="J17" s="6">
        <f t="shared" si="2"/>
        <v>83.52</v>
      </c>
      <c r="K17" s="5"/>
      <c r="L17" s="10"/>
      <c r="M17" s="8"/>
      <c r="N17" s="11">
        <v>98.6</v>
      </c>
      <c r="O17" s="10">
        <v>0</v>
      </c>
      <c r="P17" s="10">
        <v>1050</v>
      </c>
      <c r="Q17" s="10">
        <v>1100</v>
      </c>
      <c r="R17" s="10">
        <v>9</v>
      </c>
      <c r="S17" s="10">
        <v>68</v>
      </c>
      <c r="T17" s="10"/>
      <c r="U17" s="10"/>
      <c r="V17" s="10">
        <v>334</v>
      </c>
      <c r="W17" s="24">
        <v>41690</v>
      </c>
      <c r="X17" s="10">
        <v>3</v>
      </c>
      <c r="Y17" s="10">
        <v>3791174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5"/>
        <v>18.559999999999999</v>
      </c>
      <c r="E18" s="5">
        <v>14</v>
      </c>
      <c r="F18" s="7">
        <v>3</v>
      </c>
      <c r="G18" s="6">
        <f t="shared" si="4"/>
        <v>198.35999999999999</v>
      </c>
      <c r="H18" s="5">
        <v>12</v>
      </c>
      <c r="I18" s="10">
        <v>7</v>
      </c>
      <c r="J18" s="6">
        <f t="shared" si="2"/>
        <v>175.16</v>
      </c>
      <c r="K18" s="5"/>
      <c r="L18" s="10"/>
      <c r="M18" s="8"/>
      <c r="N18" s="11">
        <v>91.64</v>
      </c>
      <c r="O18" s="10">
        <v>0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302</v>
      </c>
      <c r="W18" s="24">
        <v>41694</v>
      </c>
      <c r="X18" s="10">
        <v>2</v>
      </c>
      <c r="Y18" s="10">
        <v>3791181</v>
      </c>
      <c r="Z18" s="10">
        <v>14</v>
      </c>
      <c r="AA18" s="10">
        <v>6</v>
      </c>
      <c r="AB18" s="10">
        <v>1</v>
      </c>
      <c r="AC18" s="11">
        <v>4</v>
      </c>
      <c r="AD18" s="13">
        <v>183.28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5"/>
        <v>18.559999999999999</v>
      </c>
      <c r="E19" s="5">
        <v>3</v>
      </c>
      <c r="F19" s="7">
        <v>0</v>
      </c>
      <c r="G19" s="6">
        <f t="shared" si="4"/>
        <v>41.76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 t="s">
        <v>64</v>
      </c>
      <c r="N19" s="11">
        <v>47.56</v>
      </c>
      <c r="O19" s="10">
        <v>1</v>
      </c>
      <c r="P19" s="10">
        <v>1700</v>
      </c>
      <c r="Q19" s="10">
        <v>1700</v>
      </c>
      <c r="R19" s="10">
        <v>9</v>
      </c>
      <c r="S19" s="10">
        <v>14</v>
      </c>
      <c r="T19" s="10"/>
      <c r="U19" s="10"/>
      <c r="V19" s="10">
        <v>164</v>
      </c>
      <c r="W19" s="24">
        <v>41694</v>
      </c>
      <c r="X19" s="10">
        <v>3</v>
      </c>
      <c r="Y19" s="10">
        <v>3211336</v>
      </c>
      <c r="Z19" s="10">
        <v>14</v>
      </c>
      <c r="AA19" s="10">
        <v>7</v>
      </c>
      <c r="AB19" s="10">
        <v>1</v>
      </c>
      <c r="AC19" s="11">
        <v>5</v>
      </c>
      <c r="AD19" s="13">
        <v>183.28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5"/>
        <v>18.559999999999999</v>
      </c>
      <c r="E20" s="5">
        <v>10</v>
      </c>
      <c r="F20" s="7">
        <v>7</v>
      </c>
      <c r="G20" s="6">
        <f t="shared" si="4"/>
        <v>147.32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107.3</v>
      </c>
      <c r="O20" s="10">
        <v>1</v>
      </c>
      <c r="P20" s="10">
        <v>1050</v>
      </c>
      <c r="Q20" s="10">
        <v>1100</v>
      </c>
      <c r="R20" s="10">
        <v>9</v>
      </c>
      <c r="S20" s="10">
        <v>60</v>
      </c>
      <c r="T20" s="10"/>
      <c r="U20" s="10"/>
      <c r="V20" s="14">
        <v>375</v>
      </c>
      <c r="W20" s="42" t="s">
        <v>34</v>
      </c>
      <c r="X20" s="42"/>
      <c r="Y20" s="42"/>
      <c r="Z20" s="42"/>
      <c r="AA20" s="42"/>
      <c r="AB20" s="42"/>
      <c r="AC20" s="42"/>
      <c r="AD20" s="15">
        <v>2350.39</v>
      </c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5"/>
        <v>18.559999999999999</v>
      </c>
      <c r="E21" s="5">
        <v>11</v>
      </c>
      <c r="F21" s="7">
        <v>4</v>
      </c>
      <c r="G21" s="6">
        <f t="shared" si="4"/>
        <v>157.76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 t="s">
        <v>64</v>
      </c>
      <c r="N21" s="11">
        <f>IF(B21=0,0,(D21+G21)-(D20+G20))</f>
        <v>10.439999999999998</v>
      </c>
      <c r="O21" s="10">
        <v>0</v>
      </c>
      <c r="P21" s="10">
        <v>1700</v>
      </c>
      <c r="Q21" s="10">
        <v>1700</v>
      </c>
      <c r="R21" s="16">
        <v>9</v>
      </c>
      <c r="S21" s="10">
        <v>14</v>
      </c>
      <c r="T21" s="10"/>
      <c r="U21" s="10"/>
      <c r="V21" s="10">
        <v>44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5"/>
        <v>18.559999999999999</v>
      </c>
      <c r="E22" s="5">
        <v>1</v>
      </c>
      <c r="F22" s="7">
        <v>4</v>
      </c>
      <c r="G22" s="6">
        <f t="shared" si="4"/>
        <v>18.559999999999999</v>
      </c>
      <c r="H22" s="5">
        <v>5</v>
      </c>
      <c r="I22" s="10">
        <v>10</v>
      </c>
      <c r="J22" s="6">
        <f t="shared" si="2"/>
        <v>81.199999999999989</v>
      </c>
      <c r="K22" s="5"/>
      <c r="L22" s="10"/>
      <c r="M22" s="8"/>
      <c r="N22" s="11">
        <v>105.56</v>
      </c>
      <c r="O22" s="10">
        <v>1</v>
      </c>
      <c r="P22" s="10">
        <v>1050</v>
      </c>
      <c r="Q22" s="10">
        <v>1100</v>
      </c>
      <c r="R22" s="10">
        <v>9</v>
      </c>
      <c r="S22" s="10">
        <v>61</v>
      </c>
      <c r="T22" s="10"/>
      <c r="U22" s="10"/>
      <c r="V22" s="10">
        <v>369</v>
      </c>
      <c r="W22" s="24">
        <v>41696</v>
      </c>
      <c r="X22" s="10">
        <v>1</v>
      </c>
      <c r="Y22" s="10">
        <v>3350667</v>
      </c>
      <c r="Z22" s="10">
        <v>14</v>
      </c>
      <c r="AA22" s="10">
        <v>4</v>
      </c>
      <c r="AB22" s="10">
        <v>2</v>
      </c>
      <c r="AC22" s="10">
        <v>4</v>
      </c>
      <c r="AD22" s="10">
        <v>167.04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5"/>
        <v>18.559999999999999</v>
      </c>
      <c r="E23" s="5">
        <v>1</v>
      </c>
      <c r="F23" s="7">
        <v>4</v>
      </c>
      <c r="G23" s="6">
        <f t="shared" si="4"/>
        <v>18.559999999999999</v>
      </c>
      <c r="H23" s="5">
        <v>13</v>
      </c>
      <c r="I23" s="10">
        <v>3</v>
      </c>
      <c r="J23" s="6">
        <f t="shared" si="2"/>
        <v>184.44</v>
      </c>
      <c r="K23" s="5"/>
      <c r="L23" s="10"/>
      <c r="M23" s="8"/>
      <c r="N23" s="11">
        <v>103.24</v>
      </c>
      <c r="O23" s="10">
        <v>1</v>
      </c>
      <c r="P23" s="10">
        <v>1050</v>
      </c>
      <c r="Q23" s="10">
        <v>1100</v>
      </c>
      <c r="R23" s="10">
        <v>9</v>
      </c>
      <c r="S23" s="10">
        <v>63</v>
      </c>
      <c r="T23" s="10"/>
      <c r="U23" s="10"/>
      <c r="V23" s="10">
        <v>364</v>
      </c>
      <c r="W23" s="24">
        <v>41698</v>
      </c>
      <c r="X23" s="10">
        <v>2</v>
      </c>
      <c r="Y23" s="10">
        <v>392973</v>
      </c>
      <c r="Z23" s="10">
        <v>14</v>
      </c>
      <c r="AA23" s="10">
        <v>3.75</v>
      </c>
      <c r="AB23" s="10">
        <v>1</v>
      </c>
      <c r="AC23" s="10">
        <v>4.5</v>
      </c>
      <c r="AD23" s="10">
        <v>180.09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5"/>
        <v>18.559999999999999</v>
      </c>
      <c r="E24" s="5">
        <v>7</v>
      </c>
      <c r="F24" s="7">
        <v>8</v>
      </c>
      <c r="G24" s="6">
        <f t="shared" si="4"/>
        <v>106.72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102.08</v>
      </c>
      <c r="O24" s="10">
        <v>1</v>
      </c>
      <c r="P24" s="10">
        <v>1050</v>
      </c>
      <c r="Q24" s="10">
        <v>1100</v>
      </c>
      <c r="R24" s="10">
        <v>9</v>
      </c>
      <c r="S24" s="10">
        <v>62</v>
      </c>
      <c r="T24" s="10"/>
      <c r="U24" s="10"/>
      <c r="V24" s="10">
        <v>375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5"/>
        <v>18.559999999999999</v>
      </c>
      <c r="E25" s="5">
        <v>14</v>
      </c>
      <c r="F25" s="7">
        <v>3</v>
      </c>
      <c r="G25" s="6">
        <f t="shared" si="4"/>
        <v>198.35999999999999</v>
      </c>
      <c r="H25" s="5">
        <v>2</v>
      </c>
      <c r="I25" s="10">
        <v>2</v>
      </c>
      <c r="J25" s="6">
        <f t="shared" si="2"/>
        <v>30.159999999999997</v>
      </c>
      <c r="K25" s="5"/>
      <c r="L25" s="10"/>
      <c r="M25" s="8"/>
      <c r="N25" s="11">
        <v>106.72</v>
      </c>
      <c r="O25" s="10">
        <v>1</v>
      </c>
      <c r="P25" s="10">
        <v>1050</v>
      </c>
      <c r="Q25" s="10">
        <v>1100</v>
      </c>
      <c r="R25" s="10">
        <v>9</v>
      </c>
      <c r="S25" s="10">
        <v>63</v>
      </c>
      <c r="T25" s="10"/>
      <c r="U25" s="10"/>
      <c r="V25" s="17">
        <v>381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5"/>
        <v>18.559999999999999</v>
      </c>
      <c r="E26" s="5">
        <v>14</v>
      </c>
      <c r="F26" s="7">
        <v>3</v>
      </c>
      <c r="G26" s="6">
        <f t="shared" si="4"/>
        <v>198.35999999999999</v>
      </c>
      <c r="H26" s="5">
        <v>9</v>
      </c>
      <c r="I26" s="10">
        <v>8</v>
      </c>
      <c r="J26" s="6">
        <f t="shared" si="2"/>
        <v>134.56</v>
      </c>
      <c r="K26" s="5"/>
      <c r="L26" s="10"/>
      <c r="M26" s="8"/>
      <c r="N26" s="11">
        <v>104.4</v>
      </c>
      <c r="O26" s="10">
        <v>1</v>
      </c>
      <c r="P26" s="10">
        <v>1050</v>
      </c>
      <c r="Q26" s="10">
        <v>1100</v>
      </c>
      <c r="R26" s="10">
        <v>9</v>
      </c>
      <c r="S26" s="10">
        <v>64</v>
      </c>
      <c r="T26" s="10"/>
      <c r="U26" s="10"/>
      <c r="V26" s="10">
        <v>385</v>
      </c>
      <c r="W26" s="44" t="s">
        <v>37</v>
      </c>
      <c r="X26" s="44"/>
      <c r="Y26" s="44"/>
      <c r="Z26" s="44"/>
      <c r="AA26" s="44"/>
      <c r="AB26" s="44"/>
      <c r="AC26" s="39">
        <v>295.8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5"/>
        <v>18.559999999999999</v>
      </c>
      <c r="E27" s="5">
        <v>4</v>
      </c>
      <c r="F27" s="7">
        <v>0</v>
      </c>
      <c r="G27" s="6">
        <f t="shared" si="4"/>
        <v>55.679999999999993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104.4</v>
      </c>
      <c r="O27" s="10">
        <v>1</v>
      </c>
      <c r="P27" s="10">
        <v>1050</v>
      </c>
      <c r="Q27" s="10">
        <v>1100</v>
      </c>
      <c r="R27" s="10">
        <v>9</v>
      </c>
      <c r="S27" s="10">
        <v>65</v>
      </c>
      <c r="T27" s="10"/>
      <c r="U27" s="10"/>
      <c r="V27" s="10">
        <v>379</v>
      </c>
      <c r="W27" s="38" t="s">
        <v>13</v>
      </c>
      <c r="X27" s="38"/>
      <c r="Y27" s="38"/>
      <c r="Z27" s="38"/>
      <c r="AA27" s="38"/>
      <c r="AB27" s="38"/>
      <c r="AC27" s="39">
        <v>2350.39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5"/>
        <v>18.559999999999999</v>
      </c>
      <c r="E28" s="5">
        <v>11</v>
      </c>
      <c r="F28" s="7">
        <v>4</v>
      </c>
      <c r="G28" s="6">
        <f t="shared" si="4"/>
        <v>157.76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103.24</v>
      </c>
      <c r="O28" s="10">
        <v>1</v>
      </c>
      <c r="P28" s="10">
        <v>1050</v>
      </c>
      <c r="Q28" s="10">
        <v>1100</v>
      </c>
      <c r="R28" s="10">
        <v>9</v>
      </c>
      <c r="S28" s="10">
        <v>67</v>
      </c>
      <c r="T28" s="10"/>
      <c r="U28" s="10"/>
      <c r="V28" s="10">
        <v>380</v>
      </c>
      <c r="W28" s="38" t="s">
        <v>38</v>
      </c>
      <c r="X28" s="38"/>
      <c r="Y28" s="38"/>
      <c r="Z28" s="38"/>
      <c r="AA28" s="38"/>
      <c r="AB28" s="38"/>
      <c r="AC28" s="39">
        <v>163.56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5"/>
        <v>18.559999999999999</v>
      </c>
      <c r="E29" s="5">
        <v>14</v>
      </c>
      <c r="F29" s="7">
        <v>3</v>
      </c>
      <c r="G29" s="6">
        <f t="shared" si="4"/>
        <v>198.35999999999999</v>
      </c>
      <c r="H29" s="5">
        <v>6</v>
      </c>
      <c r="I29" s="10">
        <v>0</v>
      </c>
      <c r="J29" s="6">
        <v>83.52</v>
      </c>
      <c r="K29" s="5"/>
      <c r="L29" s="10"/>
      <c r="M29" s="8"/>
      <c r="N29" s="11">
        <v>105.56</v>
      </c>
      <c r="O29" s="10">
        <v>1</v>
      </c>
      <c r="P29" s="10">
        <v>1050</v>
      </c>
      <c r="Q29" s="10">
        <v>1100</v>
      </c>
      <c r="R29" s="10">
        <v>9</v>
      </c>
      <c r="S29" s="10">
        <v>67</v>
      </c>
      <c r="T29" s="10"/>
      <c r="U29" s="10"/>
      <c r="V29" s="10">
        <v>386</v>
      </c>
      <c r="W29" s="38" t="s">
        <v>11</v>
      </c>
      <c r="X29" s="38"/>
      <c r="Y29" s="38"/>
      <c r="Z29" s="38"/>
      <c r="AA29" s="38"/>
      <c r="AB29" s="38"/>
      <c r="AC29" s="39">
        <v>2482.63</v>
      </c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5"/>
        <v>18.559999999999999</v>
      </c>
      <c r="E30" s="5">
        <v>14</v>
      </c>
      <c r="F30" s="7">
        <v>3</v>
      </c>
      <c r="G30" s="6">
        <f t="shared" si="4"/>
        <v>198.35999999999999</v>
      </c>
      <c r="H30" s="5">
        <v>13</v>
      </c>
      <c r="I30" s="10">
        <v>4</v>
      </c>
      <c r="J30" s="6">
        <f t="shared" ref="J30:J39" si="6">((+H30*12)+I30)*1.16</f>
        <v>185.6</v>
      </c>
      <c r="K30" s="5"/>
      <c r="L30" s="10"/>
      <c r="M30" s="8"/>
      <c r="N30" s="11">
        <v>102.12</v>
      </c>
      <c r="O30" s="10">
        <v>1</v>
      </c>
      <c r="P30" s="10">
        <v>1050</v>
      </c>
      <c r="Q30" s="10">
        <v>1100</v>
      </c>
      <c r="R30" s="10">
        <v>9</v>
      </c>
      <c r="S30" s="10">
        <v>65</v>
      </c>
      <c r="T30" s="10"/>
      <c r="U30" s="10"/>
      <c r="V30" s="10">
        <v>387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7</v>
      </c>
      <c r="C31" s="10">
        <v>4</v>
      </c>
      <c r="D31" s="6">
        <f t="shared" si="5"/>
        <v>102.08</v>
      </c>
      <c r="E31" s="5">
        <v>14</v>
      </c>
      <c r="F31" s="7">
        <v>3</v>
      </c>
      <c r="G31" s="6">
        <f t="shared" si="4"/>
        <v>198.35999999999999</v>
      </c>
      <c r="H31" s="5">
        <v>14</v>
      </c>
      <c r="I31" s="10">
        <v>4</v>
      </c>
      <c r="J31" s="6">
        <f t="shared" si="6"/>
        <v>199.51999999999998</v>
      </c>
      <c r="K31" s="5"/>
      <c r="L31" s="10" t="s">
        <v>99</v>
      </c>
      <c r="M31" s="8"/>
      <c r="N31" s="11">
        <v>97.44</v>
      </c>
      <c r="O31" s="10">
        <v>1</v>
      </c>
      <c r="P31" s="10">
        <v>1050</v>
      </c>
      <c r="Q31" s="10">
        <v>1100</v>
      </c>
      <c r="R31" s="10">
        <v>9</v>
      </c>
      <c r="S31" s="10">
        <v>65</v>
      </c>
      <c r="T31" s="10"/>
      <c r="U31" s="10"/>
      <c r="V31" s="10">
        <v>387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4</v>
      </c>
      <c r="D32" s="6">
        <f t="shared" si="5"/>
        <v>199.51999999999998</v>
      </c>
      <c r="E32" s="5">
        <v>1</v>
      </c>
      <c r="F32" s="7">
        <v>4</v>
      </c>
      <c r="G32" s="6">
        <f t="shared" si="4"/>
        <v>18.559999999999999</v>
      </c>
      <c r="H32" s="5">
        <v>1</v>
      </c>
      <c r="I32" s="10">
        <v>5</v>
      </c>
      <c r="J32" s="6">
        <f t="shared" si="6"/>
        <v>19.72</v>
      </c>
      <c r="K32" s="5"/>
      <c r="L32" s="10"/>
      <c r="M32" s="8"/>
      <c r="N32" s="11">
        <v>104.4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388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4</v>
      </c>
      <c r="D33" s="6">
        <f t="shared" si="5"/>
        <v>32.479999999999997</v>
      </c>
      <c r="E33" s="5">
        <v>8</v>
      </c>
      <c r="F33" s="7">
        <v>9</v>
      </c>
      <c r="G33" s="6">
        <f t="shared" si="4"/>
        <v>121.8</v>
      </c>
      <c r="H33" s="5">
        <v>1</v>
      </c>
      <c r="I33" s="10">
        <v>5</v>
      </c>
      <c r="J33" s="6">
        <f t="shared" si="6"/>
        <v>19.72</v>
      </c>
      <c r="K33" s="5"/>
      <c r="L33" s="10"/>
      <c r="M33" s="8"/>
      <c r="N33" s="11">
        <v>103.24</v>
      </c>
      <c r="O33" s="10">
        <v>1</v>
      </c>
      <c r="P33" s="10">
        <v>1050</v>
      </c>
      <c r="Q33" s="10">
        <v>1100</v>
      </c>
      <c r="R33" s="10">
        <v>9</v>
      </c>
      <c r="S33" s="10">
        <v>68</v>
      </c>
      <c r="T33" s="10"/>
      <c r="U33" s="10"/>
      <c r="V33" s="10">
        <v>387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2</v>
      </c>
      <c r="C34" s="10">
        <v>4</v>
      </c>
      <c r="D34" s="6">
        <f t="shared" si="5"/>
        <v>32.479999999999997</v>
      </c>
      <c r="E34" s="5">
        <v>14</v>
      </c>
      <c r="F34" s="7">
        <v>3</v>
      </c>
      <c r="G34" s="6">
        <f t="shared" si="4"/>
        <v>198.35999999999999</v>
      </c>
      <c r="H34" s="5">
        <v>2</v>
      </c>
      <c r="I34" s="10">
        <v>11</v>
      </c>
      <c r="J34" s="6">
        <f t="shared" si="6"/>
        <v>40.599999999999994</v>
      </c>
      <c r="K34" s="5"/>
      <c r="L34" s="10"/>
      <c r="M34" s="8"/>
      <c r="N34" s="11">
        <v>97.44</v>
      </c>
      <c r="O34" s="10">
        <v>1</v>
      </c>
      <c r="P34" s="10">
        <v>1050</v>
      </c>
      <c r="Q34" s="10">
        <v>1100</v>
      </c>
      <c r="R34" s="10">
        <v>9</v>
      </c>
      <c r="S34" s="10">
        <v>56</v>
      </c>
      <c r="T34" s="10"/>
      <c r="U34" s="10"/>
      <c r="V34" s="10">
        <v>389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2</v>
      </c>
      <c r="C35" s="10">
        <v>4</v>
      </c>
      <c r="D35" s="6">
        <f t="shared" si="5"/>
        <v>32.479999999999997</v>
      </c>
      <c r="E35" s="5">
        <v>14</v>
      </c>
      <c r="F35" s="7">
        <v>3</v>
      </c>
      <c r="G35" s="6">
        <f t="shared" si="4"/>
        <v>198.35999999999999</v>
      </c>
      <c r="H35" s="5">
        <v>10</v>
      </c>
      <c r="I35" s="10">
        <v>3</v>
      </c>
      <c r="J35" s="6">
        <f t="shared" si="6"/>
        <v>142.67999999999998</v>
      </c>
      <c r="K35" s="5"/>
      <c r="L35" s="10"/>
      <c r="M35" s="8"/>
      <c r="N35" s="11">
        <v>102.08</v>
      </c>
      <c r="O35" s="10">
        <v>1</v>
      </c>
      <c r="P35" s="10">
        <v>1050</v>
      </c>
      <c r="Q35" s="10">
        <v>1100</v>
      </c>
      <c r="R35" s="10">
        <v>9</v>
      </c>
      <c r="S35" s="10">
        <v>71</v>
      </c>
      <c r="T35" s="10"/>
      <c r="U35" s="10"/>
      <c r="V35" s="10">
        <v>390</v>
      </c>
      <c r="W35" s="19" t="s">
        <v>45</v>
      </c>
      <c r="X35" s="19"/>
      <c r="Y35" s="34" t="s">
        <v>100</v>
      </c>
      <c r="Z35" s="34"/>
      <c r="AA35" s="34"/>
      <c r="AB35" s="34"/>
      <c r="AC35" s="34"/>
      <c r="AD35" s="34"/>
    </row>
    <row r="36" spans="1:30">
      <c r="A36" s="9">
        <v>1</v>
      </c>
      <c r="B36" s="10">
        <v>2</v>
      </c>
      <c r="C36" s="10">
        <v>4</v>
      </c>
      <c r="D36" s="6">
        <f t="shared" si="5"/>
        <v>32.479999999999997</v>
      </c>
      <c r="E36" s="5">
        <v>4</v>
      </c>
      <c r="F36" s="7">
        <v>7</v>
      </c>
      <c r="G36" s="6">
        <f t="shared" si="4"/>
        <v>63.8</v>
      </c>
      <c r="H36" s="5">
        <v>14</v>
      </c>
      <c r="I36" s="10">
        <v>4</v>
      </c>
      <c r="J36" s="6">
        <f t="shared" si="6"/>
        <v>199.51999999999998</v>
      </c>
      <c r="K36" s="5"/>
      <c r="L36" s="10"/>
      <c r="M36" s="8"/>
      <c r="N36" s="11">
        <v>102.37</v>
      </c>
      <c r="O36" s="10">
        <v>1</v>
      </c>
      <c r="P36" s="10">
        <v>1050</v>
      </c>
      <c r="Q36" s="10">
        <v>1100</v>
      </c>
      <c r="R36" s="10">
        <v>9</v>
      </c>
      <c r="S36" s="10">
        <v>65</v>
      </c>
      <c r="T36" s="10"/>
      <c r="U36" s="10"/>
      <c r="V36" s="10">
        <v>392</v>
      </c>
      <c r="W36" s="34" t="s">
        <v>101</v>
      </c>
      <c r="X36" s="34"/>
      <c r="Y36" s="34"/>
      <c r="Z36" s="34"/>
      <c r="AA36" s="34"/>
      <c r="AB36" s="34"/>
      <c r="AC36" s="34"/>
      <c r="AD36" s="34"/>
    </row>
    <row r="37" spans="1:30">
      <c r="A37" s="9"/>
      <c r="B37" s="10"/>
      <c r="C37" s="10"/>
      <c r="D37" s="6">
        <f t="shared" si="5"/>
        <v>0</v>
      </c>
      <c r="E37" s="5"/>
      <c r="F37" s="7"/>
      <c r="G37" s="6">
        <f t="shared" si="4"/>
        <v>0</v>
      </c>
      <c r="H37" s="5"/>
      <c r="I37" s="10"/>
      <c r="J37" s="6">
        <f t="shared" si="6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 t="s">
        <v>102</v>
      </c>
      <c r="X37" s="34"/>
      <c r="Y37" s="34"/>
      <c r="Z37" s="34"/>
      <c r="AA37" s="34"/>
      <c r="AB37" s="34"/>
      <c r="AC37" s="34"/>
      <c r="AD37" s="34"/>
    </row>
    <row r="38" spans="1:30">
      <c r="A38" s="9"/>
      <c r="B38" s="10"/>
      <c r="C38" s="10"/>
      <c r="D38" s="6">
        <f t="shared" si="5"/>
        <v>0</v>
      </c>
      <c r="E38" s="5"/>
      <c r="F38" s="7"/>
      <c r="G38" s="6">
        <f t="shared" si="4"/>
        <v>0</v>
      </c>
      <c r="H38" s="5"/>
      <c r="I38" s="10"/>
      <c r="J38" s="6">
        <f t="shared" si="6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 t="s">
        <v>103</v>
      </c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5"/>
        <v>0</v>
      </c>
      <c r="E39" s="5"/>
      <c r="F39" s="7"/>
      <c r="G39" s="6">
        <f t="shared" si="4"/>
        <v>0</v>
      </c>
      <c r="H39" s="5"/>
      <c r="I39" s="10"/>
      <c r="J39" s="6">
        <f t="shared" si="6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2482.73</v>
      </c>
      <c r="O40" s="20"/>
      <c r="T40" s="22" t="s">
        <v>34</v>
      </c>
      <c r="U40" s="20">
        <f>SUM(U9:U39)</f>
        <v>0</v>
      </c>
      <c r="V40" s="20">
        <f>SUM(V9:V39)</f>
        <v>8984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2482.73</v>
      </c>
      <c r="O42" s="9">
        <f>O40+O41</f>
        <v>0</v>
      </c>
      <c r="S42" t="s">
        <v>48</v>
      </c>
      <c r="U42" s="9">
        <f>U40+U41</f>
        <v>0</v>
      </c>
      <c r="V42" s="9">
        <f>V40+V41</f>
        <v>8984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4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83203125" customWidth="1"/>
    <col min="24" max="24" width="7.6640625" customWidth="1"/>
    <col min="25" max="25" width="9.33203125" customWidth="1"/>
    <col min="26" max="26" width="4.1640625" customWidth="1"/>
    <col min="27" max="27" width="6.33203125" customWidth="1"/>
    <col min="28" max="28" width="4.1640625" customWidth="1"/>
    <col min="29" max="29" width="5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3.75</v>
      </c>
      <c r="D8" s="6">
        <f t="shared" ref="D8:D39" si="0">((+B8*12)+C8)*1.16</f>
        <v>18.27</v>
      </c>
      <c r="E8" s="5">
        <v>11</v>
      </c>
      <c r="F8" s="7">
        <v>1</v>
      </c>
      <c r="G8" s="6">
        <f t="shared" ref="G8:G39" si="1">((+E8*12)+F8)*1.16</f>
        <v>154.28</v>
      </c>
      <c r="H8" s="5">
        <v>1</v>
      </c>
      <c r="I8" s="5">
        <v>4</v>
      </c>
      <c r="J8" s="6">
        <f t="shared" ref="J8:J28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3.75</v>
      </c>
      <c r="D9" s="6">
        <f t="shared" si="0"/>
        <v>18.27</v>
      </c>
      <c r="E9" s="5">
        <v>14</v>
      </c>
      <c r="F9" s="7">
        <v>0</v>
      </c>
      <c r="G9" s="6">
        <f t="shared" si="1"/>
        <v>194.88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f>IF(B9=0,0,(D9+G9)-(D8+G8))</f>
        <v>40.599999999999994</v>
      </c>
      <c r="O9" s="10">
        <v>1</v>
      </c>
      <c r="P9" s="10">
        <v>1200</v>
      </c>
      <c r="Q9" s="10">
        <v>1250</v>
      </c>
      <c r="R9" s="10">
        <v>6</v>
      </c>
      <c r="S9" s="10">
        <v>48</v>
      </c>
      <c r="T9" s="10"/>
      <c r="U9" s="10"/>
      <c r="V9" s="10">
        <v>232</v>
      </c>
      <c r="W9" s="12">
        <v>41642</v>
      </c>
      <c r="X9" s="10">
        <v>2</v>
      </c>
      <c r="Y9" s="10">
        <v>3791074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  <c r="AE9" t="s">
        <v>104</v>
      </c>
    </row>
    <row r="10" spans="1:31">
      <c r="A10" s="9">
        <f t="shared" ref="A10:A36" si="3">SUM(A9+1)</f>
        <v>3</v>
      </c>
      <c r="B10" s="10">
        <v>1</v>
      </c>
      <c r="C10" s="10">
        <v>3.75</v>
      </c>
      <c r="D10" s="6">
        <f t="shared" si="0"/>
        <v>18.27</v>
      </c>
      <c r="E10" s="5">
        <v>1</v>
      </c>
      <c r="F10" s="7">
        <v>4</v>
      </c>
      <c r="G10" s="6">
        <f t="shared" si="1"/>
        <v>18.559999999999999</v>
      </c>
      <c r="H10" s="5">
        <v>3</v>
      </c>
      <c r="I10" s="10">
        <v>2</v>
      </c>
      <c r="J10" s="6">
        <f t="shared" si="2"/>
        <v>44.08</v>
      </c>
      <c r="K10" s="5"/>
      <c r="L10" s="10"/>
      <c r="M10" s="8"/>
      <c r="N10" s="11">
        <v>26.68</v>
      </c>
      <c r="O10" s="10">
        <v>1</v>
      </c>
      <c r="P10" s="10">
        <v>1700</v>
      </c>
      <c r="Q10" s="10">
        <v>1700</v>
      </c>
      <c r="R10" s="10">
        <v>9</v>
      </c>
      <c r="S10" s="10">
        <v>45</v>
      </c>
      <c r="T10" s="10"/>
      <c r="U10" s="10"/>
      <c r="V10" s="10">
        <v>49</v>
      </c>
      <c r="W10" s="12">
        <v>41644</v>
      </c>
      <c r="X10" s="10">
        <v>3</v>
      </c>
      <c r="Y10" s="10">
        <v>3791078</v>
      </c>
      <c r="Z10" s="10">
        <v>14</v>
      </c>
      <c r="AA10" s="10">
        <v>3</v>
      </c>
      <c r="AB10" s="10">
        <v>1</v>
      </c>
      <c r="AC10" s="11">
        <v>4</v>
      </c>
      <c r="AD10" s="13">
        <v>179.8</v>
      </c>
      <c r="AE10" t="s">
        <v>105</v>
      </c>
    </row>
    <row r="11" spans="1:31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</v>
      </c>
      <c r="F11" s="7">
        <v>4</v>
      </c>
      <c r="G11" s="6">
        <f t="shared" si="1"/>
        <v>18.559999999999999</v>
      </c>
      <c r="H11" s="5">
        <v>10</v>
      </c>
      <c r="I11" s="10">
        <v>10</v>
      </c>
      <c r="J11" s="6">
        <f t="shared" si="2"/>
        <v>150.79999999999998</v>
      </c>
      <c r="K11" s="5"/>
      <c r="L11" s="10"/>
      <c r="M11" s="8"/>
      <c r="N11" s="11">
        <v>106.72</v>
      </c>
      <c r="O11" s="10">
        <v>1</v>
      </c>
      <c r="P11" s="10">
        <v>1050</v>
      </c>
      <c r="Q11" s="10">
        <v>1100</v>
      </c>
      <c r="R11" s="10">
        <v>9</v>
      </c>
      <c r="S11" s="10">
        <v>51</v>
      </c>
      <c r="T11" s="10"/>
      <c r="U11" s="10"/>
      <c r="V11" s="10">
        <v>192</v>
      </c>
      <c r="W11" s="12">
        <v>41646</v>
      </c>
      <c r="X11" s="10">
        <v>2</v>
      </c>
      <c r="Y11" s="10">
        <v>4240733</v>
      </c>
      <c r="Z11" s="10">
        <v>13</v>
      </c>
      <c r="AA11" s="10">
        <v>7.5</v>
      </c>
      <c r="AB11" s="10">
        <v>1</v>
      </c>
      <c r="AC11" s="11">
        <v>4</v>
      </c>
      <c r="AD11" s="13">
        <v>171.1</v>
      </c>
    </row>
    <row r="12" spans="1:31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6</v>
      </c>
      <c r="F12" s="7">
        <v>2</v>
      </c>
      <c r="G12" s="6">
        <f t="shared" si="1"/>
        <v>85.839999999999989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114.84</v>
      </c>
      <c r="O12" s="10">
        <v>1</v>
      </c>
      <c r="P12" s="10">
        <v>1050</v>
      </c>
      <c r="Q12" s="10">
        <v>1100</v>
      </c>
      <c r="R12" s="10">
        <v>9</v>
      </c>
      <c r="S12" s="10">
        <v>49</v>
      </c>
      <c r="T12" s="10"/>
      <c r="U12" s="10"/>
      <c r="V12" s="10">
        <v>237</v>
      </c>
      <c r="W12" s="12">
        <v>41648</v>
      </c>
      <c r="X12" s="10">
        <v>3</v>
      </c>
      <c r="Y12" s="10">
        <v>4150731</v>
      </c>
      <c r="Z12" s="10">
        <v>14</v>
      </c>
      <c r="AA12" s="10">
        <v>3</v>
      </c>
      <c r="AB12" s="10">
        <v>1</v>
      </c>
      <c r="AC12" s="11">
        <v>4</v>
      </c>
      <c r="AD12" s="13">
        <v>179.8</v>
      </c>
    </row>
    <row r="13" spans="1:31">
      <c r="A13" s="9">
        <f t="shared" si="3"/>
        <v>6</v>
      </c>
      <c r="B13" s="10">
        <v>1</v>
      </c>
      <c r="C13" s="10">
        <v>3.75</v>
      </c>
      <c r="D13" s="6">
        <f t="shared" si="0"/>
        <v>18.27</v>
      </c>
      <c r="E13" s="5">
        <v>13</v>
      </c>
      <c r="F13" s="7">
        <v>3</v>
      </c>
      <c r="G13" s="6">
        <f t="shared" si="1"/>
        <v>184.44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98.600000000000023</v>
      </c>
      <c r="O13" s="10">
        <v>1</v>
      </c>
      <c r="P13" s="10">
        <v>1050</v>
      </c>
      <c r="Q13" s="10">
        <v>1100</v>
      </c>
      <c r="R13" s="10">
        <v>9</v>
      </c>
      <c r="S13" s="10">
        <v>46</v>
      </c>
      <c r="T13" s="10"/>
      <c r="U13" s="10"/>
      <c r="V13" s="10">
        <v>225</v>
      </c>
      <c r="W13" s="12">
        <v>41650</v>
      </c>
      <c r="X13" s="10">
        <v>2</v>
      </c>
      <c r="Y13" s="10">
        <v>3211217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1">
      <c r="A14" s="9">
        <f t="shared" si="3"/>
        <v>7</v>
      </c>
      <c r="B14" s="10">
        <v>1</v>
      </c>
      <c r="C14" s="10">
        <v>3.75</v>
      </c>
      <c r="D14" s="6">
        <f t="shared" si="0"/>
        <v>18.27</v>
      </c>
      <c r="E14" s="5">
        <v>13</v>
      </c>
      <c r="F14" s="7">
        <v>7</v>
      </c>
      <c r="G14" s="6">
        <f t="shared" si="1"/>
        <v>189.07999999999998</v>
      </c>
      <c r="H14" s="5">
        <v>6</v>
      </c>
      <c r="I14" s="10">
        <v>10</v>
      </c>
      <c r="J14" s="6">
        <f t="shared" si="2"/>
        <v>95.11999999999999</v>
      </c>
      <c r="K14" s="5"/>
      <c r="L14" s="10"/>
      <c r="M14" s="8"/>
      <c r="N14" s="11">
        <v>81.2</v>
      </c>
      <c r="O14" s="10">
        <v>1</v>
      </c>
      <c r="P14" s="10">
        <v>1050</v>
      </c>
      <c r="Q14" s="10">
        <v>1100</v>
      </c>
      <c r="R14" s="10">
        <v>9</v>
      </c>
      <c r="S14" s="10">
        <v>46</v>
      </c>
      <c r="T14" s="10"/>
      <c r="U14" s="10"/>
      <c r="V14" s="10">
        <v>282</v>
      </c>
      <c r="W14" s="12">
        <v>41652</v>
      </c>
      <c r="X14" s="10">
        <v>3</v>
      </c>
      <c r="Y14" s="10">
        <v>4080616</v>
      </c>
      <c r="Z14" s="10">
        <v>14</v>
      </c>
      <c r="AA14" s="10">
        <v>5</v>
      </c>
      <c r="AB14" s="10">
        <v>1</v>
      </c>
      <c r="AC14" s="11">
        <v>5</v>
      </c>
      <c r="AD14" s="13">
        <v>180.96</v>
      </c>
    </row>
    <row r="15" spans="1:31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1</v>
      </c>
      <c r="F15" s="7">
        <v>4</v>
      </c>
      <c r="G15" s="6">
        <f t="shared" si="1"/>
        <v>18.559999999999999</v>
      </c>
      <c r="H15" s="5">
        <v>11</v>
      </c>
      <c r="I15" s="10">
        <v>11</v>
      </c>
      <c r="J15" s="6">
        <f t="shared" si="2"/>
        <v>165.88</v>
      </c>
      <c r="K15" s="5"/>
      <c r="L15" s="10"/>
      <c r="M15" s="8" t="s">
        <v>64</v>
      </c>
      <c r="N15" s="11">
        <v>71.34</v>
      </c>
      <c r="O15" s="10">
        <v>1</v>
      </c>
      <c r="P15" s="10">
        <v>1050</v>
      </c>
      <c r="Q15" s="10">
        <v>1100</v>
      </c>
      <c r="R15" s="10">
        <v>9</v>
      </c>
      <c r="S15" s="10">
        <v>48</v>
      </c>
      <c r="T15" s="10"/>
      <c r="U15" s="10"/>
      <c r="V15" s="10">
        <v>236</v>
      </c>
      <c r="W15" s="12">
        <v>41654</v>
      </c>
      <c r="X15" s="10">
        <v>2</v>
      </c>
      <c r="Y15" s="10">
        <v>3791093</v>
      </c>
      <c r="Z15" s="10">
        <v>14</v>
      </c>
      <c r="AA15" s="10">
        <v>3.5</v>
      </c>
      <c r="AB15" s="10">
        <v>1</v>
      </c>
      <c r="AC15" s="11">
        <v>4</v>
      </c>
      <c r="AD15" s="13">
        <v>180.38</v>
      </c>
    </row>
    <row r="16" spans="1:31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5</v>
      </c>
      <c r="F16" s="7">
        <v>7</v>
      </c>
      <c r="G16" s="6">
        <f t="shared" si="1"/>
        <v>77.72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91.64</v>
      </c>
      <c r="O16" s="10">
        <v>1</v>
      </c>
      <c r="P16" s="10">
        <v>1050</v>
      </c>
      <c r="Q16" s="10">
        <v>1100</v>
      </c>
      <c r="R16" s="10">
        <v>9</v>
      </c>
      <c r="S16" s="10">
        <v>52</v>
      </c>
      <c r="T16" s="10"/>
      <c r="U16" s="10"/>
      <c r="V16" s="10">
        <v>331</v>
      </c>
      <c r="W16" s="12">
        <v>41655</v>
      </c>
      <c r="X16" s="10">
        <v>3</v>
      </c>
      <c r="Y16" s="10">
        <v>3211230</v>
      </c>
      <c r="Z16" s="10">
        <v>14</v>
      </c>
      <c r="AA16" s="10">
        <v>5</v>
      </c>
      <c r="AB16" s="10">
        <v>1</v>
      </c>
      <c r="AC16" s="11">
        <v>5</v>
      </c>
      <c r="AD16" s="13">
        <v>180.96</v>
      </c>
    </row>
    <row r="17" spans="1:30">
      <c r="A17" s="9">
        <f t="shared" si="3"/>
        <v>10</v>
      </c>
      <c r="B17" s="10">
        <v>1</v>
      </c>
      <c r="C17" s="10">
        <v>3.75</v>
      </c>
      <c r="D17" s="6">
        <f t="shared" si="0"/>
        <v>18.27</v>
      </c>
      <c r="E17" s="5">
        <v>13</v>
      </c>
      <c r="F17" s="7">
        <v>3</v>
      </c>
      <c r="G17" s="6">
        <f t="shared" si="1"/>
        <v>184.44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106.72000000000001</v>
      </c>
      <c r="O17" s="10">
        <v>1</v>
      </c>
      <c r="P17" s="10">
        <v>1050</v>
      </c>
      <c r="Q17" s="10">
        <v>1100</v>
      </c>
      <c r="R17" s="10">
        <v>9</v>
      </c>
      <c r="S17" s="10">
        <v>51</v>
      </c>
      <c r="T17" s="10"/>
      <c r="U17" s="10"/>
      <c r="V17" s="10">
        <v>339</v>
      </c>
      <c r="W17" s="24">
        <v>41657</v>
      </c>
      <c r="X17" s="10">
        <v>2</v>
      </c>
      <c r="Y17" s="10">
        <v>3211236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>
      <c r="A18" s="9">
        <f t="shared" si="3"/>
        <v>11</v>
      </c>
      <c r="B18" s="10">
        <v>1</v>
      </c>
      <c r="C18" s="10">
        <v>3.75</v>
      </c>
      <c r="D18" s="6">
        <f t="shared" si="0"/>
        <v>18.27</v>
      </c>
      <c r="E18" s="5">
        <v>14</v>
      </c>
      <c r="F18" s="7">
        <v>3</v>
      </c>
      <c r="G18" s="6">
        <f t="shared" si="1"/>
        <v>198.35999999999999</v>
      </c>
      <c r="H18" s="5">
        <v>7</v>
      </c>
      <c r="I18" s="10">
        <v>6</v>
      </c>
      <c r="J18" s="6">
        <f t="shared" si="2"/>
        <v>104.39999999999999</v>
      </c>
      <c r="K18" s="5"/>
      <c r="L18" s="10"/>
      <c r="M18" s="8"/>
      <c r="N18" s="11">
        <v>99.76</v>
      </c>
      <c r="O18" s="10">
        <v>1</v>
      </c>
      <c r="P18" s="10">
        <v>1050</v>
      </c>
      <c r="Q18" s="10">
        <v>1100</v>
      </c>
      <c r="R18" s="10">
        <v>9</v>
      </c>
      <c r="S18" s="10">
        <v>54</v>
      </c>
      <c r="T18" s="10"/>
      <c r="U18" s="10"/>
      <c r="V18" s="10">
        <v>341</v>
      </c>
      <c r="W18" s="24">
        <v>41659</v>
      </c>
      <c r="X18" s="10">
        <v>3</v>
      </c>
      <c r="Y18" s="10">
        <v>3211241</v>
      </c>
      <c r="Z18" s="10">
        <v>14</v>
      </c>
      <c r="AA18" s="10">
        <v>3</v>
      </c>
      <c r="AB18" s="10">
        <v>1</v>
      </c>
      <c r="AC18" s="11">
        <v>4</v>
      </c>
      <c r="AD18" s="13">
        <v>179.8</v>
      </c>
    </row>
    <row r="19" spans="1:30">
      <c r="A19" s="9">
        <f t="shared" si="3"/>
        <v>12</v>
      </c>
      <c r="B19" s="10">
        <v>1</v>
      </c>
      <c r="C19" s="10">
        <v>3.75</v>
      </c>
      <c r="D19" s="6">
        <f t="shared" si="0"/>
        <v>18.27</v>
      </c>
      <c r="E19" s="5">
        <v>1</v>
      </c>
      <c r="F19" s="7">
        <v>8</v>
      </c>
      <c r="G19" s="6">
        <f t="shared" si="1"/>
        <v>23.2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53</v>
      </c>
      <c r="T19" s="10"/>
      <c r="U19" s="10"/>
      <c r="V19" s="10">
        <v>337</v>
      </c>
      <c r="W19" s="24">
        <v>41661</v>
      </c>
      <c r="X19" s="10">
        <v>2</v>
      </c>
      <c r="Y19" s="10">
        <v>3791106</v>
      </c>
      <c r="Z19" s="10">
        <v>14</v>
      </c>
      <c r="AA19" s="10">
        <v>6.5</v>
      </c>
      <c r="AB19" s="10">
        <v>1</v>
      </c>
      <c r="AC19" s="11">
        <v>4</v>
      </c>
      <c r="AD19" s="13">
        <v>183.86</v>
      </c>
    </row>
    <row r="20" spans="1:30">
      <c r="A20" s="9">
        <f t="shared" si="3"/>
        <v>13</v>
      </c>
      <c r="B20" s="10">
        <v>1</v>
      </c>
      <c r="C20" s="10">
        <v>3.75</v>
      </c>
      <c r="D20" s="6">
        <f t="shared" si="0"/>
        <v>18.27</v>
      </c>
      <c r="E20" s="5">
        <v>9</v>
      </c>
      <c r="F20" s="7">
        <v>0</v>
      </c>
      <c r="G20" s="6">
        <f t="shared" si="1"/>
        <v>125.27999999999999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f>IF(B20=0,0,(D20+G20)-(D19+G19))</f>
        <v>102.07999999999998</v>
      </c>
      <c r="O20" s="10">
        <v>1</v>
      </c>
      <c r="P20" s="10">
        <v>1050</v>
      </c>
      <c r="Q20" s="10">
        <v>1100</v>
      </c>
      <c r="R20" s="10">
        <v>9</v>
      </c>
      <c r="S20" s="10">
        <v>72</v>
      </c>
      <c r="T20" s="10"/>
      <c r="U20" s="10"/>
      <c r="V20" s="14">
        <v>339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3.75</v>
      </c>
      <c r="D21" s="6">
        <f t="shared" si="0"/>
        <v>18.27</v>
      </c>
      <c r="E21" s="5">
        <v>14</v>
      </c>
      <c r="F21" s="7">
        <v>3</v>
      </c>
      <c r="G21" s="6">
        <f t="shared" si="1"/>
        <v>198.35999999999999</v>
      </c>
      <c r="H21" s="5">
        <v>3</v>
      </c>
      <c r="I21" s="10">
        <v>7</v>
      </c>
      <c r="J21" s="6">
        <f t="shared" si="2"/>
        <v>49.879999999999995</v>
      </c>
      <c r="K21" s="5"/>
      <c r="L21" s="10"/>
      <c r="M21" s="8"/>
      <c r="N21" s="11">
        <v>104.4</v>
      </c>
      <c r="O21" s="10">
        <v>1</v>
      </c>
      <c r="P21" s="10">
        <v>1050</v>
      </c>
      <c r="Q21" s="10">
        <v>1100</v>
      </c>
      <c r="R21" s="16">
        <v>9</v>
      </c>
      <c r="S21" s="10">
        <v>54</v>
      </c>
      <c r="T21" s="10"/>
      <c r="U21" s="10"/>
      <c r="V21" s="10">
        <v>330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3.75</v>
      </c>
      <c r="D22" s="6">
        <f t="shared" si="0"/>
        <v>18.27</v>
      </c>
      <c r="E22" s="5">
        <v>14</v>
      </c>
      <c r="F22" s="7">
        <v>3</v>
      </c>
      <c r="G22" s="6">
        <f t="shared" si="1"/>
        <v>198.35999999999999</v>
      </c>
      <c r="H22" s="5">
        <v>11</v>
      </c>
      <c r="I22" s="10">
        <v>0</v>
      </c>
      <c r="J22" s="6">
        <f t="shared" si="2"/>
        <v>153.11999999999998</v>
      </c>
      <c r="K22" s="5"/>
      <c r="L22" s="10"/>
      <c r="M22" s="8"/>
      <c r="N22" s="11">
        <v>103.24</v>
      </c>
      <c r="O22" s="10">
        <v>1</v>
      </c>
      <c r="P22" s="10">
        <v>1050</v>
      </c>
      <c r="Q22" s="10">
        <v>1100</v>
      </c>
      <c r="R22" s="10">
        <v>9</v>
      </c>
      <c r="S22" s="10">
        <v>57</v>
      </c>
      <c r="T22" s="10"/>
      <c r="U22" s="10"/>
      <c r="V22" s="10">
        <v>351</v>
      </c>
      <c r="W22" s="24">
        <v>41661</v>
      </c>
      <c r="X22" s="10">
        <v>3</v>
      </c>
      <c r="Y22" s="10">
        <v>4150785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>
      <c r="A23" s="9">
        <f t="shared" si="3"/>
        <v>16</v>
      </c>
      <c r="B23" s="10">
        <v>1</v>
      </c>
      <c r="C23" s="10">
        <v>3.75</v>
      </c>
      <c r="D23" s="6">
        <f t="shared" si="0"/>
        <v>18.27</v>
      </c>
      <c r="E23" s="5">
        <v>5</v>
      </c>
      <c r="F23" s="7">
        <v>2</v>
      </c>
      <c r="G23" s="6">
        <f t="shared" si="1"/>
        <v>71.92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v>100.34</v>
      </c>
      <c r="O23" s="10">
        <v>1</v>
      </c>
      <c r="P23" s="10">
        <v>1050</v>
      </c>
      <c r="Q23" s="10">
        <v>1100</v>
      </c>
      <c r="R23" s="10">
        <v>9</v>
      </c>
      <c r="S23" s="10">
        <v>55</v>
      </c>
      <c r="T23" s="10"/>
      <c r="U23" s="10"/>
      <c r="V23" s="10">
        <v>358</v>
      </c>
      <c r="W23" s="24">
        <v>41666</v>
      </c>
      <c r="X23" s="10">
        <v>1</v>
      </c>
      <c r="Y23" s="10">
        <v>1631683</v>
      </c>
      <c r="Z23" s="10">
        <v>14</v>
      </c>
      <c r="AA23" s="10">
        <v>4.25</v>
      </c>
      <c r="AB23" s="10">
        <v>1</v>
      </c>
      <c r="AC23" s="10">
        <v>4</v>
      </c>
      <c r="AD23" s="10">
        <v>181.25</v>
      </c>
    </row>
    <row r="24" spans="1:30">
      <c r="A24" s="9">
        <f t="shared" si="3"/>
        <v>17</v>
      </c>
      <c r="B24" s="10">
        <v>1</v>
      </c>
      <c r="C24" s="10">
        <v>3.75</v>
      </c>
      <c r="D24" s="6">
        <f t="shared" si="0"/>
        <v>18.27</v>
      </c>
      <c r="E24" s="5">
        <v>12</v>
      </c>
      <c r="F24" s="7">
        <v>5</v>
      </c>
      <c r="G24" s="6">
        <f t="shared" si="1"/>
        <v>172.83999999999997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/>
      <c r="N24" s="11">
        <v>102.08</v>
      </c>
      <c r="O24" s="10">
        <v>1</v>
      </c>
      <c r="P24" s="10">
        <v>1050</v>
      </c>
      <c r="Q24" s="10">
        <v>1100</v>
      </c>
      <c r="R24" s="10">
        <v>9</v>
      </c>
      <c r="S24" s="10">
        <v>57</v>
      </c>
      <c r="T24" s="10"/>
      <c r="U24" s="10"/>
      <c r="V24" s="10">
        <v>361</v>
      </c>
      <c r="W24" s="24">
        <v>41667</v>
      </c>
      <c r="X24" s="10">
        <v>2</v>
      </c>
      <c r="Y24" s="10">
        <v>1631689</v>
      </c>
      <c r="Z24" s="10">
        <v>14</v>
      </c>
      <c r="AA24" s="10">
        <v>5.4</v>
      </c>
      <c r="AB24" s="10">
        <v>1</v>
      </c>
      <c r="AC24" s="10">
        <v>4</v>
      </c>
      <c r="AD24" s="10">
        <v>181.54</v>
      </c>
    </row>
    <row r="25" spans="1:30">
      <c r="A25" s="9">
        <f t="shared" si="3"/>
        <v>18</v>
      </c>
      <c r="B25" s="10">
        <v>1</v>
      </c>
      <c r="C25" s="10">
        <v>3.75</v>
      </c>
      <c r="D25" s="6">
        <f t="shared" si="0"/>
        <v>18.27</v>
      </c>
      <c r="E25" s="5">
        <v>1</v>
      </c>
      <c r="F25" s="7">
        <v>4</v>
      </c>
      <c r="G25" s="6">
        <f t="shared" si="1"/>
        <v>18.559999999999999</v>
      </c>
      <c r="H25" s="5">
        <v>6</v>
      </c>
      <c r="I25" s="10">
        <v>11</v>
      </c>
      <c r="J25" s="6">
        <f t="shared" si="2"/>
        <v>96.279999999999987</v>
      </c>
      <c r="K25" s="5"/>
      <c r="L25" s="10"/>
      <c r="M25" s="8"/>
      <c r="N25" s="11">
        <v>104.4</v>
      </c>
      <c r="O25" s="10">
        <v>1</v>
      </c>
      <c r="P25" s="10">
        <v>1050</v>
      </c>
      <c r="Q25" s="10">
        <v>1100</v>
      </c>
      <c r="R25" s="10">
        <v>9</v>
      </c>
      <c r="S25" s="10">
        <v>52</v>
      </c>
      <c r="T25" s="10"/>
      <c r="U25" s="10"/>
      <c r="V25" s="17">
        <v>368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1</v>
      </c>
      <c r="F26" s="7">
        <v>5</v>
      </c>
      <c r="G26" s="6">
        <f t="shared" si="1"/>
        <v>19.72</v>
      </c>
      <c r="H26" s="5">
        <v>14</v>
      </c>
      <c r="I26" s="10">
        <v>1</v>
      </c>
      <c r="J26" s="6">
        <f t="shared" si="2"/>
        <v>196.04</v>
      </c>
      <c r="K26" s="5"/>
      <c r="L26" s="10"/>
      <c r="M26" s="8"/>
      <c r="N26" s="11">
        <v>100.92</v>
      </c>
      <c r="O26" s="10">
        <v>1</v>
      </c>
      <c r="P26" s="10">
        <v>1050</v>
      </c>
      <c r="Q26" s="10">
        <v>1100</v>
      </c>
      <c r="R26" s="10">
        <v>9</v>
      </c>
      <c r="S26" s="10">
        <v>55</v>
      </c>
      <c r="T26" s="10"/>
      <c r="U26" s="10"/>
      <c r="V26" s="10">
        <v>370</v>
      </c>
      <c r="W26" s="44" t="s">
        <v>37</v>
      </c>
      <c r="X26" s="44"/>
      <c r="Y26" s="44"/>
      <c r="Z26" s="44"/>
      <c r="AA26" s="44"/>
      <c r="AB26" s="44"/>
      <c r="AC26" s="39">
        <v>163.56</v>
      </c>
      <c r="AD26" s="39"/>
    </row>
    <row r="27" spans="1:30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8</v>
      </c>
      <c r="F27" s="7">
        <v>7</v>
      </c>
      <c r="G27" s="6">
        <f t="shared" si="1"/>
        <v>119.47999999999999</v>
      </c>
      <c r="H27" s="5">
        <v>14</v>
      </c>
      <c r="I27" s="10">
        <v>1</v>
      </c>
      <c r="J27" s="6">
        <f t="shared" si="2"/>
        <v>196.04</v>
      </c>
      <c r="K27" s="5"/>
      <c r="L27" s="10"/>
      <c r="M27" s="8"/>
      <c r="N27" s="11">
        <f>IF(B27=0,0,(D27+G27)-(D26+G26))</f>
        <v>99.76</v>
      </c>
      <c r="O27" s="10">
        <v>1</v>
      </c>
      <c r="P27" s="10">
        <v>1050</v>
      </c>
      <c r="Q27" s="10">
        <v>1100</v>
      </c>
      <c r="R27" s="10">
        <v>9</v>
      </c>
      <c r="S27" s="10">
        <v>52</v>
      </c>
      <c r="T27" s="10"/>
      <c r="U27" s="10"/>
      <c r="V27" s="10">
        <v>379</v>
      </c>
      <c r="W27" s="38" t="s">
        <v>13</v>
      </c>
      <c r="X27" s="38"/>
      <c r="Y27" s="38"/>
      <c r="Z27" s="38"/>
      <c r="AA27" s="38"/>
      <c r="AB27" s="38"/>
      <c r="AC27" s="39">
        <v>2882.31</v>
      </c>
      <c r="AD27" s="39"/>
    </row>
    <row r="28" spans="1:30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14</v>
      </c>
      <c r="F28" s="7">
        <v>3</v>
      </c>
      <c r="G28" s="6">
        <f t="shared" si="1"/>
        <v>198.35999999999999</v>
      </c>
      <c r="H28" s="5">
        <v>2</v>
      </c>
      <c r="I28" s="10">
        <v>8</v>
      </c>
      <c r="J28" s="6">
        <f t="shared" si="2"/>
        <v>37.119999999999997</v>
      </c>
      <c r="K28" s="5"/>
      <c r="L28" s="10"/>
      <c r="M28" s="8"/>
      <c r="N28" s="11">
        <v>99.76</v>
      </c>
      <c r="O28" s="10">
        <v>1</v>
      </c>
      <c r="P28" s="10">
        <v>1050</v>
      </c>
      <c r="Q28" s="10">
        <v>1100</v>
      </c>
      <c r="R28" s="10">
        <v>9</v>
      </c>
      <c r="S28" s="10">
        <v>51</v>
      </c>
      <c r="T28" s="10"/>
      <c r="U28" s="10"/>
      <c r="V28" s="10">
        <v>380</v>
      </c>
      <c r="W28" s="38" t="s">
        <v>38</v>
      </c>
      <c r="X28" s="38"/>
      <c r="Y28" s="38"/>
      <c r="Z28" s="38"/>
      <c r="AA28" s="38"/>
      <c r="AB28" s="38"/>
      <c r="AC28" s="39">
        <v>191.11</v>
      </c>
      <c r="AD28" s="39"/>
    </row>
    <row r="29" spans="1:30">
      <c r="A29" s="9">
        <f t="shared" si="3"/>
        <v>22</v>
      </c>
      <c r="B29" s="10">
        <v>1</v>
      </c>
      <c r="C29" s="10">
        <v>3.75</v>
      </c>
      <c r="D29" s="6">
        <f t="shared" si="0"/>
        <v>18.27</v>
      </c>
      <c r="E29" s="5">
        <v>14</v>
      </c>
      <c r="F29" s="7">
        <v>3</v>
      </c>
      <c r="G29" s="6">
        <f t="shared" si="1"/>
        <v>198.35999999999999</v>
      </c>
      <c r="H29" s="5">
        <v>10</v>
      </c>
      <c r="I29" s="10">
        <v>0</v>
      </c>
      <c r="J29" s="6">
        <v>139.19999999999999</v>
      </c>
      <c r="K29" s="5"/>
      <c r="L29" s="10"/>
      <c r="M29" s="8"/>
      <c r="N29" s="11">
        <v>102.08</v>
      </c>
      <c r="O29" s="10">
        <v>1</v>
      </c>
      <c r="P29" s="10">
        <v>1050</v>
      </c>
      <c r="Q29" s="10">
        <v>1100</v>
      </c>
      <c r="R29" s="10">
        <v>9</v>
      </c>
      <c r="S29" s="10">
        <v>52</v>
      </c>
      <c r="T29" s="10"/>
      <c r="U29" s="10"/>
      <c r="V29" s="10">
        <v>385</v>
      </c>
      <c r="W29" s="38" t="s">
        <v>11</v>
      </c>
      <c r="X29" s="38"/>
      <c r="Y29" s="38"/>
      <c r="Z29" s="38"/>
      <c r="AA29" s="38"/>
      <c r="AB29" s="38"/>
      <c r="AC29" s="39">
        <v>2854.76</v>
      </c>
      <c r="AD29" s="39"/>
    </row>
    <row r="30" spans="1:30">
      <c r="A30" s="9">
        <f t="shared" si="3"/>
        <v>23</v>
      </c>
      <c r="B30" s="10">
        <v>3</v>
      </c>
      <c r="C30" s="10">
        <v>0</v>
      </c>
      <c r="D30" s="6">
        <f t="shared" si="0"/>
        <v>41.76</v>
      </c>
      <c r="E30" s="5">
        <v>2</v>
      </c>
      <c r="F30" s="7">
        <v>0</v>
      </c>
      <c r="G30" s="6">
        <f t="shared" si="1"/>
        <v>27.839999999999996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95.99</v>
      </c>
      <c r="O30" s="10">
        <v>1</v>
      </c>
      <c r="P30" s="10">
        <v>1050</v>
      </c>
      <c r="Q30" s="10">
        <v>1100</v>
      </c>
      <c r="R30" s="10">
        <v>9</v>
      </c>
      <c r="S30" s="10">
        <v>56</v>
      </c>
      <c r="T30" s="10"/>
      <c r="U30" s="10"/>
      <c r="V30" s="10">
        <v>388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10</v>
      </c>
      <c r="C31" s="10">
        <v>5</v>
      </c>
      <c r="D31" s="6">
        <f t="shared" si="0"/>
        <v>145</v>
      </c>
      <c r="E31" s="5">
        <v>2</v>
      </c>
      <c r="F31" s="7">
        <v>0</v>
      </c>
      <c r="G31" s="6">
        <f t="shared" si="1"/>
        <v>27.839999999999996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f>IF(B31=0,0,(D31+G31)-(D30+G30))</f>
        <v>103.24000000000001</v>
      </c>
      <c r="O31" s="10">
        <v>1</v>
      </c>
      <c r="P31" s="10">
        <v>1050</v>
      </c>
      <c r="Q31" s="10">
        <v>1100</v>
      </c>
      <c r="R31" s="10">
        <v>9</v>
      </c>
      <c r="S31" s="10">
        <v>52</v>
      </c>
      <c r="T31" s="10"/>
      <c r="U31" s="10"/>
      <c r="V31" s="10">
        <v>384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12</v>
      </c>
      <c r="C32" s="10">
        <v>0</v>
      </c>
      <c r="D32" s="6">
        <f t="shared" si="0"/>
        <v>167.04</v>
      </c>
      <c r="E32" s="5">
        <v>2</v>
      </c>
      <c r="F32" s="7">
        <v>0</v>
      </c>
      <c r="G32" s="6">
        <f t="shared" si="1"/>
        <v>27.839999999999996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 t="s">
        <v>64</v>
      </c>
      <c r="N32" s="11">
        <v>23.2</v>
      </c>
      <c r="O32" s="10">
        <v>1</v>
      </c>
      <c r="P32" s="10">
        <v>1700</v>
      </c>
      <c r="Q32" s="10">
        <v>1700</v>
      </c>
      <c r="R32" s="10">
        <v>9</v>
      </c>
      <c r="S32" s="10">
        <v>14</v>
      </c>
      <c r="T32" s="10"/>
      <c r="U32" s="10"/>
      <c r="V32" s="10">
        <v>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2</v>
      </c>
      <c r="D33" s="6">
        <f t="shared" si="0"/>
        <v>197.2</v>
      </c>
      <c r="E33" s="5">
        <v>5</v>
      </c>
      <c r="F33" s="7">
        <v>0</v>
      </c>
      <c r="G33" s="6">
        <f t="shared" si="1"/>
        <v>69.599999999999994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f>IF(B33=0,0,(D33+G33)-(D32+G32))</f>
        <v>71.919999999999959</v>
      </c>
      <c r="O33" s="10">
        <v>1</v>
      </c>
      <c r="P33" s="10">
        <v>1050</v>
      </c>
      <c r="Q33" s="10">
        <v>1100</v>
      </c>
      <c r="R33" s="10">
        <v>9</v>
      </c>
      <c r="S33" s="10">
        <v>56</v>
      </c>
      <c r="T33" s="10"/>
      <c r="U33" s="10"/>
      <c r="V33" s="10">
        <v>290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2</v>
      </c>
      <c r="D34" s="6">
        <f t="shared" si="0"/>
        <v>197.2</v>
      </c>
      <c r="E34" s="5">
        <v>12</v>
      </c>
      <c r="F34" s="7">
        <v>3</v>
      </c>
      <c r="G34" s="6">
        <f t="shared" si="1"/>
        <v>170.51999999999998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100.92000000000002</v>
      </c>
      <c r="O34" s="10">
        <v>1</v>
      </c>
      <c r="P34" s="10">
        <v>1050</v>
      </c>
      <c r="Q34" s="10">
        <v>1100</v>
      </c>
      <c r="R34" s="10">
        <v>9</v>
      </c>
      <c r="S34" s="10">
        <v>51</v>
      </c>
      <c r="T34" s="10"/>
      <c r="U34" s="10"/>
      <c r="V34" s="10">
        <v>390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6</v>
      </c>
      <c r="I35" s="10">
        <v>3</v>
      </c>
      <c r="J35" s="6">
        <f t="shared" si="4"/>
        <v>87</v>
      </c>
      <c r="K35" s="5"/>
      <c r="L35" s="10"/>
      <c r="M35" s="8"/>
      <c r="N35" s="11">
        <v>98.89</v>
      </c>
      <c r="O35" s="10">
        <v>1</v>
      </c>
      <c r="P35" s="10">
        <v>1050</v>
      </c>
      <c r="Q35" s="10">
        <v>1100</v>
      </c>
      <c r="R35" s="10">
        <v>9</v>
      </c>
      <c r="S35" s="10">
        <v>56</v>
      </c>
      <c r="T35" s="10"/>
      <c r="U35" s="10"/>
      <c r="V35" s="10">
        <v>395</v>
      </c>
      <c r="W35" s="19" t="s">
        <v>45</v>
      </c>
      <c r="X35" s="19"/>
      <c r="Y35" s="34" t="s">
        <v>106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109.62</v>
      </c>
      <c r="O36" s="10">
        <v>1</v>
      </c>
      <c r="P36" s="10">
        <v>1050</v>
      </c>
      <c r="Q36" s="10">
        <v>1100</v>
      </c>
      <c r="R36" s="10">
        <v>9</v>
      </c>
      <c r="S36" s="10">
        <v>55</v>
      </c>
      <c r="T36" s="10"/>
      <c r="U36" s="10"/>
      <c r="V36" s="10">
        <v>403</v>
      </c>
      <c r="W36" s="34" t="s">
        <v>107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8</v>
      </c>
      <c r="F37" s="7">
        <v>4</v>
      </c>
      <c r="G37" s="6">
        <f t="shared" si="1"/>
        <v>115.99999999999999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f>IF(B37=0,0,(D37+G37)-(D36+G36))</f>
        <v>97.439999999999969</v>
      </c>
      <c r="O37" s="10">
        <v>1</v>
      </c>
      <c r="P37" s="10">
        <v>1050</v>
      </c>
      <c r="Q37" s="10">
        <v>1100</v>
      </c>
      <c r="R37" s="10">
        <v>9</v>
      </c>
      <c r="S37" s="10">
        <v>51</v>
      </c>
      <c r="T37" s="10"/>
      <c r="U37" s="10"/>
      <c r="V37" s="10">
        <v>408</v>
      </c>
      <c r="W37" s="34" t="s">
        <v>108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2</v>
      </c>
      <c r="I38" s="10">
        <v>0</v>
      </c>
      <c r="J38" s="6">
        <f t="shared" si="4"/>
        <v>27.839999999999996</v>
      </c>
      <c r="K38" s="5"/>
      <c r="L38" s="10"/>
      <c r="M38" s="8"/>
      <c r="N38" s="11">
        <v>95.7</v>
      </c>
      <c r="O38" s="10">
        <v>1</v>
      </c>
      <c r="P38" s="10">
        <v>1050</v>
      </c>
      <c r="Q38" s="10">
        <v>1100</v>
      </c>
      <c r="R38" s="10">
        <v>9</v>
      </c>
      <c r="S38" s="10">
        <v>57</v>
      </c>
      <c r="T38" s="10"/>
      <c r="U38" s="10"/>
      <c r="V38" s="10">
        <v>370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9</v>
      </c>
      <c r="I39" s="10">
        <v>1</v>
      </c>
      <c r="J39" s="6">
        <f t="shared" si="4"/>
        <v>126.44</v>
      </c>
      <c r="K39" s="5"/>
      <c r="L39" s="10"/>
      <c r="M39" s="8"/>
      <c r="N39" s="11">
        <v>98.6</v>
      </c>
      <c r="O39" s="10">
        <v>1</v>
      </c>
      <c r="P39" s="10">
        <v>1050</v>
      </c>
      <c r="Q39" s="10">
        <v>1100</v>
      </c>
      <c r="R39" s="10">
        <v>9</v>
      </c>
      <c r="S39" s="10">
        <v>53</v>
      </c>
      <c r="T39" s="10"/>
      <c r="U39" s="10"/>
      <c r="V39" s="10">
        <v>337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2854.7599999999998</v>
      </c>
      <c r="O40" s="20"/>
      <c r="T40" s="22" t="s">
        <v>34</v>
      </c>
      <c r="U40" s="20">
        <f>SUM(U9:U39)</f>
        <v>0</v>
      </c>
      <c r="V40" s="20">
        <f>SUM(V9:V39)</f>
        <v>9863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2854.7599999999998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9863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C30" sqref="AC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83203125" customWidth="1"/>
    <col min="24" max="24" width="7.6640625" customWidth="1"/>
    <col min="25" max="25" width="10" customWidth="1"/>
    <col min="26" max="26" width="4.1640625" customWidth="1"/>
    <col min="27" max="27" width="5.6640625" customWidth="1"/>
    <col min="28" max="28" width="4.1640625" customWidth="1"/>
    <col min="29" max="29" width="6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3.75</v>
      </c>
      <c r="D8" s="6">
        <f t="shared" ref="D8:D39" si="0">((+B8*12)+C8)*1.16</f>
        <v>18.27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8</v>
      </c>
      <c r="I8" s="5">
        <v>6</v>
      </c>
      <c r="J8" s="6">
        <f t="shared" ref="J8:J28" si="2">((+H8*12)+I8)*1.16</f>
        <v>118.32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3.75</v>
      </c>
      <c r="D9" s="6">
        <f t="shared" si="0"/>
        <v>18.27</v>
      </c>
      <c r="E9" s="5">
        <v>1</v>
      </c>
      <c r="F9" s="7">
        <v>5</v>
      </c>
      <c r="G9" s="6">
        <f t="shared" si="1"/>
        <v>19.72</v>
      </c>
      <c r="H9" s="5">
        <v>3</v>
      </c>
      <c r="I9" s="10">
        <v>0</v>
      </c>
      <c r="J9" s="6">
        <f t="shared" si="2"/>
        <v>41.76</v>
      </c>
      <c r="K9" s="5"/>
      <c r="L9" s="10"/>
      <c r="M9" s="8"/>
      <c r="N9" s="11">
        <v>108.25</v>
      </c>
      <c r="O9" s="10">
        <v>2</v>
      </c>
      <c r="P9" s="10">
        <v>1050</v>
      </c>
      <c r="Q9" s="10">
        <v>1250</v>
      </c>
      <c r="R9" s="10">
        <v>9</v>
      </c>
      <c r="S9" s="10">
        <v>57</v>
      </c>
      <c r="T9" s="10"/>
      <c r="U9" s="10"/>
      <c r="V9" s="10">
        <v>417</v>
      </c>
      <c r="W9" s="12">
        <v>41610</v>
      </c>
      <c r="X9" s="10">
        <v>2</v>
      </c>
      <c r="Y9" s="10">
        <v>493494</v>
      </c>
      <c r="Z9" s="10">
        <v>14</v>
      </c>
      <c r="AA9" s="10">
        <v>4</v>
      </c>
      <c r="AB9" s="10">
        <v>1</v>
      </c>
      <c r="AC9" s="11">
        <v>3.75</v>
      </c>
      <c r="AD9" s="13">
        <v>182.12</v>
      </c>
    </row>
    <row r="10" spans="1:30">
      <c r="A10" s="9">
        <f t="shared" ref="A10:A36" si="3">SUM(A9+1)</f>
        <v>3</v>
      </c>
      <c r="B10" s="10">
        <v>1</v>
      </c>
      <c r="C10" s="10">
        <v>3.75</v>
      </c>
      <c r="D10" s="6">
        <f t="shared" si="0"/>
        <v>18.27</v>
      </c>
      <c r="E10" s="5">
        <v>1</v>
      </c>
      <c r="F10" s="7">
        <v>5</v>
      </c>
      <c r="G10" s="6">
        <f t="shared" si="1"/>
        <v>19.72</v>
      </c>
      <c r="H10" s="5">
        <v>9</v>
      </c>
      <c r="I10" s="10">
        <v>10</v>
      </c>
      <c r="J10" s="6">
        <f t="shared" si="2"/>
        <v>136.88</v>
      </c>
      <c r="K10" s="5"/>
      <c r="L10" s="10"/>
      <c r="M10" s="8"/>
      <c r="N10" s="11">
        <v>95.12</v>
      </c>
      <c r="O10" s="10">
        <v>2</v>
      </c>
      <c r="P10" s="10">
        <v>1050</v>
      </c>
      <c r="Q10" s="10">
        <v>1250</v>
      </c>
      <c r="R10" s="10">
        <v>9</v>
      </c>
      <c r="S10" s="10">
        <v>55</v>
      </c>
      <c r="T10" s="10"/>
      <c r="U10" s="10"/>
      <c r="V10" s="10">
        <v>415</v>
      </c>
      <c r="W10" s="12">
        <v>41610</v>
      </c>
      <c r="X10" s="10">
        <v>3</v>
      </c>
      <c r="Y10" s="10">
        <v>3831007</v>
      </c>
      <c r="Z10" s="10">
        <v>14</v>
      </c>
      <c r="AA10" s="10">
        <v>6</v>
      </c>
      <c r="AB10" s="10">
        <v>1</v>
      </c>
      <c r="AC10" s="11">
        <v>5</v>
      </c>
      <c r="AD10" s="13">
        <v>181.25</v>
      </c>
    </row>
    <row r="11" spans="1:30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</v>
      </c>
      <c r="F11" s="7">
        <v>5</v>
      </c>
      <c r="G11" s="6">
        <f t="shared" si="1"/>
        <v>19.72</v>
      </c>
      <c r="H11" s="5">
        <v>7</v>
      </c>
      <c r="I11" s="10">
        <v>11</v>
      </c>
      <c r="J11" s="6">
        <f t="shared" si="2"/>
        <v>110.19999999999999</v>
      </c>
      <c r="K11" s="5"/>
      <c r="L11" s="10"/>
      <c r="M11" s="8"/>
      <c r="N11" s="11">
        <v>96.28</v>
      </c>
      <c r="O11" s="10">
        <v>2</v>
      </c>
      <c r="P11" s="10">
        <v>1050</v>
      </c>
      <c r="Q11" s="10">
        <v>1200</v>
      </c>
      <c r="R11" s="10">
        <v>9</v>
      </c>
      <c r="S11" s="10">
        <v>62</v>
      </c>
      <c r="T11" s="10"/>
      <c r="U11" s="10"/>
      <c r="V11" s="10">
        <v>417</v>
      </c>
      <c r="W11" s="12">
        <v>41611</v>
      </c>
      <c r="X11" s="10">
        <v>3</v>
      </c>
      <c r="Y11" s="10">
        <v>3211131</v>
      </c>
      <c r="Z11" s="10">
        <v>10</v>
      </c>
      <c r="AA11" s="10">
        <v>2</v>
      </c>
      <c r="AB11" s="10">
        <v>1</v>
      </c>
      <c r="AC11" s="11">
        <v>4</v>
      </c>
      <c r="AD11" s="13">
        <v>122.96</v>
      </c>
    </row>
    <row r="12" spans="1:30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2</v>
      </c>
      <c r="F12" s="7">
        <v>1</v>
      </c>
      <c r="G12" s="6">
        <f t="shared" si="1"/>
        <v>28.999999999999996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97.44</v>
      </c>
      <c r="O12" s="10">
        <v>2</v>
      </c>
      <c r="P12" s="10">
        <v>1050</v>
      </c>
      <c r="Q12" s="10">
        <v>1200</v>
      </c>
      <c r="R12" s="10">
        <v>9</v>
      </c>
      <c r="S12" s="10">
        <v>54</v>
      </c>
      <c r="T12" s="10"/>
      <c r="U12" s="10"/>
      <c r="V12" s="10">
        <v>418</v>
      </c>
      <c r="W12" s="12">
        <v>41614</v>
      </c>
      <c r="X12" s="10">
        <v>3</v>
      </c>
      <c r="Y12" s="10">
        <v>3500964</v>
      </c>
      <c r="Z12" s="10">
        <v>14</v>
      </c>
      <c r="AA12" s="10">
        <v>4</v>
      </c>
      <c r="AB12" s="10">
        <v>1</v>
      </c>
      <c r="AC12" s="11">
        <v>5</v>
      </c>
      <c r="AD12" s="13">
        <v>179.8</v>
      </c>
    </row>
    <row r="13" spans="1:30">
      <c r="A13" s="9">
        <f t="shared" si="3"/>
        <v>6</v>
      </c>
      <c r="B13" s="10">
        <v>1</v>
      </c>
      <c r="C13" s="10">
        <v>3.75</v>
      </c>
      <c r="D13" s="6">
        <f t="shared" si="0"/>
        <v>18.27</v>
      </c>
      <c r="E13" s="5">
        <v>2</v>
      </c>
      <c r="F13" s="7">
        <v>6</v>
      </c>
      <c r="G13" s="6">
        <f t="shared" si="1"/>
        <v>34.799999999999997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f>IF(B13=0,0,(D13+G13)-(D12+G12))</f>
        <v>5.7999999999999972</v>
      </c>
      <c r="O13" s="10">
        <v>0</v>
      </c>
      <c r="P13" s="10">
        <v>1800</v>
      </c>
      <c r="Q13" s="10">
        <v>1200</v>
      </c>
      <c r="R13" s="10">
        <v>9</v>
      </c>
      <c r="S13" s="10">
        <v>15</v>
      </c>
      <c r="T13" s="10" t="s">
        <v>109</v>
      </c>
      <c r="U13" s="10" t="s">
        <v>110</v>
      </c>
      <c r="V13" s="10">
        <v>74</v>
      </c>
      <c r="W13" s="12">
        <v>41617</v>
      </c>
      <c r="X13" s="10">
        <v>2</v>
      </c>
      <c r="Y13" s="10">
        <v>1631530</v>
      </c>
      <c r="Z13" s="10">
        <v>14</v>
      </c>
      <c r="AA13" s="10">
        <v>4</v>
      </c>
      <c r="AB13" s="10">
        <v>1</v>
      </c>
      <c r="AC13" s="11">
        <v>5.5</v>
      </c>
      <c r="AD13" s="13">
        <v>179.22</v>
      </c>
    </row>
    <row r="14" spans="1:30">
      <c r="A14" s="9">
        <f t="shared" si="3"/>
        <v>7</v>
      </c>
      <c r="B14" s="10">
        <v>1</v>
      </c>
      <c r="C14" s="10">
        <v>3.75</v>
      </c>
      <c r="D14" s="6">
        <f t="shared" si="0"/>
        <v>18.27</v>
      </c>
      <c r="E14" s="5">
        <v>8</v>
      </c>
      <c r="F14" s="7">
        <v>8</v>
      </c>
      <c r="G14" s="6">
        <f t="shared" si="1"/>
        <v>120.63999999999999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v>87</v>
      </c>
      <c r="O14" s="10">
        <v>2</v>
      </c>
      <c r="P14" s="10">
        <v>1050</v>
      </c>
      <c r="Q14" s="10">
        <v>1200</v>
      </c>
      <c r="R14" s="10">
        <v>9</v>
      </c>
      <c r="S14" s="10">
        <v>52</v>
      </c>
      <c r="T14" s="10"/>
      <c r="U14" s="10"/>
      <c r="V14" s="10">
        <v>356</v>
      </c>
      <c r="W14" s="12">
        <v>41619</v>
      </c>
      <c r="X14" s="10">
        <v>3</v>
      </c>
      <c r="Y14" s="10">
        <v>2530063</v>
      </c>
      <c r="Z14" s="10">
        <v>14</v>
      </c>
      <c r="AA14" s="10">
        <v>5</v>
      </c>
      <c r="AB14" s="10">
        <v>1</v>
      </c>
      <c r="AC14" s="11">
        <v>5</v>
      </c>
      <c r="AD14" s="13">
        <v>180.96</v>
      </c>
    </row>
    <row r="15" spans="1:30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14</v>
      </c>
      <c r="F15" s="7">
        <v>3</v>
      </c>
      <c r="G15" s="6">
        <f t="shared" si="1"/>
        <v>198.35999999999999</v>
      </c>
      <c r="H15" s="5">
        <v>2</v>
      </c>
      <c r="I15" s="10">
        <v>5</v>
      </c>
      <c r="J15" s="6">
        <f t="shared" si="2"/>
        <v>33.64</v>
      </c>
      <c r="K15" s="5"/>
      <c r="L15" s="10"/>
      <c r="M15" s="8"/>
      <c r="N15" s="11">
        <v>91.64</v>
      </c>
      <c r="O15" s="10">
        <v>2</v>
      </c>
      <c r="P15" s="10">
        <v>1050</v>
      </c>
      <c r="Q15" s="10">
        <v>1100</v>
      </c>
      <c r="R15" s="10">
        <v>9</v>
      </c>
      <c r="S15" s="10">
        <v>48</v>
      </c>
      <c r="T15" s="10"/>
      <c r="U15" s="10"/>
      <c r="V15" s="10">
        <v>391</v>
      </c>
      <c r="W15" s="12">
        <v>41621</v>
      </c>
      <c r="X15" s="10">
        <v>2</v>
      </c>
      <c r="Y15" s="10">
        <v>4042396</v>
      </c>
      <c r="Z15" s="10">
        <v>13</v>
      </c>
      <c r="AA15" s="10">
        <v>11</v>
      </c>
      <c r="AB15" s="10">
        <v>1</v>
      </c>
      <c r="AC15" s="11">
        <v>3</v>
      </c>
      <c r="AD15" s="13">
        <v>176.32</v>
      </c>
    </row>
    <row r="16" spans="1:30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14</v>
      </c>
      <c r="F16" s="7">
        <v>3</v>
      </c>
      <c r="G16" s="6">
        <f t="shared" si="1"/>
        <v>198.35999999999999</v>
      </c>
      <c r="H16" s="5">
        <v>9</v>
      </c>
      <c r="I16" s="10">
        <v>0</v>
      </c>
      <c r="J16" s="6">
        <f t="shared" si="2"/>
        <v>125.27999999999999</v>
      </c>
      <c r="K16" s="5"/>
      <c r="L16" s="10"/>
      <c r="M16" s="8"/>
      <c r="N16" s="11">
        <v>91.64</v>
      </c>
      <c r="O16" s="10">
        <v>2</v>
      </c>
      <c r="P16" s="10">
        <v>1050</v>
      </c>
      <c r="Q16" s="10">
        <v>1100</v>
      </c>
      <c r="R16" s="10">
        <v>9</v>
      </c>
      <c r="S16" s="10">
        <v>52</v>
      </c>
      <c r="T16" s="10"/>
      <c r="U16" s="10"/>
      <c r="V16" s="10">
        <v>398</v>
      </c>
      <c r="W16" s="12">
        <v>41623</v>
      </c>
      <c r="X16" s="10">
        <v>2</v>
      </c>
      <c r="Y16" s="10">
        <v>493535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>
      <c r="A17" s="9">
        <f t="shared" si="3"/>
        <v>10</v>
      </c>
      <c r="B17" s="10">
        <v>1</v>
      </c>
      <c r="C17" s="10">
        <v>3.75</v>
      </c>
      <c r="D17" s="6">
        <f t="shared" si="0"/>
        <v>18.27</v>
      </c>
      <c r="E17" s="5">
        <v>2</v>
      </c>
      <c r="F17" s="7">
        <v>7</v>
      </c>
      <c r="G17" s="6">
        <f t="shared" si="1"/>
        <v>35.96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91.06</v>
      </c>
      <c r="O17" s="10">
        <v>2</v>
      </c>
      <c r="P17" s="10">
        <v>1050</v>
      </c>
      <c r="Q17" s="10">
        <v>1100</v>
      </c>
      <c r="R17" s="10">
        <v>9</v>
      </c>
      <c r="S17" s="10">
        <v>55</v>
      </c>
      <c r="T17" s="10"/>
      <c r="U17" s="10"/>
      <c r="V17" s="10">
        <v>400</v>
      </c>
      <c r="W17" s="24">
        <v>41623</v>
      </c>
      <c r="X17" s="10">
        <v>3</v>
      </c>
      <c r="Y17" s="10">
        <v>3791038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>
      <c r="A18" s="9">
        <f t="shared" si="3"/>
        <v>11</v>
      </c>
      <c r="B18" s="10">
        <v>1</v>
      </c>
      <c r="C18" s="10">
        <v>3.75</v>
      </c>
      <c r="D18" s="6">
        <f t="shared" si="0"/>
        <v>18.27</v>
      </c>
      <c r="E18" s="5">
        <v>9</v>
      </c>
      <c r="F18" s="7">
        <v>8</v>
      </c>
      <c r="G18" s="6">
        <f t="shared" si="1"/>
        <v>134.56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f>IF(B18=0,0,(D18+G18)-(D17+G17))</f>
        <v>98.600000000000009</v>
      </c>
      <c r="O18" s="10">
        <v>2</v>
      </c>
      <c r="P18" s="10">
        <v>1050</v>
      </c>
      <c r="Q18" s="10">
        <v>1100</v>
      </c>
      <c r="R18" s="10">
        <v>9</v>
      </c>
      <c r="S18" s="10">
        <v>50</v>
      </c>
      <c r="T18" s="10"/>
      <c r="U18" s="10"/>
      <c r="V18" s="10">
        <v>405</v>
      </c>
      <c r="W18" s="24">
        <v>41626</v>
      </c>
      <c r="X18" s="10">
        <v>2</v>
      </c>
      <c r="Y18" s="10">
        <v>3791043</v>
      </c>
      <c r="Z18" s="10">
        <v>14</v>
      </c>
      <c r="AA18" s="10">
        <v>4.25</v>
      </c>
      <c r="AB18" s="10">
        <v>1</v>
      </c>
      <c r="AC18" s="11">
        <v>4</v>
      </c>
      <c r="AD18" s="13">
        <v>181.25</v>
      </c>
    </row>
    <row r="19" spans="1:30">
      <c r="A19" s="9">
        <f t="shared" si="3"/>
        <v>12</v>
      </c>
      <c r="B19" s="10">
        <v>1</v>
      </c>
      <c r="C19" s="10">
        <v>3.75</v>
      </c>
      <c r="D19" s="6">
        <f t="shared" si="0"/>
        <v>18.27</v>
      </c>
      <c r="E19" s="5">
        <v>13</v>
      </c>
      <c r="F19" s="7">
        <v>10</v>
      </c>
      <c r="G19" s="6">
        <f t="shared" si="1"/>
        <v>192.55999999999997</v>
      </c>
      <c r="H19" s="5">
        <v>3</v>
      </c>
      <c r="I19" s="10">
        <v>10</v>
      </c>
      <c r="J19" s="6">
        <f t="shared" si="2"/>
        <v>53.36</v>
      </c>
      <c r="K19" s="5"/>
      <c r="L19" s="10"/>
      <c r="M19" s="8"/>
      <c r="N19" s="11">
        <v>92.8</v>
      </c>
      <c r="O19" s="10">
        <v>2</v>
      </c>
      <c r="P19" s="10">
        <v>1050</v>
      </c>
      <c r="Q19" s="10">
        <v>1100</v>
      </c>
      <c r="R19" s="10">
        <v>9</v>
      </c>
      <c r="S19" s="10">
        <v>51</v>
      </c>
      <c r="T19" s="10"/>
      <c r="U19" s="10"/>
      <c r="V19" s="10">
        <v>404</v>
      </c>
      <c r="W19" s="24">
        <v>41631</v>
      </c>
      <c r="X19" s="10">
        <v>2</v>
      </c>
      <c r="Y19" s="10">
        <v>3791049</v>
      </c>
      <c r="Z19" s="10">
        <v>14</v>
      </c>
      <c r="AA19" s="10">
        <v>5</v>
      </c>
      <c r="AB19" s="10">
        <v>1</v>
      </c>
      <c r="AC19" s="11">
        <v>5.5</v>
      </c>
      <c r="AD19" s="13">
        <v>180.38</v>
      </c>
    </row>
    <row r="20" spans="1:30">
      <c r="A20" s="9">
        <f t="shared" si="3"/>
        <v>13</v>
      </c>
      <c r="B20" s="10">
        <v>1</v>
      </c>
      <c r="C20" s="10">
        <v>3.75</v>
      </c>
      <c r="D20" s="6">
        <f t="shared" si="0"/>
        <v>18.27</v>
      </c>
      <c r="E20" s="5">
        <v>13</v>
      </c>
      <c r="F20" s="7">
        <v>10</v>
      </c>
      <c r="G20" s="6">
        <f t="shared" si="1"/>
        <v>192.55999999999997</v>
      </c>
      <c r="H20" s="5">
        <v>10</v>
      </c>
      <c r="I20" s="10">
        <v>7</v>
      </c>
      <c r="J20" s="6">
        <f t="shared" si="2"/>
        <v>147.32</v>
      </c>
      <c r="K20" s="5"/>
      <c r="L20" s="10"/>
      <c r="M20" s="8"/>
      <c r="N20" s="11">
        <v>93.96</v>
      </c>
      <c r="O20" s="10">
        <v>2</v>
      </c>
      <c r="P20" s="10">
        <v>1050</v>
      </c>
      <c r="Q20" s="10">
        <v>1100</v>
      </c>
      <c r="R20" s="10">
        <v>9</v>
      </c>
      <c r="S20" s="10">
        <v>58</v>
      </c>
      <c r="T20" s="10"/>
      <c r="U20" s="10"/>
      <c r="V20" s="14">
        <v>404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3.75</v>
      </c>
      <c r="D21" s="6">
        <f t="shared" si="0"/>
        <v>18.27</v>
      </c>
      <c r="E21" s="5">
        <v>4</v>
      </c>
      <c r="F21" s="7">
        <v>4</v>
      </c>
      <c r="G21" s="6">
        <f t="shared" si="1"/>
        <v>60.319999999999993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v>96.28</v>
      </c>
      <c r="O21" s="10">
        <v>2</v>
      </c>
      <c r="P21" s="10">
        <v>1050</v>
      </c>
      <c r="Q21" s="10">
        <v>1100</v>
      </c>
      <c r="R21" s="16">
        <v>9</v>
      </c>
      <c r="S21" s="10">
        <v>56</v>
      </c>
      <c r="T21" s="10"/>
      <c r="U21" s="10"/>
      <c r="V21" s="10">
        <v>404</v>
      </c>
      <c r="W21" s="65" t="s">
        <v>111</v>
      </c>
      <c r="X21" s="65"/>
      <c r="Y21" s="65"/>
      <c r="Z21" s="65"/>
      <c r="AA21" s="65"/>
      <c r="AB21" s="65"/>
      <c r="AC21" s="65"/>
      <c r="AD21" s="65"/>
    </row>
    <row r="22" spans="1:30">
      <c r="A22" s="9">
        <f t="shared" si="3"/>
        <v>15</v>
      </c>
      <c r="B22" s="10">
        <v>1</v>
      </c>
      <c r="C22" s="10">
        <v>3.75</v>
      </c>
      <c r="D22" s="6">
        <f t="shared" si="0"/>
        <v>18.27</v>
      </c>
      <c r="E22" s="5">
        <v>11</v>
      </c>
      <c r="F22" s="7">
        <v>4</v>
      </c>
      <c r="G22" s="6">
        <f t="shared" si="1"/>
        <v>157.76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97.440000000000012</v>
      </c>
      <c r="O22" s="10">
        <v>2</v>
      </c>
      <c r="P22" s="10">
        <v>1050</v>
      </c>
      <c r="Q22" s="10">
        <v>1100</v>
      </c>
      <c r="R22" s="10">
        <v>9</v>
      </c>
      <c r="S22" s="10">
        <v>50</v>
      </c>
      <c r="T22" s="10"/>
      <c r="U22" s="10"/>
      <c r="V22" s="10">
        <v>407</v>
      </c>
      <c r="W22" s="24">
        <v>41633</v>
      </c>
      <c r="X22" s="10">
        <v>3</v>
      </c>
      <c r="Y22" s="10">
        <v>3831056</v>
      </c>
      <c r="Z22" s="10">
        <v>14</v>
      </c>
      <c r="AA22" s="10">
        <v>6</v>
      </c>
      <c r="AB22" s="10">
        <v>1</v>
      </c>
      <c r="AC22" s="10">
        <v>0</v>
      </c>
      <c r="AD22" s="10">
        <v>187.92</v>
      </c>
    </row>
    <row r="23" spans="1:30">
      <c r="A23" s="9">
        <f t="shared" si="3"/>
        <v>16</v>
      </c>
      <c r="B23" s="10">
        <v>1</v>
      </c>
      <c r="C23" s="10">
        <v>3.75</v>
      </c>
      <c r="D23" s="6">
        <f t="shared" si="0"/>
        <v>18.27</v>
      </c>
      <c r="E23" s="5">
        <v>3</v>
      </c>
      <c r="F23" s="7">
        <v>6</v>
      </c>
      <c r="G23" s="6">
        <f t="shared" si="1"/>
        <v>48.72</v>
      </c>
      <c r="H23" s="5">
        <v>3</v>
      </c>
      <c r="I23" s="10">
        <v>0</v>
      </c>
      <c r="J23" s="6">
        <f t="shared" si="2"/>
        <v>41.76</v>
      </c>
      <c r="K23" s="5"/>
      <c r="L23" s="10"/>
      <c r="M23" s="8"/>
      <c r="N23" s="11">
        <v>96.28</v>
      </c>
      <c r="O23" s="10">
        <v>2</v>
      </c>
      <c r="P23" s="10">
        <v>1050</v>
      </c>
      <c r="Q23" s="10">
        <v>1100</v>
      </c>
      <c r="R23" s="10">
        <v>9</v>
      </c>
      <c r="S23" s="10">
        <v>53</v>
      </c>
      <c r="T23" s="10"/>
      <c r="U23" s="10"/>
      <c r="V23" s="10">
        <v>406</v>
      </c>
      <c r="W23" s="24">
        <v>41637</v>
      </c>
      <c r="X23" s="10">
        <v>2</v>
      </c>
      <c r="Y23" s="10">
        <v>3211189</v>
      </c>
      <c r="Z23" s="10">
        <v>14</v>
      </c>
      <c r="AA23" s="10">
        <v>5</v>
      </c>
      <c r="AB23" s="10">
        <v>1</v>
      </c>
      <c r="AC23" s="10">
        <v>4</v>
      </c>
      <c r="AD23" s="10">
        <v>182.12</v>
      </c>
    </row>
    <row r="24" spans="1:30">
      <c r="A24" s="9">
        <f t="shared" si="3"/>
        <v>17</v>
      </c>
      <c r="B24" s="10">
        <v>1</v>
      </c>
      <c r="C24" s="10">
        <v>3.75</v>
      </c>
      <c r="D24" s="6">
        <f t="shared" si="0"/>
        <v>18.27</v>
      </c>
      <c r="E24" s="5">
        <v>10</v>
      </c>
      <c r="F24" s="7">
        <v>6</v>
      </c>
      <c r="G24" s="6">
        <f t="shared" si="1"/>
        <v>146.16</v>
      </c>
      <c r="H24" s="5">
        <v>3</v>
      </c>
      <c r="I24" s="10">
        <v>0</v>
      </c>
      <c r="J24" s="6">
        <f t="shared" si="2"/>
        <v>41.76</v>
      </c>
      <c r="K24" s="5"/>
      <c r="L24" s="10"/>
      <c r="M24" s="8"/>
      <c r="N24" s="11">
        <f>IF(B24=0,0,(D24+G24)-(D23+G23))</f>
        <v>97.440000000000012</v>
      </c>
      <c r="O24" s="10">
        <v>2</v>
      </c>
      <c r="P24" s="10">
        <v>1050</v>
      </c>
      <c r="Q24" s="10">
        <v>1100</v>
      </c>
      <c r="R24" s="10">
        <v>9</v>
      </c>
      <c r="S24" s="10">
        <v>56</v>
      </c>
      <c r="T24" s="10"/>
      <c r="U24" s="10"/>
      <c r="V24" s="10">
        <v>408</v>
      </c>
      <c r="W24" s="24">
        <v>42004</v>
      </c>
      <c r="X24" s="10">
        <v>3</v>
      </c>
      <c r="Y24" s="10">
        <v>4080604</v>
      </c>
      <c r="Z24" s="10">
        <v>14</v>
      </c>
      <c r="AA24" s="10">
        <v>0</v>
      </c>
      <c r="AB24" s="10">
        <v>1</v>
      </c>
      <c r="AC24" s="10">
        <v>4</v>
      </c>
      <c r="AD24" s="10">
        <v>176.32</v>
      </c>
    </row>
    <row r="25" spans="1:30">
      <c r="A25" s="9">
        <f t="shared" si="3"/>
        <v>18</v>
      </c>
      <c r="B25" s="10">
        <v>1</v>
      </c>
      <c r="C25" s="10">
        <v>3.75</v>
      </c>
      <c r="D25" s="6">
        <f t="shared" si="0"/>
        <v>18.27</v>
      </c>
      <c r="E25" s="5">
        <v>14</v>
      </c>
      <c r="F25" s="7">
        <v>3</v>
      </c>
      <c r="G25" s="6">
        <f t="shared" si="1"/>
        <v>198.35999999999999</v>
      </c>
      <c r="H25" s="5">
        <v>6</v>
      </c>
      <c r="I25" s="10">
        <v>3</v>
      </c>
      <c r="J25" s="6">
        <f t="shared" si="2"/>
        <v>87</v>
      </c>
      <c r="K25" s="5"/>
      <c r="L25" s="10"/>
      <c r="M25" s="8"/>
      <c r="N25" s="11">
        <v>97.44</v>
      </c>
      <c r="O25" s="10">
        <v>2</v>
      </c>
      <c r="P25" s="10">
        <v>1050</v>
      </c>
      <c r="Q25" s="10">
        <v>1100</v>
      </c>
      <c r="R25" s="10">
        <v>9</v>
      </c>
      <c r="S25" s="10">
        <v>49</v>
      </c>
      <c r="T25" s="10"/>
      <c r="U25" s="10"/>
      <c r="V25" s="17">
        <v>410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1</v>
      </c>
      <c r="F26" s="7">
        <v>4</v>
      </c>
      <c r="G26" s="6">
        <f t="shared" si="1"/>
        <v>18.559999999999999</v>
      </c>
      <c r="H26" s="5">
        <v>13</v>
      </c>
      <c r="I26" s="10">
        <v>3</v>
      </c>
      <c r="J26" s="6">
        <f t="shared" si="2"/>
        <v>184.44</v>
      </c>
      <c r="K26" s="5"/>
      <c r="L26" s="10"/>
      <c r="M26" s="8"/>
      <c r="N26" s="11">
        <v>98.89</v>
      </c>
      <c r="O26" s="10">
        <v>2</v>
      </c>
      <c r="P26" s="10">
        <v>1050</v>
      </c>
      <c r="Q26" s="10">
        <v>1100</v>
      </c>
      <c r="R26" s="10">
        <v>9</v>
      </c>
      <c r="S26" s="10">
        <v>53</v>
      </c>
      <c r="T26" s="10"/>
      <c r="U26" s="10"/>
      <c r="V26" s="10">
        <v>409</v>
      </c>
      <c r="W26" s="44" t="s">
        <v>37</v>
      </c>
      <c r="X26" s="44"/>
      <c r="Y26" s="44"/>
      <c r="Z26" s="44"/>
      <c r="AA26" s="44"/>
      <c r="AB26" s="44"/>
      <c r="AC26" s="39">
        <v>191.11</v>
      </c>
      <c r="AD26" s="39"/>
    </row>
    <row r="27" spans="1:30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7</v>
      </c>
      <c r="F27" s="7">
        <v>1</v>
      </c>
      <c r="G27" s="6">
        <f t="shared" si="1"/>
        <v>98.6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93.96</v>
      </c>
      <c r="O27" s="10">
        <v>2</v>
      </c>
      <c r="P27" s="10">
        <v>1050</v>
      </c>
      <c r="Q27" s="10">
        <v>1100</v>
      </c>
      <c r="R27" s="10">
        <v>9</v>
      </c>
      <c r="S27" s="10">
        <v>54</v>
      </c>
      <c r="T27" s="10"/>
      <c r="U27" s="10"/>
      <c r="V27" s="10">
        <v>405</v>
      </c>
      <c r="W27" s="38" t="s">
        <v>13</v>
      </c>
      <c r="X27" s="38"/>
      <c r="Y27" s="38"/>
      <c r="Z27" s="38"/>
      <c r="AA27" s="38"/>
      <c r="AB27" s="38"/>
      <c r="AC27" s="39">
        <v>2655.52</v>
      </c>
      <c r="AD27" s="39"/>
    </row>
    <row r="28" spans="1:30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11</v>
      </c>
      <c r="F28" s="7">
        <v>2</v>
      </c>
      <c r="G28" s="6">
        <f t="shared" si="1"/>
        <v>155.44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 t="s">
        <v>64</v>
      </c>
      <c r="N28" s="11">
        <v>60.03</v>
      </c>
      <c r="O28" s="10">
        <v>1</v>
      </c>
      <c r="P28" s="10">
        <v>1700</v>
      </c>
      <c r="Q28" s="10">
        <v>1700</v>
      </c>
      <c r="R28" s="10">
        <v>9</v>
      </c>
      <c r="S28" s="10">
        <v>15</v>
      </c>
      <c r="T28" s="10"/>
      <c r="U28" s="10"/>
      <c r="V28" s="10">
        <v>270</v>
      </c>
      <c r="W28" s="38" t="s">
        <v>38</v>
      </c>
      <c r="X28" s="38"/>
      <c r="Y28" s="38"/>
      <c r="Z28" s="38"/>
      <c r="AA28" s="38"/>
      <c r="AB28" s="38"/>
      <c r="AC28" s="39">
        <v>334.95</v>
      </c>
      <c r="AD28" s="39"/>
    </row>
    <row r="29" spans="1:30">
      <c r="A29" s="9">
        <f t="shared" si="3"/>
        <v>22</v>
      </c>
      <c r="B29" s="10">
        <v>1</v>
      </c>
      <c r="C29" s="10">
        <v>3.75</v>
      </c>
      <c r="D29" s="6">
        <f t="shared" si="0"/>
        <v>18.27</v>
      </c>
      <c r="E29" s="5">
        <v>11</v>
      </c>
      <c r="F29" s="7">
        <v>2</v>
      </c>
      <c r="G29" s="6">
        <f t="shared" si="1"/>
        <v>155.44</v>
      </c>
      <c r="H29" s="5">
        <v>1</v>
      </c>
      <c r="I29" s="10">
        <v>5</v>
      </c>
      <c r="J29" s="6">
        <v>19.72</v>
      </c>
      <c r="K29" s="5"/>
      <c r="L29" s="10"/>
      <c r="M29" s="8"/>
      <c r="N29" s="11">
        <f>IF(B29=0,0,(D29+G29)-(D28+G28))</f>
        <v>0</v>
      </c>
      <c r="O29" s="10">
        <v>0</v>
      </c>
      <c r="P29" s="10">
        <v>1700</v>
      </c>
      <c r="Q29" s="10">
        <v>1700</v>
      </c>
      <c r="R29" s="10">
        <v>9</v>
      </c>
      <c r="S29" s="10">
        <v>15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>
        <v>2511.6799999999998</v>
      </c>
      <c r="AD29" s="39"/>
    </row>
    <row r="30" spans="1:30">
      <c r="A30" s="9">
        <f t="shared" si="3"/>
        <v>23</v>
      </c>
      <c r="B30" s="10">
        <v>1</v>
      </c>
      <c r="C30" s="10">
        <v>3.75</v>
      </c>
      <c r="D30" s="6">
        <f t="shared" si="0"/>
        <v>18.27</v>
      </c>
      <c r="E30" s="5">
        <v>1</v>
      </c>
      <c r="F30" s="7">
        <v>5.5</v>
      </c>
      <c r="G30" s="6">
        <f t="shared" si="1"/>
        <v>20.299999999999997</v>
      </c>
      <c r="H30" s="5">
        <v>4</v>
      </c>
      <c r="I30" s="10">
        <v>0</v>
      </c>
      <c r="J30" s="6">
        <f t="shared" ref="J30:J39" si="4">((+H30*12)+I30)*1.16</f>
        <v>55.679999999999993</v>
      </c>
      <c r="K30" s="5"/>
      <c r="L30" s="10"/>
      <c r="M30" s="8"/>
      <c r="N30" s="11">
        <v>80.930000000000007</v>
      </c>
      <c r="O30" s="10">
        <v>1</v>
      </c>
      <c r="P30" s="10">
        <v>1050</v>
      </c>
      <c r="Q30" s="10">
        <v>1100</v>
      </c>
      <c r="R30" s="10">
        <v>9</v>
      </c>
      <c r="S30" s="10">
        <v>62</v>
      </c>
      <c r="T30" s="10"/>
      <c r="U30" s="10"/>
      <c r="V30" s="10">
        <v>369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3.75</v>
      </c>
      <c r="D31" s="6">
        <f t="shared" si="0"/>
        <v>18.27</v>
      </c>
      <c r="E31" s="5">
        <v>1</v>
      </c>
      <c r="F31" s="7">
        <v>5.5</v>
      </c>
      <c r="G31" s="6">
        <f t="shared" si="1"/>
        <v>20.299999999999997</v>
      </c>
      <c r="H31" s="5">
        <v>11</v>
      </c>
      <c r="I31" s="10">
        <v>5</v>
      </c>
      <c r="J31" s="6">
        <f t="shared" si="4"/>
        <v>158.91999999999999</v>
      </c>
      <c r="K31" s="5"/>
      <c r="L31" s="10"/>
      <c r="M31" s="8"/>
      <c r="N31" s="11">
        <v>103.24</v>
      </c>
      <c r="O31" s="10">
        <v>1</v>
      </c>
      <c r="P31" s="10">
        <v>1050</v>
      </c>
      <c r="Q31" s="10">
        <v>1100</v>
      </c>
      <c r="R31" s="10">
        <v>9</v>
      </c>
      <c r="S31" s="10">
        <v>57</v>
      </c>
      <c r="T31" s="10"/>
      <c r="U31" s="10"/>
      <c r="V31" s="10">
        <v>396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3.75</v>
      </c>
      <c r="D32" s="6">
        <f t="shared" si="0"/>
        <v>18.27</v>
      </c>
      <c r="E32" s="5">
        <v>5</v>
      </c>
      <c r="F32" s="7">
        <v>7</v>
      </c>
      <c r="G32" s="6">
        <f t="shared" si="1"/>
        <v>77.72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/>
      <c r="N32" s="11">
        <v>104.98</v>
      </c>
      <c r="O32" s="10">
        <v>1</v>
      </c>
      <c r="P32" s="10">
        <v>1050</v>
      </c>
      <c r="Q32" s="10">
        <v>1100</v>
      </c>
      <c r="R32" s="10">
        <v>9</v>
      </c>
      <c r="S32" s="10">
        <v>51</v>
      </c>
      <c r="T32" s="10"/>
      <c r="U32" s="10"/>
      <c r="V32" s="10">
        <v>403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3.75</v>
      </c>
      <c r="D33" s="6">
        <f t="shared" si="0"/>
        <v>18.27</v>
      </c>
      <c r="E33" s="5">
        <v>5</v>
      </c>
      <c r="F33" s="7">
        <v>7</v>
      </c>
      <c r="G33" s="6">
        <f t="shared" si="1"/>
        <v>77.72</v>
      </c>
      <c r="H33" s="5">
        <v>4</v>
      </c>
      <c r="I33" s="10">
        <v>2</v>
      </c>
      <c r="J33" s="6">
        <f t="shared" si="4"/>
        <v>57.999999999999993</v>
      </c>
      <c r="K33" s="5"/>
      <c r="L33" s="10"/>
      <c r="M33" s="8" t="s">
        <v>112</v>
      </c>
      <c r="N33" s="11">
        <v>39.44</v>
      </c>
      <c r="O33" s="10">
        <v>0</v>
      </c>
      <c r="P33" s="10">
        <v>1700</v>
      </c>
      <c r="Q33" s="10">
        <v>1700</v>
      </c>
      <c r="R33" s="10">
        <v>9</v>
      </c>
      <c r="S33" s="10">
        <v>15</v>
      </c>
      <c r="T33" s="10"/>
      <c r="U33" s="10"/>
      <c r="V33" s="10">
        <v>140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3.75</v>
      </c>
      <c r="D34" s="6">
        <f t="shared" si="0"/>
        <v>18.27</v>
      </c>
      <c r="E34" s="5">
        <v>5</v>
      </c>
      <c r="F34" s="7">
        <v>7</v>
      </c>
      <c r="G34" s="6">
        <f t="shared" si="1"/>
        <v>77.72</v>
      </c>
      <c r="H34" s="5">
        <v>4</v>
      </c>
      <c r="I34" s="10">
        <v>2</v>
      </c>
      <c r="J34" s="6">
        <f t="shared" si="4"/>
        <v>57.999999999999993</v>
      </c>
      <c r="K34" s="5"/>
      <c r="L34" s="10"/>
      <c r="M34" s="8" t="s">
        <v>113</v>
      </c>
      <c r="N34" s="11">
        <f>IF(B34=0,0,(D34+G34)-(D33+G33))</f>
        <v>0</v>
      </c>
      <c r="O34" s="10">
        <v>0</v>
      </c>
      <c r="P34" s="10">
        <v>1700</v>
      </c>
      <c r="Q34" s="10">
        <v>1700</v>
      </c>
      <c r="R34" s="10">
        <v>9</v>
      </c>
      <c r="S34" s="10">
        <v>15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3.75</v>
      </c>
      <c r="D35" s="6">
        <f t="shared" si="0"/>
        <v>18.27</v>
      </c>
      <c r="E35" s="5">
        <v>12</v>
      </c>
      <c r="F35" s="7">
        <v>3</v>
      </c>
      <c r="G35" s="6">
        <f t="shared" si="1"/>
        <v>170.51999999999998</v>
      </c>
      <c r="H35" s="5">
        <v>4</v>
      </c>
      <c r="I35" s="10">
        <v>2</v>
      </c>
      <c r="J35" s="6">
        <f t="shared" si="4"/>
        <v>57.999999999999993</v>
      </c>
      <c r="K35" s="5"/>
      <c r="L35" s="10"/>
      <c r="M35" s="8"/>
      <c r="N35" s="11">
        <f>IF(B35=0,0,(D35+G35)-(D34+G34))</f>
        <v>92.8</v>
      </c>
      <c r="O35" s="10">
        <v>2</v>
      </c>
      <c r="P35" s="10">
        <v>1050</v>
      </c>
      <c r="Q35" s="10">
        <v>1100</v>
      </c>
      <c r="R35" s="10">
        <v>9</v>
      </c>
      <c r="S35" s="10">
        <v>54</v>
      </c>
      <c r="T35" s="10"/>
      <c r="U35" s="10"/>
      <c r="V35" s="10">
        <v>339</v>
      </c>
      <c r="W35" s="19" t="s">
        <v>45</v>
      </c>
      <c r="X35" s="19"/>
      <c r="Y35" s="34" t="s">
        <v>114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3.75</v>
      </c>
      <c r="D36" s="6">
        <f t="shared" si="0"/>
        <v>18.27</v>
      </c>
      <c r="E36" s="5">
        <v>1</v>
      </c>
      <c r="F36" s="7">
        <v>4</v>
      </c>
      <c r="G36" s="6">
        <f t="shared" si="1"/>
        <v>18.559999999999999</v>
      </c>
      <c r="H36" s="5">
        <v>9</v>
      </c>
      <c r="I36" s="10">
        <v>6</v>
      </c>
      <c r="J36" s="6">
        <f t="shared" si="4"/>
        <v>132.23999999999998</v>
      </c>
      <c r="K36" s="5"/>
      <c r="L36" s="10"/>
      <c r="M36" s="8"/>
      <c r="N36" s="11">
        <v>104.4</v>
      </c>
      <c r="O36" s="10">
        <v>1</v>
      </c>
      <c r="P36" s="10">
        <v>1050</v>
      </c>
      <c r="Q36" s="10">
        <v>1100</v>
      </c>
      <c r="R36" s="10">
        <v>9</v>
      </c>
      <c r="S36" s="10">
        <v>52</v>
      </c>
      <c r="T36" s="10"/>
      <c r="U36" s="10"/>
      <c r="V36" s="10">
        <v>386</v>
      </c>
      <c r="W36" s="34" t="s">
        <v>115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3.75</v>
      </c>
      <c r="D37" s="6">
        <f t="shared" si="0"/>
        <v>18.27</v>
      </c>
      <c r="E37" s="5">
        <v>3</v>
      </c>
      <c r="F37" s="7">
        <v>3</v>
      </c>
      <c r="G37" s="6">
        <f t="shared" si="1"/>
        <v>45.239999999999995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v>89.32</v>
      </c>
      <c r="O37" s="10">
        <v>1</v>
      </c>
      <c r="P37" s="10">
        <v>1050</v>
      </c>
      <c r="Q37" s="10">
        <v>1100</v>
      </c>
      <c r="R37" s="10">
        <v>9</v>
      </c>
      <c r="S37" s="10">
        <v>55</v>
      </c>
      <c r="T37" s="10"/>
      <c r="U37" s="10"/>
      <c r="V37" s="10">
        <v>396</v>
      </c>
      <c r="W37" s="34" t="s">
        <v>116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3.75</v>
      </c>
      <c r="D38" s="6">
        <f t="shared" si="0"/>
        <v>18.27</v>
      </c>
      <c r="E38" s="5">
        <v>9</v>
      </c>
      <c r="F38" s="7">
        <v>1</v>
      </c>
      <c r="G38" s="6">
        <f t="shared" si="1"/>
        <v>126.44</v>
      </c>
      <c r="H38" s="5">
        <v>14</v>
      </c>
      <c r="I38" s="10">
        <v>0</v>
      </c>
      <c r="J38" s="6">
        <f t="shared" si="4"/>
        <v>194.88</v>
      </c>
      <c r="K38" s="5"/>
      <c r="L38" s="10"/>
      <c r="M38" s="8"/>
      <c r="N38" s="11">
        <v>81.2</v>
      </c>
      <c r="O38" s="10">
        <v>1</v>
      </c>
      <c r="P38" s="10">
        <v>1050</v>
      </c>
      <c r="Q38" s="10">
        <v>1100</v>
      </c>
      <c r="R38" s="10">
        <v>9</v>
      </c>
      <c r="S38" s="10">
        <v>52</v>
      </c>
      <c r="T38" s="10"/>
      <c r="U38" s="10"/>
      <c r="V38" s="10">
        <v>408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3.75</v>
      </c>
      <c r="D39" s="6">
        <f t="shared" si="0"/>
        <v>18.27</v>
      </c>
      <c r="E39" s="5">
        <v>11</v>
      </c>
      <c r="F39" s="7">
        <v>1</v>
      </c>
      <c r="G39" s="6">
        <f t="shared" si="1"/>
        <v>154.28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/>
      <c r="N39" s="11">
        <f>IF(B39=0,0,(D39+G39)-(D38+G38))</f>
        <v>27.840000000000003</v>
      </c>
      <c r="O39" s="10">
        <v>0</v>
      </c>
      <c r="P39" s="10">
        <v>1700</v>
      </c>
      <c r="Q39" s="10">
        <v>1700</v>
      </c>
      <c r="R39" s="10">
        <v>9</v>
      </c>
      <c r="S39" s="10">
        <v>42</v>
      </c>
      <c r="T39" s="10"/>
      <c r="U39" s="10"/>
      <c r="V39" s="10">
        <v>130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2511.5000000000005</v>
      </c>
      <c r="O40" s="20"/>
      <c r="T40" s="22" t="s">
        <v>34</v>
      </c>
      <c r="U40" s="20">
        <f>SUM(U9:U39)</f>
        <v>0</v>
      </c>
      <c r="V40" s="20">
        <f>SUM(V9:V39)</f>
        <v>10585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2511.5000000000005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10585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U39" sqref="U39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9.83203125" customWidth="1"/>
    <col min="24" max="24" width="10.5" customWidth="1"/>
    <col min="25" max="25" width="11.1640625" customWidth="1"/>
    <col min="26" max="26" width="4.1640625" customWidth="1"/>
    <col min="27" max="27" width="6.5" customWidth="1"/>
    <col min="28" max="28" width="4.1640625" customWidth="1"/>
    <col min="29" max="29" width="5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2</v>
      </c>
      <c r="D8" s="6">
        <f t="shared" ref="D8:D39" si="0">((+B8*12)+C8)*1.16</f>
        <v>16.239999999999998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14</v>
      </c>
      <c r="I8" s="5">
        <v>2</v>
      </c>
      <c r="J8" s="6">
        <f t="shared" ref="J8:J28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2</v>
      </c>
      <c r="D9" s="6">
        <f t="shared" si="0"/>
        <v>16.239999999999998</v>
      </c>
      <c r="E9" s="5">
        <v>9</v>
      </c>
      <c r="F9" s="7">
        <v>0</v>
      </c>
      <c r="G9" s="6">
        <f t="shared" si="1"/>
        <v>125.27999999999999</v>
      </c>
      <c r="H9" s="5">
        <v>14</v>
      </c>
      <c r="I9" s="10">
        <v>3.5</v>
      </c>
      <c r="J9" s="6">
        <f t="shared" si="2"/>
        <v>198.94</v>
      </c>
      <c r="K9" s="5"/>
      <c r="L9" s="10"/>
      <c r="M9" s="8"/>
      <c r="N9" s="11">
        <f>IF(B9=0,0,(D9+G9)-(D8+G8))</f>
        <v>93.95999999999998</v>
      </c>
      <c r="O9" s="10">
        <v>1</v>
      </c>
      <c r="P9" s="10">
        <v>1050</v>
      </c>
      <c r="Q9" s="10">
        <v>1250</v>
      </c>
      <c r="R9" s="10">
        <v>9</v>
      </c>
      <c r="S9" s="10">
        <v>49</v>
      </c>
      <c r="T9" s="10"/>
      <c r="U9" s="10"/>
      <c r="V9" s="10">
        <v>409</v>
      </c>
      <c r="W9" s="12">
        <v>41579</v>
      </c>
      <c r="X9" s="10">
        <v>2</v>
      </c>
      <c r="Y9" s="10">
        <v>4240541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>
      <c r="A10" s="9">
        <f t="shared" ref="A10:A36" si="3">SUM(A9+1)</f>
        <v>3</v>
      </c>
      <c r="B10" s="10">
        <v>1</v>
      </c>
      <c r="C10" s="10">
        <v>2</v>
      </c>
      <c r="D10" s="6">
        <f t="shared" si="0"/>
        <v>16.239999999999998</v>
      </c>
      <c r="E10" s="5">
        <v>14</v>
      </c>
      <c r="F10" s="7">
        <v>4</v>
      </c>
      <c r="G10" s="6">
        <f t="shared" si="1"/>
        <v>199.51999999999998</v>
      </c>
      <c r="H10" s="5">
        <v>2</v>
      </c>
      <c r="I10" s="10">
        <v>1</v>
      </c>
      <c r="J10" s="6">
        <f t="shared" si="2"/>
        <v>28.999999999999996</v>
      </c>
      <c r="K10" s="5"/>
      <c r="L10" s="10"/>
      <c r="M10" s="8"/>
      <c r="N10" s="11">
        <v>84.68</v>
      </c>
      <c r="O10" s="10">
        <v>1</v>
      </c>
      <c r="P10" s="10">
        <v>1050</v>
      </c>
      <c r="Q10" s="10">
        <v>1250</v>
      </c>
      <c r="R10" s="10">
        <v>9</v>
      </c>
      <c r="S10" s="10">
        <v>46</v>
      </c>
      <c r="T10" s="10"/>
      <c r="U10" s="10"/>
      <c r="V10" s="10">
        <v>428</v>
      </c>
      <c r="W10" s="12">
        <v>41582</v>
      </c>
      <c r="X10" s="10">
        <v>3</v>
      </c>
      <c r="Y10" s="10">
        <v>3790980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0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14</v>
      </c>
      <c r="F11" s="7">
        <v>2</v>
      </c>
      <c r="G11" s="6">
        <f t="shared" si="1"/>
        <v>197.2</v>
      </c>
      <c r="H11" s="5">
        <v>9</v>
      </c>
      <c r="I11" s="10">
        <v>2</v>
      </c>
      <c r="J11" s="6">
        <f t="shared" si="2"/>
        <v>127.6</v>
      </c>
      <c r="K11" s="5"/>
      <c r="L11" s="10"/>
      <c r="M11" s="8"/>
      <c r="N11" s="11">
        <v>96.28</v>
      </c>
      <c r="O11" s="10">
        <v>1</v>
      </c>
      <c r="P11" s="10">
        <v>1050</v>
      </c>
      <c r="Q11" s="10">
        <v>1250</v>
      </c>
      <c r="R11" s="10">
        <v>9</v>
      </c>
      <c r="S11" s="10">
        <v>46</v>
      </c>
      <c r="T11" s="10"/>
      <c r="U11" s="10"/>
      <c r="V11" s="10">
        <v>393</v>
      </c>
      <c r="W11" s="12">
        <v>41584</v>
      </c>
      <c r="X11" s="10">
        <v>2</v>
      </c>
      <c r="Y11" s="10">
        <v>741428</v>
      </c>
      <c r="Z11" s="10">
        <v>14</v>
      </c>
      <c r="AA11" s="10">
        <v>4</v>
      </c>
      <c r="AB11" s="10">
        <v>1</v>
      </c>
      <c r="AC11" s="11">
        <v>4.75</v>
      </c>
      <c r="AD11" s="13">
        <v>180.09</v>
      </c>
    </row>
    <row r="12" spans="1:30">
      <c r="A12" s="9">
        <f t="shared" si="3"/>
        <v>5</v>
      </c>
      <c r="B12" s="10">
        <v>1</v>
      </c>
      <c r="C12" s="10">
        <v>2</v>
      </c>
      <c r="D12" s="6">
        <f t="shared" si="0"/>
        <v>16.239999999999998</v>
      </c>
      <c r="E12" s="5">
        <v>2</v>
      </c>
      <c r="F12" s="7">
        <v>10</v>
      </c>
      <c r="G12" s="6">
        <f t="shared" si="1"/>
        <v>39.44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93.96</v>
      </c>
      <c r="O12" s="10">
        <v>1</v>
      </c>
      <c r="P12" s="10">
        <v>1050</v>
      </c>
      <c r="Q12" s="10">
        <v>1250</v>
      </c>
      <c r="R12" s="10">
        <v>9</v>
      </c>
      <c r="S12" s="10">
        <v>49</v>
      </c>
      <c r="T12" s="10"/>
      <c r="U12" s="10"/>
      <c r="V12" s="10">
        <v>409</v>
      </c>
      <c r="W12" s="12">
        <v>41586</v>
      </c>
      <c r="X12" s="10">
        <v>3</v>
      </c>
      <c r="Y12" s="10">
        <v>1103279</v>
      </c>
      <c r="Z12" s="10">
        <v>14</v>
      </c>
      <c r="AA12" s="10">
        <v>6</v>
      </c>
      <c r="AB12" s="10">
        <v>1</v>
      </c>
      <c r="AC12" s="11">
        <v>6</v>
      </c>
      <c r="AD12" s="13">
        <v>180.96</v>
      </c>
    </row>
    <row r="13" spans="1:30">
      <c r="A13" s="9">
        <f t="shared" si="3"/>
        <v>6</v>
      </c>
      <c r="B13" s="10">
        <v>1</v>
      </c>
      <c r="C13" s="10">
        <v>2</v>
      </c>
      <c r="D13" s="6">
        <f t="shared" si="0"/>
        <v>16.239999999999998</v>
      </c>
      <c r="E13" s="5">
        <v>9</v>
      </c>
      <c r="F13" s="7">
        <v>5</v>
      </c>
      <c r="G13" s="6">
        <f t="shared" si="1"/>
        <v>131.07999999999998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f>IF(B13=0,0,(D13+G13)-(D12+G12))</f>
        <v>91.64</v>
      </c>
      <c r="O13" s="10">
        <v>1</v>
      </c>
      <c r="P13" s="10">
        <v>1050</v>
      </c>
      <c r="Q13" s="10">
        <v>1250</v>
      </c>
      <c r="R13" s="10">
        <v>9</v>
      </c>
      <c r="S13" s="10">
        <v>48</v>
      </c>
      <c r="T13" s="10"/>
      <c r="U13" s="10"/>
      <c r="V13" s="10">
        <v>406</v>
      </c>
      <c r="W13" s="12">
        <v>41588</v>
      </c>
      <c r="X13" s="10">
        <v>2</v>
      </c>
      <c r="Y13" s="10">
        <v>3790990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0">
      <c r="A14" s="9">
        <f t="shared" si="3"/>
        <v>7</v>
      </c>
      <c r="B14" s="10">
        <v>1</v>
      </c>
      <c r="C14" s="10">
        <v>2</v>
      </c>
      <c r="D14" s="6">
        <f t="shared" si="0"/>
        <v>16.239999999999998</v>
      </c>
      <c r="E14" s="5">
        <v>14</v>
      </c>
      <c r="F14" s="7">
        <v>4</v>
      </c>
      <c r="G14" s="6">
        <f t="shared" si="1"/>
        <v>199.51999999999998</v>
      </c>
      <c r="H14" s="5">
        <v>3</v>
      </c>
      <c r="I14" s="10">
        <v>0</v>
      </c>
      <c r="J14" s="6">
        <f t="shared" si="2"/>
        <v>41.76</v>
      </c>
      <c r="K14" s="5"/>
      <c r="L14" s="10"/>
      <c r="M14" s="8"/>
      <c r="N14" s="11">
        <v>91.93</v>
      </c>
      <c r="O14" s="10">
        <v>1</v>
      </c>
      <c r="P14" s="10">
        <v>1050</v>
      </c>
      <c r="Q14" s="10">
        <v>1250</v>
      </c>
      <c r="R14" s="10">
        <v>9</v>
      </c>
      <c r="S14" s="10">
        <v>54</v>
      </c>
      <c r="T14" s="10"/>
      <c r="U14" s="10"/>
      <c r="V14" s="10">
        <v>405</v>
      </c>
      <c r="W14" s="12">
        <v>41590</v>
      </c>
      <c r="X14" s="10">
        <v>3</v>
      </c>
      <c r="Y14" s="10">
        <v>1631461</v>
      </c>
      <c r="Z14" s="10">
        <v>14</v>
      </c>
      <c r="AA14" s="10">
        <v>0.25</v>
      </c>
      <c r="AB14" s="10">
        <v>1</v>
      </c>
      <c r="AC14" s="11">
        <v>4.5</v>
      </c>
      <c r="AD14" s="13">
        <v>176.61</v>
      </c>
    </row>
    <row r="15" spans="1:30">
      <c r="A15" s="9">
        <f t="shared" si="3"/>
        <v>8</v>
      </c>
      <c r="B15" s="10">
        <v>1</v>
      </c>
      <c r="C15" s="10">
        <v>2</v>
      </c>
      <c r="D15" s="6">
        <f t="shared" si="0"/>
        <v>16.239999999999998</v>
      </c>
      <c r="E15" s="5">
        <v>14</v>
      </c>
      <c r="F15" s="7">
        <v>4</v>
      </c>
      <c r="G15" s="6">
        <f t="shared" si="1"/>
        <v>199.51999999999998</v>
      </c>
      <c r="H15" s="5">
        <v>9</v>
      </c>
      <c r="I15" s="10">
        <v>6</v>
      </c>
      <c r="J15" s="6">
        <f t="shared" si="2"/>
        <v>132.23999999999998</v>
      </c>
      <c r="K15" s="5"/>
      <c r="L15" s="10"/>
      <c r="M15" s="8"/>
      <c r="N15" s="11">
        <v>90.48</v>
      </c>
      <c r="O15" s="10">
        <v>1</v>
      </c>
      <c r="P15" s="10">
        <v>1050</v>
      </c>
      <c r="Q15" s="10">
        <v>1250</v>
      </c>
      <c r="R15" s="10">
        <v>9</v>
      </c>
      <c r="S15" s="10">
        <v>51</v>
      </c>
      <c r="T15" s="10"/>
      <c r="U15" s="10"/>
      <c r="V15" s="10">
        <v>409</v>
      </c>
      <c r="W15" s="12">
        <v>41592</v>
      </c>
      <c r="X15" s="10">
        <v>2</v>
      </c>
      <c r="Y15" s="10">
        <v>1031071</v>
      </c>
      <c r="Z15" s="10">
        <v>14</v>
      </c>
      <c r="AA15" s="10">
        <v>3.75</v>
      </c>
      <c r="AB15" s="10">
        <v>1</v>
      </c>
      <c r="AC15" s="11">
        <v>2.75</v>
      </c>
      <c r="AD15" s="13">
        <v>182.12</v>
      </c>
    </row>
    <row r="16" spans="1:30">
      <c r="A16" s="9">
        <f t="shared" si="3"/>
        <v>9</v>
      </c>
      <c r="B16" s="10">
        <v>1</v>
      </c>
      <c r="C16" s="10">
        <v>2</v>
      </c>
      <c r="D16" s="6">
        <f t="shared" si="0"/>
        <v>16.239999999999998</v>
      </c>
      <c r="E16" s="5">
        <v>3</v>
      </c>
      <c r="F16" s="7">
        <v>3</v>
      </c>
      <c r="G16" s="6">
        <f t="shared" si="1"/>
        <v>45.239999999999995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92.8</v>
      </c>
      <c r="O16" s="10">
        <v>1</v>
      </c>
      <c r="P16" s="10">
        <v>1050</v>
      </c>
      <c r="Q16" s="10">
        <v>1250</v>
      </c>
      <c r="R16" s="10">
        <v>9</v>
      </c>
      <c r="S16" s="10">
        <v>50</v>
      </c>
      <c r="T16" s="10"/>
      <c r="U16" s="10"/>
      <c r="V16" s="10">
        <v>388</v>
      </c>
      <c r="W16" s="12">
        <v>41594</v>
      </c>
      <c r="X16" s="10">
        <v>3</v>
      </c>
      <c r="Y16" s="10">
        <v>3211089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>
      <c r="A17" s="9">
        <f t="shared" si="3"/>
        <v>10</v>
      </c>
      <c r="B17" s="10">
        <v>1</v>
      </c>
      <c r="C17" s="10">
        <v>2</v>
      </c>
      <c r="D17" s="6">
        <f t="shared" si="0"/>
        <v>16.239999999999998</v>
      </c>
      <c r="E17" s="5">
        <v>10</v>
      </c>
      <c r="F17" s="7">
        <v>3</v>
      </c>
      <c r="G17" s="6">
        <f t="shared" si="1"/>
        <v>142.67999999999998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v>98.6</v>
      </c>
      <c r="O17" s="10">
        <v>1</v>
      </c>
      <c r="P17" s="10">
        <v>1050</v>
      </c>
      <c r="Q17" s="10">
        <v>1250</v>
      </c>
      <c r="R17" s="10">
        <v>9</v>
      </c>
      <c r="S17" s="10">
        <v>51</v>
      </c>
      <c r="T17" s="10"/>
      <c r="U17" s="10"/>
      <c r="V17" s="10">
        <v>388</v>
      </c>
      <c r="W17" s="24">
        <v>41597</v>
      </c>
      <c r="X17" s="10">
        <v>2</v>
      </c>
      <c r="Y17" s="10">
        <v>3791001</v>
      </c>
      <c r="Z17" s="10">
        <v>14</v>
      </c>
      <c r="AA17" s="10">
        <v>6.5</v>
      </c>
      <c r="AB17" s="10">
        <v>1</v>
      </c>
      <c r="AC17" s="11">
        <v>3</v>
      </c>
      <c r="AD17" s="13">
        <v>185.02</v>
      </c>
    </row>
    <row r="18" spans="1:30">
      <c r="A18" s="9">
        <f t="shared" si="3"/>
        <v>11</v>
      </c>
      <c r="B18" s="10">
        <v>1</v>
      </c>
      <c r="C18" s="10">
        <v>2</v>
      </c>
      <c r="D18" s="6">
        <f t="shared" si="0"/>
        <v>16.239999999999998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0</v>
      </c>
      <c r="J18" s="6">
        <f t="shared" si="2"/>
        <v>55.679999999999993</v>
      </c>
      <c r="K18" s="5"/>
      <c r="L18" s="10"/>
      <c r="M18" s="8"/>
      <c r="N18" s="11">
        <v>92.8</v>
      </c>
      <c r="O18" s="10">
        <v>1</v>
      </c>
      <c r="P18" s="10">
        <v>1050</v>
      </c>
      <c r="Q18" s="10">
        <v>1250</v>
      </c>
      <c r="R18" s="10">
        <v>9</v>
      </c>
      <c r="S18" s="10">
        <v>52</v>
      </c>
      <c r="T18" s="10"/>
      <c r="U18" s="10"/>
      <c r="V18" s="10">
        <v>379</v>
      </c>
      <c r="W18" s="24">
        <v>41598</v>
      </c>
      <c r="X18" s="10">
        <v>3</v>
      </c>
      <c r="Y18" s="10">
        <v>846217</v>
      </c>
      <c r="Z18" s="10">
        <v>14</v>
      </c>
      <c r="AA18" s="10">
        <v>5</v>
      </c>
      <c r="AB18" s="10">
        <v>1</v>
      </c>
      <c r="AC18" s="11">
        <v>4</v>
      </c>
      <c r="AD18" s="13">
        <v>182.12</v>
      </c>
    </row>
    <row r="19" spans="1:30">
      <c r="A19" s="9">
        <f t="shared" si="3"/>
        <v>12</v>
      </c>
      <c r="B19" s="10">
        <v>1</v>
      </c>
      <c r="C19" s="10">
        <v>2</v>
      </c>
      <c r="D19" s="6">
        <f t="shared" si="0"/>
        <v>16.239999999999998</v>
      </c>
      <c r="E19" s="5">
        <v>14</v>
      </c>
      <c r="F19" s="7">
        <v>0</v>
      </c>
      <c r="G19" s="6">
        <f t="shared" si="1"/>
        <v>194.88</v>
      </c>
      <c r="H19" s="5">
        <v>10</v>
      </c>
      <c r="I19" s="10">
        <v>7</v>
      </c>
      <c r="J19" s="6">
        <f t="shared" si="2"/>
        <v>147.32</v>
      </c>
      <c r="K19" s="5"/>
      <c r="L19" s="10"/>
      <c r="M19" s="8"/>
      <c r="N19" s="11">
        <v>88.16</v>
      </c>
      <c r="O19" s="10">
        <v>1</v>
      </c>
      <c r="P19" s="10">
        <v>1050</v>
      </c>
      <c r="Q19" s="10">
        <v>1250</v>
      </c>
      <c r="R19" s="10">
        <v>9</v>
      </c>
      <c r="S19" s="10">
        <v>45</v>
      </c>
      <c r="T19" s="10"/>
      <c r="U19" s="10"/>
      <c r="V19" s="10">
        <v>422</v>
      </c>
      <c r="W19" s="24">
        <v>41600</v>
      </c>
      <c r="X19" s="10">
        <v>1</v>
      </c>
      <c r="Y19" s="10">
        <v>3760785</v>
      </c>
      <c r="Z19" s="10">
        <v>13</v>
      </c>
      <c r="AA19" s="10">
        <v>11.75</v>
      </c>
      <c r="AB19" s="10">
        <v>1</v>
      </c>
      <c r="AC19" s="11">
        <v>3.75</v>
      </c>
      <c r="AD19" s="13">
        <v>176.32</v>
      </c>
    </row>
    <row r="20" spans="1:30">
      <c r="A20" s="9">
        <f t="shared" si="3"/>
        <v>13</v>
      </c>
      <c r="B20" s="10">
        <v>1</v>
      </c>
      <c r="C20" s="10">
        <v>2</v>
      </c>
      <c r="D20" s="6">
        <f t="shared" si="0"/>
        <v>16.239999999999998</v>
      </c>
      <c r="E20" s="5">
        <v>4</v>
      </c>
      <c r="F20" s="7">
        <v>2</v>
      </c>
      <c r="G20" s="6">
        <f t="shared" si="1"/>
        <v>57.999999999999993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90.77</v>
      </c>
      <c r="O20" s="10">
        <v>1</v>
      </c>
      <c r="P20" s="10">
        <v>1050</v>
      </c>
      <c r="Q20" s="10">
        <v>1250</v>
      </c>
      <c r="R20" s="10">
        <v>9</v>
      </c>
      <c r="S20" s="10">
        <v>52</v>
      </c>
      <c r="T20" s="10"/>
      <c r="U20" s="10"/>
      <c r="V20" s="14">
        <v>418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2</v>
      </c>
      <c r="D21" s="6">
        <f t="shared" si="0"/>
        <v>16.239999999999998</v>
      </c>
      <c r="E21" s="5">
        <v>10</v>
      </c>
      <c r="F21" s="7">
        <v>6</v>
      </c>
      <c r="G21" s="6">
        <f t="shared" si="1"/>
        <v>146.16</v>
      </c>
      <c r="H21" s="5">
        <v>14</v>
      </c>
      <c r="I21" s="10">
        <v>3</v>
      </c>
      <c r="J21" s="6">
        <f t="shared" si="2"/>
        <v>198.35999999999999</v>
      </c>
      <c r="K21" s="5"/>
      <c r="L21" s="10"/>
      <c r="M21" s="8"/>
      <c r="N21" s="11">
        <f>IF(B21=0,0,(D21+G21)-(D20+G20))</f>
        <v>88.160000000000011</v>
      </c>
      <c r="O21" s="10">
        <v>1</v>
      </c>
      <c r="P21" s="10">
        <v>1050</v>
      </c>
      <c r="Q21" s="10">
        <v>1250</v>
      </c>
      <c r="R21" s="16">
        <v>9</v>
      </c>
      <c r="S21" s="10">
        <v>49</v>
      </c>
      <c r="T21" s="10"/>
      <c r="U21" s="10"/>
      <c r="V21" s="10">
        <v>420</v>
      </c>
      <c r="W21" s="35" t="s">
        <v>117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2</v>
      </c>
      <c r="D22" s="6">
        <f t="shared" si="0"/>
        <v>16.239999999999998</v>
      </c>
      <c r="E22" s="5">
        <v>14</v>
      </c>
      <c r="F22" s="7">
        <v>3</v>
      </c>
      <c r="G22" s="6">
        <f t="shared" si="1"/>
        <v>198.35999999999999</v>
      </c>
      <c r="H22" s="5">
        <v>4</v>
      </c>
      <c r="I22" s="10">
        <v>0</v>
      </c>
      <c r="J22" s="6">
        <f t="shared" si="2"/>
        <v>55.679999999999993</v>
      </c>
      <c r="K22" s="5"/>
      <c r="L22" s="10"/>
      <c r="M22" s="8"/>
      <c r="N22" s="11">
        <v>91.64</v>
      </c>
      <c r="O22" s="10">
        <v>1</v>
      </c>
      <c r="P22" s="10">
        <v>1050</v>
      </c>
      <c r="Q22" s="10">
        <v>1250</v>
      </c>
      <c r="R22" s="10">
        <v>9</v>
      </c>
      <c r="S22" s="10">
        <v>50</v>
      </c>
      <c r="T22" s="10"/>
      <c r="U22" s="10"/>
      <c r="V22" s="10">
        <v>421</v>
      </c>
      <c r="W22" s="24">
        <v>41601</v>
      </c>
      <c r="X22" s="10">
        <v>2</v>
      </c>
      <c r="Y22" s="10">
        <v>4080580</v>
      </c>
      <c r="Z22" s="10">
        <v>14</v>
      </c>
      <c r="AA22" s="10">
        <v>4.25</v>
      </c>
      <c r="AB22" s="10">
        <v>1</v>
      </c>
      <c r="AC22" s="10">
        <v>4</v>
      </c>
      <c r="AD22" s="10">
        <v>181.25</v>
      </c>
    </row>
    <row r="23" spans="1:30">
      <c r="A23" s="9">
        <f t="shared" si="3"/>
        <v>16</v>
      </c>
      <c r="B23" s="10">
        <v>1</v>
      </c>
      <c r="C23" s="10">
        <v>2</v>
      </c>
      <c r="D23" s="6">
        <f t="shared" si="0"/>
        <v>16.239999999999998</v>
      </c>
      <c r="E23" s="5">
        <v>14</v>
      </c>
      <c r="F23" s="7">
        <v>3</v>
      </c>
      <c r="G23" s="6">
        <f t="shared" si="1"/>
        <v>198.35999999999999</v>
      </c>
      <c r="H23" s="5">
        <v>10</v>
      </c>
      <c r="I23" s="10">
        <v>6</v>
      </c>
      <c r="J23" s="6">
        <f t="shared" si="2"/>
        <v>146.16</v>
      </c>
      <c r="K23" s="5"/>
      <c r="L23" s="10"/>
      <c r="M23" s="8"/>
      <c r="N23" s="11">
        <v>90.48</v>
      </c>
      <c r="O23" s="10">
        <v>1</v>
      </c>
      <c r="P23" s="10">
        <v>1050</v>
      </c>
      <c r="Q23" s="10">
        <v>1250</v>
      </c>
      <c r="R23" s="10">
        <v>9</v>
      </c>
      <c r="S23" s="10">
        <v>54</v>
      </c>
      <c r="T23" s="10"/>
      <c r="U23" s="10"/>
      <c r="V23" s="10">
        <v>420</v>
      </c>
      <c r="W23" s="24">
        <v>41603</v>
      </c>
      <c r="X23" s="10">
        <v>3</v>
      </c>
      <c r="Y23" s="10">
        <v>3791011</v>
      </c>
      <c r="Z23" s="10">
        <v>14</v>
      </c>
      <c r="AA23" s="10">
        <v>6</v>
      </c>
      <c r="AB23" s="10">
        <v>1</v>
      </c>
      <c r="AC23" s="10">
        <v>4</v>
      </c>
      <c r="AD23" s="10">
        <v>183.28</v>
      </c>
    </row>
    <row r="24" spans="1:30">
      <c r="A24" s="9">
        <f t="shared" si="3"/>
        <v>17</v>
      </c>
      <c r="B24" s="10">
        <v>1</v>
      </c>
      <c r="C24" s="10">
        <v>2</v>
      </c>
      <c r="D24" s="6">
        <f t="shared" si="0"/>
        <v>16.239999999999998</v>
      </c>
      <c r="E24" s="5">
        <v>4</v>
      </c>
      <c r="F24" s="7">
        <v>1</v>
      </c>
      <c r="G24" s="6">
        <f t="shared" si="1"/>
        <v>56.839999999999996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92.8</v>
      </c>
      <c r="O24" s="10">
        <v>1</v>
      </c>
      <c r="P24" s="10">
        <v>1050</v>
      </c>
      <c r="Q24" s="10">
        <v>1250</v>
      </c>
      <c r="R24" s="10">
        <v>9</v>
      </c>
      <c r="S24" s="10">
        <v>54</v>
      </c>
      <c r="T24" s="10"/>
      <c r="U24" s="10"/>
      <c r="V24" s="10">
        <v>420</v>
      </c>
      <c r="W24" s="24">
        <v>41605</v>
      </c>
      <c r="X24" s="10">
        <v>2</v>
      </c>
      <c r="Y24" s="10">
        <v>3500948</v>
      </c>
      <c r="Z24" s="10">
        <v>14</v>
      </c>
      <c r="AA24" s="10">
        <v>5</v>
      </c>
      <c r="AB24" s="10">
        <v>1</v>
      </c>
      <c r="AC24" s="10">
        <v>5</v>
      </c>
      <c r="AD24" s="10">
        <v>180.96</v>
      </c>
    </row>
    <row r="25" spans="1:30">
      <c r="A25" s="9">
        <f t="shared" si="3"/>
        <v>18</v>
      </c>
      <c r="B25" s="10">
        <v>1</v>
      </c>
      <c r="C25" s="10">
        <v>2</v>
      </c>
      <c r="D25" s="6">
        <f t="shared" si="0"/>
        <v>16.239999999999998</v>
      </c>
      <c r="E25" s="5">
        <v>11</v>
      </c>
      <c r="F25" s="7">
        <v>0</v>
      </c>
      <c r="G25" s="6">
        <f t="shared" si="1"/>
        <v>153.11999999999998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96.279999999999987</v>
      </c>
      <c r="O25" s="10">
        <v>1</v>
      </c>
      <c r="P25" s="10">
        <v>1050</v>
      </c>
      <c r="Q25" s="10">
        <v>1250</v>
      </c>
      <c r="R25" s="10">
        <v>9</v>
      </c>
      <c r="S25" s="10">
        <v>54</v>
      </c>
      <c r="T25" s="10"/>
      <c r="U25" s="10"/>
      <c r="V25" s="17">
        <v>419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4</v>
      </c>
      <c r="C26" s="10">
        <v>2</v>
      </c>
      <c r="D26" s="6">
        <f t="shared" si="0"/>
        <v>57.999999999999993</v>
      </c>
      <c r="E26" s="5">
        <v>14</v>
      </c>
      <c r="F26" s="7">
        <v>3</v>
      </c>
      <c r="G26" s="6">
        <f t="shared" si="1"/>
        <v>198.35999999999999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f>IF(B26=0,0,(D26+G26)-(D25+G25))</f>
        <v>86.999999999999972</v>
      </c>
      <c r="O26" s="10">
        <v>1</v>
      </c>
      <c r="P26" s="10">
        <v>1050</v>
      </c>
      <c r="Q26" s="10">
        <v>1250</v>
      </c>
      <c r="R26" s="10">
        <v>9</v>
      </c>
      <c r="S26" s="10">
        <v>54</v>
      </c>
      <c r="T26" s="10"/>
      <c r="U26" s="10"/>
      <c r="V26" s="10">
        <v>417</v>
      </c>
      <c r="W26" s="44" t="s">
        <v>37</v>
      </c>
      <c r="X26" s="44"/>
      <c r="Y26" s="44"/>
      <c r="Z26" s="44"/>
      <c r="AA26" s="44"/>
      <c r="AB26" s="44"/>
      <c r="AC26" s="39">
        <v>334.95</v>
      </c>
      <c r="AD26" s="39"/>
    </row>
    <row r="27" spans="1:30">
      <c r="A27" s="9">
        <f t="shared" si="3"/>
        <v>20</v>
      </c>
      <c r="B27" s="10">
        <v>10</v>
      </c>
      <c r="C27" s="10">
        <v>8</v>
      </c>
      <c r="D27" s="6">
        <f t="shared" si="0"/>
        <v>148.47999999999999</v>
      </c>
      <c r="E27" s="5">
        <v>1</v>
      </c>
      <c r="F27" s="7">
        <v>3</v>
      </c>
      <c r="G27" s="6">
        <f t="shared" si="1"/>
        <v>17.399999999999999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94.54</v>
      </c>
      <c r="O27" s="10">
        <v>1</v>
      </c>
      <c r="P27" s="10">
        <v>1050</v>
      </c>
      <c r="Q27" s="10">
        <v>1250</v>
      </c>
      <c r="R27" s="10">
        <v>9</v>
      </c>
      <c r="S27" s="10">
        <v>51</v>
      </c>
      <c r="T27" s="10"/>
      <c r="U27" s="10"/>
      <c r="V27" s="10">
        <v>419</v>
      </c>
      <c r="W27" s="38" t="s">
        <v>13</v>
      </c>
      <c r="X27" s="38"/>
      <c r="Y27" s="38"/>
      <c r="Z27" s="38"/>
      <c r="AA27" s="38"/>
      <c r="AB27" s="38"/>
      <c r="AC27" s="39">
        <v>2711.79</v>
      </c>
      <c r="AD27" s="39"/>
    </row>
    <row r="28" spans="1:30">
      <c r="A28" s="9">
        <f t="shared" si="3"/>
        <v>21</v>
      </c>
      <c r="B28" s="10">
        <v>13</v>
      </c>
      <c r="C28" s="10">
        <v>11.75</v>
      </c>
      <c r="D28" s="6">
        <f t="shared" si="0"/>
        <v>194.58999999999997</v>
      </c>
      <c r="E28" s="5">
        <v>4</v>
      </c>
      <c r="F28" s="7">
        <v>10</v>
      </c>
      <c r="G28" s="6">
        <f t="shared" si="1"/>
        <v>67.28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98.31</v>
      </c>
      <c r="O28" s="10">
        <v>1</v>
      </c>
      <c r="P28" s="10">
        <v>1050</v>
      </c>
      <c r="Q28" s="10">
        <v>1250</v>
      </c>
      <c r="R28" s="10">
        <v>9</v>
      </c>
      <c r="S28" s="10">
        <v>51</v>
      </c>
      <c r="T28" s="10"/>
      <c r="U28" s="10"/>
      <c r="V28" s="10">
        <v>416</v>
      </c>
      <c r="W28" s="38" t="s">
        <v>38</v>
      </c>
      <c r="X28" s="38"/>
      <c r="Y28" s="38"/>
      <c r="Z28" s="38"/>
      <c r="AA28" s="38"/>
      <c r="AB28" s="38"/>
      <c r="AC28" s="39">
        <v>244.76</v>
      </c>
      <c r="AD28" s="39"/>
    </row>
    <row r="29" spans="1:30">
      <c r="A29" s="9">
        <f t="shared" si="3"/>
        <v>22</v>
      </c>
      <c r="B29" s="10">
        <v>13</v>
      </c>
      <c r="C29" s="10">
        <v>11.75</v>
      </c>
      <c r="D29" s="6">
        <f t="shared" si="0"/>
        <v>194.58999999999997</v>
      </c>
      <c r="E29" s="5">
        <v>11</v>
      </c>
      <c r="F29" s="7">
        <v>11</v>
      </c>
      <c r="G29" s="6">
        <f t="shared" si="1"/>
        <v>165.88</v>
      </c>
      <c r="H29" s="5">
        <v>1</v>
      </c>
      <c r="I29" s="10">
        <v>4</v>
      </c>
      <c r="J29" s="6">
        <v>18.559999999999999</v>
      </c>
      <c r="K29" s="5"/>
      <c r="L29" s="10"/>
      <c r="M29" s="8"/>
      <c r="N29" s="11">
        <f>IF(B29=0,0,(D29+G29)-(D28+G28))</f>
        <v>98.599999999999966</v>
      </c>
      <c r="O29" s="10">
        <v>1</v>
      </c>
      <c r="P29" s="10">
        <v>1050</v>
      </c>
      <c r="Q29" s="10">
        <v>1250</v>
      </c>
      <c r="R29" s="10">
        <v>9</v>
      </c>
      <c r="S29" s="10">
        <v>51</v>
      </c>
      <c r="T29" s="10"/>
      <c r="U29" s="10"/>
      <c r="V29" s="10">
        <v>416</v>
      </c>
      <c r="W29" s="38" t="s">
        <v>11</v>
      </c>
      <c r="X29" s="38"/>
      <c r="Y29" s="38"/>
      <c r="Z29" s="38"/>
      <c r="AA29" s="38"/>
      <c r="AB29" s="38"/>
      <c r="AC29" s="39">
        <v>2801.98</v>
      </c>
      <c r="AD29" s="39"/>
    </row>
    <row r="30" spans="1:30">
      <c r="A30" s="9">
        <f t="shared" si="3"/>
        <v>23</v>
      </c>
      <c r="B30" s="10">
        <v>1</v>
      </c>
      <c r="C30" s="10">
        <v>3.75</v>
      </c>
      <c r="D30" s="6">
        <f t="shared" si="0"/>
        <v>18.27</v>
      </c>
      <c r="E30" s="5">
        <v>14</v>
      </c>
      <c r="F30" s="7">
        <v>3</v>
      </c>
      <c r="G30" s="6">
        <f t="shared" si="1"/>
        <v>198.35999999999999</v>
      </c>
      <c r="H30" s="5">
        <v>5</v>
      </c>
      <c r="I30" s="10">
        <v>8</v>
      </c>
      <c r="J30" s="6">
        <f t="shared" ref="J30:J39" si="4">((+H30*12)+I30)*1.16</f>
        <v>78.88</v>
      </c>
      <c r="K30" s="5"/>
      <c r="L30" s="10"/>
      <c r="M30" s="8"/>
      <c r="N30" s="11">
        <v>92.8</v>
      </c>
      <c r="O30" s="10">
        <v>1</v>
      </c>
      <c r="P30" s="10">
        <v>1050</v>
      </c>
      <c r="Q30" s="10">
        <v>1250</v>
      </c>
      <c r="R30" s="10">
        <v>9</v>
      </c>
      <c r="S30" s="10">
        <v>50</v>
      </c>
      <c r="T30" s="10"/>
      <c r="U30" s="10"/>
      <c r="V30" s="10">
        <v>413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3.75</v>
      </c>
      <c r="D31" s="6">
        <f t="shared" si="0"/>
        <v>18.27</v>
      </c>
      <c r="E31" s="5">
        <v>1</v>
      </c>
      <c r="F31" s="7">
        <v>4</v>
      </c>
      <c r="G31" s="6">
        <f t="shared" si="1"/>
        <v>18.559999999999999</v>
      </c>
      <c r="H31" s="5">
        <v>12</v>
      </c>
      <c r="I31" s="10">
        <v>4</v>
      </c>
      <c r="J31" s="6">
        <f t="shared" si="4"/>
        <v>171.67999999999998</v>
      </c>
      <c r="K31" s="5"/>
      <c r="L31" s="10"/>
      <c r="M31" s="8"/>
      <c r="N31" s="11">
        <v>94.25</v>
      </c>
      <c r="O31" s="10">
        <v>1</v>
      </c>
      <c r="P31" s="10">
        <v>1050</v>
      </c>
      <c r="Q31" s="10">
        <v>1250</v>
      </c>
      <c r="R31" s="10">
        <v>9</v>
      </c>
      <c r="S31" s="10">
        <v>61</v>
      </c>
      <c r="T31" s="10"/>
      <c r="U31" s="10"/>
      <c r="V31" s="10">
        <v>407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3.75</v>
      </c>
      <c r="D32" s="6">
        <f t="shared" si="0"/>
        <v>18.27</v>
      </c>
      <c r="E32" s="5">
        <v>6</v>
      </c>
      <c r="F32" s="7">
        <v>4</v>
      </c>
      <c r="G32" s="6">
        <f t="shared" si="1"/>
        <v>88.16</v>
      </c>
      <c r="H32" s="5">
        <v>14</v>
      </c>
      <c r="I32" s="10">
        <v>4</v>
      </c>
      <c r="J32" s="6">
        <f t="shared" si="4"/>
        <v>199.51999999999998</v>
      </c>
      <c r="K32" s="5"/>
      <c r="L32" s="10"/>
      <c r="M32" s="8"/>
      <c r="N32" s="11">
        <v>97.44</v>
      </c>
      <c r="O32" s="10">
        <v>1</v>
      </c>
      <c r="P32" s="10">
        <v>1050</v>
      </c>
      <c r="Q32" s="10">
        <v>1250</v>
      </c>
      <c r="R32" s="10">
        <v>9</v>
      </c>
      <c r="S32" s="10">
        <v>58</v>
      </c>
      <c r="T32" s="10"/>
      <c r="U32" s="10"/>
      <c r="V32" s="10">
        <v>400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3.75</v>
      </c>
      <c r="D33" s="6">
        <f t="shared" si="0"/>
        <v>18.27</v>
      </c>
      <c r="E33" s="5">
        <v>13</v>
      </c>
      <c r="F33" s="7">
        <v>4</v>
      </c>
      <c r="G33" s="6">
        <f t="shared" si="1"/>
        <v>185.6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1250</v>
      </c>
      <c r="R33" s="10">
        <v>9</v>
      </c>
      <c r="S33" s="10">
        <v>64</v>
      </c>
      <c r="T33" s="10"/>
      <c r="U33" s="10"/>
      <c r="V33" s="10">
        <v>412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3.75</v>
      </c>
      <c r="D34" s="6">
        <f t="shared" si="0"/>
        <v>18.27</v>
      </c>
      <c r="E34" s="5">
        <v>14</v>
      </c>
      <c r="F34" s="7">
        <v>3</v>
      </c>
      <c r="G34" s="6">
        <f t="shared" si="1"/>
        <v>198.35999999999999</v>
      </c>
      <c r="H34" s="5">
        <v>7</v>
      </c>
      <c r="I34" s="10">
        <v>6</v>
      </c>
      <c r="J34" s="6">
        <f t="shared" si="4"/>
        <v>104.39999999999999</v>
      </c>
      <c r="K34" s="5"/>
      <c r="L34" s="10"/>
      <c r="M34" s="8"/>
      <c r="N34" s="11">
        <v>98.6</v>
      </c>
      <c r="O34" s="10">
        <v>1</v>
      </c>
      <c r="P34" s="10">
        <v>1050</v>
      </c>
      <c r="Q34" s="10">
        <v>1250</v>
      </c>
      <c r="R34" s="10">
        <v>9</v>
      </c>
      <c r="S34" s="10">
        <v>64</v>
      </c>
      <c r="T34" s="10"/>
      <c r="U34" s="10"/>
      <c r="V34" s="10">
        <v>414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3.75</v>
      </c>
      <c r="D35" s="6">
        <f t="shared" si="0"/>
        <v>18.27</v>
      </c>
      <c r="E35" s="5">
        <v>1</v>
      </c>
      <c r="F35" s="7">
        <v>5</v>
      </c>
      <c r="G35" s="6">
        <f t="shared" si="1"/>
        <v>19.72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96.28</v>
      </c>
      <c r="O35" s="10">
        <v>1</v>
      </c>
      <c r="P35" s="10">
        <v>1050</v>
      </c>
      <c r="Q35" s="10">
        <v>1250</v>
      </c>
      <c r="R35" s="10">
        <v>9</v>
      </c>
      <c r="S35" s="10">
        <v>56</v>
      </c>
      <c r="T35" s="10"/>
      <c r="U35" s="10"/>
      <c r="V35" s="10">
        <v>417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3.75</v>
      </c>
      <c r="D36" s="6">
        <f t="shared" si="0"/>
        <v>18.27</v>
      </c>
      <c r="E36" s="5">
        <v>8</v>
      </c>
      <c r="F36" s="7">
        <v>1</v>
      </c>
      <c r="G36" s="6">
        <f t="shared" si="1"/>
        <v>112.52</v>
      </c>
      <c r="H36" s="5">
        <v>1</v>
      </c>
      <c r="I36" s="10">
        <v>6</v>
      </c>
      <c r="J36" s="6">
        <f t="shared" si="4"/>
        <v>20.88</v>
      </c>
      <c r="K36" s="5"/>
      <c r="L36" s="10"/>
      <c r="M36" s="8"/>
      <c r="N36" s="11">
        <v>93.96</v>
      </c>
      <c r="O36" s="10">
        <v>1</v>
      </c>
      <c r="P36" s="10">
        <v>1050</v>
      </c>
      <c r="Q36" s="10">
        <v>1250</v>
      </c>
      <c r="R36" s="10">
        <v>9</v>
      </c>
      <c r="S36" s="10">
        <v>54</v>
      </c>
      <c r="T36" s="10"/>
      <c r="U36" s="10"/>
      <c r="V36" s="10">
        <v>414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3.75</v>
      </c>
      <c r="D37" s="6">
        <f t="shared" si="0"/>
        <v>18.27</v>
      </c>
      <c r="E37" s="5">
        <v>14</v>
      </c>
      <c r="F37" s="7">
        <v>3</v>
      </c>
      <c r="G37" s="6">
        <f t="shared" si="1"/>
        <v>198.35999999999999</v>
      </c>
      <c r="H37" s="5">
        <v>1</v>
      </c>
      <c r="I37" s="10">
        <v>11</v>
      </c>
      <c r="J37" s="6">
        <f t="shared" si="4"/>
        <v>26.68</v>
      </c>
      <c r="K37" s="5"/>
      <c r="L37" s="10"/>
      <c r="M37" s="8"/>
      <c r="N37" s="11">
        <v>91.64</v>
      </c>
      <c r="O37" s="10">
        <v>1</v>
      </c>
      <c r="P37" s="10">
        <v>1050</v>
      </c>
      <c r="Q37" s="10">
        <v>1250</v>
      </c>
      <c r="R37" s="10">
        <v>9</v>
      </c>
      <c r="S37" s="10">
        <v>56</v>
      </c>
      <c r="T37" s="10"/>
      <c r="U37" s="10"/>
      <c r="V37" s="10">
        <v>416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3.75</v>
      </c>
      <c r="D39" s="6">
        <f t="shared" si="0"/>
        <v>18.27</v>
      </c>
      <c r="E39" s="5">
        <v>14</v>
      </c>
      <c r="F39" s="7">
        <v>3</v>
      </c>
      <c r="G39" s="6">
        <f t="shared" si="1"/>
        <v>198.35999999999999</v>
      </c>
      <c r="H39" s="5">
        <v>8</v>
      </c>
      <c r="I39" s="10">
        <v>6</v>
      </c>
      <c r="J39" s="6">
        <f t="shared" si="4"/>
        <v>118.32</v>
      </c>
      <c r="K39" s="5"/>
      <c r="L39" s="10"/>
      <c r="M39" s="8"/>
      <c r="N39" s="11">
        <v>91.64</v>
      </c>
      <c r="O39" s="10">
        <v>0</v>
      </c>
      <c r="P39" s="10">
        <v>1050</v>
      </c>
      <c r="Q39" s="10">
        <v>1250</v>
      </c>
      <c r="R39" s="10">
        <v>9</v>
      </c>
      <c r="S39" s="10">
        <v>55</v>
      </c>
      <c r="T39" s="10"/>
      <c r="U39" s="10"/>
      <c r="V39" s="10">
        <v>415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2800.2400000000002</v>
      </c>
      <c r="O40" s="20"/>
      <c r="T40" s="22" t="s">
        <v>34</v>
      </c>
      <c r="U40" s="20">
        <f>SUM(U9:U39)</f>
        <v>0</v>
      </c>
      <c r="V40" s="20">
        <f>SUM(V9:V39)</f>
        <v>12330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2800.2400000000002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12330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4</v>
      </c>
      <c r="F8" s="7">
        <v>11</v>
      </c>
      <c r="G8" s="6">
        <f t="shared" ref="G8:G39" si="1">((+E8*12)+F8)*1.16</f>
        <v>68.44</v>
      </c>
      <c r="H8" s="5">
        <v>8</v>
      </c>
      <c r="I8" s="5">
        <v>8</v>
      </c>
      <c r="J8" s="6">
        <f t="shared" ref="J8:J29" si="2">((+H8*12)+I8)*1.16</f>
        <v>120.63999999999999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4</v>
      </c>
      <c r="F9" s="7">
        <v>11</v>
      </c>
      <c r="G9" s="6">
        <f t="shared" si="1"/>
        <v>68.44</v>
      </c>
      <c r="H9" s="5">
        <v>9</v>
      </c>
      <c r="I9" s="10">
        <v>4</v>
      </c>
      <c r="J9" s="6">
        <f t="shared" si="2"/>
        <v>129.91999999999999</v>
      </c>
      <c r="K9" s="5"/>
      <c r="L9" s="10"/>
      <c r="M9" s="8"/>
      <c r="N9" s="11">
        <v>9.2799999999999994</v>
      </c>
      <c r="O9" s="10">
        <v>1</v>
      </c>
      <c r="P9" s="10">
        <v>675</v>
      </c>
      <c r="Q9" s="10"/>
      <c r="R9" s="10">
        <v>9</v>
      </c>
      <c r="S9" s="10">
        <v>67</v>
      </c>
      <c r="T9" s="10">
        <v>238</v>
      </c>
      <c r="U9" s="10"/>
      <c r="V9" s="10">
        <v>744</v>
      </c>
      <c r="W9" s="12">
        <v>43718</v>
      </c>
      <c r="X9" s="10">
        <v>3</v>
      </c>
      <c r="Y9" s="10">
        <v>500477</v>
      </c>
      <c r="Z9" s="10">
        <v>14</v>
      </c>
      <c r="AA9" s="10">
        <v>10</v>
      </c>
      <c r="AB9" s="10">
        <v>1</v>
      </c>
      <c r="AC9" s="11">
        <v>1</v>
      </c>
      <c r="AD9" s="13">
        <v>192.5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4</v>
      </c>
      <c r="F10" s="7">
        <v>11</v>
      </c>
      <c r="G10" s="6">
        <f t="shared" si="1"/>
        <v>68.44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9.2799999999999994</v>
      </c>
      <c r="O10" s="10">
        <v>0</v>
      </c>
      <c r="P10" s="10">
        <v>675</v>
      </c>
      <c r="Q10" s="10"/>
      <c r="R10" s="10">
        <v>9</v>
      </c>
      <c r="S10" s="10">
        <v>66</v>
      </c>
      <c r="T10" s="10">
        <v>251</v>
      </c>
      <c r="U10" s="10"/>
      <c r="V10" s="10">
        <v>745</v>
      </c>
      <c r="W10" s="12"/>
      <c r="X10" s="10"/>
      <c r="Y10" s="10"/>
      <c r="Z10" s="10"/>
      <c r="AA10" s="10"/>
      <c r="AB10" s="10"/>
      <c r="AC10" s="11"/>
      <c r="AD10" s="13"/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4</v>
      </c>
      <c r="F11" s="7">
        <v>11</v>
      </c>
      <c r="G11" s="6">
        <f t="shared" si="1"/>
        <v>68.44</v>
      </c>
      <c r="H11" s="5">
        <v>10</v>
      </c>
      <c r="I11" s="10">
        <v>8</v>
      </c>
      <c r="J11" s="6">
        <f t="shared" si="2"/>
        <v>148.47999999999999</v>
      </c>
      <c r="K11" s="5"/>
      <c r="L11" s="10"/>
      <c r="M11" s="8"/>
      <c r="N11" s="11">
        <v>9.2799999999999994</v>
      </c>
      <c r="O11" s="10">
        <v>1</v>
      </c>
      <c r="P11" s="10">
        <v>675</v>
      </c>
      <c r="Q11" s="10"/>
      <c r="R11" s="10">
        <v>9</v>
      </c>
      <c r="S11" s="10">
        <v>70</v>
      </c>
      <c r="T11" s="10">
        <v>228</v>
      </c>
      <c r="U11" s="10"/>
      <c r="V11" s="10">
        <v>746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4</v>
      </c>
      <c r="F12" s="7">
        <v>11</v>
      </c>
      <c r="G12" s="6">
        <f t="shared" si="1"/>
        <v>68.44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/>
      <c r="N12" s="11">
        <v>9.2799999999999994</v>
      </c>
      <c r="O12" s="10">
        <v>0</v>
      </c>
      <c r="P12" s="10">
        <v>675</v>
      </c>
      <c r="Q12" s="10"/>
      <c r="R12" s="10">
        <v>9</v>
      </c>
      <c r="S12" s="10">
        <v>66</v>
      </c>
      <c r="T12" s="10">
        <v>240</v>
      </c>
      <c r="U12" s="10"/>
      <c r="V12" s="10">
        <v>743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4</v>
      </c>
      <c r="F13" s="7">
        <v>11</v>
      </c>
      <c r="G13" s="6">
        <f t="shared" si="1"/>
        <v>68.44</v>
      </c>
      <c r="H13" s="5">
        <v>12</v>
      </c>
      <c r="I13" s="10">
        <v>0</v>
      </c>
      <c r="J13" s="6">
        <f t="shared" si="2"/>
        <v>167.04</v>
      </c>
      <c r="K13" s="5"/>
      <c r="L13" s="10"/>
      <c r="M13" s="8"/>
      <c r="N13" s="11">
        <v>9.2799999999999994</v>
      </c>
      <c r="O13" s="10">
        <v>0</v>
      </c>
      <c r="P13" s="10">
        <v>675</v>
      </c>
      <c r="Q13" s="10"/>
      <c r="R13" s="10">
        <v>9</v>
      </c>
      <c r="S13" s="10">
        <v>67</v>
      </c>
      <c r="T13" s="10">
        <v>234</v>
      </c>
      <c r="U13" s="10"/>
      <c r="V13" s="10">
        <v>744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4</v>
      </c>
      <c r="F14" s="7">
        <v>11</v>
      </c>
      <c r="G14" s="6">
        <f t="shared" si="1"/>
        <v>68.44</v>
      </c>
      <c r="H14" s="5">
        <v>12</v>
      </c>
      <c r="I14" s="10">
        <v>8</v>
      </c>
      <c r="J14" s="6">
        <f t="shared" si="2"/>
        <v>176.32</v>
      </c>
      <c r="K14" s="5"/>
      <c r="L14" s="10"/>
      <c r="M14" s="8"/>
      <c r="N14" s="11">
        <v>9.2799999999999994</v>
      </c>
      <c r="O14" s="10">
        <v>1</v>
      </c>
      <c r="P14" s="10">
        <v>675</v>
      </c>
      <c r="Q14" s="10"/>
      <c r="R14" s="10">
        <v>9</v>
      </c>
      <c r="S14" s="10">
        <v>66</v>
      </c>
      <c r="T14" s="10">
        <v>243</v>
      </c>
      <c r="U14" s="10"/>
      <c r="V14" s="10">
        <v>745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4</v>
      </c>
      <c r="F15" s="7">
        <v>11</v>
      </c>
      <c r="G15" s="6">
        <f t="shared" si="1"/>
        <v>68.44</v>
      </c>
      <c r="H15" s="5">
        <v>13</v>
      </c>
      <c r="I15" s="10">
        <v>4</v>
      </c>
      <c r="J15" s="6">
        <f t="shared" si="2"/>
        <v>185.6</v>
      </c>
      <c r="K15" s="5"/>
      <c r="L15" s="10"/>
      <c r="M15" s="8"/>
      <c r="N15" s="11">
        <v>9.2799999999999994</v>
      </c>
      <c r="O15" s="10">
        <v>0</v>
      </c>
      <c r="P15" s="10">
        <v>675</v>
      </c>
      <c r="Q15" s="10"/>
      <c r="R15" s="10">
        <v>9</v>
      </c>
      <c r="S15" s="10">
        <v>69</v>
      </c>
      <c r="T15" s="10">
        <v>227</v>
      </c>
      <c r="U15" s="10"/>
      <c r="V15" s="10">
        <v>744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4</v>
      </c>
      <c r="F16" s="7">
        <v>11</v>
      </c>
      <c r="G16" s="6">
        <f t="shared" si="1"/>
        <v>68.44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9.2799999999999994</v>
      </c>
      <c r="O16" s="10">
        <v>0</v>
      </c>
      <c r="P16" s="10">
        <v>675</v>
      </c>
      <c r="Q16" s="10"/>
      <c r="R16" s="10">
        <v>9</v>
      </c>
      <c r="S16" s="10">
        <v>66</v>
      </c>
      <c r="T16" s="10">
        <v>248</v>
      </c>
      <c r="U16" s="10"/>
      <c r="V16" s="10">
        <v>745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5</v>
      </c>
      <c r="F17" s="7">
        <v>0</v>
      </c>
      <c r="G17" s="6">
        <f t="shared" si="1"/>
        <v>69.599999999999994</v>
      </c>
      <c r="H17" s="5">
        <v>1</v>
      </c>
      <c r="I17" s="10">
        <v>1</v>
      </c>
      <c r="J17" s="6">
        <f t="shared" si="2"/>
        <v>15.079999999999998</v>
      </c>
      <c r="K17" s="5"/>
      <c r="L17" s="10"/>
      <c r="M17" s="8"/>
      <c r="N17" s="11">
        <v>13.86</v>
      </c>
      <c r="O17" s="10">
        <v>1</v>
      </c>
      <c r="P17" s="10">
        <v>675</v>
      </c>
      <c r="Q17" s="10"/>
      <c r="R17" s="10">
        <v>9</v>
      </c>
      <c r="S17" s="10">
        <v>68</v>
      </c>
      <c r="T17" s="10">
        <v>222</v>
      </c>
      <c r="U17" s="10"/>
      <c r="V17" s="10">
        <v>742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5</v>
      </c>
      <c r="F18" s="7">
        <v>0</v>
      </c>
      <c r="G18" s="6">
        <f t="shared" si="1"/>
        <v>69.599999999999994</v>
      </c>
      <c r="H18" s="5">
        <v>1</v>
      </c>
      <c r="I18" s="10">
        <v>9</v>
      </c>
      <c r="J18" s="6">
        <f t="shared" si="2"/>
        <v>24.36</v>
      </c>
      <c r="K18" s="5"/>
      <c r="L18" s="10"/>
      <c r="M18" s="8"/>
      <c r="N18" s="11">
        <v>9.2799999999999994</v>
      </c>
      <c r="O18" s="10">
        <v>0</v>
      </c>
      <c r="P18" s="10">
        <v>675</v>
      </c>
      <c r="Q18" s="10"/>
      <c r="R18" s="10">
        <v>9</v>
      </c>
      <c r="S18" s="10">
        <v>70</v>
      </c>
      <c r="T18" s="10">
        <v>229</v>
      </c>
      <c r="U18" s="10"/>
      <c r="V18" s="10">
        <v>739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5</v>
      </c>
      <c r="F19" s="7">
        <v>0</v>
      </c>
      <c r="G19" s="6">
        <f t="shared" si="1"/>
        <v>69.599999999999994</v>
      </c>
      <c r="H19" s="5">
        <v>2</v>
      </c>
      <c r="I19" s="10">
        <v>6</v>
      </c>
      <c r="J19" s="6">
        <f t="shared" si="2"/>
        <v>34.799999999999997</v>
      </c>
      <c r="K19" s="5"/>
      <c r="L19" s="10"/>
      <c r="M19" s="8"/>
      <c r="N19" s="11">
        <v>10.44</v>
      </c>
      <c r="O19" s="10">
        <v>1</v>
      </c>
      <c r="P19" s="10">
        <v>675</v>
      </c>
      <c r="Q19" s="10"/>
      <c r="R19" s="10">
        <v>9</v>
      </c>
      <c r="S19" s="10">
        <v>71</v>
      </c>
      <c r="T19" s="10">
        <v>213</v>
      </c>
      <c r="U19" s="10"/>
      <c r="V19" s="10">
        <v>748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0</v>
      </c>
      <c r="G20" s="6">
        <f t="shared" si="1"/>
        <v>69.599999999999994</v>
      </c>
      <c r="H20" s="5">
        <v>3</v>
      </c>
      <c r="I20" s="10">
        <v>4</v>
      </c>
      <c r="J20" s="6">
        <f t="shared" si="2"/>
        <v>46.4</v>
      </c>
      <c r="K20" s="5"/>
      <c r="L20" s="10"/>
      <c r="M20" s="8"/>
      <c r="N20" s="11">
        <v>11.6</v>
      </c>
      <c r="O20" s="10">
        <v>0</v>
      </c>
      <c r="P20" s="10">
        <v>675</v>
      </c>
      <c r="Q20" s="10"/>
      <c r="R20" s="10">
        <v>9</v>
      </c>
      <c r="S20" s="10">
        <v>64</v>
      </c>
      <c r="T20" s="10">
        <v>253</v>
      </c>
      <c r="U20" s="10"/>
      <c r="V20" s="14">
        <v>740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0</v>
      </c>
      <c r="G21" s="6">
        <f t="shared" si="1"/>
        <v>69.599999999999994</v>
      </c>
      <c r="H21" s="5">
        <v>3</v>
      </c>
      <c r="I21" s="10">
        <v>11</v>
      </c>
      <c r="J21" s="6">
        <f t="shared" si="2"/>
        <v>54.519999999999996</v>
      </c>
      <c r="K21" s="5"/>
      <c r="L21" s="10"/>
      <c r="M21" s="8"/>
      <c r="N21" s="11">
        <v>10.44</v>
      </c>
      <c r="O21" s="10">
        <v>0</v>
      </c>
      <c r="P21" s="10">
        <v>675</v>
      </c>
      <c r="Q21" s="10"/>
      <c r="R21" s="16">
        <v>9</v>
      </c>
      <c r="S21" s="10">
        <v>78</v>
      </c>
      <c r="T21" s="10">
        <v>204</v>
      </c>
      <c r="U21" s="10"/>
      <c r="V21" s="10">
        <v>738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5</v>
      </c>
      <c r="F22" s="7">
        <v>0</v>
      </c>
      <c r="G22" s="6">
        <f t="shared" si="1"/>
        <v>69.599999999999994</v>
      </c>
      <c r="H22" s="5">
        <v>4</v>
      </c>
      <c r="I22" s="10">
        <v>9</v>
      </c>
      <c r="J22" s="6">
        <f t="shared" si="2"/>
        <v>66.11999999999999</v>
      </c>
      <c r="K22" s="5"/>
      <c r="L22" s="10"/>
      <c r="M22" s="8"/>
      <c r="N22" s="11">
        <v>11.6</v>
      </c>
      <c r="O22" s="10">
        <v>1</v>
      </c>
      <c r="P22" s="10">
        <v>675</v>
      </c>
      <c r="Q22" s="10"/>
      <c r="R22" s="10">
        <v>9</v>
      </c>
      <c r="S22" s="10">
        <v>70</v>
      </c>
      <c r="T22" s="10">
        <v>228</v>
      </c>
      <c r="U22" s="10"/>
      <c r="V22" s="10">
        <v>739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5</v>
      </c>
      <c r="F23" s="7">
        <v>0</v>
      </c>
      <c r="G23" s="6">
        <f t="shared" si="1"/>
        <v>69.599999999999994</v>
      </c>
      <c r="H23" s="5">
        <v>5</v>
      </c>
      <c r="I23" s="10">
        <v>5</v>
      </c>
      <c r="J23" s="6">
        <f t="shared" si="2"/>
        <v>75.399999999999991</v>
      </c>
      <c r="K23" s="5"/>
      <c r="L23" s="10"/>
      <c r="M23" s="8"/>
      <c r="N23" s="11">
        <v>9.2799999999999994</v>
      </c>
      <c r="O23" s="10">
        <v>0</v>
      </c>
      <c r="P23" s="10">
        <v>675</v>
      </c>
      <c r="Q23" s="10"/>
      <c r="R23" s="10">
        <v>9</v>
      </c>
      <c r="S23" s="10">
        <v>68</v>
      </c>
      <c r="T23" s="10">
        <v>237</v>
      </c>
      <c r="U23" s="10"/>
      <c r="V23" s="10">
        <v>738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5</v>
      </c>
      <c r="F24" s="7">
        <v>0</v>
      </c>
      <c r="G24" s="6">
        <f t="shared" si="1"/>
        <v>69.599999999999994</v>
      </c>
      <c r="H24" s="5">
        <v>6</v>
      </c>
      <c r="I24" s="10">
        <v>1</v>
      </c>
      <c r="J24" s="6">
        <f t="shared" si="2"/>
        <v>84.679999999999993</v>
      </c>
      <c r="K24" s="5"/>
      <c r="L24" s="10"/>
      <c r="M24" s="8"/>
      <c r="N24" s="11">
        <v>9.2799999999999994</v>
      </c>
      <c r="O24" s="10">
        <v>0</v>
      </c>
      <c r="P24" s="10">
        <v>675</v>
      </c>
      <c r="Q24" s="10"/>
      <c r="R24" s="10">
        <v>9</v>
      </c>
      <c r="S24" s="10">
        <v>69</v>
      </c>
      <c r="T24" s="10">
        <v>237</v>
      </c>
      <c r="U24" s="10"/>
      <c r="V24" s="10">
        <v>740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5</v>
      </c>
      <c r="F25" s="7">
        <v>0</v>
      </c>
      <c r="G25" s="6">
        <f t="shared" si="1"/>
        <v>69.599999999999994</v>
      </c>
      <c r="H25" s="5">
        <v>6</v>
      </c>
      <c r="I25" s="10">
        <v>8</v>
      </c>
      <c r="J25" s="6">
        <f t="shared" si="2"/>
        <v>92.8</v>
      </c>
      <c r="K25" s="5"/>
      <c r="L25" s="10"/>
      <c r="M25" s="8"/>
      <c r="N25" s="11">
        <v>9.2799999999999994</v>
      </c>
      <c r="O25" s="10">
        <v>0</v>
      </c>
      <c r="P25" s="10">
        <v>675</v>
      </c>
      <c r="Q25" s="10"/>
      <c r="R25" s="10">
        <v>9</v>
      </c>
      <c r="S25" s="10">
        <v>68</v>
      </c>
      <c r="T25" s="10">
        <v>234</v>
      </c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5</v>
      </c>
      <c r="F26" s="7">
        <v>0</v>
      </c>
      <c r="G26" s="6">
        <f t="shared" si="1"/>
        <v>69.599999999999994</v>
      </c>
      <c r="H26" s="5">
        <v>7</v>
      </c>
      <c r="I26" s="10">
        <v>5</v>
      </c>
      <c r="J26" s="6">
        <f t="shared" si="2"/>
        <v>103.24</v>
      </c>
      <c r="K26" s="5"/>
      <c r="L26" s="10"/>
      <c r="M26" s="8"/>
      <c r="N26" s="11">
        <v>10.44</v>
      </c>
      <c r="O26" s="10">
        <v>0</v>
      </c>
      <c r="P26" s="10">
        <v>675</v>
      </c>
      <c r="Q26" s="10"/>
      <c r="R26" s="10">
        <v>9</v>
      </c>
      <c r="S26" s="10">
        <v>68</v>
      </c>
      <c r="T26" s="10">
        <v>233</v>
      </c>
      <c r="U26" s="10"/>
      <c r="V26" s="10">
        <v>741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5</v>
      </c>
      <c r="F27" s="7">
        <v>0</v>
      </c>
      <c r="G27" s="6">
        <f t="shared" si="1"/>
        <v>69.599999999999994</v>
      </c>
      <c r="H27" s="5">
        <v>8</v>
      </c>
      <c r="I27" s="10">
        <v>1</v>
      </c>
      <c r="J27" s="6">
        <f t="shared" si="2"/>
        <v>112.52</v>
      </c>
      <c r="K27" s="5"/>
      <c r="L27" s="10"/>
      <c r="M27" s="8"/>
      <c r="N27" s="11">
        <v>9.2799999999999994</v>
      </c>
      <c r="O27" s="10">
        <v>0</v>
      </c>
      <c r="P27" s="10">
        <v>675</v>
      </c>
      <c r="Q27" s="10"/>
      <c r="R27" s="10">
        <v>9</v>
      </c>
      <c r="S27" s="10">
        <v>72</v>
      </c>
      <c r="T27" s="10">
        <v>211</v>
      </c>
      <c r="U27" s="10"/>
      <c r="V27" s="10">
        <v>737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5</v>
      </c>
      <c r="F28" s="7">
        <v>0</v>
      </c>
      <c r="G28" s="6">
        <f t="shared" si="1"/>
        <v>69.599999999999994</v>
      </c>
      <c r="H28" s="5">
        <v>8</v>
      </c>
      <c r="I28" s="10">
        <v>9</v>
      </c>
      <c r="J28" s="6">
        <f t="shared" si="2"/>
        <v>121.8</v>
      </c>
      <c r="K28" s="5"/>
      <c r="L28" s="10"/>
      <c r="M28" s="8"/>
      <c r="N28" s="11">
        <v>9.2799999999999994</v>
      </c>
      <c r="O28" s="10">
        <v>0</v>
      </c>
      <c r="P28" s="10">
        <v>675</v>
      </c>
      <c r="Q28" s="10"/>
      <c r="R28" s="10">
        <v>9</v>
      </c>
      <c r="S28" s="10">
        <v>81</v>
      </c>
      <c r="T28" s="10">
        <v>185</v>
      </c>
      <c r="U28" s="10"/>
      <c r="V28" s="10">
        <v>736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5</v>
      </c>
      <c r="F29" s="7">
        <v>0</v>
      </c>
      <c r="G29" s="6">
        <f t="shared" si="1"/>
        <v>69.599999999999994</v>
      </c>
      <c r="H29" s="5">
        <v>9</v>
      </c>
      <c r="I29" s="10">
        <v>5</v>
      </c>
      <c r="J29" s="6">
        <f t="shared" si="2"/>
        <v>131.07999999999998</v>
      </c>
      <c r="K29" s="5"/>
      <c r="L29" s="10"/>
      <c r="M29" s="8"/>
      <c r="N29" s="11">
        <v>9.2799999999999994</v>
      </c>
      <c r="O29" s="10">
        <v>0</v>
      </c>
      <c r="P29" s="10">
        <v>675</v>
      </c>
      <c r="Q29" s="10"/>
      <c r="R29" s="10">
        <v>9</v>
      </c>
      <c r="S29" s="10">
        <v>74</v>
      </c>
      <c r="T29" s="10">
        <v>198</v>
      </c>
      <c r="U29" s="10"/>
      <c r="V29" s="10">
        <v>734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v>18.559999999999999</v>
      </c>
      <c r="E30" s="5">
        <v>5</v>
      </c>
      <c r="F30" s="7">
        <v>0</v>
      </c>
      <c r="G30" s="6">
        <f t="shared" si="1"/>
        <v>69.599999999999994</v>
      </c>
      <c r="H30" s="5">
        <v>10</v>
      </c>
      <c r="I30" s="10">
        <v>1</v>
      </c>
      <c r="J30" s="6">
        <f t="shared" ref="J30:J39" si="4">((+H30*12)+I30)*1.16</f>
        <v>140.35999999999999</v>
      </c>
      <c r="K30" s="5"/>
      <c r="L30" s="10"/>
      <c r="M30" s="8"/>
      <c r="N30" s="11">
        <v>9.2799999999999994</v>
      </c>
      <c r="O30" s="10">
        <v>0</v>
      </c>
      <c r="P30" s="10">
        <v>675</v>
      </c>
      <c r="Q30" s="10"/>
      <c r="R30" s="10">
        <v>9</v>
      </c>
      <c r="S30" s="10">
        <v>72</v>
      </c>
      <c r="T30" s="10">
        <v>215</v>
      </c>
      <c r="U30" s="10"/>
      <c r="V30" s="10">
        <v>738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5</v>
      </c>
      <c r="F31" s="7">
        <v>0</v>
      </c>
      <c r="G31" s="6">
        <f t="shared" si="1"/>
        <v>69.599999999999994</v>
      </c>
      <c r="H31" s="5">
        <v>10</v>
      </c>
      <c r="I31" s="10">
        <v>9</v>
      </c>
      <c r="J31" s="6">
        <f t="shared" si="4"/>
        <v>149.63999999999999</v>
      </c>
      <c r="K31" s="5"/>
      <c r="L31" s="10"/>
      <c r="M31" s="8"/>
      <c r="N31" s="11">
        <v>9.2799999999999994</v>
      </c>
      <c r="O31" s="10">
        <v>1</v>
      </c>
      <c r="P31" s="10">
        <v>675</v>
      </c>
      <c r="Q31" s="10"/>
      <c r="R31" s="10">
        <v>9</v>
      </c>
      <c r="S31" s="10">
        <v>74</v>
      </c>
      <c r="T31" s="10">
        <v>213</v>
      </c>
      <c r="U31" s="10"/>
      <c r="V31" s="10">
        <v>737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5</v>
      </c>
      <c r="F32" s="7">
        <v>0</v>
      </c>
      <c r="G32" s="6">
        <f t="shared" si="1"/>
        <v>69.599999999999994</v>
      </c>
      <c r="H32" s="5">
        <v>11</v>
      </c>
      <c r="I32" s="10">
        <v>5</v>
      </c>
      <c r="J32" s="6">
        <f t="shared" si="4"/>
        <v>158.91999999999999</v>
      </c>
      <c r="K32" s="5"/>
      <c r="L32" s="10"/>
      <c r="M32" s="8"/>
      <c r="N32" s="11">
        <v>9.2799999999999994</v>
      </c>
      <c r="O32" s="10">
        <v>1</v>
      </c>
      <c r="P32" s="10">
        <v>675</v>
      </c>
      <c r="Q32" s="10"/>
      <c r="R32" s="10">
        <v>9</v>
      </c>
      <c r="S32" s="10">
        <v>73</v>
      </c>
      <c r="T32" s="10">
        <v>208</v>
      </c>
      <c r="U32" s="10"/>
      <c r="V32" s="10">
        <v>734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5</v>
      </c>
      <c r="F33" s="7">
        <v>0</v>
      </c>
      <c r="G33" s="6">
        <f t="shared" si="1"/>
        <v>69.599999999999994</v>
      </c>
      <c r="H33" s="5">
        <v>12</v>
      </c>
      <c r="I33" s="10">
        <v>1</v>
      </c>
      <c r="J33" s="6">
        <f t="shared" si="4"/>
        <v>168.2</v>
      </c>
      <c r="K33" s="5"/>
      <c r="L33" s="10"/>
      <c r="M33" s="8"/>
      <c r="N33" s="11">
        <v>9.2799999999999994</v>
      </c>
      <c r="O33" s="10">
        <v>0</v>
      </c>
      <c r="P33" s="10">
        <v>675</v>
      </c>
      <c r="Q33" s="10"/>
      <c r="R33" s="10">
        <v>9</v>
      </c>
      <c r="S33" s="10">
        <v>77</v>
      </c>
      <c r="T33" s="10">
        <v>197</v>
      </c>
      <c r="U33" s="10"/>
      <c r="V33" s="10">
        <v>738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5</v>
      </c>
      <c r="F34" s="7">
        <v>0</v>
      </c>
      <c r="G34" s="6">
        <f t="shared" si="1"/>
        <v>69.599999999999994</v>
      </c>
      <c r="H34" s="5">
        <v>12</v>
      </c>
      <c r="I34" s="10">
        <v>9</v>
      </c>
      <c r="J34" s="6">
        <f t="shared" si="4"/>
        <v>177.48</v>
      </c>
      <c r="K34" s="5"/>
      <c r="L34" s="10"/>
      <c r="M34" s="8"/>
      <c r="N34" s="11">
        <v>9.2799999999999994</v>
      </c>
      <c r="O34" s="10">
        <v>0</v>
      </c>
      <c r="P34" s="10">
        <v>675</v>
      </c>
      <c r="Q34" s="10"/>
      <c r="R34" s="10">
        <v>9</v>
      </c>
      <c r="S34" s="10">
        <v>74</v>
      </c>
      <c r="T34" s="10">
        <v>210</v>
      </c>
      <c r="U34" s="10"/>
      <c r="V34" s="10">
        <v>730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5</v>
      </c>
      <c r="F35" s="7">
        <v>0</v>
      </c>
      <c r="G35" s="6">
        <f t="shared" si="1"/>
        <v>69.599999999999994</v>
      </c>
      <c r="H35" s="5">
        <v>13</v>
      </c>
      <c r="I35" s="10">
        <v>5</v>
      </c>
      <c r="J35" s="6">
        <f t="shared" si="4"/>
        <v>186.76</v>
      </c>
      <c r="K35" s="5"/>
      <c r="L35" s="10"/>
      <c r="M35" s="8"/>
      <c r="N35" s="11">
        <v>9.2799999999999994</v>
      </c>
      <c r="O35" s="10">
        <v>0</v>
      </c>
      <c r="P35" s="10">
        <v>675</v>
      </c>
      <c r="Q35" s="10"/>
      <c r="R35" s="10">
        <v>9</v>
      </c>
      <c r="S35" s="10">
        <v>75</v>
      </c>
      <c r="T35" s="10">
        <v>214</v>
      </c>
      <c r="U35" s="10"/>
      <c r="V35" s="10">
        <v>731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5</v>
      </c>
      <c r="F36" s="7">
        <v>0</v>
      </c>
      <c r="G36" s="6">
        <f t="shared" si="1"/>
        <v>69.599999999999994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8.1199999999999992</v>
      </c>
      <c r="O36" s="10">
        <v>0</v>
      </c>
      <c r="P36" s="10">
        <v>675</v>
      </c>
      <c r="Q36" s="10"/>
      <c r="R36" s="10">
        <v>9</v>
      </c>
      <c r="S36" s="10">
        <v>75</v>
      </c>
      <c r="T36" s="10">
        <v>202</v>
      </c>
      <c r="U36" s="10"/>
      <c r="V36" s="10">
        <v>734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5</v>
      </c>
      <c r="F37" s="7">
        <v>3</v>
      </c>
      <c r="G37" s="6">
        <f t="shared" si="1"/>
        <v>73.08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v>6.96</v>
      </c>
      <c r="O37" s="10">
        <v>0</v>
      </c>
      <c r="P37" s="10">
        <v>675</v>
      </c>
      <c r="Q37" s="10"/>
      <c r="R37" s="10">
        <v>9</v>
      </c>
      <c r="S37" s="10">
        <v>73</v>
      </c>
      <c r="T37" s="10">
        <v>221</v>
      </c>
      <c r="U37" s="10"/>
      <c r="V37" s="10">
        <v>733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5</v>
      </c>
      <c r="F38" s="7">
        <v>8</v>
      </c>
      <c r="G38" s="6">
        <f t="shared" si="1"/>
        <v>78.88</v>
      </c>
      <c r="H38" s="5">
        <v>14</v>
      </c>
      <c r="I38" s="10">
        <v>3</v>
      </c>
      <c r="J38" s="6">
        <f t="shared" si="4"/>
        <v>198.35999999999999</v>
      </c>
      <c r="K38" s="5"/>
      <c r="L38" s="10"/>
      <c r="M38" s="8"/>
      <c r="N38" s="11">
        <f>IF(B38=0,0,(D38+G38)-(D37+G37))</f>
        <v>5.7999999999999972</v>
      </c>
      <c r="O38" s="10">
        <v>1</v>
      </c>
      <c r="P38" s="10">
        <v>675</v>
      </c>
      <c r="Q38" s="10"/>
      <c r="R38" s="10">
        <v>9</v>
      </c>
      <c r="S38" s="10">
        <v>76</v>
      </c>
      <c r="T38" s="10">
        <v>210</v>
      </c>
      <c r="U38" s="10"/>
      <c r="V38" s="10">
        <v>734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284.14</v>
      </c>
      <c r="O40" s="20"/>
      <c r="T40" s="22" t="s">
        <v>34</v>
      </c>
      <c r="U40" s="20">
        <f>SUM(U9:U39)</f>
        <v>0</v>
      </c>
      <c r="V40" s="20">
        <f>SUM(V9:V39)</f>
        <v>22174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284.14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22174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C30" sqref="AC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4" max="24" width="9.83203125" customWidth="1"/>
    <col min="25" max="25" width="10" customWidth="1"/>
    <col min="26" max="26" width="4.1640625" customWidth="1"/>
    <col min="27" max="27" width="5.5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13</v>
      </c>
      <c r="F8" s="7">
        <v>10</v>
      </c>
      <c r="G8" s="6">
        <f t="shared" ref="G8:G39" si="1">((+E8*12)+F8)*1.16</f>
        <v>192.55999999999997</v>
      </c>
      <c r="H8" s="5">
        <v>7</v>
      </c>
      <c r="I8" s="5">
        <v>8</v>
      </c>
      <c r="J8" s="6">
        <f t="shared" ref="J8:J28" si="2">((+H8*12)+I8)*1.16</f>
        <v>106.72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2</v>
      </c>
      <c r="D9" s="6">
        <f t="shared" si="0"/>
        <v>197.2</v>
      </c>
      <c r="E9" s="5">
        <v>13</v>
      </c>
      <c r="F9" s="7">
        <v>10</v>
      </c>
      <c r="G9" s="6">
        <f t="shared" si="1"/>
        <v>192.55999999999997</v>
      </c>
      <c r="H9" s="5">
        <v>13</v>
      </c>
      <c r="I9" s="10">
        <v>8</v>
      </c>
      <c r="J9" s="6">
        <f t="shared" si="2"/>
        <v>190.23999999999998</v>
      </c>
      <c r="K9" s="5"/>
      <c r="L9" s="10"/>
      <c r="M9" s="8"/>
      <c r="N9" s="11">
        <v>83.52</v>
      </c>
      <c r="O9" s="10">
        <v>1</v>
      </c>
      <c r="P9" s="10">
        <v>1100</v>
      </c>
      <c r="Q9" s="10">
        <v>1300</v>
      </c>
      <c r="R9" s="10">
        <v>9</v>
      </c>
      <c r="S9" s="10">
        <v>51</v>
      </c>
      <c r="T9" s="10"/>
      <c r="U9" s="10"/>
      <c r="V9" s="10">
        <v>402</v>
      </c>
      <c r="W9" s="12">
        <v>41549</v>
      </c>
      <c r="X9" s="10">
        <v>1</v>
      </c>
      <c r="Y9" s="10">
        <v>485285</v>
      </c>
      <c r="Z9" s="10">
        <v>14</v>
      </c>
      <c r="AA9" s="10">
        <v>3</v>
      </c>
      <c r="AB9" s="10">
        <v>1</v>
      </c>
      <c r="AC9" s="11">
        <v>3</v>
      </c>
      <c r="AD9" s="13">
        <v>180.96</v>
      </c>
    </row>
    <row r="10" spans="1:30">
      <c r="A10" s="9">
        <f t="shared" ref="A10:A36" si="3">SUM(A9+1)</f>
        <v>3</v>
      </c>
      <c r="B10" s="10">
        <v>5</v>
      </c>
      <c r="C10" s="10">
        <v>11</v>
      </c>
      <c r="D10" s="6">
        <f t="shared" si="0"/>
        <v>82.36</v>
      </c>
      <c r="E10" s="5">
        <v>1</v>
      </c>
      <c r="F10" s="7">
        <v>3.75</v>
      </c>
      <c r="G10" s="6">
        <f t="shared" si="1"/>
        <v>18.27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/>
      <c r="N10" s="11">
        <v>85.84</v>
      </c>
      <c r="O10" s="10">
        <v>1</v>
      </c>
      <c r="P10" s="10">
        <v>1100</v>
      </c>
      <c r="Q10" s="10">
        <v>1300</v>
      </c>
      <c r="R10" s="10">
        <v>9</v>
      </c>
      <c r="S10" s="10">
        <v>54</v>
      </c>
      <c r="T10" s="10"/>
      <c r="U10" s="10"/>
      <c r="V10" s="10">
        <v>404</v>
      </c>
      <c r="W10" s="12">
        <v>41549</v>
      </c>
      <c r="X10" s="10">
        <v>2</v>
      </c>
      <c r="Y10" s="10">
        <v>220206</v>
      </c>
      <c r="Z10" s="10">
        <v>14</v>
      </c>
      <c r="AA10" s="10">
        <v>6</v>
      </c>
      <c r="AB10" s="10">
        <v>1</v>
      </c>
      <c r="AC10" s="11">
        <v>3.25</v>
      </c>
      <c r="AD10" s="13">
        <v>183.57</v>
      </c>
    </row>
    <row r="11" spans="1:30">
      <c r="A11" s="9">
        <f t="shared" si="3"/>
        <v>4</v>
      </c>
      <c r="B11" s="10">
        <v>12</v>
      </c>
      <c r="C11" s="10">
        <v>3</v>
      </c>
      <c r="D11" s="6">
        <f t="shared" si="0"/>
        <v>170.51999999999998</v>
      </c>
      <c r="E11" s="5">
        <v>1</v>
      </c>
      <c r="F11" s="7">
        <v>3.75</v>
      </c>
      <c r="G11" s="6">
        <f t="shared" si="1"/>
        <v>18.27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/>
      <c r="N11" s="11">
        <f>IF(B11=0,0,(D11+G11)-(D10+G10))</f>
        <v>88.16</v>
      </c>
      <c r="O11" s="10">
        <v>1</v>
      </c>
      <c r="P11" s="10">
        <v>1100</v>
      </c>
      <c r="Q11" s="10">
        <v>1300</v>
      </c>
      <c r="R11" s="10">
        <v>9</v>
      </c>
      <c r="S11" s="10">
        <v>48</v>
      </c>
      <c r="T11" s="10"/>
      <c r="U11" s="10"/>
      <c r="V11" s="10">
        <v>408</v>
      </c>
      <c r="W11" s="12">
        <v>41549</v>
      </c>
      <c r="X11" s="10">
        <v>3</v>
      </c>
      <c r="Y11" s="10">
        <v>276554</v>
      </c>
      <c r="Z11" s="10">
        <v>14</v>
      </c>
      <c r="AA11" s="10">
        <v>5</v>
      </c>
      <c r="AB11" s="10">
        <v>1</v>
      </c>
      <c r="AC11" s="11">
        <v>5</v>
      </c>
      <c r="AD11" s="13">
        <v>180.96</v>
      </c>
    </row>
    <row r="12" spans="1:30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5</v>
      </c>
      <c r="F12" s="7">
        <v>11</v>
      </c>
      <c r="G12" s="6">
        <f t="shared" si="1"/>
        <v>82.36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/>
      <c r="N12" s="11">
        <f>IF(B12=0,0,(D12+G12)-(D11+G11))</f>
        <v>91.929999999999978</v>
      </c>
      <c r="O12" s="10">
        <v>1</v>
      </c>
      <c r="P12" s="10">
        <v>1100</v>
      </c>
      <c r="Q12" s="10">
        <v>1300</v>
      </c>
      <c r="R12" s="10">
        <v>9</v>
      </c>
      <c r="S12" s="10">
        <v>48</v>
      </c>
      <c r="T12" s="10"/>
      <c r="U12" s="10"/>
      <c r="V12" s="10">
        <v>408</v>
      </c>
      <c r="W12" s="12">
        <v>41552</v>
      </c>
      <c r="X12" s="10">
        <v>1</v>
      </c>
      <c r="Y12" s="10">
        <v>485291</v>
      </c>
      <c r="Z12" s="10">
        <v>14</v>
      </c>
      <c r="AA12" s="10">
        <v>3</v>
      </c>
      <c r="AB12" s="10">
        <v>1</v>
      </c>
      <c r="AC12" s="11">
        <v>3</v>
      </c>
      <c r="AD12" s="13">
        <v>180.96</v>
      </c>
    </row>
    <row r="13" spans="1:30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12</v>
      </c>
      <c r="F13" s="7">
        <v>2</v>
      </c>
      <c r="G13" s="6">
        <f t="shared" si="1"/>
        <v>169.35999999999999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/>
      <c r="N13" s="11">
        <f>IF(B13=0,0,(D13+G13)-(D12+G12))</f>
        <v>87</v>
      </c>
      <c r="O13" s="10">
        <v>1</v>
      </c>
      <c r="P13" s="10">
        <v>1100</v>
      </c>
      <c r="Q13" s="10">
        <v>1300</v>
      </c>
      <c r="R13" s="10">
        <v>9</v>
      </c>
      <c r="S13" s="10">
        <v>50</v>
      </c>
      <c r="T13" s="10"/>
      <c r="U13" s="10"/>
      <c r="V13" s="10">
        <v>407</v>
      </c>
      <c r="W13" s="12">
        <v>41556</v>
      </c>
      <c r="X13" s="10">
        <v>2</v>
      </c>
      <c r="Y13" s="10">
        <v>493321</v>
      </c>
      <c r="Z13" s="10">
        <v>14</v>
      </c>
      <c r="AA13" s="10">
        <v>6</v>
      </c>
      <c r="AB13" s="10">
        <v>1</v>
      </c>
      <c r="AC13" s="11">
        <v>3</v>
      </c>
      <c r="AD13" s="13">
        <v>184.44</v>
      </c>
    </row>
    <row r="14" spans="1:30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14</v>
      </c>
      <c r="F14" s="7">
        <v>3</v>
      </c>
      <c r="G14" s="6">
        <f t="shared" si="1"/>
        <v>198.35999999999999</v>
      </c>
      <c r="H14" s="5">
        <v>5</v>
      </c>
      <c r="I14" s="10">
        <v>10</v>
      </c>
      <c r="J14" s="6">
        <f t="shared" si="2"/>
        <v>81.199999999999989</v>
      </c>
      <c r="K14" s="5"/>
      <c r="L14" s="10"/>
      <c r="M14" s="8"/>
      <c r="N14" s="11">
        <v>91</v>
      </c>
      <c r="O14" s="10">
        <v>1</v>
      </c>
      <c r="P14" s="10">
        <v>1100</v>
      </c>
      <c r="Q14" s="10">
        <v>1300</v>
      </c>
      <c r="R14" s="10">
        <v>9</v>
      </c>
      <c r="S14" s="10">
        <v>51</v>
      </c>
      <c r="T14" s="10"/>
      <c r="U14" s="10"/>
      <c r="V14" s="10">
        <v>407</v>
      </c>
      <c r="W14" s="12">
        <v>41556</v>
      </c>
      <c r="X14" s="10">
        <v>3</v>
      </c>
      <c r="Y14" s="10">
        <v>3350349</v>
      </c>
      <c r="Z14" s="10">
        <v>14</v>
      </c>
      <c r="AA14" s="10">
        <v>5</v>
      </c>
      <c r="AB14" s="10">
        <v>1</v>
      </c>
      <c r="AC14" s="11">
        <v>3</v>
      </c>
      <c r="AD14" s="13">
        <v>183.28</v>
      </c>
    </row>
    <row r="15" spans="1:30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14</v>
      </c>
      <c r="F15" s="7">
        <v>3</v>
      </c>
      <c r="G15" s="6">
        <f t="shared" si="1"/>
        <v>198.35999999999999</v>
      </c>
      <c r="H15" s="5">
        <v>12</v>
      </c>
      <c r="I15" s="10">
        <v>7</v>
      </c>
      <c r="J15" s="6">
        <f t="shared" si="2"/>
        <v>175.16</v>
      </c>
      <c r="K15" s="5"/>
      <c r="L15" s="10"/>
      <c r="M15" s="8"/>
      <c r="N15" s="11">
        <v>93.96</v>
      </c>
      <c r="O15" s="10">
        <v>1</v>
      </c>
      <c r="P15" s="10">
        <v>1100</v>
      </c>
      <c r="Q15" s="10">
        <v>1300</v>
      </c>
      <c r="R15" s="10">
        <v>9</v>
      </c>
      <c r="S15" s="10">
        <v>49</v>
      </c>
      <c r="T15" s="10"/>
      <c r="U15" s="10"/>
      <c r="V15" s="10">
        <v>407</v>
      </c>
      <c r="W15" s="12">
        <v>41559</v>
      </c>
      <c r="X15" s="10">
        <v>1</v>
      </c>
      <c r="Y15" s="10">
        <v>392622</v>
      </c>
      <c r="Z15" s="10">
        <v>14</v>
      </c>
      <c r="AA15" s="10">
        <v>4</v>
      </c>
      <c r="AB15" s="10">
        <v>1</v>
      </c>
      <c r="AC15" s="11">
        <v>3</v>
      </c>
      <c r="AD15" s="13">
        <v>182.38</v>
      </c>
    </row>
    <row r="16" spans="1:30">
      <c r="A16" s="9">
        <f t="shared" si="3"/>
        <v>9</v>
      </c>
      <c r="B16" s="10">
        <v>5</v>
      </c>
      <c r="C16" s="10">
        <v>8</v>
      </c>
      <c r="D16" s="6">
        <f t="shared" si="0"/>
        <v>78.88</v>
      </c>
      <c r="E16" s="5">
        <v>14</v>
      </c>
      <c r="F16" s="7">
        <v>3</v>
      </c>
      <c r="G16" s="6">
        <f t="shared" si="1"/>
        <v>198.35999999999999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85.84</v>
      </c>
      <c r="O16" s="10">
        <v>1</v>
      </c>
      <c r="P16" s="10">
        <v>1100</v>
      </c>
      <c r="Q16" s="10">
        <v>1300</v>
      </c>
      <c r="R16" s="10">
        <v>9</v>
      </c>
      <c r="S16" s="10">
        <v>50</v>
      </c>
      <c r="T16" s="10"/>
      <c r="U16" s="10"/>
      <c r="V16" s="10">
        <v>406</v>
      </c>
      <c r="W16" s="12">
        <v>41561</v>
      </c>
      <c r="X16" s="10">
        <v>2</v>
      </c>
      <c r="Y16" s="10">
        <v>3790953</v>
      </c>
      <c r="Z16" s="10">
        <v>13</v>
      </c>
      <c r="AA16" s="10">
        <v>9.5</v>
      </c>
      <c r="AB16" s="10">
        <v>1</v>
      </c>
      <c r="AC16" s="11">
        <v>4</v>
      </c>
      <c r="AD16" s="13">
        <v>173.42</v>
      </c>
    </row>
    <row r="17" spans="1:30">
      <c r="A17" s="9">
        <f t="shared" si="3"/>
        <v>10</v>
      </c>
      <c r="B17" s="10">
        <v>12</v>
      </c>
      <c r="C17" s="10">
        <v>1</v>
      </c>
      <c r="D17" s="6">
        <f t="shared" si="0"/>
        <v>168.2</v>
      </c>
      <c r="E17" s="5">
        <v>1</v>
      </c>
      <c r="F17" s="7">
        <v>3</v>
      </c>
      <c r="G17" s="6">
        <f t="shared" si="1"/>
        <v>17.399999999999999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93.96</v>
      </c>
      <c r="O17" s="10">
        <v>1</v>
      </c>
      <c r="P17" s="10">
        <v>1100</v>
      </c>
      <c r="Q17" s="10">
        <v>1300</v>
      </c>
      <c r="R17" s="10">
        <v>9</v>
      </c>
      <c r="S17" s="10">
        <v>51</v>
      </c>
      <c r="T17" s="10"/>
      <c r="U17" s="10"/>
      <c r="V17" s="10">
        <v>407</v>
      </c>
      <c r="W17" s="24">
        <v>41563</v>
      </c>
      <c r="X17" s="10">
        <v>3</v>
      </c>
      <c r="Y17" s="10">
        <v>3690736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5</v>
      </c>
      <c r="F18" s="7">
        <v>5</v>
      </c>
      <c r="G18" s="6">
        <f t="shared" si="1"/>
        <v>75.399999999999991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f>IF(B18=0,0,(D18+G18)-(D17+G17))</f>
        <v>88.16</v>
      </c>
      <c r="O18" s="10">
        <v>1</v>
      </c>
      <c r="P18" s="10">
        <v>1100</v>
      </c>
      <c r="Q18" s="10">
        <v>1300</v>
      </c>
      <c r="R18" s="10">
        <v>9</v>
      </c>
      <c r="S18" s="10">
        <v>51</v>
      </c>
      <c r="T18" s="10"/>
      <c r="U18" s="10"/>
      <c r="V18" s="10">
        <v>406</v>
      </c>
      <c r="W18" s="24">
        <v>41564</v>
      </c>
      <c r="X18" s="10">
        <v>2</v>
      </c>
      <c r="Y18" s="10">
        <v>493345</v>
      </c>
      <c r="Z18" s="10">
        <v>14</v>
      </c>
      <c r="AA18" s="10">
        <v>4</v>
      </c>
      <c r="AB18" s="10">
        <v>1</v>
      </c>
      <c r="AC18" s="11">
        <v>3.5</v>
      </c>
      <c r="AD18" s="13">
        <v>181.54</v>
      </c>
    </row>
    <row r="19" spans="1:30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12</v>
      </c>
      <c r="F19" s="7">
        <v>1</v>
      </c>
      <c r="G19" s="6">
        <f t="shared" si="1"/>
        <v>168.2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f>IF(B19=0,0,(D19+G19)-(D18+G18))</f>
        <v>92.799999999999955</v>
      </c>
      <c r="O19" s="10">
        <v>1</v>
      </c>
      <c r="P19" s="10">
        <v>1100</v>
      </c>
      <c r="Q19" s="10">
        <v>1300</v>
      </c>
      <c r="R19" s="10">
        <v>9</v>
      </c>
      <c r="S19" s="10">
        <v>50</v>
      </c>
      <c r="T19" s="10"/>
      <c r="U19" s="10"/>
      <c r="V19" s="10">
        <v>405</v>
      </c>
      <c r="W19" s="24">
        <v>41565</v>
      </c>
      <c r="X19" s="10">
        <v>3</v>
      </c>
      <c r="Y19" s="10">
        <v>3350367</v>
      </c>
      <c r="Z19" s="10">
        <v>11</v>
      </c>
      <c r="AA19" s="10">
        <v>10</v>
      </c>
      <c r="AB19" s="10">
        <v>1</v>
      </c>
      <c r="AC19" s="11">
        <v>4</v>
      </c>
      <c r="AD19" s="13">
        <v>146.16</v>
      </c>
    </row>
    <row r="20" spans="1:30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5</v>
      </c>
      <c r="I20" s="10">
        <v>5</v>
      </c>
      <c r="J20" s="6">
        <f t="shared" si="2"/>
        <v>75.399999999999991</v>
      </c>
      <c r="K20" s="5"/>
      <c r="L20" s="10"/>
      <c r="M20" s="8"/>
      <c r="N20" s="11">
        <v>89.58</v>
      </c>
      <c r="O20" s="10">
        <v>1</v>
      </c>
      <c r="P20" s="10">
        <v>1100</v>
      </c>
      <c r="Q20" s="10">
        <v>1300</v>
      </c>
      <c r="R20" s="10">
        <v>9</v>
      </c>
      <c r="S20" s="10">
        <v>48</v>
      </c>
      <c r="T20" s="10"/>
      <c r="U20" s="10"/>
      <c r="V20" s="14">
        <v>404</v>
      </c>
      <c r="W20" s="66" t="s">
        <v>118</v>
      </c>
      <c r="X20" s="66"/>
      <c r="Y20" s="66"/>
      <c r="Z20" s="66"/>
      <c r="AA20" s="66"/>
      <c r="AB20" s="66"/>
      <c r="AC20" s="66"/>
      <c r="AD20" s="15"/>
    </row>
    <row r="21" spans="1:30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13</v>
      </c>
      <c r="F21" s="7">
        <v>10</v>
      </c>
      <c r="G21" s="6">
        <f t="shared" si="1"/>
        <v>192.55999999999997</v>
      </c>
      <c r="H21" s="5">
        <v>12</v>
      </c>
      <c r="I21" s="10">
        <v>2</v>
      </c>
      <c r="J21" s="6">
        <f t="shared" si="2"/>
        <v>169.35999999999999</v>
      </c>
      <c r="K21" s="5"/>
      <c r="L21" s="10"/>
      <c r="M21" s="8"/>
      <c r="N21" s="11">
        <v>88.16</v>
      </c>
      <c r="O21" s="10">
        <v>1</v>
      </c>
      <c r="P21" s="10">
        <v>1100</v>
      </c>
      <c r="Q21" s="10">
        <v>1300</v>
      </c>
      <c r="R21" s="16">
        <v>9</v>
      </c>
      <c r="S21" s="10">
        <v>49</v>
      </c>
      <c r="T21" s="10"/>
      <c r="U21" s="10"/>
      <c r="V21" s="10">
        <v>404</v>
      </c>
      <c r="W21" s="35" t="s">
        <v>119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5</v>
      </c>
      <c r="F22" s="7">
        <v>3</v>
      </c>
      <c r="G22" s="6">
        <f t="shared" si="1"/>
        <v>73.08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84.1</v>
      </c>
      <c r="O22" s="10">
        <v>1</v>
      </c>
      <c r="P22" s="10">
        <v>1100</v>
      </c>
      <c r="Q22" s="10">
        <v>1300</v>
      </c>
      <c r="R22" s="10">
        <v>9</v>
      </c>
      <c r="S22" s="10">
        <v>52</v>
      </c>
      <c r="T22" s="10"/>
      <c r="U22" s="10"/>
      <c r="V22" s="10">
        <v>403</v>
      </c>
      <c r="W22" s="24">
        <v>41568</v>
      </c>
      <c r="X22" s="10">
        <v>3</v>
      </c>
      <c r="Y22" s="10">
        <v>392637</v>
      </c>
      <c r="Z22" s="10">
        <v>14</v>
      </c>
      <c r="AA22" s="10">
        <v>5.25</v>
      </c>
      <c r="AB22" s="10">
        <v>1</v>
      </c>
      <c r="AC22" s="10">
        <v>4.5</v>
      </c>
      <c r="AD22" s="10">
        <v>181.83</v>
      </c>
    </row>
    <row r="23" spans="1:30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11</v>
      </c>
      <c r="F23" s="7">
        <v>10</v>
      </c>
      <c r="G23" s="6">
        <f t="shared" si="1"/>
        <v>164.72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f>IF(B23=0,0,(D23+G23)-(D22+G22))</f>
        <v>91.640000000000015</v>
      </c>
      <c r="O23" s="10">
        <v>1</v>
      </c>
      <c r="P23" s="10">
        <v>1100</v>
      </c>
      <c r="Q23" s="10">
        <v>1300</v>
      </c>
      <c r="R23" s="10">
        <v>9</v>
      </c>
      <c r="S23" s="10">
        <v>48</v>
      </c>
      <c r="T23" s="10"/>
      <c r="U23" s="10"/>
      <c r="V23" s="10">
        <v>403</v>
      </c>
      <c r="W23" s="24">
        <v>41570</v>
      </c>
      <c r="X23" s="10">
        <v>2</v>
      </c>
      <c r="Y23" s="10">
        <v>3350380</v>
      </c>
      <c r="Z23" s="10">
        <v>14</v>
      </c>
      <c r="AA23" s="10">
        <v>2</v>
      </c>
      <c r="AB23" s="10">
        <v>1</v>
      </c>
      <c r="AC23" s="10">
        <v>3</v>
      </c>
      <c r="AD23" s="10">
        <v>179.8</v>
      </c>
    </row>
    <row r="24" spans="1:30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14</v>
      </c>
      <c r="F24" s="7">
        <v>3</v>
      </c>
      <c r="G24" s="6">
        <f t="shared" si="1"/>
        <v>198.35999999999999</v>
      </c>
      <c r="H24" s="5">
        <v>5</v>
      </c>
      <c r="I24" s="10">
        <v>4</v>
      </c>
      <c r="J24" s="6">
        <f t="shared" si="2"/>
        <v>74.239999999999995</v>
      </c>
      <c r="K24" s="5"/>
      <c r="L24" s="10"/>
      <c r="M24" s="8"/>
      <c r="N24" s="11">
        <v>89.32</v>
      </c>
      <c r="O24" s="10">
        <v>1</v>
      </c>
      <c r="P24" s="10">
        <v>1050</v>
      </c>
      <c r="Q24" s="10">
        <v>1250</v>
      </c>
      <c r="R24" s="10">
        <v>9</v>
      </c>
      <c r="S24" s="10">
        <v>48</v>
      </c>
      <c r="T24" s="10"/>
      <c r="U24" s="10"/>
      <c r="V24" s="10">
        <v>402</v>
      </c>
      <c r="W24" s="24">
        <v>41574</v>
      </c>
      <c r="X24" s="10">
        <v>1</v>
      </c>
      <c r="Y24" s="10">
        <v>1103268</v>
      </c>
      <c r="Z24" s="10">
        <v>14</v>
      </c>
      <c r="AA24" s="10">
        <v>4</v>
      </c>
      <c r="AB24" s="10">
        <v>1</v>
      </c>
      <c r="AC24" s="10">
        <v>4</v>
      </c>
      <c r="AD24" s="10">
        <v>180.96</v>
      </c>
    </row>
    <row r="25" spans="1:30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1</v>
      </c>
      <c r="F25" s="7">
        <v>3.5</v>
      </c>
      <c r="G25" s="6">
        <f t="shared" si="1"/>
        <v>17.98</v>
      </c>
      <c r="H25" s="5">
        <v>11</v>
      </c>
      <c r="I25" s="10">
        <v>10</v>
      </c>
      <c r="J25" s="6">
        <f t="shared" si="2"/>
        <v>164.72</v>
      </c>
      <c r="K25" s="5"/>
      <c r="L25" s="10"/>
      <c r="M25" s="8"/>
      <c r="N25" s="11">
        <v>91.64</v>
      </c>
      <c r="O25" s="10">
        <v>1</v>
      </c>
      <c r="P25" s="10">
        <v>1050</v>
      </c>
      <c r="Q25" s="10">
        <v>1250</v>
      </c>
      <c r="R25" s="10">
        <v>9</v>
      </c>
      <c r="S25" s="10">
        <v>48</v>
      </c>
      <c r="T25" s="10"/>
      <c r="U25" s="10"/>
      <c r="V25" s="17">
        <v>403</v>
      </c>
      <c r="W25" s="43" t="s">
        <v>120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1</v>
      </c>
      <c r="F26" s="7">
        <v>3.5</v>
      </c>
      <c r="G26" s="6">
        <f t="shared" si="1"/>
        <v>17.98</v>
      </c>
      <c r="H26" s="5">
        <v>7</v>
      </c>
      <c r="I26" s="10">
        <v>8</v>
      </c>
      <c r="J26" s="6">
        <f t="shared" si="2"/>
        <v>106.72</v>
      </c>
      <c r="K26" s="5"/>
      <c r="L26" s="10"/>
      <c r="M26" s="8"/>
      <c r="N26" s="11">
        <v>88.16</v>
      </c>
      <c r="O26" s="10">
        <v>1</v>
      </c>
      <c r="P26" s="10">
        <v>1050</v>
      </c>
      <c r="Q26" s="10">
        <v>1250</v>
      </c>
      <c r="R26" s="10">
        <v>9</v>
      </c>
      <c r="S26" s="10">
        <v>50</v>
      </c>
      <c r="T26" s="10"/>
      <c r="U26" s="10"/>
      <c r="V26" s="10">
        <v>402</v>
      </c>
      <c r="W26" s="44" t="s">
        <v>37</v>
      </c>
      <c r="X26" s="44"/>
      <c r="Y26" s="44"/>
      <c r="Z26" s="44"/>
      <c r="AA26" s="44"/>
      <c r="AB26" s="44"/>
      <c r="AC26" s="39">
        <v>247.08</v>
      </c>
      <c r="AD26" s="39"/>
    </row>
    <row r="27" spans="1:30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1</v>
      </c>
      <c r="F27" s="7">
        <v>3.5</v>
      </c>
      <c r="G27" s="6">
        <f t="shared" si="1"/>
        <v>17.98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92.8</v>
      </c>
      <c r="O27" s="10">
        <v>1</v>
      </c>
      <c r="P27" s="10">
        <v>1050</v>
      </c>
      <c r="Q27" s="10">
        <v>1250</v>
      </c>
      <c r="R27" s="10">
        <v>9</v>
      </c>
      <c r="S27" s="10">
        <v>51</v>
      </c>
      <c r="T27" s="10"/>
      <c r="U27" s="10"/>
      <c r="V27" s="10">
        <v>403</v>
      </c>
      <c r="W27" s="38" t="s">
        <v>13</v>
      </c>
      <c r="X27" s="38"/>
      <c r="Y27" s="38"/>
      <c r="Z27" s="38"/>
      <c r="AA27" s="38"/>
      <c r="AB27" s="38"/>
      <c r="AC27" s="39">
        <v>3044.68</v>
      </c>
      <c r="AD27" s="39"/>
    </row>
    <row r="28" spans="1:30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7</v>
      </c>
      <c r="F28" s="7">
        <v>11</v>
      </c>
      <c r="G28" s="6">
        <f t="shared" si="1"/>
        <v>110.19999999999999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f>IF(B28=0,0,(D28+G28)-(D27+G27))</f>
        <v>92.22</v>
      </c>
      <c r="O28" s="10">
        <v>1</v>
      </c>
      <c r="P28" s="10">
        <v>1050</v>
      </c>
      <c r="Q28" s="10">
        <v>1250</v>
      </c>
      <c r="R28" s="10">
        <v>9</v>
      </c>
      <c r="S28" s="10">
        <v>50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496.48</v>
      </c>
      <c r="AD28" s="39"/>
    </row>
    <row r="29" spans="1:30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14</v>
      </c>
      <c r="F29" s="7">
        <v>3</v>
      </c>
      <c r="G29" s="6">
        <f t="shared" si="1"/>
        <v>198.35999999999999</v>
      </c>
      <c r="H29" s="5">
        <v>1</v>
      </c>
      <c r="I29" s="10">
        <v>4.5</v>
      </c>
      <c r="J29" s="6">
        <v>19.14</v>
      </c>
      <c r="K29" s="5"/>
      <c r="L29" s="10"/>
      <c r="M29" s="8"/>
      <c r="N29" s="11">
        <v>89.61</v>
      </c>
      <c r="O29" s="10">
        <v>1</v>
      </c>
      <c r="P29" s="10">
        <v>1050</v>
      </c>
      <c r="Q29" s="10">
        <v>1250</v>
      </c>
      <c r="R29" s="10">
        <v>9</v>
      </c>
      <c r="S29" s="10">
        <v>49</v>
      </c>
      <c r="T29" s="10"/>
      <c r="U29" s="10"/>
      <c r="V29" s="10">
        <v>403</v>
      </c>
      <c r="W29" s="38" t="s">
        <v>11</v>
      </c>
      <c r="X29" s="38"/>
      <c r="Y29" s="38"/>
      <c r="Z29" s="38"/>
      <c r="AA29" s="38"/>
      <c r="AB29" s="38"/>
      <c r="AC29" s="39">
        <v>2795.28</v>
      </c>
      <c r="AD29" s="39"/>
    </row>
    <row r="30" spans="1:30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14</v>
      </c>
      <c r="F30" s="7">
        <v>3</v>
      </c>
      <c r="G30" s="6">
        <f t="shared" si="1"/>
        <v>198.35999999999999</v>
      </c>
      <c r="H30" s="5">
        <v>7</v>
      </c>
      <c r="I30" s="10">
        <v>11</v>
      </c>
      <c r="J30" s="6">
        <f t="shared" ref="J30:J39" si="4">((+H30*12)+I30)*1.16</f>
        <v>110.19999999999999</v>
      </c>
      <c r="K30" s="5"/>
      <c r="L30" s="10"/>
      <c r="M30" s="8"/>
      <c r="N30" s="11">
        <v>91.06</v>
      </c>
      <c r="O30" s="10">
        <v>1</v>
      </c>
      <c r="P30" s="10">
        <v>1050</v>
      </c>
      <c r="Q30" s="10">
        <v>1250</v>
      </c>
      <c r="R30" s="10">
        <v>9</v>
      </c>
      <c r="S30" s="10">
        <v>50</v>
      </c>
      <c r="T30" s="10"/>
      <c r="U30" s="10"/>
      <c r="V30" s="10">
        <v>402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</v>
      </c>
      <c r="F31" s="7">
        <v>3</v>
      </c>
      <c r="G31" s="6">
        <f t="shared" si="1"/>
        <v>17.399999999999999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87</v>
      </c>
      <c r="O31" s="10">
        <v>1</v>
      </c>
      <c r="P31" s="10">
        <v>1050</v>
      </c>
      <c r="Q31" s="10">
        <v>1250</v>
      </c>
      <c r="R31" s="10">
        <v>9</v>
      </c>
      <c r="S31" s="10">
        <v>50</v>
      </c>
      <c r="T31" s="10"/>
      <c r="U31" s="10"/>
      <c r="V31" s="10">
        <v>385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7</v>
      </c>
      <c r="F32" s="7">
        <v>7</v>
      </c>
      <c r="G32" s="6">
        <f t="shared" si="1"/>
        <v>105.55999999999999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88.159999999999982</v>
      </c>
      <c r="O32" s="10">
        <v>1</v>
      </c>
      <c r="P32" s="10">
        <v>1050</v>
      </c>
      <c r="Q32" s="10">
        <v>1250</v>
      </c>
      <c r="R32" s="10">
        <v>9</v>
      </c>
      <c r="S32" s="10">
        <v>48</v>
      </c>
      <c r="T32" s="10"/>
      <c r="U32" s="10"/>
      <c r="V32" s="10">
        <v>395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14</v>
      </c>
      <c r="F33" s="7">
        <v>2</v>
      </c>
      <c r="G33" s="6">
        <f t="shared" si="1"/>
        <v>197.2</v>
      </c>
      <c r="H33" s="5">
        <v>14</v>
      </c>
      <c r="I33" s="10">
        <v>3</v>
      </c>
      <c r="J33" s="6">
        <f t="shared" si="4"/>
        <v>198.35999999999999</v>
      </c>
      <c r="K33" s="5"/>
      <c r="L33" s="10"/>
      <c r="M33" s="8"/>
      <c r="N33" s="11">
        <f>IF(B33=0,0,(D33+G33)-(D32+G32))</f>
        <v>91.640000000000015</v>
      </c>
      <c r="O33" s="10">
        <v>1</v>
      </c>
      <c r="P33" s="10">
        <v>1050</v>
      </c>
      <c r="Q33" s="10">
        <v>1250</v>
      </c>
      <c r="R33" s="10">
        <v>9</v>
      </c>
      <c r="S33" s="10">
        <v>50</v>
      </c>
      <c r="T33" s="10"/>
      <c r="U33" s="10"/>
      <c r="V33" s="10">
        <v>403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8</v>
      </c>
      <c r="C34" s="10">
        <v>0</v>
      </c>
      <c r="D34" s="6">
        <f t="shared" si="0"/>
        <v>111.35999999999999</v>
      </c>
      <c r="E34" s="5">
        <v>14</v>
      </c>
      <c r="F34" s="7">
        <v>2</v>
      </c>
      <c r="G34" s="6">
        <f t="shared" si="1"/>
        <v>197.2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f>IF(B34=0,0,(D34+G34)-(D33+G33))</f>
        <v>93.959999999999951</v>
      </c>
      <c r="O34" s="10">
        <v>1</v>
      </c>
      <c r="P34" s="10">
        <v>1050</v>
      </c>
      <c r="Q34" s="10">
        <v>1250</v>
      </c>
      <c r="R34" s="10">
        <v>9</v>
      </c>
      <c r="S34" s="10">
        <v>46</v>
      </c>
      <c r="T34" s="10"/>
      <c r="U34" s="10"/>
      <c r="V34" s="10">
        <v>404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0</v>
      </c>
      <c r="D35" s="6">
        <f t="shared" si="0"/>
        <v>194.88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4"/>
        <v>17.399999999999999</v>
      </c>
      <c r="K35" s="5"/>
      <c r="L35" s="10"/>
      <c r="M35" s="8"/>
      <c r="N35" s="11">
        <v>87.58</v>
      </c>
      <c r="O35" s="10">
        <v>1</v>
      </c>
      <c r="P35" s="10">
        <v>1050</v>
      </c>
      <c r="Q35" s="10">
        <v>1250</v>
      </c>
      <c r="R35" s="10">
        <v>9</v>
      </c>
      <c r="S35" s="10">
        <v>46</v>
      </c>
      <c r="T35" s="10"/>
      <c r="U35" s="10"/>
      <c r="V35" s="10">
        <v>404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0</v>
      </c>
      <c r="D36" s="6">
        <f t="shared" si="0"/>
        <v>194.88</v>
      </c>
      <c r="E36" s="5">
        <v>8</v>
      </c>
      <c r="F36" s="7">
        <v>4</v>
      </c>
      <c r="G36" s="6">
        <f t="shared" si="1"/>
        <v>115.99999999999999</v>
      </c>
      <c r="H36" s="5">
        <v>1</v>
      </c>
      <c r="I36" s="10">
        <v>3</v>
      </c>
      <c r="J36" s="6">
        <f t="shared" si="4"/>
        <v>17.399999999999999</v>
      </c>
      <c r="K36" s="5"/>
      <c r="L36" s="10"/>
      <c r="M36" s="8"/>
      <c r="N36" s="11">
        <f>IF(B36=0,0,(D36+G36)-(D35+G35))</f>
        <v>97.44</v>
      </c>
      <c r="O36" s="10">
        <v>1</v>
      </c>
      <c r="P36" s="10">
        <v>1050</v>
      </c>
      <c r="Q36" s="10">
        <v>1250</v>
      </c>
      <c r="R36" s="10">
        <v>9</v>
      </c>
      <c r="S36" s="10">
        <v>47</v>
      </c>
      <c r="T36" s="10"/>
      <c r="U36" s="10"/>
      <c r="V36" s="10">
        <v>412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14</v>
      </c>
      <c r="F37" s="7">
        <v>1.5</v>
      </c>
      <c r="G37" s="6">
        <f t="shared" si="1"/>
        <v>196.61999999999998</v>
      </c>
      <c r="H37" s="5">
        <v>2</v>
      </c>
      <c r="I37" s="10">
        <v>0</v>
      </c>
      <c r="J37" s="6">
        <f t="shared" si="4"/>
        <v>27.839999999999996</v>
      </c>
      <c r="K37" s="5"/>
      <c r="L37" s="10"/>
      <c r="M37" s="8"/>
      <c r="N37" s="11">
        <v>93.67</v>
      </c>
      <c r="O37" s="10">
        <v>1</v>
      </c>
      <c r="P37" s="10">
        <v>1050</v>
      </c>
      <c r="Q37" s="10">
        <v>1250</v>
      </c>
      <c r="R37" s="10">
        <v>9</v>
      </c>
      <c r="S37" s="10">
        <v>46</v>
      </c>
      <c r="T37" s="10"/>
      <c r="U37" s="10"/>
      <c r="V37" s="10">
        <v>411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1.5</v>
      </c>
      <c r="G38" s="6">
        <f t="shared" si="1"/>
        <v>196.61999999999998</v>
      </c>
      <c r="H38" s="5">
        <v>8</v>
      </c>
      <c r="I38" s="10">
        <v>8</v>
      </c>
      <c r="J38" s="6">
        <f t="shared" si="4"/>
        <v>120.63999999999999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1250</v>
      </c>
      <c r="R38" s="10">
        <v>9</v>
      </c>
      <c r="S38" s="10">
        <v>46</v>
      </c>
      <c r="T38" s="10"/>
      <c r="U38" s="10"/>
      <c r="V38" s="10">
        <v>412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2</v>
      </c>
      <c r="F39" s="7">
        <v>3</v>
      </c>
      <c r="G39" s="6">
        <f t="shared" si="1"/>
        <v>31.319999999999997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v>93.1</v>
      </c>
      <c r="O39" s="10">
        <v>1</v>
      </c>
      <c r="P39" s="10">
        <v>1050</v>
      </c>
      <c r="Q39" s="10">
        <v>1250</v>
      </c>
      <c r="R39" s="10">
        <v>9</v>
      </c>
      <c r="S39" s="10">
        <v>48</v>
      </c>
      <c r="T39" s="10"/>
      <c r="U39" s="10"/>
      <c r="V39" s="10">
        <v>411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2795.81</v>
      </c>
      <c r="O40" s="20"/>
      <c r="T40" s="22" t="s">
        <v>34</v>
      </c>
      <c r="U40" s="20">
        <f>SUM(U9:U39)</f>
        <v>0</v>
      </c>
      <c r="V40" s="20">
        <f>SUM(V9:V39)</f>
        <v>12535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2795.81</v>
      </c>
      <c r="O42" s="9">
        <f>O40+O41</f>
        <v>0</v>
      </c>
      <c r="S42" t="s">
        <v>48</v>
      </c>
      <c r="U42" s="9">
        <f>U40+U41</f>
        <v>0</v>
      </c>
      <c r="V42" s="9">
        <f>V40+V41</f>
        <v>12535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Z34" sqref="Z34:AD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5" width="5.83203125" customWidth="1"/>
    <col min="6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2" width="7.6640625" customWidth="1"/>
    <col min="23" max="23" width="8.6640625" customWidth="1"/>
    <col min="24" max="24" width="9.33203125" customWidth="1"/>
    <col min="25" max="25" width="9.83203125" customWidth="1"/>
    <col min="26" max="26" width="4.1640625" customWidth="1"/>
    <col min="27" max="27" width="6.33203125" customWidth="1"/>
    <col min="28" max="28" width="4.1640625" customWidth="1"/>
    <col min="29" max="29" width="7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2013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5</v>
      </c>
      <c r="F8" s="7">
        <v>11</v>
      </c>
      <c r="G8" s="6">
        <f t="shared" ref="G8:G39" si="1">((+E8*12)+F8)*1.16</f>
        <v>82.36</v>
      </c>
      <c r="H8" s="5">
        <v>1</v>
      </c>
      <c r="I8" s="5">
        <v>7.75</v>
      </c>
      <c r="J8" s="6">
        <f t="shared" ref="J8:J28" si="2">((+H8*12)+I8)*1.16</f>
        <v>22.91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3</v>
      </c>
      <c r="D9" s="6">
        <f t="shared" si="0"/>
        <v>198.35999999999999</v>
      </c>
      <c r="E9" s="5">
        <v>12</v>
      </c>
      <c r="F9" s="7">
        <v>6</v>
      </c>
      <c r="G9" s="6">
        <f t="shared" si="1"/>
        <v>174</v>
      </c>
      <c r="H9" s="5">
        <v>1</v>
      </c>
      <c r="I9" s="10">
        <v>7.75</v>
      </c>
      <c r="J9" s="6">
        <f t="shared" si="2"/>
        <v>22.91</v>
      </c>
      <c r="K9" s="5"/>
      <c r="L9" s="10"/>
      <c r="M9" s="8"/>
      <c r="N9" s="11">
        <f>IF(B9=0,0,(D9+G9)-(D8+G8))</f>
        <v>91.640000000000043</v>
      </c>
      <c r="O9" s="10">
        <v>1</v>
      </c>
      <c r="P9" s="10">
        <v>1100</v>
      </c>
      <c r="Q9" s="10">
        <v>1300</v>
      </c>
      <c r="R9" s="10">
        <v>9</v>
      </c>
      <c r="S9" s="10">
        <v>50</v>
      </c>
      <c r="T9" s="10"/>
      <c r="U9" s="10"/>
      <c r="V9" s="10">
        <v>420</v>
      </c>
      <c r="W9" s="12">
        <v>41519</v>
      </c>
      <c r="X9" s="10" t="s">
        <v>121</v>
      </c>
      <c r="Y9" s="10">
        <v>10283340</v>
      </c>
      <c r="Z9" s="10">
        <v>14</v>
      </c>
      <c r="AA9" s="10">
        <v>3.75</v>
      </c>
      <c r="AB9" s="10">
        <v>1</v>
      </c>
      <c r="AC9" s="11">
        <v>7.75</v>
      </c>
      <c r="AD9" s="13">
        <v>176.32</v>
      </c>
    </row>
    <row r="10" spans="1:30">
      <c r="A10" s="9">
        <f t="shared" ref="A10:A36" si="3">SUM(A9+1)</f>
        <v>3</v>
      </c>
      <c r="B10" s="10">
        <v>1</v>
      </c>
      <c r="C10" s="10">
        <v>7.75</v>
      </c>
      <c r="D10" s="6">
        <f t="shared" si="0"/>
        <v>22.91</v>
      </c>
      <c r="E10" s="5">
        <v>1</v>
      </c>
      <c r="F10" s="7">
        <v>7</v>
      </c>
      <c r="G10" s="6">
        <f t="shared" si="1"/>
        <v>22.04</v>
      </c>
      <c r="H10" s="5">
        <v>5</v>
      </c>
      <c r="I10" s="10">
        <v>6</v>
      </c>
      <c r="J10" s="6">
        <f t="shared" si="2"/>
        <v>76.559999999999988</v>
      </c>
      <c r="K10" s="5"/>
      <c r="L10" s="10"/>
      <c r="M10" s="8"/>
      <c r="N10" s="11">
        <v>81.099999999999994</v>
      </c>
      <c r="O10" s="10">
        <v>1</v>
      </c>
      <c r="P10" s="10">
        <v>1100</v>
      </c>
      <c r="Q10" s="10">
        <v>1300</v>
      </c>
      <c r="R10" s="10">
        <v>9</v>
      </c>
      <c r="S10" s="10">
        <v>52</v>
      </c>
      <c r="T10" s="10"/>
      <c r="U10" s="10"/>
      <c r="V10" s="10">
        <v>419</v>
      </c>
      <c r="W10" s="12">
        <v>41520</v>
      </c>
      <c r="X10" s="10" t="s">
        <v>122</v>
      </c>
      <c r="Y10" s="10">
        <v>10284892</v>
      </c>
      <c r="Z10" s="10">
        <v>14</v>
      </c>
      <c r="AA10" s="10">
        <v>5</v>
      </c>
      <c r="AB10" s="10">
        <v>1</v>
      </c>
      <c r="AC10" s="11">
        <v>7</v>
      </c>
      <c r="AD10" s="13">
        <v>178.64</v>
      </c>
    </row>
    <row r="11" spans="1:30">
      <c r="A11" s="9">
        <f t="shared" si="3"/>
        <v>4</v>
      </c>
      <c r="B11" s="10">
        <v>1</v>
      </c>
      <c r="C11" s="10">
        <v>7.75</v>
      </c>
      <c r="D11" s="6">
        <f t="shared" si="0"/>
        <v>22.91</v>
      </c>
      <c r="E11" s="5">
        <v>1</v>
      </c>
      <c r="F11" s="7">
        <v>7</v>
      </c>
      <c r="G11" s="6">
        <f t="shared" si="1"/>
        <v>22.04</v>
      </c>
      <c r="H11" s="5">
        <v>11</v>
      </c>
      <c r="I11" s="10">
        <v>10</v>
      </c>
      <c r="J11" s="6">
        <f t="shared" si="2"/>
        <v>164.72</v>
      </c>
      <c r="K11" s="5"/>
      <c r="L11" s="10"/>
      <c r="M11" s="8"/>
      <c r="N11" s="11">
        <v>88.16</v>
      </c>
      <c r="O11" s="10">
        <v>1</v>
      </c>
      <c r="P11" s="10">
        <v>1100</v>
      </c>
      <c r="Q11" s="10">
        <v>1300</v>
      </c>
      <c r="R11" s="10">
        <v>9</v>
      </c>
      <c r="S11" s="10">
        <v>49</v>
      </c>
      <c r="T11" s="10"/>
      <c r="U11" s="10"/>
      <c r="V11" s="10">
        <v>419</v>
      </c>
      <c r="W11" s="12">
        <v>41522</v>
      </c>
      <c r="X11" s="10" t="s">
        <v>123</v>
      </c>
      <c r="Y11" s="10">
        <v>10288105</v>
      </c>
      <c r="Z11" s="10">
        <v>14</v>
      </c>
      <c r="AA11" s="10">
        <v>3.5</v>
      </c>
      <c r="AB11" s="10">
        <v>1</v>
      </c>
      <c r="AC11" s="11">
        <v>5.75</v>
      </c>
      <c r="AD11" s="13">
        <v>178.35</v>
      </c>
    </row>
    <row r="12" spans="1:30">
      <c r="A12" s="9">
        <f t="shared" si="3"/>
        <v>5</v>
      </c>
      <c r="B12" s="10">
        <v>1</v>
      </c>
      <c r="C12" s="10">
        <v>7.75</v>
      </c>
      <c r="D12" s="6">
        <f t="shared" si="0"/>
        <v>22.91</v>
      </c>
      <c r="E12" s="5">
        <v>5</v>
      </c>
      <c r="F12" s="7">
        <v>9</v>
      </c>
      <c r="G12" s="6">
        <f t="shared" si="1"/>
        <v>80.039999999999992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/>
      <c r="N12" s="11">
        <v>88.16</v>
      </c>
      <c r="O12" s="10">
        <v>1</v>
      </c>
      <c r="P12" s="10">
        <v>1100</v>
      </c>
      <c r="Q12" s="10">
        <v>1300</v>
      </c>
      <c r="R12" s="10">
        <v>9</v>
      </c>
      <c r="S12" s="10">
        <v>50</v>
      </c>
      <c r="T12" s="10"/>
      <c r="U12" s="10"/>
      <c r="V12" s="10">
        <v>418</v>
      </c>
      <c r="W12" s="12">
        <v>41524</v>
      </c>
      <c r="X12" s="10" t="s">
        <v>122</v>
      </c>
      <c r="Y12" s="10">
        <v>10290917</v>
      </c>
      <c r="Z12" s="10">
        <v>14</v>
      </c>
      <c r="AA12" s="10">
        <v>4.25</v>
      </c>
      <c r="AB12" s="10">
        <v>1</v>
      </c>
      <c r="AC12" s="11">
        <v>10.25</v>
      </c>
      <c r="AD12" s="13">
        <v>180.96</v>
      </c>
    </row>
    <row r="13" spans="1:30">
      <c r="A13" s="9">
        <f t="shared" si="3"/>
        <v>6</v>
      </c>
      <c r="B13" s="10">
        <v>1</v>
      </c>
      <c r="C13" s="10">
        <v>7.75</v>
      </c>
      <c r="D13" s="6">
        <f t="shared" si="0"/>
        <v>22.91</v>
      </c>
      <c r="E13" s="5">
        <v>12</v>
      </c>
      <c r="F13" s="7">
        <v>1</v>
      </c>
      <c r="G13" s="6">
        <f t="shared" si="1"/>
        <v>168.2</v>
      </c>
      <c r="H13" s="5">
        <v>1</v>
      </c>
      <c r="I13" s="10">
        <v>5.75</v>
      </c>
      <c r="J13" s="6">
        <f t="shared" si="2"/>
        <v>20.59</v>
      </c>
      <c r="K13" s="5"/>
      <c r="L13" s="10"/>
      <c r="M13" s="8"/>
      <c r="N13" s="11">
        <v>92.22</v>
      </c>
      <c r="O13" s="10">
        <v>1</v>
      </c>
      <c r="P13" s="10">
        <v>1100</v>
      </c>
      <c r="Q13" s="10">
        <v>1300</v>
      </c>
      <c r="R13" s="10">
        <v>9</v>
      </c>
      <c r="S13" s="10">
        <v>52</v>
      </c>
      <c r="T13" s="10"/>
      <c r="U13" s="10"/>
      <c r="V13" s="10">
        <v>418</v>
      </c>
      <c r="W13" s="12" t="s">
        <v>124</v>
      </c>
      <c r="X13" s="10" t="s">
        <v>123</v>
      </c>
      <c r="Y13" s="10">
        <v>10293916</v>
      </c>
      <c r="Z13" s="10">
        <v>14</v>
      </c>
      <c r="AA13" s="10">
        <v>6</v>
      </c>
      <c r="AB13" s="10">
        <v>2</v>
      </c>
      <c r="AC13" s="11">
        <v>0.25</v>
      </c>
      <c r="AD13" s="13">
        <v>173.71</v>
      </c>
    </row>
    <row r="14" spans="1:30">
      <c r="A14" s="9">
        <f t="shared" si="3"/>
        <v>7</v>
      </c>
      <c r="B14" s="10">
        <v>1</v>
      </c>
      <c r="C14" s="10">
        <v>7.75</v>
      </c>
      <c r="D14" s="6">
        <f t="shared" si="0"/>
        <v>22.91</v>
      </c>
      <c r="E14" s="5">
        <v>14</v>
      </c>
      <c r="F14" s="7">
        <v>3</v>
      </c>
      <c r="G14" s="6">
        <f t="shared" si="1"/>
        <v>198.35999999999999</v>
      </c>
      <c r="H14" s="5">
        <v>5</v>
      </c>
      <c r="I14" s="10">
        <v>10</v>
      </c>
      <c r="J14" s="6">
        <f t="shared" si="2"/>
        <v>81.199999999999989</v>
      </c>
      <c r="K14" s="5"/>
      <c r="L14" s="10"/>
      <c r="M14" s="8"/>
      <c r="N14" s="11">
        <v>90.77</v>
      </c>
      <c r="O14" s="10">
        <v>1</v>
      </c>
      <c r="P14" s="10">
        <v>1100</v>
      </c>
      <c r="Q14" s="10">
        <v>1300</v>
      </c>
      <c r="R14" s="10">
        <v>9</v>
      </c>
      <c r="S14" s="10">
        <v>51</v>
      </c>
      <c r="T14" s="10"/>
      <c r="U14" s="10"/>
      <c r="V14" s="10">
        <v>418</v>
      </c>
      <c r="W14" s="12" t="s">
        <v>125</v>
      </c>
      <c r="X14" s="10" t="s">
        <v>122</v>
      </c>
      <c r="Y14" s="10">
        <v>10297076</v>
      </c>
      <c r="Z14" s="10">
        <v>14</v>
      </c>
      <c r="AA14" s="10">
        <v>4.75</v>
      </c>
      <c r="AB14" s="10">
        <v>1</v>
      </c>
      <c r="AC14" s="11">
        <v>8</v>
      </c>
      <c r="AD14" s="13">
        <v>177.19</v>
      </c>
    </row>
    <row r="15" spans="1:30">
      <c r="A15" s="9">
        <f t="shared" si="3"/>
        <v>8</v>
      </c>
      <c r="B15" s="10">
        <v>1</v>
      </c>
      <c r="C15" s="10">
        <v>7.75</v>
      </c>
      <c r="D15" s="6">
        <f t="shared" si="0"/>
        <v>22.91</v>
      </c>
      <c r="E15" s="5">
        <v>1</v>
      </c>
      <c r="F15" s="7">
        <v>4.25</v>
      </c>
      <c r="G15" s="6">
        <f t="shared" si="1"/>
        <v>18.849999999999998</v>
      </c>
      <c r="H15" s="5">
        <v>12</v>
      </c>
      <c r="I15" s="10">
        <v>4</v>
      </c>
      <c r="J15" s="6">
        <f t="shared" si="2"/>
        <v>171.67999999999998</v>
      </c>
      <c r="K15" s="5"/>
      <c r="L15" s="10"/>
      <c r="M15" s="8"/>
      <c r="N15" s="11">
        <v>91.93</v>
      </c>
      <c r="O15" s="10">
        <v>1</v>
      </c>
      <c r="P15" s="10">
        <v>1100</v>
      </c>
      <c r="Q15" s="10">
        <v>1300</v>
      </c>
      <c r="R15" s="10">
        <v>9</v>
      </c>
      <c r="S15" s="10">
        <v>51</v>
      </c>
      <c r="T15" s="10"/>
      <c r="U15" s="10"/>
      <c r="V15" s="10">
        <v>414</v>
      </c>
      <c r="W15" s="12">
        <v>41530</v>
      </c>
      <c r="X15" s="10" t="s">
        <v>123</v>
      </c>
      <c r="Y15" s="10">
        <v>10300172</v>
      </c>
      <c r="Z15" s="10">
        <v>14</v>
      </c>
      <c r="AA15" s="10">
        <v>5.5</v>
      </c>
      <c r="AB15" s="10">
        <v>1</v>
      </c>
      <c r="AC15" s="11">
        <v>9.75</v>
      </c>
      <c r="AD15" s="13">
        <v>176.03</v>
      </c>
    </row>
    <row r="16" spans="1:30">
      <c r="A16" s="9">
        <f t="shared" si="3"/>
        <v>9</v>
      </c>
      <c r="B16" s="10">
        <v>1</v>
      </c>
      <c r="C16" s="10">
        <v>7.75</v>
      </c>
      <c r="D16" s="6">
        <f t="shared" si="0"/>
        <v>22.91</v>
      </c>
      <c r="E16" s="5">
        <v>4</v>
      </c>
      <c r="F16" s="7">
        <v>3</v>
      </c>
      <c r="G16" s="6">
        <f t="shared" si="1"/>
        <v>59.16</v>
      </c>
      <c r="H16" s="5">
        <v>3</v>
      </c>
      <c r="I16" s="10">
        <v>7</v>
      </c>
      <c r="J16" s="6">
        <f t="shared" si="2"/>
        <v>49.879999999999995</v>
      </c>
      <c r="K16" s="5"/>
      <c r="L16" s="10"/>
      <c r="M16" s="8"/>
      <c r="N16" s="11">
        <v>92.22</v>
      </c>
      <c r="O16" s="10">
        <v>1</v>
      </c>
      <c r="P16" s="10">
        <v>1100</v>
      </c>
      <c r="Q16" s="10">
        <v>1300</v>
      </c>
      <c r="R16" s="10">
        <v>9</v>
      </c>
      <c r="S16" s="10">
        <v>47</v>
      </c>
      <c r="T16" s="10"/>
      <c r="U16" s="10"/>
      <c r="V16" s="10">
        <v>415</v>
      </c>
      <c r="W16" s="12">
        <v>41532</v>
      </c>
      <c r="X16" s="10" t="s">
        <v>122</v>
      </c>
      <c r="Y16" s="10">
        <v>10303447</v>
      </c>
      <c r="Z16" s="10">
        <v>14</v>
      </c>
      <c r="AA16" s="10">
        <v>5</v>
      </c>
      <c r="AB16" s="10">
        <v>1</v>
      </c>
      <c r="AC16" s="11">
        <v>7</v>
      </c>
      <c r="AD16" s="13">
        <v>178.64</v>
      </c>
    </row>
    <row r="17" spans="1:30">
      <c r="A17" s="9">
        <f t="shared" si="3"/>
        <v>10</v>
      </c>
      <c r="B17" s="10">
        <v>1</v>
      </c>
      <c r="C17" s="10">
        <v>7.75</v>
      </c>
      <c r="D17" s="6">
        <f t="shared" si="0"/>
        <v>22.91</v>
      </c>
      <c r="E17" s="5">
        <v>10</v>
      </c>
      <c r="F17" s="7">
        <v>8</v>
      </c>
      <c r="G17" s="6">
        <f t="shared" si="1"/>
        <v>148.47999999999999</v>
      </c>
      <c r="H17" s="5">
        <v>3</v>
      </c>
      <c r="I17" s="10">
        <v>7</v>
      </c>
      <c r="J17" s="6">
        <f t="shared" si="2"/>
        <v>49.879999999999995</v>
      </c>
      <c r="K17" s="5"/>
      <c r="L17" s="10"/>
      <c r="M17" s="8"/>
      <c r="N17" s="11">
        <f>IF(B17=0,0,(D17+G17)-(D16+G16))</f>
        <v>89.32</v>
      </c>
      <c r="O17" s="10">
        <v>1</v>
      </c>
      <c r="P17" s="10">
        <v>1100</v>
      </c>
      <c r="Q17" s="10">
        <v>1300</v>
      </c>
      <c r="R17" s="10">
        <v>9</v>
      </c>
      <c r="S17" s="10">
        <v>51</v>
      </c>
      <c r="T17" s="10"/>
      <c r="U17" s="10"/>
      <c r="V17" s="10">
        <v>413</v>
      </c>
      <c r="W17" s="24">
        <v>41535</v>
      </c>
      <c r="X17" s="10" t="s">
        <v>123</v>
      </c>
      <c r="Y17" s="10">
        <v>10307478</v>
      </c>
      <c r="Z17" s="10">
        <v>14</v>
      </c>
      <c r="AA17" s="10">
        <v>5.25</v>
      </c>
      <c r="AB17" s="10">
        <v>1</v>
      </c>
      <c r="AC17" s="11">
        <v>9</v>
      </c>
      <c r="AD17" s="13">
        <v>176.61</v>
      </c>
    </row>
    <row r="18" spans="1:30">
      <c r="A18" s="9">
        <f t="shared" si="3"/>
        <v>11</v>
      </c>
      <c r="B18" s="10">
        <v>1</v>
      </c>
      <c r="C18" s="10">
        <v>7.75</v>
      </c>
      <c r="D18" s="6">
        <f t="shared" si="0"/>
        <v>22.91</v>
      </c>
      <c r="E18" s="5">
        <v>2</v>
      </c>
      <c r="F18" s="7">
        <v>4</v>
      </c>
      <c r="G18" s="6">
        <f t="shared" si="1"/>
        <v>32.479999999999997</v>
      </c>
      <c r="H18" s="5">
        <v>5</v>
      </c>
      <c r="I18" s="10">
        <v>5</v>
      </c>
      <c r="J18" s="6">
        <f t="shared" si="2"/>
        <v>75.399999999999991</v>
      </c>
      <c r="K18" s="5"/>
      <c r="L18" s="10"/>
      <c r="M18" s="8"/>
      <c r="N18" s="11">
        <v>86.71</v>
      </c>
      <c r="O18" s="10">
        <v>1</v>
      </c>
      <c r="P18" s="10">
        <v>1100</v>
      </c>
      <c r="Q18" s="10">
        <v>1300</v>
      </c>
      <c r="R18" s="10">
        <v>9</v>
      </c>
      <c r="S18" s="10">
        <v>51</v>
      </c>
      <c r="T18" s="10"/>
      <c r="U18" s="10"/>
      <c r="V18" s="10">
        <v>414</v>
      </c>
      <c r="W18" s="24">
        <v>41536</v>
      </c>
      <c r="X18" s="10" t="s">
        <v>122</v>
      </c>
      <c r="Y18" s="10">
        <v>10309502</v>
      </c>
      <c r="Z18" s="10">
        <v>14</v>
      </c>
      <c r="AA18" s="10">
        <v>4.25</v>
      </c>
      <c r="AB18" s="10">
        <v>1</v>
      </c>
      <c r="AC18" s="11">
        <v>7.5</v>
      </c>
      <c r="AD18" s="13">
        <v>177.19</v>
      </c>
    </row>
    <row r="19" spans="1:30">
      <c r="A19" s="9">
        <f t="shared" si="3"/>
        <v>12</v>
      </c>
      <c r="B19" s="10">
        <v>1</v>
      </c>
      <c r="C19" s="10">
        <v>7.75</v>
      </c>
      <c r="D19" s="6">
        <f t="shared" si="0"/>
        <v>22.91</v>
      </c>
      <c r="E19" s="5">
        <v>2</v>
      </c>
      <c r="F19" s="7">
        <v>4</v>
      </c>
      <c r="G19" s="6">
        <f t="shared" si="1"/>
        <v>32.479999999999997</v>
      </c>
      <c r="H19" s="5">
        <v>12</v>
      </c>
      <c r="I19" s="10">
        <v>0</v>
      </c>
      <c r="J19" s="6">
        <f t="shared" si="2"/>
        <v>167.04</v>
      </c>
      <c r="K19" s="5"/>
      <c r="L19" s="10"/>
      <c r="M19" s="8"/>
      <c r="N19" s="11">
        <v>91.64</v>
      </c>
      <c r="O19" s="10">
        <v>1</v>
      </c>
      <c r="P19" s="10">
        <v>1100</v>
      </c>
      <c r="Q19" s="10">
        <v>1300</v>
      </c>
      <c r="R19" s="10">
        <v>9</v>
      </c>
      <c r="S19" s="10">
        <v>49</v>
      </c>
      <c r="T19" s="10"/>
      <c r="U19" s="10"/>
      <c r="V19" s="10">
        <v>413</v>
      </c>
      <c r="W19" s="24">
        <v>41538</v>
      </c>
      <c r="X19" s="10" t="s">
        <v>123</v>
      </c>
      <c r="Y19" s="10">
        <v>10312666</v>
      </c>
      <c r="Z19" s="10">
        <v>14</v>
      </c>
      <c r="AA19" s="10">
        <v>5</v>
      </c>
      <c r="AB19" s="10">
        <v>1</v>
      </c>
      <c r="AC19" s="11">
        <v>7</v>
      </c>
      <c r="AD19" s="13">
        <v>178.64</v>
      </c>
    </row>
    <row r="20" spans="1:30">
      <c r="A20" s="9">
        <f t="shared" si="3"/>
        <v>13</v>
      </c>
      <c r="B20" s="10">
        <v>1</v>
      </c>
      <c r="C20" s="10">
        <v>7.75</v>
      </c>
      <c r="D20" s="6">
        <f t="shared" si="0"/>
        <v>22.91</v>
      </c>
      <c r="E20" s="5">
        <v>6</v>
      </c>
      <c r="F20" s="7">
        <v>3</v>
      </c>
      <c r="G20" s="6">
        <f t="shared" si="1"/>
        <v>87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85.84</v>
      </c>
      <c r="O20" s="10">
        <v>1</v>
      </c>
      <c r="P20" s="10">
        <v>1100</v>
      </c>
      <c r="Q20" s="10">
        <v>1300</v>
      </c>
      <c r="R20" s="10">
        <v>9</v>
      </c>
      <c r="S20" s="10">
        <v>50</v>
      </c>
      <c r="T20" s="10"/>
      <c r="U20" s="10"/>
      <c r="V20" s="14">
        <v>412</v>
      </c>
      <c r="W20" s="42" t="s">
        <v>34</v>
      </c>
      <c r="X20" s="42"/>
      <c r="Y20" s="42"/>
      <c r="Z20" s="42"/>
      <c r="AA20" s="42"/>
      <c r="AB20" s="42"/>
      <c r="AC20" s="42"/>
      <c r="AD20" s="15">
        <v>2473.9899999999998</v>
      </c>
    </row>
    <row r="21" spans="1:30">
      <c r="A21" s="9">
        <f t="shared" si="3"/>
        <v>14</v>
      </c>
      <c r="B21" s="10">
        <v>1</v>
      </c>
      <c r="C21" s="10">
        <v>7.75</v>
      </c>
      <c r="D21" s="6">
        <f t="shared" si="0"/>
        <v>22.91</v>
      </c>
      <c r="E21" s="5">
        <v>12</v>
      </c>
      <c r="F21" s="7">
        <v>9</v>
      </c>
      <c r="G21" s="6">
        <f t="shared" si="1"/>
        <v>177.48</v>
      </c>
      <c r="H21" s="5">
        <v>1</v>
      </c>
      <c r="I21" s="10">
        <v>9.75</v>
      </c>
      <c r="J21" s="6">
        <f t="shared" si="2"/>
        <v>25.229999999999997</v>
      </c>
      <c r="K21" s="5"/>
      <c r="L21" s="10"/>
      <c r="M21" s="8"/>
      <c r="N21" s="11">
        <v>93.38</v>
      </c>
      <c r="O21" s="10">
        <v>1</v>
      </c>
      <c r="P21" s="10">
        <v>1100</v>
      </c>
      <c r="Q21" s="10">
        <v>1300</v>
      </c>
      <c r="R21" s="16">
        <v>9</v>
      </c>
      <c r="S21" s="10">
        <v>48</v>
      </c>
      <c r="T21" s="10"/>
      <c r="U21" s="10"/>
      <c r="V21" s="10">
        <v>412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7.75</v>
      </c>
      <c r="D22" s="6">
        <f t="shared" si="0"/>
        <v>22.91</v>
      </c>
      <c r="E22" s="5">
        <v>1</v>
      </c>
      <c r="F22" s="7">
        <v>7</v>
      </c>
      <c r="G22" s="6">
        <f t="shared" si="1"/>
        <v>22.04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90.77</v>
      </c>
      <c r="O22" s="10">
        <v>1</v>
      </c>
      <c r="P22" s="10">
        <v>1100</v>
      </c>
      <c r="Q22" s="10">
        <v>1300</v>
      </c>
      <c r="R22" s="10">
        <v>9</v>
      </c>
      <c r="S22" s="10">
        <v>50</v>
      </c>
      <c r="T22" s="10"/>
      <c r="U22" s="10"/>
      <c r="V22" s="10">
        <v>413</v>
      </c>
      <c r="W22" s="24">
        <v>41540</v>
      </c>
      <c r="X22" s="10" t="s">
        <v>122</v>
      </c>
      <c r="Y22" s="10">
        <v>10315828</v>
      </c>
      <c r="Z22" s="10">
        <v>14</v>
      </c>
      <c r="AA22" s="10">
        <v>5</v>
      </c>
      <c r="AB22" s="10">
        <v>1</v>
      </c>
      <c r="AC22" s="10">
        <v>9.5</v>
      </c>
      <c r="AD22" s="10">
        <v>175.74</v>
      </c>
    </row>
    <row r="23" spans="1:30">
      <c r="A23" s="9">
        <f t="shared" si="3"/>
        <v>16</v>
      </c>
      <c r="B23" s="10">
        <v>1</v>
      </c>
      <c r="C23" s="10">
        <v>7.75</v>
      </c>
      <c r="D23" s="6">
        <f t="shared" si="0"/>
        <v>22.91</v>
      </c>
      <c r="E23" s="5">
        <v>2</v>
      </c>
      <c r="F23" s="7">
        <v>4</v>
      </c>
      <c r="G23" s="6">
        <f t="shared" si="1"/>
        <v>32.479999999999997</v>
      </c>
      <c r="H23" s="5">
        <v>12</v>
      </c>
      <c r="I23" s="10">
        <v>2</v>
      </c>
      <c r="J23" s="6">
        <f t="shared" si="2"/>
        <v>169.35999999999999</v>
      </c>
      <c r="K23" s="5"/>
      <c r="L23" s="10"/>
      <c r="M23" s="8"/>
      <c r="N23" s="11">
        <v>87</v>
      </c>
      <c r="O23" s="10">
        <v>1</v>
      </c>
      <c r="P23" s="10">
        <v>1100</v>
      </c>
      <c r="Q23" s="10">
        <v>1300</v>
      </c>
      <c r="R23" s="10">
        <v>9</v>
      </c>
      <c r="S23" s="10">
        <v>49</v>
      </c>
      <c r="T23" s="10"/>
      <c r="U23" s="10"/>
      <c r="V23" s="10">
        <v>414</v>
      </c>
      <c r="W23" s="24">
        <v>41544</v>
      </c>
      <c r="X23" s="10" t="s">
        <v>122</v>
      </c>
      <c r="Y23" s="10">
        <v>10322243</v>
      </c>
      <c r="Z23" s="10">
        <v>13</v>
      </c>
      <c r="AA23" s="10">
        <v>6.75</v>
      </c>
      <c r="AB23" s="10">
        <v>1</v>
      </c>
      <c r="AC23" s="10">
        <v>4</v>
      </c>
      <c r="AD23" s="10">
        <v>170.23</v>
      </c>
    </row>
    <row r="24" spans="1:30">
      <c r="A24" s="9">
        <f t="shared" si="3"/>
        <v>17</v>
      </c>
      <c r="B24" s="10">
        <v>1</v>
      </c>
      <c r="C24" s="10">
        <v>7.75</v>
      </c>
      <c r="D24" s="6">
        <f t="shared" si="0"/>
        <v>22.91</v>
      </c>
      <c r="E24" s="5">
        <v>6</v>
      </c>
      <c r="F24" s="7">
        <v>3</v>
      </c>
      <c r="G24" s="6">
        <f t="shared" si="1"/>
        <v>87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83.52</v>
      </c>
      <c r="O24" s="10">
        <v>1</v>
      </c>
      <c r="P24" s="10">
        <v>1100</v>
      </c>
      <c r="Q24" s="10">
        <v>1300</v>
      </c>
      <c r="R24" s="10">
        <v>9</v>
      </c>
      <c r="S24" s="10">
        <v>50</v>
      </c>
      <c r="T24" s="10"/>
      <c r="U24" s="10"/>
      <c r="V24" s="10">
        <v>411</v>
      </c>
      <c r="W24" s="24">
        <v>41544</v>
      </c>
      <c r="X24" s="10" t="s">
        <v>123</v>
      </c>
      <c r="Y24" s="10">
        <v>10322244</v>
      </c>
      <c r="Z24" s="10">
        <v>13</v>
      </c>
      <c r="AA24" s="10">
        <v>11</v>
      </c>
      <c r="AB24" s="10">
        <v>1</v>
      </c>
      <c r="AC24" s="10">
        <v>3.5</v>
      </c>
      <c r="AD24" s="10">
        <v>175.74</v>
      </c>
    </row>
    <row r="25" spans="1:30">
      <c r="A25" s="9">
        <f t="shared" si="3"/>
        <v>18</v>
      </c>
      <c r="B25" s="10">
        <v>1</v>
      </c>
      <c r="C25" s="10">
        <v>7.75</v>
      </c>
      <c r="D25" s="6">
        <f t="shared" si="0"/>
        <v>22.91</v>
      </c>
      <c r="E25" s="5">
        <v>12</v>
      </c>
      <c r="F25" s="7">
        <v>10</v>
      </c>
      <c r="G25" s="6">
        <f t="shared" si="1"/>
        <v>178.64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91.639999999999986</v>
      </c>
      <c r="O25" s="10">
        <v>1</v>
      </c>
      <c r="P25" s="10">
        <v>1100</v>
      </c>
      <c r="Q25" s="10">
        <v>1300</v>
      </c>
      <c r="R25" s="10">
        <v>9</v>
      </c>
      <c r="S25" s="10">
        <v>54</v>
      </c>
      <c r="T25" s="10"/>
      <c r="U25" s="10"/>
      <c r="V25" s="17">
        <v>408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7.75</v>
      </c>
      <c r="D26" s="6">
        <f t="shared" si="0"/>
        <v>22.91</v>
      </c>
      <c r="E26" s="5">
        <v>14</v>
      </c>
      <c r="F26" s="7">
        <v>3</v>
      </c>
      <c r="G26" s="6">
        <f t="shared" si="1"/>
        <v>198.35999999999999</v>
      </c>
      <c r="H26" s="5">
        <v>6</v>
      </c>
      <c r="I26" s="10">
        <v>8</v>
      </c>
      <c r="J26" s="6">
        <f t="shared" si="2"/>
        <v>92.8</v>
      </c>
      <c r="K26" s="5"/>
      <c r="L26" s="10"/>
      <c r="M26" s="8"/>
      <c r="N26" s="11">
        <v>90.77</v>
      </c>
      <c r="O26" s="10">
        <v>1</v>
      </c>
      <c r="P26" s="10">
        <v>1100</v>
      </c>
      <c r="Q26" s="10">
        <v>1300</v>
      </c>
      <c r="R26" s="10">
        <v>9</v>
      </c>
      <c r="S26" s="10">
        <v>52</v>
      </c>
      <c r="T26" s="10"/>
      <c r="U26" s="10"/>
      <c r="V26" s="10">
        <v>407</v>
      </c>
      <c r="W26" s="44" t="s">
        <v>37</v>
      </c>
      <c r="X26" s="44"/>
      <c r="Y26" s="44"/>
      <c r="Z26" s="44"/>
      <c r="AA26" s="44"/>
      <c r="AB26" s="44"/>
      <c r="AC26" s="39">
        <v>496.48</v>
      </c>
      <c r="AD26" s="39"/>
    </row>
    <row r="27" spans="1:30">
      <c r="A27" s="9">
        <f t="shared" si="3"/>
        <v>20</v>
      </c>
      <c r="B27" s="10">
        <v>1</v>
      </c>
      <c r="C27" s="10">
        <v>7.75</v>
      </c>
      <c r="D27" s="6">
        <f t="shared" si="0"/>
        <v>22.91</v>
      </c>
      <c r="E27" s="5">
        <v>1</v>
      </c>
      <c r="F27" s="7">
        <v>7.5</v>
      </c>
      <c r="G27" s="6">
        <f t="shared" si="1"/>
        <v>22.619999999999997</v>
      </c>
      <c r="H27" s="5">
        <v>13</v>
      </c>
      <c r="I27" s="10">
        <v>2</v>
      </c>
      <c r="J27" s="6">
        <f t="shared" si="2"/>
        <v>183.28</v>
      </c>
      <c r="K27" s="5"/>
      <c r="L27" s="10"/>
      <c r="M27" s="8"/>
      <c r="N27" s="11">
        <v>91.93</v>
      </c>
      <c r="O27" s="10">
        <v>1</v>
      </c>
      <c r="P27" s="10">
        <v>1100</v>
      </c>
      <c r="Q27" s="10">
        <v>1300</v>
      </c>
      <c r="R27" s="10">
        <v>9</v>
      </c>
      <c r="S27" s="10">
        <v>51</v>
      </c>
      <c r="T27" s="10"/>
      <c r="U27" s="10"/>
      <c r="V27" s="10">
        <v>407</v>
      </c>
      <c r="W27" s="38" t="s">
        <v>13</v>
      </c>
      <c r="X27" s="38"/>
      <c r="Y27" s="38"/>
      <c r="Z27" s="38"/>
      <c r="AA27" s="38"/>
      <c r="AB27" s="38"/>
      <c r="AC27" s="39">
        <v>2473.9899999999998</v>
      </c>
      <c r="AD27" s="39"/>
    </row>
    <row r="28" spans="1:30">
      <c r="A28" s="9">
        <f t="shared" si="3"/>
        <v>21</v>
      </c>
      <c r="B28" s="10">
        <v>1</v>
      </c>
      <c r="C28" s="10">
        <v>7.75</v>
      </c>
      <c r="D28" s="6">
        <f t="shared" si="0"/>
        <v>22.91</v>
      </c>
      <c r="E28" s="5">
        <v>6</v>
      </c>
      <c r="F28" s="7">
        <v>7</v>
      </c>
      <c r="G28" s="6">
        <f t="shared" si="1"/>
        <v>91.64</v>
      </c>
      <c r="H28" s="5">
        <v>14</v>
      </c>
      <c r="I28" s="10">
        <v>3</v>
      </c>
      <c r="J28" s="6">
        <f t="shared" si="2"/>
        <v>198.35999999999999</v>
      </c>
      <c r="K28" s="5"/>
      <c r="L28" s="10"/>
      <c r="M28" s="8"/>
      <c r="N28" s="11">
        <v>84.1</v>
      </c>
      <c r="O28" s="10">
        <v>1</v>
      </c>
      <c r="P28" s="10">
        <v>1100</v>
      </c>
      <c r="Q28" s="10">
        <v>1300</v>
      </c>
      <c r="R28" s="10">
        <v>9</v>
      </c>
      <c r="S28" s="10">
        <v>54</v>
      </c>
      <c r="T28" s="10"/>
      <c r="U28" s="10"/>
      <c r="V28" s="10">
        <v>406</v>
      </c>
      <c r="W28" s="38" t="s">
        <v>38</v>
      </c>
      <c r="X28" s="38"/>
      <c r="Y28" s="38"/>
      <c r="Z28" s="38"/>
      <c r="AA28" s="38"/>
      <c r="AB28" s="38"/>
      <c r="AC28" s="39">
        <v>303.63</v>
      </c>
      <c r="AD28" s="39"/>
    </row>
    <row r="29" spans="1:30">
      <c r="A29" s="9">
        <f t="shared" si="3"/>
        <v>22</v>
      </c>
      <c r="B29" s="10">
        <v>1</v>
      </c>
      <c r="C29" s="10">
        <v>7.75</v>
      </c>
      <c r="D29" s="6">
        <f t="shared" si="0"/>
        <v>22.91</v>
      </c>
      <c r="E29" s="5">
        <v>13</v>
      </c>
      <c r="F29" s="7">
        <v>5</v>
      </c>
      <c r="G29" s="6">
        <f t="shared" si="1"/>
        <v>186.76</v>
      </c>
      <c r="H29" s="5">
        <v>1</v>
      </c>
      <c r="I29" s="10">
        <v>7</v>
      </c>
      <c r="J29" s="6">
        <v>22.04</v>
      </c>
      <c r="K29" s="5"/>
      <c r="L29" s="10"/>
      <c r="M29" s="8"/>
      <c r="N29" s="11">
        <v>97.44</v>
      </c>
      <c r="O29" s="10">
        <v>1</v>
      </c>
      <c r="P29" s="10">
        <v>1100</v>
      </c>
      <c r="Q29" s="10">
        <v>1300</v>
      </c>
      <c r="R29" s="10">
        <v>9</v>
      </c>
      <c r="S29" s="10">
        <v>52</v>
      </c>
      <c r="T29" s="10"/>
      <c r="U29" s="10"/>
      <c r="V29" s="10">
        <v>407</v>
      </c>
      <c r="W29" s="38" t="s">
        <v>11</v>
      </c>
      <c r="X29" s="38"/>
      <c r="Y29" s="38"/>
      <c r="Z29" s="38"/>
      <c r="AA29" s="38"/>
      <c r="AB29" s="38"/>
      <c r="AC29" s="39">
        <v>2666.84</v>
      </c>
      <c r="AD29" s="39"/>
    </row>
    <row r="30" spans="1:30">
      <c r="A30" s="9">
        <f t="shared" si="3"/>
        <v>23</v>
      </c>
      <c r="B30" s="10">
        <v>1</v>
      </c>
      <c r="C30" s="10">
        <v>7.75</v>
      </c>
      <c r="D30" s="6">
        <f t="shared" si="0"/>
        <v>22.91</v>
      </c>
      <c r="E30" s="5">
        <v>2</v>
      </c>
      <c r="F30" s="7">
        <v>4</v>
      </c>
      <c r="G30" s="6">
        <f t="shared" si="1"/>
        <v>32.479999999999997</v>
      </c>
      <c r="H30" s="5">
        <v>6</v>
      </c>
      <c r="I30" s="10">
        <v>0</v>
      </c>
      <c r="J30" s="6">
        <f t="shared" ref="J30:J39" si="4">((+H30*12)+I30)*1.16</f>
        <v>83.52</v>
      </c>
      <c r="K30" s="5"/>
      <c r="L30" s="10"/>
      <c r="M30" s="8"/>
      <c r="N30" s="11">
        <v>82.94</v>
      </c>
      <c r="O30" s="10">
        <v>1</v>
      </c>
      <c r="P30" s="10">
        <v>1100</v>
      </c>
      <c r="Q30" s="10">
        <v>1300</v>
      </c>
      <c r="R30" s="10">
        <v>9</v>
      </c>
      <c r="S30" s="10">
        <v>51</v>
      </c>
      <c r="T30" s="10"/>
      <c r="U30" s="10"/>
      <c r="V30" s="10">
        <v>406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7.75</v>
      </c>
      <c r="D31" s="6">
        <f t="shared" si="0"/>
        <v>22.91</v>
      </c>
      <c r="E31" s="5">
        <v>2</v>
      </c>
      <c r="F31" s="7">
        <v>4</v>
      </c>
      <c r="G31" s="6">
        <f t="shared" si="1"/>
        <v>32.479999999999997</v>
      </c>
      <c r="H31" s="5">
        <v>12</v>
      </c>
      <c r="I31" s="10">
        <v>5</v>
      </c>
      <c r="J31" s="6">
        <f t="shared" si="4"/>
        <v>172.83999999999997</v>
      </c>
      <c r="K31" s="5"/>
      <c r="L31" s="10"/>
      <c r="M31" s="8"/>
      <c r="N31" s="11">
        <v>89.32</v>
      </c>
      <c r="O31" s="10">
        <v>1</v>
      </c>
      <c r="P31" s="10">
        <v>1100</v>
      </c>
      <c r="Q31" s="10">
        <v>1300</v>
      </c>
      <c r="R31" s="10">
        <v>9</v>
      </c>
      <c r="S31" s="10">
        <v>50</v>
      </c>
      <c r="T31" s="10"/>
      <c r="U31" s="10"/>
      <c r="V31" s="10">
        <v>407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7.75</v>
      </c>
      <c r="D32" s="6">
        <f t="shared" si="0"/>
        <v>22.91</v>
      </c>
      <c r="E32" s="5">
        <v>6</v>
      </c>
      <c r="F32" s="7">
        <v>11</v>
      </c>
      <c r="G32" s="6">
        <f t="shared" si="1"/>
        <v>96.279999999999987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83.53</v>
      </c>
      <c r="O32" s="10">
        <v>1</v>
      </c>
      <c r="P32" s="10">
        <v>1100</v>
      </c>
      <c r="Q32" s="10">
        <v>1300</v>
      </c>
      <c r="R32" s="10">
        <v>9</v>
      </c>
      <c r="S32" s="10">
        <v>51</v>
      </c>
      <c r="T32" s="10"/>
      <c r="U32" s="10"/>
      <c r="V32" s="10">
        <v>405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7.75</v>
      </c>
      <c r="D33" s="6">
        <f t="shared" si="0"/>
        <v>22.91</v>
      </c>
      <c r="E33" s="5">
        <v>13</v>
      </c>
      <c r="F33" s="7">
        <v>4</v>
      </c>
      <c r="G33" s="6">
        <f t="shared" si="1"/>
        <v>185.6</v>
      </c>
      <c r="H33" s="5">
        <v>13</v>
      </c>
      <c r="I33" s="10">
        <v>10</v>
      </c>
      <c r="J33" s="6">
        <f t="shared" si="4"/>
        <v>192.55999999999997</v>
      </c>
      <c r="K33" s="5"/>
      <c r="L33" s="10"/>
      <c r="M33" s="8"/>
      <c r="N33" s="11">
        <f>IF(B33=0,0,(D33+G33)-(D32+G32))</f>
        <v>89.320000000000007</v>
      </c>
      <c r="O33" s="10">
        <v>1</v>
      </c>
      <c r="P33" s="10">
        <v>1100</v>
      </c>
      <c r="Q33" s="10">
        <v>1300</v>
      </c>
      <c r="R33" s="10">
        <v>9</v>
      </c>
      <c r="S33" s="10">
        <v>50</v>
      </c>
      <c r="T33" s="10"/>
      <c r="U33" s="10"/>
      <c r="V33" s="10">
        <v>405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7</v>
      </c>
      <c r="C34" s="10">
        <v>10</v>
      </c>
      <c r="D34" s="6">
        <f t="shared" si="0"/>
        <v>109.03999999999999</v>
      </c>
      <c r="E34" s="5">
        <v>13</v>
      </c>
      <c r="F34" s="7">
        <v>4</v>
      </c>
      <c r="G34" s="6">
        <f t="shared" si="1"/>
        <v>185.6</v>
      </c>
      <c r="H34" s="5">
        <v>13</v>
      </c>
      <c r="I34" s="10">
        <v>10</v>
      </c>
      <c r="J34" s="6">
        <f t="shared" si="4"/>
        <v>192.55999999999997</v>
      </c>
      <c r="K34" s="5"/>
      <c r="L34" s="10"/>
      <c r="M34" s="8"/>
      <c r="N34" s="11">
        <f>IF(B34=0,0,(D34+G34)-(D33+G33))</f>
        <v>86.13</v>
      </c>
      <c r="O34" s="10">
        <v>1</v>
      </c>
      <c r="P34" s="10">
        <v>1100</v>
      </c>
      <c r="Q34" s="10">
        <v>1300</v>
      </c>
      <c r="R34" s="10">
        <v>9</v>
      </c>
      <c r="S34" s="10">
        <v>52</v>
      </c>
      <c r="T34" s="10"/>
      <c r="U34" s="10"/>
      <c r="V34" s="10">
        <v>404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2</v>
      </c>
      <c r="D35" s="6">
        <f t="shared" si="0"/>
        <v>197.2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3.5</v>
      </c>
      <c r="J35" s="6">
        <f t="shared" si="4"/>
        <v>17.98</v>
      </c>
      <c r="K35" s="5"/>
      <c r="L35" s="10"/>
      <c r="M35" s="8"/>
      <c r="N35" s="11">
        <v>92.51</v>
      </c>
      <c r="O35" s="10">
        <v>1</v>
      </c>
      <c r="P35" s="10">
        <v>1100</v>
      </c>
      <c r="Q35" s="10">
        <v>1300</v>
      </c>
      <c r="R35" s="10">
        <v>9</v>
      </c>
      <c r="S35" s="10">
        <v>51</v>
      </c>
      <c r="T35" s="10"/>
      <c r="U35" s="10"/>
      <c r="V35" s="10">
        <v>405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2</v>
      </c>
      <c r="D36" s="6">
        <f t="shared" si="0"/>
        <v>197.2</v>
      </c>
      <c r="E36" s="5">
        <v>7</v>
      </c>
      <c r="F36" s="7">
        <v>10</v>
      </c>
      <c r="G36" s="6">
        <f t="shared" si="1"/>
        <v>109.03999999999999</v>
      </c>
      <c r="H36" s="5">
        <v>1</v>
      </c>
      <c r="I36" s="10">
        <v>3.5</v>
      </c>
      <c r="J36" s="6">
        <f t="shared" si="4"/>
        <v>17.98</v>
      </c>
      <c r="K36" s="5"/>
      <c r="L36" s="10"/>
      <c r="M36" s="8"/>
      <c r="N36" s="11">
        <f>IF(B36=0,0,(D36+G36)-(D35+G35))</f>
        <v>90.480000000000018</v>
      </c>
      <c r="O36" s="10">
        <v>1</v>
      </c>
      <c r="P36" s="10">
        <v>1100</v>
      </c>
      <c r="Q36" s="10">
        <v>1300</v>
      </c>
      <c r="R36" s="10">
        <v>9</v>
      </c>
      <c r="S36" s="10">
        <v>50</v>
      </c>
      <c r="T36" s="10"/>
      <c r="U36" s="10"/>
      <c r="V36" s="10">
        <v>404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13</v>
      </c>
      <c r="F37" s="7">
        <v>10</v>
      </c>
      <c r="G37" s="6">
        <f t="shared" si="1"/>
        <v>192.55999999999997</v>
      </c>
      <c r="H37" s="5">
        <v>1</v>
      </c>
      <c r="I37" s="10">
        <v>3.5</v>
      </c>
      <c r="J37" s="6">
        <f t="shared" si="4"/>
        <v>17.98</v>
      </c>
      <c r="K37" s="5"/>
      <c r="L37" s="10"/>
      <c r="M37" s="8"/>
      <c r="N37" s="11">
        <f>IF(B37=0,0,(D37+G37)-(D36+G36))</f>
        <v>83.519999999999982</v>
      </c>
      <c r="O37" s="10">
        <v>1</v>
      </c>
      <c r="P37" s="10">
        <v>1100</v>
      </c>
      <c r="Q37" s="10">
        <v>1300</v>
      </c>
      <c r="R37" s="10">
        <v>9</v>
      </c>
      <c r="S37" s="10">
        <v>51</v>
      </c>
      <c r="T37" s="10"/>
      <c r="U37" s="10"/>
      <c r="V37" s="10">
        <v>404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2</v>
      </c>
      <c r="D39" s="6">
        <f t="shared" si="0"/>
        <v>197.2</v>
      </c>
      <c r="E39" s="5">
        <v>13</v>
      </c>
      <c r="F39" s="7">
        <v>10</v>
      </c>
      <c r="G39" s="6">
        <f t="shared" si="1"/>
        <v>192.55999999999997</v>
      </c>
      <c r="H39" s="5">
        <v>7</v>
      </c>
      <c r="I39" s="10">
        <v>8</v>
      </c>
      <c r="J39" s="6">
        <f t="shared" si="4"/>
        <v>106.72</v>
      </c>
      <c r="K39" s="5"/>
      <c r="L39" s="10"/>
      <c r="M39" s="8"/>
      <c r="N39" s="11">
        <v>88.74</v>
      </c>
      <c r="O39" s="10">
        <v>0</v>
      </c>
      <c r="P39" s="10">
        <v>1100</v>
      </c>
      <c r="Q39" s="10">
        <v>1300</v>
      </c>
      <c r="R39" s="10">
        <v>9</v>
      </c>
      <c r="S39" s="10">
        <v>50</v>
      </c>
      <c r="T39" s="10"/>
      <c r="U39" s="10"/>
      <c r="V39" s="10">
        <v>404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2666.7500000000005</v>
      </c>
      <c r="O40" s="20"/>
      <c r="T40" s="22" t="s">
        <v>34</v>
      </c>
      <c r="U40" s="20">
        <f>SUM(U9:U39)</f>
        <v>0</v>
      </c>
      <c r="V40" s="20">
        <f>SUM(V9:V39)</f>
        <v>12322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2666.7500000000005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12322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75" zoomScaleNormal="75" zoomScalePageLayoutView="75" workbookViewId="0">
      <selection activeCell="W37" sqref="W37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83203125" customWidth="1"/>
    <col min="25" max="25" width="11" customWidth="1"/>
    <col min="26" max="26" width="4.1640625" customWidth="1"/>
    <col min="27" max="27" width="4.83203125" customWidth="1"/>
    <col min="28" max="28" width="4.1640625" customWidth="1"/>
    <col min="29" max="29" width="6.5" customWidth="1"/>
    <col min="30" max="30" width="21.6640625" customWidth="1"/>
  </cols>
  <sheetData>
    <row r="1" spans="1:31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8</v>
      </c>
      <c r="F8" s="7">
        <v>6</v>
      </c>
      <c r="G8" s="6">
        <f t="shared" ref="G8:G39" si="1">((+E8*12)+F8)*1.16</f>
        <v>118.32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>
      <c r="A9" s="9">
        <v>2</v>
      </c>
      <c r="B9" s="10">
        <v>1</v>
      </c>
      <c r="C9" s="10">
        <v>7</v>
      </c>
      <c r="D9" s="6">
        <f t="shared" si="0"/>
        <v>22.04</v>
      </c>
      <c r="E9" s="5">
        <v>14</v>
      </c>
      <c r="F9" s="7">
        <v>3</v>
      </c>
      <c r="G9" s="6">
        <f t="shared" si="1"/>
        <v>198.35999999999999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/>
      <c r="N9" s="11">
        <v>86.42</v>
      </c>
      <c r="O9" s="10">
        <v>1</v>
      </c>
      <c r="P9" s="10">
        <v>1100</v>
      </c>
      <c r="Q9" s="10">
        <v>1300</v>
      </c>
      <c r="R9" s="10">
        <v>9</v>
      </c>
      <c r="S9" s="10">
        <v>51</v>
      </c>
      <c r="T9" s="10"/>
      <c r="U9" s="10"/>
      <c r="V9" s="10">
        <v>433</v>
      </c>
      <c r="W9" s="12">
        <v>41488</v>
      </c>
      <c r="X9" s="10" t="s">
        <v>123</v>
      </c>
      <c r="Y9" s="10">
        <v>10233006</v>
      </c>
      <c r="Z9" s="10">
        <v>14</v>
      </c>
      <c r="AA9" s="10">
        <v>5</v>
      </c>
      <c r="AB9" s="10">
        <v>1</v>
      </c>
      <c r="AC9" s="11">
        <v>7.5</v>
      </c>
      <c r="AD9" s="13">
        <v>178.06</v>
      </c>
      <c r="AE9" t="s">
        <v>126</v>
      </c>
    </row>
    <row r="10" spans="1:31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</v>
      </c>
      <c r="F10" s="7">
        <v>4</v>
      </c>
      <c r="G10" s="6">
        <f t="shared" si="1"/>
        <v>18.559999999999999</v>
      </c>
      <c r="H10" s="5">
        <v>8</v>
      </c>
      <c r="I10" s="10">
        <v>6</v>
      </c>
      <c r="J10" s="6">
        <f t="shared" si="2"/>
        <v>118.32</v>
      </c>
      <c r="K10" s="5"/>
      <c r="L10" s="10"/>
      <c r="M10" s="8"/>
      <c r="N10" s="11">
        <v>92.22</v>
      </c>
      <c r="O10" s="10">
        <v>1</v>
      </c>
      <c r="P10" s="10">
        <v>1100</v>
      </c>
      <c r="Q10" s="10">
        <v>1300</v>
      </c>
      <c r="R10" s="10">
        <v>9</v>
      </c>
      <c r="S10" s="10">
        <v>50</v>
      </c>
      <c r="T10" s="10"/>
      <c r="U10" s="10"/>
      <c r="V10" s="10">
        <v>433</v>
      </c>
      <c r="W10" s="12">
        <v>41489</v>
      </c>
      <c r="X10" s="10" t="s">
        <v>122</v>
      </c>
      <c r="Y10" s="10">
        <v>10234829</v>
      </c>
      <c r="Z10" s="10">
        <v>14</v>
      </c>
      <c r="AA10" s="10">
        <v>4.5</v>
      </c>
      <c r="AB10" s="10">
        <v>1</v>
      </c>
      <c r="AC10" s="11">
        <v>4</v>
      </c>
      <c r="AD10" s="13">
        <v>181.54</v>
      </c>
    </row>
    <row r="11" spans="1:31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2</v>
      </c>
      <c r="G11" s="6">
        <f t="shared" si="1"/>
        <v>30.159999999999997</v>
      </c>
      <c r="H11" s="5">
        <v>13</v>
      </c>
      <c r="I11" s="10">
        <v>11</v>
      </c>
      <c r="J11" s="6">
        <f t="shared" si="2"/>
        <v>193.72</v>
      </c>
      <c r="K11" s="5"/>
      <c r="L11" s="10"/>
      <c r="M11" s="8"/>
      <c r="N11" s="11">
        <v>87</v>
      </c>
      <c r="O11" s="10">
        <v>1</v>
      </c>
      <c r="P11" s="10">
        <v>1100</v>
      </c>
      <c r="Q11" s="10">
        <v>1300</v>
      </c>
      <c r="R11" s="10">
        <v>9</v>
      </c>
      <c r="S11" s="10">
        <v>51</v>
      </c>
      <c r="T11" s="10"/>
      <c r="U11" s="10"/>
      <c r="V11" s="10">
        <v>433</v>
      </c>
      <c r="W11" s="12">
        <v>41490</v>
      </c>
      <c r="X11" s="10" t="s">
        <v>123</v>
      </c>
      <c r="Y11" s="10">
        <v>10238155</v>
      </c>
      <c r="Z11" s="10">
        <v>14</v>
      </c>
      <c r="AA11" s="10">
        <v>1.5</v>
      </c>
      <c r="AB11" s="10">
        <v>1</v>
      </c>
      <c r="AC11" s="11">
        <v>5</v>
      </c>
      <c r="AD11" s="13">
        <v>176.9</v>
      </c>
    </row>
    <row r="12" spans="1:31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8</v>
      </c>
      <c r="F12" s="7">
        <v>5</v>
      </c>
      <c r="G12" s="6">
        <f t="shared" si="1"/>
        <v>117.16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/>
      <c r="N12" s="11">
        <v>89.9</v>
      </c>
      <c r="O12" s="10">
        <v>1</v>
      </c>
      <c r="P12" s="10">
        <v>1100</v>
      </c>
      <c r="Q12" s="10">
        <v>1300</v>
      </c>
      <c r="R12" s="10">
        <v>9</v>
      </c>
      <c r="S12" s="10">
        <v>51</v>
      </c>
      <c r="T12" s="10"/>
      <c r="U12" s="10"/>
      <c r="V12" s="10">
        <v>432</v>
      </c>
      <c r="W12" s="12">
        <v>41493</v>
      </c>
      <c r="X12" s="10" t="s">
        <v>122</v>
      </c>
      <c r="Y12" s="10">
        <v>10243137</v>
      </c>
      <c r="Z12" s="10">
        <v>13</v>
      </c>
      <c r="AA12" s="10">
        <v>10</v>
      </c>
      <c r="AB12" s="10">
        <v>1</v>
      </c>
      <c r="AC12" s="11">
        <v>3.5</v>
      </c>
      <c r="AD12" s="13">
        <v>174.58</v>
      </c>
    </row>
    <row r="13" spans="1:31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3</v>
      </c>
      <c r="G13" s="6">
        <f t="shared" si="1"/>
        <v>198.35999999999999</v>
      </c>
      <c r="H13" s="5">
        <v>1</v>
      </c>
      <c r="I13" s="10">
        <v>9</v>
      </c>
      <c r="J13" s="6">
        <f t="shared" si="2"/>
        <v>24.36</v>
      </c>
      <c r="K13" s="5"/>
      <c r="L13" s="10"/>
      <c r="M13" s="8"/>
      <c r="N13" s="11">
        <v>85.84</v>
      </c>
      <c r="O13" s="10">
        <v>1</v>
      </c>
      <c r="P13" s="10">
        <v>1100</v>
      </c>
      <c r="Q13" s="10">
        <v>1300</v>
      </c>
      <c r="R13" s="10">
        <v>9</v>
      </c>
      <c r="S13" s="10">
        <v>50</v>
      </c>
      <c r="T13" s="10"/>
      <c r="U13" s="10"/>
      <c r="V13" s="10">
        <v>432</v>
      </c>
      <c r="W13" s="12">
        <v>41494</v>
      </c>
      <c r="X13" s="10" t="s">
        <v>123</v>
      </c>
      <c r="Y13" s="10">
        <v>10245079</v>
      </c>
      <c r="Z13" s="10">
        <v>14</v>
      </c>
      <c r="AA13" s="10">
        <v>5</v>
      </c>
      <c r="AB13" s="10">
        <v>1</v>
      </c>
      <c r="AC13" s="11">
        <v>8</v>
      </c>
      <c r="AD13" s="13">
        <v>177.48</v>
      </c>
    </row>
    <row r="14" spans="1:31">
      <c r="A14" s="9">
        <f t="shared" si="3"/>
        <v>7</v>
      </c>
      <c r="B14" s="10">
        <v>5</v>
      </c>
      <c r="C14" s="10">
        <v>6</v>
      </c>
      <c r="D14" s="6">
        <f t="shared" si="0"/>
        <v>76.559999999999988</v>
      </c>
      <c r="E14" s="5">
        <v>1</v>
      </c>
      <c r="F14" s="7">
        <v>3.5</v>
      </c>
      <c r="G14" s="6">
        <f t="shared" si="1"/>
        <v>17.98</v>
      </c>
      <c r="H14" s="5">
        <v>8</v>
      </c>
      <c r="I14" s="10">
        <v>4</v>
      </c>
      <c r="J14" s="6">
        <f t="shared" si="2"/>
        <v>115.99999999999999</v>
      </c>
      <c r="K14" s="5"/>
      <c r="L14" s="10"/>
      <c r="M14" s="8" t="s">
        <v>64</v>
      </c>
      <c r="N14" s="11">
        <v>140.36000000000001</v>
      </c>
      <c r="O14" s="10">
        <v>1</v>
      </c>
      <c r="P14" s="10">
        <v>1100</v>
      </c>
      <c r="Q14" s="10">
        <v>1300</v>
      </c>
      <c r="R14" s="10">
        <v>9</v>
      </c>
      <c r="S14" s="10">
        <v>55</v>
      </c>
      <c r="T14" s="10"/>
      <c r="U14" s="10"/>
      <c r="V14" s="10">
        <v>430</v>
      </c>
      <c r="W14" s="12">
        <v>41497</v>
      </c>
      <c r="X14" s="10" t="s">
        <v>123</v>
      </c>
      <c r="Y14" s="10">
        <v>10248890</v>
      </c>
      <c r="Z14" s="10">
        <v>14</v>
      </c>
      <c r="AA14" s="10">
        <v>4.75</v>
      </c>
      <c r="AB14" s="10">
        <v>1</v>
      </c>
      <c r="AC14" s="11">
        <v>8.5</v>
      </c>
      <c r="AD14" s="13">
        <v>176.61</v>
      </c>
    </row>
    <row r="15" spans="1:31">
      <c r="A15" s="9">
        <f t="shared" si="3"/>
        <v>8</v>
      </c>
      <c r="B15" s="10">
        <v>5</v>
      </c>
      <c r="C15" s="10">
        <v>6</v>
      </c>
      <c r="D15" s="6">
        <f t="shared" si="0"/>
        <v>76.559999999999988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8</v>
      </c>
      <c r="J15" s="6">
        <f t="shared" si="2"/>
        <v>23.2</v>
      </c>
      <c r="K15" s="5"/>
      <c r="L15" s="10"/>
      <c r="M15" s="8"/>
      <c r="N15" s="11">
        <v>85.26</v>
      </c>
      <c r="O15" s="10">
        <v>1</v>
      </c>
      <c r="P15" s="10">
        <v>1100</v>
      </c>
      <c r="Q15" s="10">
        <v>1300</v>
      </c>
      <c r="R15" s="10">
        <v>9</v>
      </c>
      <c r="S15" s="10">
        <v>53</v>
      </c>
      <c r="T15" s="10"/>
      <c r="U15" s="10"/>
      <c r="V15" s="10">
        <v>429</v>
      </c>
      <c r="W15" s="12">
        <v>41498</v>
      </c>
      <c r="X15" s="10" t="s">
        <v>121</v>
      </c>
      <c r="Y15" s="10">
        <v>10250275</v>
      </c>
      <c r="Z15" s="10">
        <v>14</v>
      </c>
      <c r="AA15" s="10">
        <v>4.5</v>
      </c>
      <c r="AB15" s="10">
        <v>1</v>
      </c>
      <c r="AC15" s="11">
        <v>9.5</v>
      </c>
      <c r="AD15" s="13">
        <v>175.16</v>
      </c>
    </row>
    <row r="16" spans="1:31">
      <c r="A16" s="9">
        <f t="shared" si="3"/>
        <v>9</v>
      </c>
      <c r="B16" s="10">
        <v>5</v>
      </c>
      <c r="C16" s="10">
        <v>6</v>
      </c>
      <c r="D16" s="6">
        <f t="shared" si="0"/>
        <v>76.559999999999988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3</v>
      </c>
      <c r="J16" s="6">
        <f t="shared" si="2"/>
        <v>114.83999999999999</v>
      </c>
      <c r="K16" s="5"/>
      <c r="L16" s="10"/>
      <c r="M16" s="8"/>
      <c r="N16" s="11">
        <v>91.64</v>
      </c>
      <c r="O16" s="10">
        <v>1</v>
      </c>
      <c r="P16" s="10">
        <v>1100</v>
      </c>
      <c r="Q16" s="10">
        <v>1300</v>
      </c>
      <c r="R16" s="10">
        <v>9</v>
      </c>
      <c r="S16" s="10">
        <v>51</v>
      </c>
      <c r="T16" s="10"/>
      <c r="U16" s="10"/>
      <c r="V16" s="10">
        <v>431</v>
      </c>
      <c r="W16" s="12">
        <v>41500</v>
      </c>
      <c r="X16" s="10" t="s">
        <v>122</v>
      </c>
      <c r="Y16" s="10">
        <v>10253400</v>
      </c>
      <c r="Z16" s="10">
        <v>14</v>
      </c>
      <c r="AA16" s="10">
        <v>4</v>
      </c>
      <c r="AB16" s="10">
        <v>1</v>
      </c>
      <c r="AC16" s="11">
        <v>11</v>
      </c>
      <c r="AD16" s="13">
        <v>172.84</v>
      </c>
    </row>
    <row r="17" spans="1:30">
      <c r="A17" s="9">
        <f t="shared" si="3"/>
        <v>10</v>
      </c>
      <c r="B17" s="10">
        <v>5</v>
      </c>
      <c r="C17" s="10">
        <v>6</v>
      </c>
      <c r="D17" s="6">
        <f t="shared" si="0"/>
        <v>76.559999999999988</v>
      </c>
      <c r="E17" s="5">
        <v>1</v>
      </c>
      <c r="F17" s="7">
        <v>4</v>
      </c>
      <c r="G17" s="6">
        <f t="shared" si="1"/>
        <v>18.559999999999999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84.68</v>
      </c>
      <c r="O17" s="10">
        <v>1</v>
      </c>
      <c r="P17" s="10">
        <v>1100</v>
      </c>
      <c r="Q17" s="10">
        <v>1300</v>
      </c>
      <c r="R17" s="10">
        <v>9</v>
      </c>
      <c r="S17" s="10">
        <v>48</v>
      </c>
      <c r="T17" s="10"/>
      <c r="U17" s="10"/>
      <c r="V17" s="10">
        <v>430</v>
      </c>
      <c r="W17" s="24" t="s">
        <v>79</v>
      </c>
      <c r="X17" s="10" t="s">
        <v>123</v>
      </c>
      <c r="Y17" s="10">
        <v>10256508</v>
      </c>
      <c r="Z17" s="10">
        <v>14</v>
      </c>
      <c r="AA17" s="10">
        <v>5</v>
      </c>
      <c r="AB17" s="10">
        <v>1</v>
      </c>
      <c r="AC17" s="11">
        <v>8</v>
      </c>
      <c r="AD17" s="13">
        <v>177.48</v>
      </c>
    </row>
    <row r="18" spans="1:30">
      <c r="A18" s="9">
        <f t="shared" si="3"/>
        <v>11</v>
      </c>
      <c r="B18" s="10">
        <v>11</v>
      </c>
      <c r="C18" s="10">
        <v>8</v>
      </c>
      <c r="D18" s="6">
        <f t="shared" si="0"/>
        <v>162.39999999999998</v>
      </c>
      <c r="E18" s="5">
        <v>1</v>
      </c>
      <c r="F18" s="7">
        <v>4</v>
      </c>
      <c r="G18" s="6">
        <f t="shared" si="1"/>
        <v>18.559999999999999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f>IF(B18=0,0,(D18+G18)-(D17+G17))</f>
        <v>85.839999999999989</v>
      </c>
      <c r="O18" s="10">
        <v>1</v>
      </c>
      <c r="P18" s="10">
        <v>1100</v>
      </c>
      <c r="Q18" s="10">
        <v>1300</v>
      </c>
      <c r="R18" s="10">
        <v>9</v>
      </c>
      <c r="S18" s="10">
        <v>50</v>
      </c>
      <c r="T18" s="10"/>
      <c r="U18" s="10"/>
      <c r="V18" s="10">
        <v>430</v>
      </c>
      <c r="W18" s="10" t="s">
        <v>127</v>
      </c>
      <c r="X18" s="10" t="s">
        <v>122</v>
      </c>
      <c r="Y18" s="10">
        <v>10261308</v>
      </c>
      <c r="Z18" s="10">
        <v>14</v>
      </c>
      <c r="AA18" s="10">
        <v>3.75</v>
      </c>
      <c r="AB18" s="10">
        <v>1</v>
      </c>
      <c r="AC18" s="11">
        <v>8</v>
      </c>
      <c r="AD18" s="13">
        <v>176.03</v>
      </c>
    </row>
    <row r="19" spans="1:30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5</v>
      </c>
      <c r="F19" s="7">
        <v>0</v>
      </c>
      <c r="G19" s="6">
        <f t="shared" si="1"/>
        <v>69.599999999999994</v>
      </c>
      <c r="H19" s="5">
        <v>1</v>
      </c>
      <c r="I19" s="10">
        <v>8.5</v>
      </c>
      <c r="J19" s="6">
        <f t="shared" si="2"/>
        <v>23.779999999999998</v>
      </c>
      <c r="K19" s="5"/>
      <c r="L19" s="10"/>
      <c r="M19" s="8"/>
      <c r="N19" s="11">
        <v>87.87</v>
      </c>
      <c r="O19" s="10">
        <v>1</v>
      </c>
      <c r="P19" s="10">
        <v>1100</v>
      </c>
      <c r="Q19" s="10">
        <v>1300</v>
      </c>
      <c r="R19" s="10">
        <v>9</v>
      </c>
      <c r="S19" s="10">
        <v>51</v>
      </c>
      <c r="T19" s="10"/>
      <c r="U19" s="10"/>
      <c r="V19" s="10">
        <v>429</v>
      </c>
      <c r="W19" s="10" t="s">
        <v>128</v>
      </c>
      <c r="X19" s="10" t="s">
        <v>123</v>
      </c>
      <c r="Y19" s="10">
        <v>10272694</v>
      </c>
      <c r="Z19" s="10">
        <v>14</v>
      </c>
      <c r="AA19" s="10">
        <v>5.25</v>
      </c>
      <c r="AB19" s="10">
        <v>1</v>
      </c>
      <c r="AC19" s="11">
        <v>9.25</v>
      </c>
      <c r="AD19" s="13">
        <v>176.32</v>
      </c>
    </row>
    <row r="20" spans="1:30">
      <c r="A20" s="9">
        <f t="shared" si="3"/>
        <v>13</v>
      </c>
      <c r="B20" s="10">
        <v>1</v>
      </c>
      <c r="C20" s="10">
        <v>9.5</v>
      </c>
      <c r="D20" s="6">
        <f t="shared" si="0"/>
        <v>24.939999999999998</v>
      </c>
      <c r="E20" s="5">
        <v>11</v>
      </c>
      <c r="F20" s="7">
        <v>7</v>
      </c>
      <c r="G20" s="6">
        <f t="shared" si="1"/>
        <v>161.23999999999998</v>
      </c>
      <c r="H20" s="5">
        <v>1</v>
      </c>
      <c r="I20" s="10">
        <v>8.5</v>
      </c>
      <c r="J20" s="6">
        <f t="shared" si="2"/>
        <v>23.779999999999998</v>
      </c>
      <c r="K20" s="5"/>
      <c r="L20" s="10"/>
      <c r="M20" s="8"/>
      <c r="N20" s="11">
        <v>93.38</v>
      </c>
      <c r="O20" s="10">
        <v>1</v>
      </c>
      <c r="P20" s="10">
        <v>1100</v>
      </c>
      <c r="Q20" s="10">
        <v>1300</v>
      </c>
      <c r="R20" s="10">
        <v>9</v>
      </c>
      <c r="S20" s="10">
        <v>50</v>
      </c>
      <c r="T20" s="10"/>
      <c r="U20" s="10"/>
      <c r="V20" s="14">
        <v>429</v>
      </c>
      <c r="W20" s="42" t="s">
        <v>34</v>
      </c>
      <c r="X20" s="42"/>
      <c r="Y20" s="42"/>
      <c r="Z20" s="42"/>
      <c r="AA20" s="42"/>
      <c r="AB20" s="42"/>
      <c r="AC20" s="42"/>
      <c r="AD20" s="15">
        <v>2831.56</v>
      </c>
    </row>
    <row r="21" spans="1:30">
      <c r="A21" s="9">
        <f t="shared" si="3"/>
        <v>14</v>
      </c>
      <c r="B21" s="10">
        <v>1</v>
      </c>
      <c r="C21" s="10">
        <v>9.5</v>
      </c>
      <c r="D21" s="6">
        <f t="shared" si="0"/>
        <v>24.939999999999998</v>
      </c>
      <c r="E21" s="5">
        <v>14</v>
      </c>
      <c r="F21" s="7">
        <v>3</v>
      </c>
      <c r="G21" s="6">
        <f t="shared" si="1"/>
        <v>198.35999999999999</v>
      </c>
      <c r="H21" s="5">
        <v>5</v>
      </c>
      <c r="I21" s="10">
        <v>3</v>
      </c>
      <c r="J21" s="6">
        <f t="shared" si="2"/>
        <v>73.08</v>
      </c>
      <c r="K21" s="5"/>
      <c r="L21" s="10"/>
      <c r="M21" s="8"/>
      <c r="N21" s="11">
        <v>86.42</v>
      </c>
      <c r="O21" s="10">
        <v>1</v>
      </c>
      <c r="P21" s="10">
        <v>1100</v>
      </c>
      <c r="Q21" s="10">
        <v>1300</v>
      </c>
      <c r="R21" s="16">
        <v>9</v>
      </c>
      <c r="S21" s="10">
        <v>51</v>
      </c>
      <c r="T21" s="10"/>
      <c r="U21" s="10"/>
      <c r="V21" s="10">
        <v>428</v>
      </c>
      <c r="W21" s="35" t="s">
        <v>129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9.5</v>
      </c>
      <c r="D22" s="6">
        <f t="shared" si="0"/>
        <v>24.939999999999998</v>
      </c>
      <c r="E22" s="5">
        <v>1</v>
      </c>
      <c r="F22" s="7">
        <v>11</v>
      </c>
      <c r="G22" s="6">
        <f t="shared" si="1"/>
        <v>26.68</v>
      </c>
      <c r="H22" s="5">
        <v>11</v>
      </c>
      <c r="I22" s="10">
        <v>10</v>
      </c>
      <c r="J22" s="6">
        <f t="shared" si="2"/>
        <v>164.72</v>
      </c>
      <c r="K22" s="5"/>
      <c r="L22" s="10"/>
      <c r="M22" s="8"/>
      <c r="N22" s="11">
        <v>92.8</v>
      </c>
      <c r="O22" s="10">
        <v>1</v>
      </c>
      <c r="P22" s="10">
        <v>1100</v>
      </c>
      <c r="Q22" s="10">
        <v>1300</v>
      </c>
      <c r="R22" s="10">
        <v>9</v>
      </c>
      <c r="S22" s="10">
        <v>48</v>
      </c>
      <c r="T22" s="10"/>
      <c r="U22" s="10"/>
      <c r="V22" s="10">
        <v>429</v>
      </c>
      <c r="W22" s="24" t="s">
        <v>130</v>
      </c>
      <c r="X22" s="10" t="s">
        <v>122</v>
      </c>
      <c r="Y22" s="10">
        <v>10266711</v>
      </c>
      <c r="Z22" s="10">
        <v>14</v>
      </c>
      <c r="AA22" s="10">
        <v>4.75</v>
      </c>
      <c r="AB22" s="10">
        <v>1</v>
      </c>
      <c r="AC22" s="10">
        <v>4</v>
      </c>
      <c r="AD22" s="10">
        <v>181.83</v>
      </c>
    </row>
    <row r="23" spans="1:30">
      <c r="A23" s="9">
        <f t="shared" si="3"/>
        <v>16</v>
      </c>
      <c r="B23" s="10">
        <v>1</v>
      </c>
      <c r="C23" s="10">
        <v>9.5</v>
      </c>
      <c r="D23" s="6">
        <f t="shared" si="0"/>
        <v>24.939999999999998</v>
      </c>
      <c r="E23" s="5">
        <v>5</v>
      </c>
      <c r="F23" s="7">
        <v>4</v>
      </c>
      <c r="G23" s="6">
        <f t="shared" si="1"/>
        <v>74.239999999999995</v>
      </c>
      <c r="H23" s="5">
        <v>1</v>
      </c>
      <c r="I23" s="10">
        <v>8</v>
      </c>
      <c r="J23" s="6">
        <f t="shared" si="2"/>
        <v>23.2</v>
      </c>
      <c r="K23" s="5"/>
      <c r="L23" s="10"/>
      <c r="M23" s="8"/>
      <c r="N23" s="11">
        <v>83.52</v>
      </c>
      <c r="O23" s="10">
        <v>1</v>
      </c>
      <c r="P23" s="10">
        <v>1100</v>
      </c>
      <c r="Q23" s="10">
        <v>1300</v>
      </c>
      <c r="R23" s="10">
        <v>9</v>
      </c>
      <c r="S23" s="10">
        <v>52</v>
      </c>
      <c r="T23" s="10"/>
      <c r="U23" s="10"/>
      <c r="V23" s="10">
        <v>429</v>
      </c>
      <c r="W23" s="10" t="s">
        <v>131</v>
      </c>
      <c r="X23" s="10" t="s">
        <v>123</v>
      </c>
      <c r="Y23" s="10">
        <v>10269264</v>
      </c>
      <c r="Z23" s="10">
        <v>14</v>
      </c>
      <c r="AA23" s="10">
        <v>5</v>
      </c>
      <c r="AB23" s="10">
        <v>1</v>
      </c>
      <c r="AC23" s="10">
        <v>8.25</v>
      </c>
      <c r="AD23" s="10">
        <v>177.19</v>
      </c>
    </row>
    <row r="24" spans="1:30">
      <c r="A24" s="9">
        <f t="shared" si="3"/>
        <v>17</v>
      </c>
      <c r="B24" s="10">
        <v>1</v>
      </c>
      <c r="C24" s="10">
        <v>9.5</v>
      </c>
      <c r="D24" s="6">
        <f t="shared" si="0"/>
        <v>24.939999999999998</v>
      </c>
      <c r="E24" s="5">
        <v>11</v>
      </c>
      <c r="F24" s="7">
        <v>8</v>
      </c>
      <c r="G24" s="6">
        <f t="shared" si="1"/>
        <v>162.39999999999998</v>
      </c>
      <c r="H24" s="5">
        <v>1</v>
      </c>
      <c r="I24" s="10">
        <v>8</v>
      </c>
      <c r="J24" s="6">
        <f t="shared" si="2"/>
        <v>23.2</v>
      </c>
      <c r="K24" s="5"/>
      <c r="L24" s="10"/>
      <c r="M24" s="8"/>
      <c r="N24" s="11">
        <f>IF(B24=0,0,(D24+G24)-(D23+G23))</f>
        <v>88.159999999999982</v>
      </c>
      <c r="O24" s="10">
        <v>1</v>
      </c>
      <c r="P24" s="10">
        <v>1100</v>
      </c>
      <c r="Q24" s="10">
        <v>1300</v>
      </c>
      <c r="R24" s="10">
        <v>9</v>
      </c>
      <c r="S24" s="10">
        <v>49</v>
      </c>
      <c r="T24" s="10"/>
      <c r="U24" s="10"/>
      <c r="V24" s="10">
        <v>429</v>
      </c>
      <c r="W24" s="10" t="s">
        <v>132</v>
      </c>
      <c r="X24" s="10" t="s">
        <v>122</v>
      </c>
      <c r="Y24" s="10">
        <v>10272141</v>
      </c>
      <c r="Z24" s="10">
        <v>14</v>
      </c>
      <c r="AA24" s="10">
        <v>2.25</v>
      </c>
      <c r="AB24" s="10">
        <v>1</v>
      </c>
      <c r="AC24" s="10">
        <v>8</v>
      </c>
      <c r="AD24" s="10">
        <v>174.29</v>
      </c>
    </row>
    <row r="25" spans="1:30">
      <c r="A25" s="9">
        <f t="shared" si="3"/>
        <v>18</v>
      </c>
      <c r="B25" s="10">
        <v>1</v>
      </c>
      <c r="C25" s="10">
        <v>9.5</v>
      </c>
      <c r="D25" s="6">
        <f t="shared" si="0"/>
        <v>24.939999999999998</v>
      </c>
      <c r="E25" s="5">
        <v>14</v>
      </c>
      <c r="F25" s="7">
        <v>3</v>
      </c>
      <c r="G25" s="6">
        <f t="shared" si="1"/>
        <v>198.35999999999999</v>
      </c>
      <c r="H25" s="5">
        <v>5</v>
      </c>
      <c r="I25" s="10">
        <v>6</v>
      </c>
      <c r="J25" s="6">
        <f t="shared" si="2"/>
        <v>76.559999999999988</v>
      </c>
      <c r="K25" s="5"/>
      <c r="L25" s="10"/>
      <c r="M25" s="8"/>
      <c r="N25" s="11">
        <v>89.32</v>
      </c>
      <c r="O25" s="10">
        <v>1</v>
      </c>
      <c r="P25" s="10">
        <v>1100</v>
      </c>
      <c r="Q25" s="10">
        <v>1300</v>
      </c>
      <c r="R25" s="10">
        <v>9</v>
      </c>
      <c r="S25" s="10">
        <v>47</v>
      </c>
      <c r="T25" s="10"/>
      <c r="U25" s="10"/>
      <c r="V25" s="17">
        <v>429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9.5</v>
      </c>
      <c r="D26" s="6">
        <f t="shared" si="0"/>
        <v>24.939999999999998</v>
      </c>
      <c r="E26" s="5">
        <v>14</v>
      </c>
      <c r="F26" s="7">
        <v>3</v>
      </c>
      <c r="G26" s="6">
        <f t="shared" si="1"/>
        <v>198.35999999999999</v>
      </c>
      <c r="H26" s="5">
        <v>12</v>
      </c>
      <c r="I26" s="10">
        <v>0</v>
      </c>
      <c r="J26" s="6">
        <f t="shared" si="2"/>
        <v>167.04</v>
      </c>
      <c r="K26" s="5"/>
      <c r="L26" s="10"/>
      <c r="M26" s="8"/>
      <c r="N26" s="11">
        <v>90.48</v>
      </c>
      <c r="O26" s="10">
        <v>1</v>
      </c>
      <c r="P26" s="10">
        <v>1100</v>
      </c>
      <c r="Q26" s="10">
        <v>1300</v>
      </c>
      <c r="R26" s="10">
        <v>9</v>
      </c>
      <c r="S26" s="10">
        <v>47</v>
      </c>
      <c r="T26" s="10"/>
      <c r="U26" s="10"/>
      <c r="V26" s="10">
        <v>429</v>
      </c>
      <c r="W26" s="44" t="s">
        <v>37</v>
      </c>
      <c r="X26" s="44"/>
      <c r="Y26" s="44"/>
      <c r="Z26" s="44"/>
      <c r="AA26" s="44"/>
      <c r="AB26" s="44"/>
      <c r="AC26" s="39">
        <v>303.63</v>
      </c>
      <c r="AD26" s="39"/>
    </row>
    <row r="27" spans="1:30">
      <c r="A27" s="9">
        <f t="shared" si="3"/>
        <v>20</v>
      </c>
      <c r="B27" s="10">
        <v>1</v>
      </c>
      <c r="C27" s="10">
        <v>9.5</v>
      </c>
      <c r="D27" s="6">
        <f t="shared" si="0"/>
        <v>24.939999999999998</v>
      </c>
      <c r="E27" s="5">
        <v>5</v>
      </c>
      <c r="F27" s="7">
        <v>8</v>
      </c>
      <c r="G27" s="6">
        <f t="shared" si="1"/>
        <v>78.88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89.03</v>
      </c>
      <c r="O27" s="10">
        <v>1</v>
      </c>
      <c r="P27" s="10">
        <v>1100</v>
      </c>
      <c r="Q27" s="10">
        <v>1300</v>
      </c>
      <c r="R27" s="10">
        <v>9</v>
      </c>
      <c r="S27" s="10">
        <v>52</v>
      </c>
      <c r="T27" s="10"/>
      <c r="U27" s="10"/>
      <c r="V27" s="10">
        <v>427</v>
      </c>
      <c r="W27" s="38" t="s">
        <v>13</v>
      </c>
      <c r="X27" s="38"/>
      <c r="Y27" s="38"/>
      <c r="Z27" s="38"/>
      <c r="AA27" s="38"/>
      <c r="AB27" s="38"/>
      <c r="AC27" s="39">
        <v>2831.56</v>
      </c>
      <c r="AD27" s="39"/>
    </row>
    <row r="28" spans="1:30">
      <c r="A28" s="9">
        <f t="shared" si="3"/>
        <v>21</v>
      </c>
      <c r="B28" s="10">
        <v>1</v>
      </c>
      <c r="C28" s="10">
        <v>9.5</v>
      </c>
      <c r="D28" s="6">
        <f t="shared" si="0"/>
        <v>24.939999999999998</v>
      </c>
      <c r="E28" s="5">
        <v>12</v>
      </c>
      <c r="F28" s="7">
        <v>1</v>
      </c>
      <c r="G28" s="6">
        <f t="shared" si="1"/>
        <v>168.2</v>
      </c>
      <c r="H28" s="5">
        <v>1</v>
      </c>
      <c r="I28" s="10">
        <v>9.25</v>
      </c>
      <c r="J28" s="6">
        <f t="shared" si="2"/>
        <v>24.65</v>
      </c>
      <c r="K28" s="5"/>
      <c r="L28" s="10"/>
      <c r="M28" s="8"/>
      <c r="N28" s="11">
        <v>90.77</v>
      </c>
      <c r="O28" s="10">
        <v>1</v>
      </c>
      <c r="P28" s="10">
        <v>1100</v>
      </c>
      <c r="Q28" s="10">
        <v>1300</v>
      </c>
      <c r="R28" s="10">
        <v>9</v>
      </c>
      <c r="S28" s="10">
        <v>52</v>
      </c>
      <c r="T28" s="10"/>
      <c r="U28" s="10"/>
      <c r="V28" s="10">
        <v>427</v>
      </c>
      <c r="W28" s="38" t="s">
        <v>38</v>
      </c>
      <c r="X28" s="38"/>
      <c r="Y28" s="38"/>
      <c r="Z28" s="38"/>
      <c r="AA28" s="38"/>
      <c r="AB28" s="38"/>
      <c r="AC28" s="39">
        <v>339.88</v>
      </c>
      <c r="AD28" s="39"/>
    </row>
    <row r="29" spans="1:30">
      <c r="A29" s="9">
        <f t="shared" si="3"/>
        <v>22</v>
      </c>
      <c r="B29" s="10">
        <v>1</v>
      </c>
      <c r="C29" s="10">
        <v>9.5</v>
      </c>
      <c r="D29" s="6">
        <f t="shared" si="0"/>
        <v>24.939999999999998</v>
      </c>
      <c r="E29" s="5">
        <v>3</v>
      </c>
      <c r="F29" s="7">
        <v>2</v>
      </c>
      <c r="G29" s="6">
        <f t="shared" si="1"/>
        <v>44.08</v>
      </c>
      <c r="H29" s="5">
        <v>4</v>
      </c>
      <c r="I29" s="10">
        <v>1</v>
      </c>
      <c r="J29" s="6">
        <v>56.84</v>
      </c>
      <c r="K29" s="5"/>
      <c r="L29" s="10"/>
      <c r="M29" s="8"/>
      <c r="N29" s="11">
        <v>89.9</v>
      </c>
      <c r="O29" s="10">
        <v>1</v>
      </c>
      <c r="P29" s="10">
        <v>1100</v>
      </c>
      <c r="Q29" s="10">
        <v>1300</v>
      </c>
      <c r="R29" s="10">
        <v>9</v>
      </c>
      <c r="S29" s="10">
        <v>48</v>
      </c>
      <c r="T29" s="10"/>
      <c r="U29" s="10"/>
      <c r="V29" s="10">
        <v>427</v>
      </c>
      <c r="W29" s="38" t="s">
        <v>11</v>
      </c>
      <c r="X29" s="38"/>
      <c r="Y29" s="38"/>
      <c r="Z29" s="38"/>
      <c r="AA29" s="38"/>
      <c r="AB29" s="38"/>
      <c r="AC29" s="39">
        <v>2795.31</v>
      </c>
      <c r="AD29" s="39"/>
    </row>
    <row r="30" spans="1:30">
      <c r="A30" s="9">
        <f t="shared" si="3"/>
        <v>23</v>
      </c>
      <c r="B30" s="10">
        <v>1</v>
      </c>
      <c r="C30" s="10">
        <v>9.5</v>
      </c>
      <c r="D30" s="6">
        <f t="shared" si="0"/>
        <v>24.939999999999998</v>
      </c>
      <c r="E30" s="5">
        <v>3</v>
      </c>
      <c r="F30" s="7">
        <v>2</v>
      </c>
      <c r="G30" s="6">
        <f t="shared" si="1"/>
        <v>44.08</v>
      </c>
      <c r="H30" s="5">
        <v>10</v>
      </c>
      <c r="I30" s="10">
        <v>3</v>
      </c>
      <c r="J30" s="6">
        <f t="shared" ref="J30:J39" si="4">((+H30*12)+I30)*1.16</f>
        <v>142.67999999999998</v>
      </c>
      <c r="K30" s="5"/>
      <c r="L30" s="10"/>
      <c r="M30" s="8"/>
      <c r="N30" s="11">
        <v>85.84</v>
      </c>
      <c r="O30" s="10">
        <v>1</v>
      </c>
      <c r="P30" s="10">
        <v>1100</v>
      </c>
      <c r="Q30" s="10">
        <v>1300</v>
      </c>
      <c r="R30" s="10">
        <v>9</v>
      </c>
      <c r="S30" s="10">
        <v>51</v>
      </c>
      <c r="T30" s="10"/>
      <c r="U30" s="10"/>
      <c r="V30" s="10">
        <v>426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9.5</v>
      </c>
      <c r="D31" s="6">
        <f t="shared" si="0"/>
        <v>24.939999999999998</v>
      </c>
      <c r="E31" s="5">
        <v>5</v>
      </c>
      <c r="F31" s="7">
        <v>4</v>
      </c>
      <c r="G31" s="6">
        <f t="shared" si="1"/>
        <v>74.239999999999995</v>
      </c>
      <c r="H31" s="5">
        <v>1</v>
      </c>
      <c r="I31" s="10">
        <v>8.25</v>
      </c>
      <c r="J31" s="6">
        <f t="shared" si="4"/>
        <v>23.49</v>
      </c>
      <c r="K31" s="5"/>
      <c r="L31" s="10"/>
      <c r="M31" s="8"/>
      <c r="N31" s="11">
        <v>88.16</v>
      </c>
      <c r="O31" s="10">
        <v>1</v>
      </c>
      <c r="P31" s="10">
        <v>1100</v>
      </c>
      <c r="Q31" s="10">
        <v>1300</v>
      </c>
      <c r="R31" s="10">
        <v>9</v>
      </c>
      <c r="S31" s="10">
        <v>58</v>
      </c>
      <c r="T31" s="10"/>
      <c r="U31" s="10"/>
      <c r="V31" s="10">
        <v>423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9.5</v>
      </c>
      <c r="D32" s="6">
        <f t="shared" si="0"/>
        <v>24.939999999999998</v>
      </c>
      <c r="E32" s="5">
        <v>11</v>
      </c>
      <c r="F32" s="7">
        <v>9</v>
      </c>
      <c r="G32" s="6">
        <f t="shared" si="1"/>
        <v>163.56</v>
      </c>
      <c r="H32" s="5">
        <v>1</v>
      </c>
      <c r="I32" s="10">
        <v>8.25</v>
      </c>
      <c r="J32" s="6">
        <f t="shared" si="4"/>
        <v>23.49</v>
      </c>
      <c r="K32" s="5"/>
      <c r="L32" s="10"/>
      <c r="M32" s="8"/>
      <c r="N32" s="11">
        <f>IF(B32=0,0,(D32+G32)-(D31+G31))</f>
        <v>89.320000000000007</v>
      </c>
      <c r="O32" s="10">
        <v>1</v>
      </c>
      <c r="P32" s="10">
        <v>1100</v>
      </c>
      <c r="Q32" s="10">
        <v>1300</v>
      </c>
      <c r="R32" s="10">
        <v>9</v>
      </c>
      <c r="S32" s="10">
        <v>52</v>
      </c>
      <c r="T32" s="10"/>
      <c r="U32" s="10"/>
      <c r="V32" s="10">
        <v>424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9.5</v>
      </c>
      <c r="D33" s="6">
        <f t="shared" si="0"/>
        <v>24.939999999999998</v>
      </c>
      <c r="E33" s="5">
        <v>13</v>
      </c>
      <c r="F33" s="7">
        <v>11</v>
      </c>
      <c r="G33" s="6">
        <f t="shared" si="1"/>
        <v>193.72</v>
      </c>
      <c r="H33" s="5">
        <v>5</v>
      </c>
      <c r="I33" s="10">
        <v>8</v>
      </c>
      <c r="J33" s="6">
        <f t="shared" si="4"/>
        <v>78.88</v>
      </c>
      <c r="K33" s="5"/>
      <c r="L33" s="10"/>
      <c r="M33" s="8"/>
      <c r="N33" s="11">
        <v>85.55</v>
      </c>
      <c r="O33" s="10">
        <v>1</v>
      </c>
      <c r="P33" s="10">
        <v>1100</v>
      </c>
      <c r="Q33" s="10">
        <v>1300</v>
      </c>
      <c r="R33" s="10">
        <v>9</v>
      </c>
      <c r="S33" s="10">
        <v>49</v>
      </c>
      <c r="T33" s="10"/>
      <c r="U33" s="10"/>
      <c r="V33" s="10">
        <v>424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9.5</v>
      </c>
      <c r="D34" s="6">
        <f t="shared" si="0"/>
        <v>24.939999999999998</v>
      </c>
      <c r="E34" s="5">
        <v>1</v>
      </c>
      <c r="F34" s="7">
        <v>8</v>
      </c>
      <c r="G34" s="6">
        <f t="shared" si="1"/>
        <v>23.2</v>
      </c>
      <c r="H34" s="5">
        <v>12</v>
      </c>
      <c r="I34" s="10">
        <v>2</v>
      </c>
      <c r="J34" s="6">
        <f t="shared" si="4"/>
        <v>169.35999999999999</v>
      </c>
      <c r="K34" s="5"/>
      <c r="L34" s="10"/>
      <c r="M34" s="8"/>
      <c r="N34" s="11">
        <v>94.25</v>
      </c>
      <c r="O34" s="10">
        <v>1</v>
      </c>
      <c r="P34" s="10">
        <v>1100</v>
      </c>
      <c r="Q34" s="10">
        <v>1300</v>
      </c>
      <c r="R34" s="10">
        <v>9</v>
      </c>
      <c r="S34" s="10">
        <v>49</v>
      </c>
      <c r="T34" s="10"/>
      <c r="U34" s="10"/>
      <c r="V34" s="10">
        <v>425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9.5</v>
      </c>
      <c r="D35" s="6">
        <f t="shared" si="0"/>
        <v>24.939999999999998</v>
      </c>
      <c r="E35" s="5">
        <v>5</v>
      </c>
      <c r="F35" s="7">
        <v>9</v>
      </c>
      <c r="G35" s="6">
        <f t="shared" si="1"/>
        <v>80.039999999999992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85.84</v>
      </c>
      <c r="O35" s="10">
        <v>1</v>
      </c>
      <c r="P35" s="10">
        <v>1100</v>
      </c>
      <c r="Q35" s="10">
        <v>1300</v>
      </c>
      <c r="R35" s="10">
        <v>9</v>
      </c>
      <c r="S35" s="10">
        <v>49</v>
      </c>
      <c r="T35" s="10"/>
      <c r="U35" s="10"/>
      <c r="V35" s="10">
        <v>422</v>
      </c>
      <c r="W35" s="19" t="s">
        <v>45</v>
      </c>
      <c r="X35" s="19"/>
      <c r="Y35" s="34" t="s">
        <v>133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9.5</v>
      </c>
      <c r="D36" s="6">
        <f t="shared" si="0"/>
        <v>24.939999999999998</v>
      </c>
      <c r="E36" s="5">
        <v>12</v>
      </c>
      <c r="F36" s="7">
        <v>2</v>
      </c>
      <c r="G36" s="6">
        <f t="shared" si="1"/>
        <v>169.35999999999999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f>IF(B36=0,0,(D36+G36)-(D35+G35))</f>
        <v>89.32</v>
      </c>
      <c r="O36" s="10">
        <v>1</v>
      </c>
      <c r="P36" s="10">
        <v>1100</v>
      </c>
      <c r="Q36" s="10">
        <v>1300</v>
      </c>
      <c r="R36" s="10">
        <v>9</v>
      </c>
      <c r="S36" s="10">
        <v>49</v>
      </c>
      <c r="T36" s="10"/>
      <c r="U36" s="10"/>
      <c r="V36" s="10">
        <v>423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5</v>
      </c>
      <c r="C37" s="10">
        <v>5</v>
      </c>
      <c r="D37" s="6">
        <f t="shared" si="0"/>
        <v>75.399999999999991</v>
      </c>
      <c r="E37" s="5">
        <v>1</v>
      </c>
      <c r="F37" s="7">
        <v>10</v>
      </c>
      <c r="G37" s="6">
        <f t="shared" si="1"/>
        <v>25.52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v>84.1</v>
      </c>
      <c r="O37" s="10">
        <v>1</v>
      </c>
      <c r="P37" s="10">
        <v>1100</v>
      </c>
      <c r="Q37" s="10">
        <v>1300</v>
      </c>
      <c r="R37" s="10">
        <v>9</v>
      </c>
      <c r="S37" s="10">
        <v>54</v>
      </c>
      <c r="T37" s="10"/>
      <c r="U37" s="10"/>
      <c r="V37" s="10">
        <v>420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11</v>
      </c>
      <c r="C38" s="10">
        <v>11</v>
      </c>
      <c r="D38" s="6">
        <f t="shared" si="0"/>
        <v>165.88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7.75</v>
      </c>
      <c r="J38" s="6">
        <f t="shared" si="4"/>
        <v>22.91</v>
      </c>
      <c r="K38" s="5"/>
      <c r="L38" s="10"/>
      <c r="M38" s="8"/>
      <c r="N38" s="11">
        <v>92.8</v>
      </c>
      <c r="O38" s="10">
        <v>1</v>
      </c>
      <c r="P38" s="10">
        <v>1100</v>
      </c>
      <c r="Q38" s="10">
        <v>1300</v>
      </c>
      <c r="R38" s="10">
        <v>9</v>
      </c>
      <c r="S38" s="10">
        <v>56</v>
      </c>
      <c r="T38" s="10"/>
      <c r="U38" s="10"/>
      <c r="V38" s="10">
        <v>422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5</v>
      </c>
      <c r="F39" s="7">
        <v>11</v>
      </c>
      <c r="G39" s="6">
        <f t="shared" si="1"/>
        <v>82.36</v>
      </c>
      <c r="H39" s="5">
        <v>1</v>
      </c>
      <c r="I39" s="10">
        <v>7.75</v>
      </c>
      <c r="J39" s="6">
        <f t="shared" si="4"/>
        <v>22.91</v>
      </c>
      <c r="K39" s="5"/>
      <c r="L39" s="10"/>
      <c r="M39" s="8"/>
      <c r="N39" s="11">
        <f>IF(B39=0,0,(D39+G39)-(D38+G38))</f>
        <v>89.319999999999965</v>
      </c>
      <c r="O39" s="10">
        <v>0</v>
      </c>
      <c r="P39" s="10">
        <v>1100</v>
      </c>
      <c r="Q39" s="10">
        <v>1300</v>
      </c>
      <c r="R39" s="10">
        <v>9</v>
      </c>
      <c r="S39" s="10">
        <v>50</v>
      </c>
      <c r="T39" s="10"/>
      <c r="U39" s="10"/>
      <c r="V39" s="10">
        <v>420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2795.3100000000009</v>
      </c>
      <c r="O40" s="20"/>
      <c r="T40" s="22" t="s">
        <v>34</v>
      </c>
      <c r="U40" s="20">
        <f>SUM(U9:U39)</f>
        <v>0</v>
      </c>
      <c r="V40" s="20">
        <f>SUM(V9:V39)</f>
        <v>13254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2795.3100000000009</v>
      </c>
      <c r="O42" s="9">
        <f>O40+O41</f>
        <v>0</v>
      </c>
      <c r="S42" t="s">
        <v>48</v>
      </c>
      <c r="U42" s="9">
        <f>U40+U41</f>
        <v>0</v>
      </c>
      <c r="V42" s="9">
        <f>V40+V41</f>
        <v>13254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7" sqref="W37:AD37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33203125" customWidth="1"/>
    <col min="25" max="25" width="11.1640625" customWidth="1"/>
    <col min="26" max="26" width="4.1640625" customWidth="1"/>
    <col min="27" max="27" width="6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1</v>
      </c>
      <c r="F8" s="7">
        <v>10</v>
      </c>
      <c r="G8" s="6">
        <f t="shared" ref="G8:G39" si="1">((+E8*12)+F8)*1.16</f>
        <v>25.52</v>
      </c>
      <c r="H8" s="5">
        <v>1</v>
      </c>
      <c r="I8" s="5">
        <v>3.75</v>
      </c>
      <c r="J8" s="6">
        <f t="shared" ref="J8:J28" si="2">((+H8*12)+I8)*1.16</f>
        <v>18.27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10</v>
      </c>
      <c r="G9" s="6">
        <f t="shared" si="1"/>
        <v>25.52</v>
      </c>
      <c r="H9" s="5">
        <v>7</v>
      </c>
      <c r="I9" s="10">
        <v>8</v>
      </c>
      <c r="J9" s="6">
        <f t="shared" si="2"/>
        <v>106.72</v>
      </c>
      <c r="K9" s="5"/>
      <c r="L9" s="10"/>
      <c r="M9" s="8"/>
      <c r="N9" s="11">
        <v>89.9</v>
      </c>
      <c r="O9" s="10">
        <v>1</v>
      </c>
      <c r="P9" s="10">
        <v>1100</v>
      </c>
      <c r="Q9" s="10">
        <v>1300</v>
      </c>
      <c r="R9" s="10">
        <v>9</v>
      </c>
      <c r="S9" s="10">
        <v>56</v>
      </c>
      <c r="T9" s="10"/>
      <c r="U9" s="10"/>
      <c r="V9" s="10">
        <v>448</v>
      </c>
      <c r="W9" s="12">
        <v>41456</v>
      </c>
      <c r="X9" s="10" t="s">
        <v>121</v>
      </c>
      <c r="Y9" s="10">
        <v>10184003</v>
      </c>
      <c r="Z9" s="10">
        <v>14</v>
      </c>
      <c r="AA9" s="10">
        <v>4.25</v>
      </c>
      <c r="AB9" s="10">
        <v>1</v>
      </c>
      <c r="AC9" s="11">
        <v>7</v>
      </c>
      <c r="AD9" s="13">
        <v>177.77</v>
      </c>
    </row>
    <row r="10" spans="1:30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</v>
      </c>
      <c r="F10" s="7">
        <v>10</v>
      </c>
      <c r="G10" s="6">
        <f t="shared" si="1"/>
        <v>25.52</v>
      </c>
      <c r="H10" s="5">
        <v>13</v>
      </c>
      <c r="I10" s="10">
        <v>10</v>
      </c>
      <c r="J10" s="6">
        <f t="shared" si="2"/>
        <v>192.55999999999997</v>
      </c>
      <c r="K10" s="5"/>
      <c r="L10" s="10"/>
      <c r="M10" s="8"/>
      <c r="N10" s="11">
        <v>85.84</v>
      </c>
      <c r="O10" s="10">
        <v>1</v>
      </c>
      <c r="P10" s="10">
        <v>1100</v>
      </c>
      <c r="Q10" s="10">
        <v>1300</v>
      </c>
      <c r="R10" s="10">
        <v>9</v>
      </c>
      <c r="S10" s="10">
        <v>54</v>
      </c>
      <c r="T10" s="10"/>
      <c r="U10" s="10"/>
      <c r="V10" s="10">
        <v>448</v>
      </c>
      <c r="W10" s="12">
        <v>41458</v>
      </c>
      <c r="X10" s="10" t="s">
        <v>123</v>
      </c>
      <c r="Y10" s="10">
        <v>10186209</v>
      </c>
      <c r="Z10" s="10">
        <v>14</v>
      </c>
      <c r="AA10" s="10">
        <v>6.25</v>
      </c>
      <c r="AB10" s="10">
        <v>1</v>
      </c>
      <c r="AC10" s="11">
        <v>9.5</v>
      </c>
      <c r="AD10" s="13">
        <v>177.19</v>
      </c>
    </row>
    <row r="11" spans="1:30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0</v>
      </c>
      <c r="G11" s="6">
        <f t="shared" si="1"/>
        <v>27.839999999999996</v>
      </c>
      <c r="H11" s="5">
        <v>7</v>
      </c>
      <c r="I11" s="10">
        <v>1</v>
      </c>
      <c r="J11" s="6">
        <f t="shared" si="2"/>
        <v>98.6</v>
      </c>
      <c r="K11" s="5"/>
      <c r="L11" s="10"/>
      <c r="M11" s="8"/>
      <c r="N11" s="11">
        <v>85.55</v>
      </c>
      <c r="O11" s="10">
        <v>1</v>
      </c>
      <c r="P11" s="10">
        <v>1100</v>
      </c>
      <c r="Q11" s="10">
        <v>1300</v>
      </c>
      <c r="R11" s="10">
        <v>9</v>
      </c>
      <c r="S11" s="10">
        <v>55</v>
      </c>
      <c r="T11" s="10"/>
      <c r="U11" s="10"/>
      <c r="V11" s="10">
        <v>448</v>
      </c>
      <c r="W11" s="12">
        <v>41461</v>
      </c>
      <c r="X11" s="10" t="s">
        <v>123</v>
      </c>
      <c r="Y11" s="10">
        <v>10190526</v>
      </c>
      <c r="Z11" s="10">
        <v>14</v>
      </c>
      <c r="AA11" s="10">
        <v>6</v>
      </c>
      <c r="AB11" s="10">
        <v>1</v>
      </c>
      <c r="AC11" s="11">
        <v>6</v>
      </c>
      <c r="AD11" s="13">
        <v>180.96</v>
      </c>
    </row>
    <row r="12" spans="1:30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2</v>
      </c>
      <c r="F12" s="7">
        <v>0</v>
      </c>
      <c r="G12" s="6">
        <f t="shared" si="1"/>
        <v>27.839999999999996</v>
      </c>
      <c r="H12" s="5">
        <v>13</v>
      </c>
      <c r="I12" s="10">
        <v>6</v>
      </c>
      <c r="J12" s="6">
        <f t="shared" si="2"/>
        <v>187.92</v>
      </c>
      <c r="K12" s="5"/>
      <c r="L12" s="10"/>
      <c r="M12" s="8"/>
      <c r="N12" s="11">
        <v>89.32</v>
      </c>
      <c r="O12" s="10">
        <v>1</v>
      </c>
      <c r="P12" s="10">
        <v>1100</v>
      </c>
      <c r="Q12" s="10">
        <v>1300</v>
      </c>
      <c r="R12" s="10">
        <v>9</v>
      </c>
      <c r="S12" s="10">
        <v>56</v>
      </c>
      <c r="T12" s="10"/>
      <c r="U12" s="10"/>
      <c r="V12" s="10">
        <v>448</v>
      </c>
      <c r="W12" s="12">
        <v>41463</v>
      </c>
      <c r="X12" s="10" t="s">
        <v>122</v>
      </c>
      <c r="Y12" s="10">
        <v>10193763</v>
      </c>
      <c r="Z12" s="10">
        <v>14</v>
      </c>
      <c r="AA12" s="10">
        <v>4</v>
      </c>
      <c r="AB12" s="10">
        <v>1</v>
      </c>
      <c r="AC12" s="11">
        <v>6</v>
      </c>
      <c r="AD12" s="13">
        <v>178.64</v>
      </c>
    </row>
    <row r="13" spans="1:30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6</v>
      </c>
      <c r="F13" s="7">
        <v>10</v>
      </c>
      <c r="G13" s="6">
        <f t="shared" si="1"/>
        <v>95.11999999999999</v>
      </c>
      <c r="H13" s="5">
        <v>2</v>
      </c>
      <c r="I13" s="10">
        <v>4</v>
      </c>
      <c r="J13" s="6">
        <f t="shared" si="2"/>
        <v>32.479999999999997</v>
      </c>
      <c r="K13" s="5"/>
      <c r="L13" s="10"/>
      <c r="M13" s="8"/>
      <c r="N13" s="11">
        <v>92.8</v>
      </c>
      <c r="O13" s="10">
        <v>1</v>
      </c>
      <c r="P13" s="10">
        <v>1100</v>
      </c>
      <c r="Q13" s="10">
        <v>1300</v>
      </c>
      <c r="R13" s="10">
        <v>9</v>
      </c>
      <c r="S13" s="10">
        <v>53</v>
      </c>
      <c r="T13" s="10"/>
      <c r="U13" s="10"/>
      <c r="V13" s="10">
        <v>447</v>
      </c>
      <c r="W13" s="12">
        <v>41465</v>
      </c>
      <c r="X13" s="10" t="s">
        <v>123</v>
      </c>
      <c r="Y13" s="10">
        <v>10196727</v>
      </c>
      <c r="Z13" s="10">
        <v>14</v>
      </c>
      <c r="AA13" s="10">
        <v>5.25</v>
      </c>
      <c r="AB13" s="10">
        <v>1</v>
      </c>
      <c r="AC13" s="11">
        <v>6.25</v>
      </c>
      <c r="AD13" s="13">
        <v>179.8</v>
      </c>
    </row>
    <row r="14" spans="1:30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13</v>
      </c>
      <c r="F14" s="7">
        <v>2</v>
      </c>
      <c r="G14" s="6">
        <f t="shared" si="1"/>
        <v>183.28</v>
      </c>
      <c r="H14" s="5">
        <v>2</v>
      </c>
      <c r="I14" s="10">
        <v>4</v>
      </c>
      <c r="J14" s="6">
        <f t="shared" si="2"/>
        <v>32.479999999999997</v>
      </c>
      <c r="K14" s="5"/>
      <c r="L14" s="10"/>
      <c r="M14" s="8"/>
      <c r="N14" s="11">
        <f>IF(B14=0,0,(D14+G14)-(D13+G13))</f>
        <v>88.16</v>
      </c>
      <c r="O14" s="10">
        <v>1</v>
      </c>
      <c r="P14" s="10">
        <v>1100</v>
      </c>
      <c r="Q14" s="10">
        <v>1300</v>
      </c>
      <c r="R14" s="10">
        <v>9</v>
      </c>
      <c r="S14" s="10">
        <v>52</v>
      </c>
      <c r="T14" s="10"/>
      <c r="U14" s="10"/>
      <c r="V14" s="10">
        <v>447</v>
      </c>
      <c r="W14" s="12">
        <v>41466</v>
      </c>
      <c r="X14" s="10" t="s">
        <v>122</v>
      </c>
      <c r="Y14" s="10">
        <v>10199141</v>
      </c>
      <c r="Z14" s="10">
        <v>11</v>
      </c>
      <c r="AA14" s="10">
        <v>11</v>
      </c>
      <c r="AB14" s="10">
        <v>1</v>
      </c>
      <c r="AC14" s="11">
        <v>2.25</v>
      </c>
      <c r="AD14" s="13">
        <v>149.35</v>
      </c>
    </row>
    <row r="15" spans="1:30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3</v>
      </c>
      <c r="G15" s="6">
        <f t="shared" si="1"/>
        <v>198.35999999999999</v>
      </c>
      <c r="H15" s="5">
        <v>7</v>
      </c>
      <c r="I15" s="10">
        <v>2</v>
      </c>
      <c r="J15" s="6">
        <f t="shared" si="2"/>
        <v>99.759999999999991</v>
      </c>
      <c r="K15" s="5"/>
      <c r="L15" s="10"/>
      <c r="M15" s="8"/>
      <c r="N15" s="11">
        <v>82.36</v>
      </c>
      <c r="O15" s="10">
        <v>1</v>
      </c>
      <c r="P15" s="10">
        <v>1100</v>
      </c>
      <c r="Q15" s="10">
        <v>1300</v>
      </c>
      <c r="R15" s="10">
        <v>9</v>
      </c>
      <c r="S15" s="10">
        <v>51</v>
      </c>
      <c r="T15" s="10"/>
      <c r="U15" s="10"/>
      <c r="V15" s="10">
        <v>446</v>
      </c>
      <c r="W15" s="12">
        <v>41468</v>
      </c>
      <c r="X15" s="10" t="s">
        <v>123</v>
      </c>
      <c r="Y15" s="10">
        <v>10203357</v>
      </c>
      <c r="Z15" s="10">
        <v>14</v>
      </c>
      <c r="AA15" s="10">
        <v>2</v>
      </c>
      <c r="AB15" s="10">
        <v>1</v>
      </c>
      <c r="AC15" s="11">
        <v>4</v>
      </c>
      <c r="AD15" s="13">
        <v>178.64</v>
      </c>
    </row>
    <row r="16" spans="1:30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6</v>
      </c>
      <c r="G16" s="6">
        <f t="shared" si="1"/>
        <v>20.88</v>
      </c>
      <c r="H16" s="5">
        <v>13</v>
      </c>
      <c r="I16" s="10">
        <v>8</v>
      </c>
      <c r="J16" s="6">
        <f t="shared" si="2"/>
        <v>190.23999999999998</v>
      </c>
      <c r="K16" s="5"/>
      <c r="L16" s="10"/>
      <c r="M16" s="8"/>
      <c r="N16" s="11">
        <v>91.64</v>
      </c>
      <c r="O16" s="10">
        <v>1</v>
      </c>
      <c r="P16" s="10">
        <v>1100</v>
      </c>
      <c r="Q16" s="10">
        <v>1300</v>
      </c>
      <c r="R16" s="10">
        <v>9</v>
      </c>
      <c r="S16" s="10">
        <v>55</v>
      </c>
      <c r="T16" s="10"/>
      <c r="U16" s="10"/>
      <c r="V16" s="10">
        <v>445</v>
      </c>
      <c r="W16" s="12">
        <v>41471</v>
      </c>
      <c r="X16" s="10" t="s">
        <v>122</v>
      </c>
      <c r="Y16" s="10">
        <v>10206244</v>
      </c>
      <c r="Z16" s="10">
        <v>14</v>
      </c>
      <c r="AA16" s="10">
        <v>3.75</v>
      </c>
      <c r="AB16" s="10">
        <v>1</v>
      </c>
      <c r="AC16" s="11">
        <v>9</v>
      </c>
      <c r="AD16" s="13">
        <v>174.87</v>
      </c>
    </row>
    <row r="17" spans="1:30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6</v>
      </c>
      <c r="F17" s="7">
        <v>10</v>
      </c>
      <c r="G17" s="6">
        <f t="shared" si="1"/>
        <v>95.11999999999999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83.52</v>
      </c>
      <c r="O17" s="10">
        <v>1</v>
      </c>
      <c r="P17" s="10">
        <v>1100</v>
      </c>
      <c r="Q17" s="10">
        <v>1300</v>
      </c>
      <c r="R17" s="10">
        <v>9</v>
      </c>
      <c r="S17" s="10">
        <v>55</v>
      </c>
      <c r="T17" s="10"/>
      <c r="U17" s="10"/>
      <c r="V17" s="10">
        <v>444</v>
      </c>
      <c r="W17" s="24" t="s">
        <v>134</v>
      </c>
      <c r="X17" s="10" t="s">
        <v>123</v>
      </c>
      <c r="Y17" s="10">
        <v>10208600</v>
      </c>
      <c r="Z17" s="10">
        <v>14</v>
      </c>
      <c r="AA17" s="10">
        <v>4.75</v>
      </c>
      <c r="AB17" s="10">
        <v>1</v>
      </c>
      <c r="AC17" s="11">
        <v>8</v>
      </c>
      <c r="AD17" s="13">
        <v>177.19</v>
      </c>
    </row>
    <row r="18" spans="1:30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2</v>
      </c>
      <c r="F18" s="7">
        <v>7</v>
      </c>
      <c r="G18" s="6">
        <f t="shared" si="1"/>
        <v>35.96</v>
      </c>
      <c r="H18" s="5">
        <v>1</v>
      </c>
      <c r="I18" s="10">
        <v>6.25</v>
      </c>
      <c r="J18" s="6">
        <f t="shared" si="2"/>
        <v>21.169999999999998</v>
      </c>
      <c r="K18" s="5"/>
      <c r="L18" s="10"/>
      <c r="M18" s="8"/>
      <c r="N18" s="11">
        <v>91.64</v>
      </c>
      <c r="O18" s="10">
        <v>1</v>
      </c>
      <c r="P18" s="10">
        <v>1100</v>
      </c>
      <c r="Q18" s="10">
        <v>1300</v>
      </c>
      <c r="R18" s="10">
        <v>9</v>
      </c>
      <c r="S18" s="10">
        <v>58</v>
      </c>
      <c r="T18" s="10"/>
      <c r="U18" s="10"/>
      <c r="V18" s="10">
        <v>442</v>
      </c>
      <c r="W18" s="10" t="s">
        <v>135</v>
      </c>
      <c r="X18" s="10" t="s">
        <v>122</v>
      </c>
      <c r="Y18" s="10">
        <v>10212732</v>
      </c>
      <c r="Z18" s="10">
        <v>14</v>
      </c>
      <c r="AA18" s="10">
        <v>3.5</v>
      </c>
      <c r="AB18" s="10">
        <v>1</v>
      </c>
      <c r="AC18" s="11">
        <v>7</v>
      </c>
      <c r="AD18" s="13">
        <v>176.9</v>
      </c>
    </row>
    <row r="19" spans="1:30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2</v>
      </c>
      <c r="F19" s="7">
        <v>7</v>
      </c>
      <c r="G19" s="6">
        <f t="shared" si="1"/>
        <v>35.96</v>
      </c>
      <c r="H19" s="5">
        <v>7</v>
      </c>
      <c r="I19" s="10">
        <v>8</v>
      </c>
      <c r="J19" s="6">
        <f t="shared" si="2"/>
        <v>106.72</v>
      </c>
      <c r="K19" s="5"/>
      <c r="L19" s="10"/>
      <c r="M19" s="8"/>
      <c r="N19" s="11">
        <v>85.55</v>
      </c>
      <c r="O19" s="10">
        <v>1</v>
      </c>
      <c r="P19" s="10">
        <v>1100</v>
      </c>
      <c r="Q19" s="10">
        <v>1300</v>
      </c>
      <c r="R19" s="10">
        <v>9</v>
      </c>
      <c r="S19" s="10">
        <v>52</v>
      </c>
      <c r="T19" s="10"/>
      <c r="U19" s="10"/>
      <c r="V19" s="10">
        <v>442</v>
      </c>
      <c r="W19" s="10" t="s">
        <v>136</v>
      </c>
      <c r="X19" s="10" t="s">
        <v>123</v>
      </c>
      <c r="Y19" s="10">
        <v>10214530</v>
      </c>
      <c r="Z19" s="10">
        <v>14</v>
      </c>
      <c r="AA19" s="10">
        <v>5</v>
      </c>
      <c r="AB19" s="10">
        <v>1</v>
      </c>
      <c r="AC19" s="11">
        <v>7.75</v>
      </c>
      <c r="AD19" s="13">
        <v>177.77</v>
      </c>
    </row>
    <row r="20" spans="1:30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2</v>
      </c>
      <c r="F20" s="7">
        <v>7</v>
      </c>
      <c r="G20" s="6">
        <f t="shared" si="1"/>
        <v>35.96</v>
      </c>
      <c r="H20" s="5">
        <v>14</v>
      </c>
      <c r="I20" s="10">
        <v>0</v>
      </c>
      <c r="J20" s="6">
        <f t="shared" si="2"/>
        <v>194.88</v>
      </c>
      <c r="K20" s="5"/>
      <c r="L20" s="10"/>
      <c r="M20" s="8"/>
      <c r="N20" s="11">
        <v>88.16</v>
      </c>
      <c r="O20" s="10">
        <v>1</v>
      </c>
      <c r="P20" s="10">
        <v>1100</v>
      </c>
      <c r="Q20" s="10">
        <v>1300</v>
      </c>
      <c r="R20" s="10">
        <v>9</v>
      </c>
      <c r="S20" s="10">
        <v>52</v>
      </c>
      <c r="T20" s="10"/>
      <c r="U20" s="10"/>
      <c r="V20" s="14">
        <v>441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9</v>
      </c>
      <c r="F21" s="7">
        <v>0</v>
      </c>
      <c r="G21" s="6">
        <f t="shared" si="1"/>
        <v>125.27999999999999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91.64</v>
      </c>
      <c r="O21" s="10">
        <v>1</v>
      </c>
      <c r="P21" s="10">
        <v>1100</v>
      </c>
      <c r="Q21" s="10">
        <v>1300</v>
      </c>
      <c r="R21" s="16">
        <v>9</v>
      </c>
      <c r="S21" s="10">
        <v>53</v>
      </c>
      <c r="T21" s="10"/>
      <c r="U21" s="10"/>
      <c r="V21" s="10">
        <v>441</v>
      </c>
      <c r="W21" s="35" t="s">
        <v>137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14</v>
      </c>
      <c r="F22" s="7">
        <v>2</v>
      </c>
      <c r="G22" s="6">
        <f t="shared" si="1"/>
        <v>197.2</v>
      </c>
      <c r="H22" s="5">
        <v>2</v>
      </c>
      <c r="I22" s="10">
        <v>6</v>
      </c>
      <c r="J22" s="6">
        <f t="shared" si="2"/>
        <v>34.799999999999997</v>
      </c>
      <c r="K22" s="5"/>
      <c r="L22" s="10"/>
      <c r="M22" s="8"/>
      <c r="N22" s="11">
        <v>88.16</v>
      </c>
      <c r="O22" s="10">
        <v>1</v>
      </c>
      <c r="P22" s="10">
        <v>1100</v>
      </c>
      <c r="Q22" s="10">
        <v>1300</v>
      </c>
      <c r="R22" s="10">
        <v>9</v>
      </c>
      <c r="S22" s="10">
        <v>55</v>
      </c>
      <c r="T22" s="10"/>
      <c r="U22" s="10"/>
      <c r="V22" s="10">
        <v>441</v>
      </c>
      <c r="W22" s="10" t="s">
        <v>138</v>
      </c>
      <c r="X22" s="10" t="s">
        <v>123</v>
      </c>
      <c r="Y22" s="10">
        <v>10226503</v>
      </c>
      <c r="Z22" s="10">
        <v>14</v>
      </c>
      <c r="AA22" s="10">
        <v>5</v>
      </c>
      <c r="AB22" s="10">
        <v>1</v>
      </c>
      <c r="AC22" s="10">
        <v>9</v>
      </c>
      <c r="AD22" s="10">
        <v>176.32</v>
      </c>
    </row>
    <row r="23" spans="1:30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14</v>
      </c>
      <c r="F23" s="7">
        <v>2</v>
      </c>
      <c r="G23" s="6">
        <f t="shared" si="1"/>
        <v>197.2</v>
      </c>
      <c r="H23" s="5">
        <v>8</v>
      </c>
      <c r="I23" s="10">
        <v>6</v>
      </c>
      <c r="J23" s="6">
        <f t="shared" si="2"/>
        <v>118.32</v>
      </c>
      <c r="K23" s="5"/>
      <c r="L23" s="10"/>
      <c r="M23" s="8"/>
      <c r="N23" s="11">
        <v>83.52</v>
      </c>
      <c r="O23" s="10">
        <v>1</v>
      </c>
      <c r="P23" s="10">
        <v>1100</v>
      </c>
      <c r="Q23" s="10">
        <v>1300</v>
      </c>
      <c r="R23" s="10">
        <v>9</v>
      </c>
      <c r="S23" s="10">
        <v>54</v>
      </c>
      <c r="T23" s="10"/>
      <c r="U23" s="10"/>
      <c r="V23" s="10">
        <v>439</v>
      </c>
      <c r="W23" s="10" t="s">
        <v>139</v>
      </c>
      <c r="X23" s="10" t="s">
        <v>122</v>
      </c>
      <c r="Y23" s="10">
        <v>10230007</v>
      </c>
      <c r="Z23" s="10">
        <v>14</v>
      </c>
      <c r="AA23" s="10">
        <v>3.5</v>
      </c>
      <c r="AB23" s="10">
        <v>1</v>
      </c>
      <c r="AC23" s="10">
        <v>10.75</v>
      </c>
      <c r="AD23" s="10">
        <v>172.55</v>
      </c>
    </row>
    <row r="24" spans="1:30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</v>
      </c>
      <c r="F24" s="7">
        <v>9</v>
      </c>
      <c r="G24" s="6">
        <f t="shared" si="1"/>
        <v>24.36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83.23</v>
      </c>
      <c r="O24" s="10">
        <v>1</v>
      </c>
      <c r="P24" s="10">
        <v>1100</v>
      </c>
      <c r="Q24" s="10">
        <v>1300</v>
      </c>
      <c r="R24" s="10">
        <v>9</v>
      </c>
      <c r="S24" s="10">
        <v>55</v>
      </c>
      <c r="T24" s="10"/>
      <c r="U24" s="10"/>
      <c r="V24" s="10">
        <v>438</v>
      </c>
      <c r="W24" s="10" t="s">
        <v>140</v>
      </c>
      <c r="X24" s="10" t="s">
        <v>122</v>
      </c>
      <c r="Y24" s="10">
        <v>10222874</v>
      </c>
      <c r="Z24" s="10">
        <v>14</v>
      </c>
      <c r="AA24" s="10">
        <v>3.25</v>
      </c>
      <c r="AB24" s="10">
        <v>1</v>
      </c>
      <c r="AC24" s="10">
        <v>7.5</v>
      </c>
      <c r="AD24" s="10">
        <v>175.92</v>
      </c>
    </row>
    <row r="25" spans="1:30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8</v>
      </c>
      <c r="F25" s="7">
        <v>6</v>
      </c>
      <c r="G25" s="6">
        <f t="shared" si="1"/>
        <v>118.32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93.95999999999998</v>
      </c>
      <c r="O25" s="10">
        <v>1</v>
      </c>
      <c r="P25" s="10">
        <v>1100</v>
      </c>
      <c r="Q25" s="10">
        <v>1300</v>
      </c>
      <c r="R25" s="10">
        <v>9</v>
      </c>
      <c r="S25" s="10">
        <v>55</v>
      </c>
      <c r="T25" s="10"/>
      <c r="U25" s="10"/>
      <c r="V25" s="17">
        <v>438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14</v>
      </c>
      <c r="F26" s="7">
        <v>3</v>
      </c>
      <c r="G26" s="6">
        <f t="shared" si="1"/>
        <v>198.35999999999999</v>
      </c>
      <c r="H26" s="5">
        <v>2</v>
      </c>
      <c r="I26" s="10">
        <v>4</v>
      </c>
      <c r="J26" s="6">
        <f t="shared" si="2"/>
        <v>32.479999999999997</v>
      </c>
      <c r="K26" s="5"/>
      <c r="L26" s="10"/>
      <c r="M26" s="8"/>
      <c r="N26" s="11">
        <v>90.19</v>
      </c>
      <c r="O26" s="10">
        <v>1</v>
      </c>
      <c r="P26" s="10">
        <v>1100</v>
      </c>
      <c r="Q26" s="10">
        <v>1300</v>
      </c>
      <c r="R26" s="10">
        <v>9</v>
      </c>
      <c r="S26" s="10">
        <v>54</v>
      </c>
      <c r="T26" s="10"/>
      <c r="U26" s="10"/>
      <c r="V26" s="10">
        <v>438</v>
      </c>
      <c r="W26" s="44" t="s">
        <v>37</v>
      </c>
      <c r="X26" s="44"/>
      <c r="Y26" s="44"/>
      <c r="Z26" s="44"/>
      <c r="AA26" s="44"/>
      <c r="AB26" s="44"/>
      <c r="AC26" s="39">
        <v>339.88</v>
      </c>
      <c r="AD26" s="39"/>
    </row>
    <row r="27" spans="1:30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14</v>
      </c>
      <c r="F27" s="7">
        <v>3</v>
      </c>
      <c r="G27" s="6">
        <f t="shared" si="1"/>
        <v>198.35999999999999</v>
      </c>
      <c r="H27" s="5">
        <v>8</v>
      </c>
      <c r="I27" s="10">
        <v>7</v>
      </c>
      <c r="J27" s="6">
        <f t="shared" si="2"/>
        <v>119.47999999999999</v>
      </c>
      <c r="K27" s="5"/>
      <c r="L27" s="10"/>
      <c r="M27" s="8"/>
      <c r="N27" s="11">
        <v>87</v>
      </c>
      <c r="O27" s="10">
        <v>1</v>
      </c>
      <c r="P27" s="10">
        <v>1100</v>
      </c>
      <c r="Q27" s="10">
        <v>1300</v>
      </c>
      <c r="R27" s="10">
        <v>9</v>
      </c>
      <c r="S27" s="10">
        <v>54</v>
      </c>
      <c r="T27" s="10"/>
      <c r="U27" s="10"/>
      <c r="V27" s="10">
        <v>437</v>
      </c>
      <c r="W27" s="38" t="s">
        <v>13</v>
      </c>
      <c r="X27" s="38"/>
      <c r="Y27" s="38"/>
      <c r="Z27" s="38"/>
      <c r="AA27" s="38"/>
      <c r="AB27" s="38"/>
      <c r="AC27" s="39">
        <v>2629.71</v>
      </c>
      <c r="AD27" s="39"/>
    </row>
    <row r="28" spans="1:30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2</v>
      </c>
      <c r="F28" s="7">
        <v>2</v>
      </c>
      <c r="G28" s="6">
        <f t="shared" si="1"/>
        <v>30.159999999999997</v>
      </c>
      <c r="H28" s="5">
        <v>1</v>
      </c>
      <c r="I28" s="10">
        <v>7.75</v>
      </c>
      <c r="J28" s="6">
        <f t="shared" si="2"/>
        <v>22.91</v>
      </c>
      <c r="K28" s="5"/>
      <c r="L28" s="10"/>
      <c r="M28" s="8"/>
      <c r="N28" s="11">
        <v>89.9</v>
      </c>
      <c r="O28" s="10">
        <v>1</v>
      </c>
      <c r="P28" s="10">
        <v>1100</v>
      </c>
      <c r="Q28" s="10">
        <v>1300</v>
      </c>
      <c r="R28" s="10">
        <v>9</v>
      </c>
      <c r="S28" s="10">
        <v>55</v>
      </c>
      <c r="T28" s="10"/>
      <c r="U28" s="10"/>
      <c r="V28" s="10">
        <v>438</v>
      </c>
      <c r="W28" s="38" t="s">
        <v>38</v>
      </c>
      <c r="X28" s="38"/>
      <c r="Y28" s="38"/>
      <c r="Z28" s="38"/>
      <c r="AA28" s="38"/>
      <c r="AB28" s="38"/>
      <c r="AC28" s="39">
        <v>242.15</v>
      </c>
      <c r="AD28" s="39"/>
    </row>
    <row r="29" spans="1:30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2</v>
      </c>
      <c r="F29" s="7">
        <v>2</v>
      </c>
      <c r="G29" s="6">
        <f t="shared" si="1"/>
        <v>30.159999999999997</v>
      </c>
      <c r="H29" s="5">
        <v>8</v>
      </c>
      <c r="I29" s="10">
        <v>4</v>
      </c>
      <c r="J29" s="6">
        <v>116</v>
      </c>
      <c r="K29" s="5"/>
      <c r="L29" s="10"/>
      <c r="M29" s="8"/>
      <c r="N29" s="11">
        <v>93.09</v>
      </c>
      <c r="O29" s="10">
        <v>1</v>
      </c>
      <c r="P29" s="10">
        <v>1100</v>
      </c>
      <c r="Q29" s="10">
        <v>1300</v>
      </c>
      <c r="R29" s="10">
        <v>9</v>
      </c>
      <c r="S29" s="10">
        <v>53</v>
      </c>
      <c r="T29" s="10"/>
      <c r="U29" s="10"/>
      <c r="V29" s="10">
        <v>437</v>
      </c>
      <c r="W29" s="38" t="s">
        <v>11</v>
      </c>
      <c r="X29" s="38"/>
      <c r="Y29" s="38"/>
      <c r="Z29" s="38"/>
      <c r="AA29" s="38"/>
      <c r="AB29" s="38"/>
      <c r="AC29" s="39">
        <v>2727.44</v>
      </c>
      <c r="AD29" s="39"/>
    </row>
    <row r="30" spans="1:30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2</v>
      </c>
      <c r="F30" s="7">
        <v>4</v>
      </c>
      <c r="G30" s="6">
        <f t="shared" si="1"/>
        <v>32.479999999999997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v>85.84</v>
      </c>
      <c r="O30" s="10">
        <v>1</v>
      </c>
      <c r="P30" s="10">
        <v>1100</v>
      </c>
      <c r="Q30" s="10">
        <v>1300</v>
      </c>
      <c r="R30" s="10">
        <v>9</v>
      </c>
      <c r="S30" s="10">
        <v>54</v>
      </c>
      <c r="T30" s="10"/>
      <c r="U30" s="10"/>
      <c r="V30" s="10">
        <v>436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8</v>
      </c>
      <c r="F31" s="7">
        <v>2</v>
      </c>
      <c r="G31" s="6">
        <f t="shared" si="1"/>
        <v>113.67999999999999</v>
      </c>
      <c r="H31" s="5">
        <v>1</v>
      </c>
      <c r="I31" s="10">
        <v>9</v>
      </c>
      <c r="J31" s="6">
        <f t="shared" si="4"/>
        <v>24.36</v>
      </c>
      <c r="K31" s="5"/>
      <c r="L31" s="10"/>
      <c r="M31" s="8"/>
      <c r="N31" s="11">
        <v>82.65</v>
      </c>
      <c r="O31" s="10">
        <v>1</v>
      </c>
      <c r="P31" s="10">
        <v>1100</v>
      </c>
      <c r="Q31" s="10">
        <v>1300</v>
      </c>
      <c r="R31" s="10">
        <v>9</v>
      </c>
      <c r="S31" s="10">
        <v>53</v>
      </c>
      <c r="T31" s="10"/>
      <c r="U31" s="10"/>
      <c r="V31" s="10">
        <v>437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14</v>
      </c>
      <c r="F32" s="7">
        <v>3</v>
      </c>
      <c r="G32" s="6">
        <f t="shared" si="1"/>
        <v>198.35999999999999</v>
      </c>
      <c r="H32" s="5">
        <v>2</v>
      </c>
      <c r="I32" s="10">
        <v>0</v>
      </c>
      <c r="J32" s="6">
        <f t="shared" si="4"/>
        <v>27.839999999999996</v>
      </c>
      <c r="K32" s="5"/>
      <c r="L32" s="10"/>
      <c r="M32" s="8"/>
      <c r="N32" s="11">
        <v>88.16</v>
      </c>
      <c r="O32" s="10">
        <v>1</v>
      </c>
      <c r="P32" s="10">
        <v>1100</v>
      </c>
      <c r="Q32" s="10">
        <v>1300</v>
      </c>
      <c r="R32" s="10">
        <v>9</v>
      </c>
      <c r="S32" s="10">
        <v>55</v>
      </c>
      <c r="T32" s="10"/>
      <c r="U32" s="10"/>
      <c r="V32" s="10">
        <v>435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</v>
      </c>
      <c r="F33" s="7">
        <v>7.5</v>
      </c>
      <c r="G33" s="6">
        <f t="shared" si="1"/>
        <v>22.619999999999997</v>
      </c>
      <c r="H33" s="5">
        <v>8</v>
      </c>
      <c r="I33" s="10">
        <v>7</v>
      </c>
      <c r="J33" s="6">
        <f t="shared" si="4"/>
        <v>119.47999999999999</v>
      </c>
      <c r="K33" s="5"/>
      <c r="L33" s="10"/>
      <c r="M33" s="8"/>
      <c r="N33" s="11">
        <v>92.51</v>
      </c>
      <c r="O33" s="10">
        <v>1</v>
      </c>
      <c r="P33" s="10">
        <v>1100</v>
      </c>
      <c r="Q33" s="10">
        <v>1300</v>
      </c>
      <c r="R33" s="10">
        <v>9</v>
      </c>
      <c r="S33" s="10">
        <v>52</v>
      </c>
      <c r="T33" s="10"/>
      <c r="U33" s="10"/>
      <c r="V33" s="10">
        <v>440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2</v>
      </c>
      <c r="F34" s="7">
        <v>0</v>
      </c>
      <c r="G34" s="6">
        <f t="shared" si="1"/>
        <v>27.839999999999996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v>85.26</v>
      </c>
      <c r="O34" s="10">
        <v>1</v>
      </c>
      <c r="P34" s="10">
        <v>1100</v>
      </c>
      <c r="Q34" s="10">
        <v>1300</v>
      </c>
      <c r="R34" s="10">
        <v>9</v>
      </c>
      <c r="S34" s="10">
        <v>55</v>
      </c>
      <c r="T34" s="10"/>
      <c r="U34" s="10"/>
      <c r="V34" s="10">
        <v>435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8</v>
      </c>
      <c r="F35" s="7">
        <v>6</v>
      </c>
      <c r="G35" s="6">
        <f t="shared" si="1"/>
        <v>118.32</v>
      </c>
      <c r="H35" s="5">
        <v>14</v>
      </c>
      <c r="I35" s="10">
        <v>4</v>
      </c>
      <c r="J35" s="6">
        <f t="shared" si="4"/>
        <v>199.51999999999998</v>
      </c>
      <c r="K35" s="5"/>
      <c r="L35" s="10"/>
      <c r="M35" s="8"/>
      <c r="N35" s="11">
        <f>IF(B35=0,0,(D35+G35)-(D34+G34))</f>
        <v>90.47999999999999</v>
      </c>
      <c r="O35" s="10">
        <v>1</v>
      </c>
      <c r="P35" s="10">
        <v>1100</v>
      </c>
      <c r="Q35" s="10">
        <v>1300</v>
      </c>
      <c r="R35" s="10">
        <v>9</v>
      </c>
      <c r="S35" s="10">
        <v>54</v>
      </c>
      <c r="T35" s="10"/>
      <c r="U35" s="10"/>
      <c r="V35" s="10">
        <v>436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14</v>
      </c>
      <c r="F36" s="7">
        <v>3</v>
      </c>
      <c r="G36" s="6">
        <f t="shared" si="1"/>
        <v>198.35999999999999</v>
      </c>
      <c r="H36" s="5">
        <v>2</v>
      </c>
      <c r="I36" s="10">
        <v>4</v>
      </c>
      <c r="J36" s="6">
        <f t="shared" si="4"/>
        <v>32.479999999999997</v>
      </c>
      <c r="K36" s="5"/>
      <c r="L36" s="10"/>
      <c r="M36" s="8"/>
      <c r="N36" s="11">
        <v>89.32</v>
      </c>
      <c r="O36" s="10">
        <v>1</v>
      </c>
      <c r="P36" s="10">
        <v>1100</v>
      </c>
      <c r="Q36" s="10">
        <v>1300</v>
      </c>
      <c r="R36" s="10">
        <v>9</v>
      </c>
      <c r="S36" s="10">
        <v>51</v>
      </c>
      <c r="T36" s="10"/>
      <c r="U36" s="10"/>
      <c r="V36" s="10">
        <v>436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14</v>
      </c>
      <c r="F37" s="7">
        <v>3</v>
      </c>
      <c r="G37" s="6">
        <f t="shared" si="1"/>
        <v>198.35999999999999</v>
      </c>
      <c r="H37" s="5">
        <v>8</v>
      </c>
      <c r="I37" s="10">
        <v>8</v>
      </c>
      <c r="J37" s="6">
        <f t="shared" si="4"/>
        <v>120.63999999999999</v>
      </c>
      <c r="K37" s="5"/>
      <c r="L37" s="10"/>
      <c r="M37" s="8"/>
      <c r="N37" s="11">
        <v>88.16</v>
      </c>
      <c r="O37" s="10">
        <v>1</v>
      </c>
      <c r="P37" s="10">
        <v>1100</v>
      </c>
      <c r="Q37" s="10">
        <v>1300</v>
      </c>
      <c r="R37" s="10">
        <v>9</v>
      </c>
      <c r="S37" s="10">
        <v>50</v>
      </c>
      <c r="T37" s="10"/>
      <c r="U37" s="10"/>
      <c r="V37" s="10">
        <v>435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2</v>
      </c>
      <c r="F38" s="7">
        <v>3</v>
      </c>
      <c r="G38" s="6">
        <f t="shared" si="1"/>
        <v>31.319999999999997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84.39</v>
      </c>
      <c r="O38" s="10">
        <v>1</v>
      </c>
      <c r="P38" s="10">
        <v>1100</v>
      </c>
      <c r="Q38" s="10">
        <v>1300</v>
      </c>
      <c r="R38" s="10">
        <v>9</v>
      </c>
      <c r="S38" s="10">
        <v>51</v>
      </c>
      <c r="T38" s="10"/>
      <c r="U38" s="10"/>
      <c r="V38" s="10">
        <v>435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8</v>
      </c>
      <c r="F39" s="7">
        <v>6</v>
      </c>
      <c r="G39" s="6">
        <f t="shared" si="1"/>
        <v>118.32</v>
      </c>
      <c r="H39" s="5">
        <v>14</v>
      </c>
      <c r="I39" s="10">
        <v>4</v>
      </c>
      <c r="J39" s="6">
        <f t="shared" si="4"/>
        <v>199.51999999999998</v>
      </c>
      <c r="K39" s="5"/>
      <c r="L39" s="10"/>
      <c r="M39" s="8"/>
      <c r="N39" s="11">
        <f>IF(B39=0,0,(D39+G39)-(D38+G38))</f>
        <v>86.999999999999986</v>
      </c>
      <c r="O39" s="10">
        <v>1</v>
      </c>
      <c r="P39" s="10">
        <v>1100</v>
      </c>
      <c r="Q39" s="10">
        <v>1300</v>
      </c>
      <c r="R39" s="10">
        <v>9</v>
      </c>
      <c r="S39" s="10">
        <v>49</v>
      </c>
      <c r="T39" s="10"/>
      <c r="U39" s="10"/>
      <c r="V39" s="10">
        <v>434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2728.9000000000005</v>
      </c>
      <c r="O40" s="20"/>
      <c r="T40" s="22" t="s">
        <v>34</v>
      </c>
      <c r="U40" s="20">
        <f>SUM(U9:U39)</f>
        <v>0</v>
      </c>
      <c r="V40" s="20">
        <f>SUM(V9:V39)</f>
        <v>13652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2728.9000000000005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13652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B33" sqref="AB33:AD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5" customWidth="1"/>
    <col min="25" max="25" width="11.1640625" customWidth="1"/>
    <col min="26" max="26" width="4.1640625" customWidth="1"/>
    <col min="27" max="27" width="5.5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15" si="0">((+B8*12)+C8)*1.16</f>
        <v>18.559999999999999</v>
      </c>
      <c r="E8" s="5">
        <v>1</v>
      </c>
      <c r="F8" s="7">
        <v>3.5</v>
      </c>
      <c r="G8" s="6">
        <f t="shared" ref="G8:G39" si="1">((+E8*12)+F8)*1.16</f>
        <v>17.98</v>
      </c>
      <c r="H8" s="5">
        <v>8</v>
      </c>
      <c r="I8" s="5">
        <v>11</v>
      </c>
      <c r="J8" s="6">
        <f t="shared" ref="J8:J28" si="2">((+H8*12)+I8)*1.16</f>
        <v>124.11999999999999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2</v>
      </c>
      <c r="F9" s="7">
        <v>1</v>
      </c>
      <c r="G9" s="6">
        <f t="shared" si="1"/>
        <v>28.999999999999996</v>
      </c>
      <c r="H9" s="5">
        <v>14</v>
      </c>
      <c r="I9" s="10">
        <v>4</v>
      </c>
      <c r="J9" s="6">
        <f t="shared" si="2"/>
        <v>199.51999999999998</v>
      </c>
      <c r="K9" s="5"/>
      <c r="L9" s="10"/>
      <c r="M9" s="8"/>
      <c r="N9" s="11">
        <v>86.42</v>
      </c>
      <c r="O9" s="10">
        <v>1</v>
      </c>
      <c r="P9" s="10">
        <v>1150</v>
      </c>
      <c r="Q9" s="10">
        <v>1300</v>
      </c>
      <c r="R9" s="10">
        <v>9</v>
      </c>
      <c r="S9" s="10">
        <v>54</v>
      </c>
      <c r="T9" s="10"/>
      <c r="U9" s="10"/>
      <c r="V9" s="10">
        <v>467</v>
      </c>
      <c r="W9" s="12">
        <v>41430</v>
      </c>
      <c r="X9" s="10" t="s">
        <v>122</v>
      </c>
      <c r="Y9" s="10">
        <v>10147229</v>
      </c>
      <c r="Z9" s="10">
        <v>14</v>
      </c>
      <c r="AA9" s="10">
        <v>4</v>
      </c>
      <c r="AB9" s="10">
        <v>1</v>
      </c>
      <c r="AC9" s="11">
        <v>8.75</v>
      </c>
      <c r="AD9" s="13">
        <v>175.45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1</v>
      </c>
      <c r="G10" s="6">
        <f t="shared" si="1"/>
        <v>112.52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f>IF(B10=0,0,(D10+G10)-(D9+G9))</f>
        <v>83.519999999999982</v>
      </c>
      <c r="O10" s="10">
        <v>1</v>
      </c>
      <c r="P10" s="10">
        <v>1150</v>
      </c>
      <c r="Q10" s="10">
        <v>1300</v>
      </c>
      <c r="R10" s="10">
        <v>9</v>
      </c>
      <c r="S10" s="10">
        <v>52</v>
      </c>
      <c r="T10" s="10"/>
      <c r="U10" s="10"/>
      <c r="V10" s="10">
        <v>465</v>
      </c>
      <c r="W10" s="12">
        <v>41432</v>
      </c>
      <c r="X10" s="10" t="s">
        <v>123</v>
      </c>
      <c r="Y10" s="10">
        <v>10149819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13</v>
      </c>
      <c r="F11" s="7">
        <v>8</v>
      </c>
      <c r="G11" s="6">
        <f t="shared" si="1"/>
        <v>190.23999999999998</v>
      </c>
      <c r="H11" s="5">
        <v>1</v>
      </c>
      <c r="I11" s="10">
        <v>8.25</v>
      </c>
      <c r="J11" s="6">
        <f t="shared" si="2"/>
        <v>23.49</v>
      </c>
      <c r="K11" s="5"/>
      <c r="L11" s="10"/>
      <c r="M11" s="8"/>
      <c r="N11" s="11">
        <v>78.88</v>
      </c>
      <c r="O11" s="10">
        <v>1</v>
      </c>
      <c r="P11" s="10">
        <v>1150</v>
      </c>
      <c r="Q11" s="10">
        <v>1300</v>
      </c>
      <c r="R11" s="10">
        <v>9</v>
      </c>
      <c r="S11" s="10">
        <v>57</v>
      </c>
      <c r="T11" s="10"/>
      <c r="U11" s="10"/>
      <c r="V11" s="10">
        <v>464</v>
      </c>
      <c r="W11" s="12">
        <v>41435</v>
      </c>
      <c r="X11" s="10" t="s">
        <v>123</v>
      </c>
      <c r="Y11" s="10">
        <v>10154385</v>
      </c>
      <c r="Z11" s="10">
        <v>14</v>
      </c>
      <c r="AA11" s="10">
        <v>5</v>
      </c>
      <c r="AB11" s="10">
        <v>1</v>
      </c>
      <c r="AC11" s="11">
        <v>10.75</v>
      </c>
      <c r="AD11" s="13">
        <v>174.29</v>
      </c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3</v>
      </c>
      <c r="G12" s="6">
        <f t="shared" si="1"/>
        <v>198.35999999999999</v>
      </c>
      <c r="H12" s="5">
        <v>7</v>
      </c>
      <c r="I12" s="10">
        <v>0</v>
      </c>
      <c r="J12" s="6">
        <f t="shared" si="2"/>
        <v>97.44</v>
      </c>
      <c r="K12" s="5"/>
      <c r="L12" s="10"/>
      <c r="M12" s="8"/>
      <c r="N12" s="11">
        <v>82.07</v>
      </c>
      <c r="O12" s="10">
        <v>1</v>
      </c>
      <c r="P12" s="10">
        <v>1150</v>
      </c>
      <c r="Q12" s="10">
        <v>1300</v>
      </c>
      <c r="R12" s="10">
        <v>9</v>
      </c>
      <c r="S12" s="10">
        <v>56</v>
      </c>
      <c r="T12" s="10"/>
      <c r="U12" s="10"/>
      <c r="V12" s="10">
        <v>464</v>
      </c>
      <c r="W12" s="12">
        <v>41436</v>
      </c>
      <c r="X12" s="10" t="s">
        <v>122</v>
      </c>
      <c r="Y12" s="10">
        <v>10154453</v>
      </c>
      <c r="Z12" s="10">
        <v>14</v>
      </c>
      <c r="AA12" s="10">
        <v>4.75</v>
      </c>
      <c r="AB12" s="10">
        <v>1</v>
      </c>
      <c r="AC12" s="11">
        <v>4.25</v>
      </c>
      <c r="AD12" s="13">
        <v>181.54</v>
      </c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8.75</v>
      </c>
      <c r="G13" s="6">
        <f t="shared" si="1"/>
        <v>24.069999999999997</v>
      </c>
      <c r="H13" s="5">
        <v>13</v>
      </c>
      <c r="I13" s="10">
        <v>8</v>
      </c>
      <c r="J13" s="6">
        <f t="shared" si="2"/>
        <v>190.23999999999998</v>
      </c>
      <c r="K13" s="5"/>
      <c r="L13" s="10"/>
      <c r="M13" s="8"/>
      <c r="N13" s="11">
        <v>93.96</v>
      </c>
      <c r="O13" s="10">
        <v>1</v>
      </c>
      <c r="P13" s="10">
        <v>1150</v>
      </c>
      <c r="Q13" s="10">
        <v>1300</v>
      </c>
      <c r="R13" s="10">
        <v>9</v>
      </c>
      <c r="S13" s="10">
        <v>57</v>
      </c>
      <c r="T13" s="10"/>
      <c r="U13" s="10"/>
      <c r="V13" s="10">
        <v>464</v>
      </c>
      <c r="W13" s="12">
        <v>41438</v>
      </c>
      <c r="X13" s="10" t="s">
        <v>123</v>
      </c>
      <c r="Y13" s="10">
        <v>10157143</v>
      </c>
      <c r="Z13" s="10">
        <v>14</v>
      </c>
      <c r="AA13" s="10">
        <v>6</v>
      </c>
      <c r="AB13" s="10">
        <v>1</v>
      </c>
      <c r="AC13" s="11">
        <v>6.5</v>
      </c>
      <c r="AD13" s="13">
        <v>180.38</v>
      </c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5</v>
      </c>
      <c r="F14" s="7">
        <v>1</v>
      </c>
      <c r="G14" s="6">
        <f t="shared" si="1"/>
        <v>70.759999999999991</v>
      </c>
      <c r="H14" s="5">
        <v>3</v>
      </c>
      <c r="I14" s="10">
        <v>4</v>
      </c>
      <c r="J14" s="6">
        <f t="shared" si="2"/>
        <v>46.4</v>
      </c>
      <c r="K14" s="5"/>
      <c r="L14" s="10"/>
      <c r="M14" s="8"/>
      <c r="N14" s="11">
        <v>86.13</v>
      </c>
      <c r="O14" s="10">
        <v>1</v>
      </c>
      <c r="P14" s="10">
        <v>1150</v>
      </c>
      <c r="Q14" s="10">
        <v>1300</v>
      </c>
      <c r="R14" s="10">
        <v>9</v>
      </c>
      <c r="S14" s="10">
        <v>63</v>
      </c>
      <c r="T14" s="10"/>
      <c r="U14" s="10"/>
      <c r="V14" s="10">
        <v>462</v>
      </c>
      <c r="W14" s="12">
        <v>41440</v>
      </c>
      <c r="X14" s="10" t="s">
        <v>122</v>
      </c>
      <c r="Y14" s="10">
        <v>10160050</v>
      </c>
      <c r="Z14" s="10">
        <v>14</v>
      </c>
      <c r="AA14" s="10">
        <v>4.5</v>
      </c>
      <c r="AB14" s="10">
        <v>1</v>
      </c>
      <c r="AC14" s="11">
        <v>8</v>
      </c>
      <c r="AD14" s="13">
        <v>176.9</v>
      </c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5</v>
      </c>
      <c r="F15" s="7">
        <v>1</v>
      </c>
      <c r="G15" s="6">
        <f t="shared" si="1"/>
        <v>70.759999999999991</v>
      </c>
      <c r="H15" s="5">
        <v>9</v>
      </c>
      <c r="I15" s="10">
        <v>2</v>
      </c>
      <c r="J15" s="6">
        <f t="shared" si="2"/>
        <v>127.6</v>
      </c>
      <c r="K15" s="5"/>
      <c r="L15" s="10"/>
      <c r="M15" s="8"/>
      <c r="N15" s="11">
        <v>81.2</v>
      </c>
      <c r="O15" s="10">
        <v>1</v>
      </c>
      <c r="P15" s="10">
        <v>1150</v>
      </c>
      <c r="Q15" s="10">
        <v>1300</v>
      </c>
      <c r="R15" s="10">
        <v>9</v>
      </c>
      <c r="S15" s="10">
        <v>54</v>
      </c>
      <c r="T15" s="10"/>
      <c r="U15" s="10"/>
      <c r="V15" s="10">
        <v>462</v>
      </c>
      <c r="W15" s="12">
        <v>41443</v>
      </c>
      <c r="X15" s="10" t="s">
        <v>123</v>
      </c>
      <c r="Y15" s="10">
        <v>10163199</v>
      </c>
      <c r="Z15" s="10">
        <v>14</v>
      </c>
      <c r="AA15" s="10">
        <v>4.5</v>
      </c>
      <c r="AB15" s="10">
        <v>1</v>
      </c>
      <c r="AC15" s="11">
        <v>7</v>
      </c>
      <c r="AD15" s="13">
        <v>178.06</v>
      </c>
    </row>
    <row r="16" spans="1:30">
      <c r="A16" s="9">
        <f t="shared" si="3"/>
        <v>9</v>
      </c>
      <c r="B16" s="10">
        <v>1</v>
      </c>
      <c r="C16" s="10">
        <v>4</v>
      </c>
      <c r="D16" s="6">
        <v>18.559999999999999</v>
      </c>
      <c r="E16" s="5">
        <v>6</v>
      </c>
      <c r="F16" s="7">
        <v>5</v>
      </c>
      <c r="G16" s="6">
        <f t="shared" si="1"/>
        <v>89.32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90.48</v>
      </c>
      <c r="O16" s="10">
        <v>1</v>
      </c>
      <c r="P16" s="10">
        <v>1150</v>
      </c>
      <c r="Q16" s="10">
        <v>1300</v>
      </c>
      <c r="R16" s="10">
        <v>9</v>
      </c>
      <c r="S16" s="10">
        <v>53</v>
      </c>
      <c r="T16" s="10"/>
      <c r="U16" s="10"/>
      <c r="V16" s="10">
        <v>465</v>
      </c>
      <c r="W16" s="12">
        <v>41445</v>
      </c>
      <c r="X16" s="10" t="s">
        <v>122</v>
      </c>
      <c r="Y16" s="10">
        <v>10164556</v>
      </c>
      <c r="Z16" s="10">
        <v>14</v>
      </c>
      <c r="AA16" s="10">
        <v>3.5</v>
      </c>
      <c r="AB16" s="10">
        <v>1</v>
      </c>
      <c r="AC16" s="11">
        <v>4</v>
      </c>
      <c r="AD16" s="13">
        <v>180.38</v>
      </c>
    </row>
    <row r="17" spans="1:30">
      <c r="A17" s="9">
        <f t="shared" si="3"/>
        <v>10</v>
      </c>
      <c r="B17" s="10">
        <v>1</v>
      </c>
      <c r="C17" s="10">
        <v>4</v>
      </c>
      <c r="D17" s="6">
        <f t="shared" ref="D17:D39" si="4">((+B17*12)+C17)*1.16</f>
        <v>18.559999999999999</v>
      </c>
      <c r="E17" s="5">
        <v>12</v>
      </c>
      <c r="F17" s="7">
        <v>5</v>
      </c>
      <c r="G17" s="6">
        <f t="shared" si="1"/>
        <v>172.83999999999997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f>IF(B17=0,0,(D17+G17)-(D16+G16))</f>
        <v>83.519999999999982</v>
      </c>
      <c r="O17" s="10">
        <v>1</v>
      </c>
      <c r="P17" s="10">
        <v>1150</v>
      </c>
      <c r="Q17" s="10">
        <v>1300</v>
      </c>
      <c r="R17" s="10">
        <v>9</v>
      </c>
      <c r="S17" s="10">
        <v>50</v>
      </c>
      <c r="T17" s="10"/>
      <c r="U17" s="10"/>
      <c r="V17" s="10">
        <v>464</v>
      </c>
      <c r="W17" s="24" t="s">
        <v>141</v>
      </c>
      <c r="X17" s="10" t="s">
        <v>122</v>
      </c>
      <c r="Y17" s="10">
        <v>10167866</v>
      </c>
      <c r="Z17" s="10">
        <v>14</v>
      </c>
      <c r="AA17" s="10">
        <v>5</v>
      </c>
      <c r="AB17" s="10">
        <v>1</v>
      </c>
      <c r="AC17" s="11">
        <v>10</v>
      </c>
      <c r="AD17" s="13">
        <v>175.16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4"/>
        <v>18.559999999999999</v>
      </c>
      <c r="E18" s="5">
        <v>2</v>
      </c>
      <c r="F18" s="7">
        <v>2</v>
      </c>
      <c r="G18" s="6">
        <f t="shared" si="1"/>
        <v>30.159999999999997</v>
      </c>
      <c r="H18" s="5">
        <v>5</v>
      </c>
      <c r="I18" s="10">
        <v>4</v>
      </c>
      <c r="J18" s="6">
        <f t="shared" si="2"/>
        <v>74.239999999999995</v>
      </c>
      <c r="K18" s="5"/>
      <c r="L18" s="10"/>
      <c r="M18" s="8"/>
      <c r="N18" s="11">
        <v>87.87</v>
      </c>
      <c r="O18" s="10">
        <v>1</v>
      </c>
      <c r="P18" s="10">
        <v>1150</v>
      </c>
      <c r="Q18" s="10">
        <v>1300</v>
      </c>
      <c r="R18" s="10">
        <v>9</v>
      </c>
      <c r="S18" s="10">
        <v>59</v>
      </c>
      <c r="T18" s="10"/>
      <c r="U18" s="10"/>
      <c r="V18" s="10">
        <v>461</v>
      </c>
      <c r="W18" s="10" t="s">
        <v>141</v>
      </c>
      <c r="X18" s="10" t="s">
        <v>123</v>
      </c>
      <c r="Y18" s="10">
        <v>10170408</v>
      </c>
      <c r="Z18" s="10">
        <v>14</v>
      </c>
      <c r="AA18" s="10">
        <v>6.5</v>
      </c>
      <c r="AB18" s="10">
        <v>1</v>
      </c>
      <c r="AC18" s="11">
        <v>8.5</v>
      </c>
      <c r="AD18" s="13">
        <v>178.64</v>
      </c>
    </row>
    <row r="19" spans="1:30">
      <c r="A19" s="9">
        <f t="shared" si="3"/>
        <v>12</v>
      </c>
      <c r="B19" s="10">
        <v>1</v>
      </c>
      <c r="C19" s="10">
        <v>4</v>
      </c>
      <c r="D19" s="6">
        <f t="shared" si="4"/>
        <v>18.559999999999999</v>
      </c>
      <c r="E19" s="5">
        <v>2</v>
      </c>
      <c r="F19" s="7">
        <v>2</v>
      </c>
      <c r="G19" s="6">
        <f t="shared" si="1"/>
        <v>30.159999999999997</v>
      </c>
      <c r="H19" s="5">
        <v>11</v>
      </c>
      <c r="I19" s="10">
        <v>4</v>
      </c>
      <c r="J19" s="6">
        <f t="shared" si="2"/>
        <v>157.76</v>
      </c>
      <c r="K19" s="5"/>
      <c r="L19" s="10"/>
      <c r="M19" s="8"/>
      <c r="N19" s="11">
        <v>83.52</v>
      </c>
      <c r="O19" s="10">
        <v>1</v>
      </c>
      <c r="P19" s="10">
        <v>1150</v>
      </c>
      <c r="Q19" s="10">
        <v>1300</v>
      </c>
      <c r="R19" s="10">
        <v>9</v>
      </c>
      <c r="S19" s="10">
        <v>60</v>
      </c>
      <c r="T19" s="10"/>
      <c r="U19" s="10"/>
      <c r="V19" s="10">
        <v>460</v>
      </c>
      <c r="W19" s="10" t="s">
        <v>142</v>
      </c>
      <c r="X19" s="10" t="s">
        <v>121</v>
      </c>
      <c r="Y19" s="10">
        <v>10174508</v>
      </c>
      <c r="Z19" s="10">
        <v>14</v>
      </c>
      <c r="AA19" s="10">
        <v>4</v>
      </c>
      <c r="AB19" s="10">
        <v>1</v>
      </c>
      <c r="AC19" s="11">
        <v>7.5</v>
      </c>
      <c r="AD19" s="13">
        <v>176.9</v>
      </c>
    </row>
    <row r="20" spans="1:30">
      <c r="A20" s="9">
        <f t="shared" si="3"/>
        <v>13</v>
      </c>
      <c r="B20" s="10">
        <v>1</v>
      </c>
      <c r="C20" s="10">
        <v>4</v>
      </c>
      <c r="D20" s="6">
        <f t="shared" si="4"/>
        <v>18.559999999999999</v>
      </c>
      <c r="E20" s="5">
        <v>5</v>
      </c>
      <c r="F20" s="7">
        <v>4</v>
      </c>
      <c r="G20" s="6">
        <f t="shared" si="1"/>
        <v>74.239999999999995</v>
      </c>
      <c r="H20" s="5">
        <v>1</v>
      </c>
      <c r="I20" s="10">
        <v>6.5</v>
      </c>
      <c r="J20" s="6">
        <f t="shared" si="2"/>
        <v>21.459999999999997</v>
      </c>
      <c r="K20" s="5"/>
      <c r="L20" s="10"/>
      <c r="M20" s="8"/>
      <c r="N20" s="11">
        <v>88.16</v>
      </c>
      <c r="O20" s="10">
        <v>1</v>
      </c>
      <c r="P20" s="10">
        <v>1150</v>
      </c>
      <c r="Q20" s="10">
        <v>1300</v>
      </c>
      <c r="R20" s="10">
        <v>9</v>
      </c>
      <c r="S20" s="10">
        <v>61</v>
      </c>
      <c r="T20" s="10"/>
      <c r="U20" s="10"/>
      <c r="V20" s="14">
        <v>459</v>
      </c>
      <c r="W20" s="42" t="s">
        <v>34</v>
      </c>
      <c r="X20" s="42"/>
      <c r="Y20" s="42"/>
      <c r="Z20" s="42"/>
      <c r="AA20" s="42"/>
      <c r="AB20" s="42"/>
      <c r="AC20" s="42"/>
      <c r="AD20" s="15">
        <v>2319.71</v>
      </c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4"/>
        <v>18.559999999999999</v>
      </c>
      <c r="E21" s="5">
        <v>11</v>
      </c>
      <c r="F21" s="7">
        <v>4</v>
      </c>
      <c r="G21" s="6">
        <f t="shared" si="1"/>
        <v>157.76</v>
      </c>
      <c r="H21" s="5">
        <v>1</v>
      </c>
      <c r="I21" s="10">
        <v>6.5</v>
      </c>
      <c r="J21" s="6">
        <f t="shared" si="2"/>
        <v>21.459999999999997</v>
      </c>
      <c r="K21" s="5"/>
      <c r="L21" s="10"/>
      <c r="M21" s="8"/>
      <c r="N21" s="11">
        <f>IF(B21=0,0,(D21+G21)-(D20+G20))</f>
        <v>83.52</v>
      </c>
      <c r="O21" s="10">
        <v>1</v>
      </c>
      <c r="P21" s="10">
        <v>1150</v>
      </c>
      <c r="Q21" s="10">
        <v>1300</v>
      </c>
      <c r="R21" s="16">
        <v>9</v>
      </c>
      <c r="S21" s="10">
        <v>58</v>
      </c>
      <c r="T21" s="10"/>
      <c r="U21" s="10"/>
      <c r="V21" s="10">
        <v>458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4"/>
        <v>18.559999999999999</v>
      </c>
      <c r="E22" s="5">
        <v>3</v>
      </c>
      <c r="F22" s="7">
        <v>0</v>
      </c>
      <c r="G22" s="6">
        <f t="shared" si="1"/>
        <v>41.76</v>
      </c>
      <c r="H22" s="5">
        <v>3</v>
      </c>
      <c r="I22" s="10">
        <v>4</v>
      </c>
      <c r="J22" s="6">
        <f t="shared" si="2"/>
        <v>46.4</v>
      </c>
      <c r="K22" s="5"/>
      <c r="L22" s="10"/>
      <c r="M22" s="8"/>
      <c r="N22" s="11">
        <v>85.84</v>
      </c>
      <c r="O22" s="10">
        <v>1</v>
      </c>
      <c r="P22" s="10">
        <v>1150</v>
      </c>
      <c r="Q22" s="10">
        <v>1300</v>
      </c>
      <c r="R22" s="10">
        <v>9</v>
      </c>
      <c r="S22" s="10">
        <v>52</v>
      </c>
      <c r="T22" s="10"/>
      <c r="U22" s="10"/>
      <c r="V22" s="10">
        <v>458</v>
      </c>
      <c r="W22" s="24" t="s">
        <v>143</v>
      </c>
      <c r="X22" s="10" t="s">
        <v>122</v>
      </c>
      <c r="Y22" s="10">
        <v>10178020</v>
      </c>
      <c r="Z22" s="10">
        <v>14</v>
      </c>
      <c r="AA22" s="10">
        <v>5.75</v>
      </c>
      <c r="AB22" s="10">
        <v>1</v>
      </c>
      <c r="AC22" s="10">
        <v>10</v>
      </c>
      <c r="AD22" s="10">
        <v>176.03</v>
      </c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4"/>
        <v>18.559999999999999</v>
      </c>
      <c r="E23" s="5">
        <v>3</v>
      </c>
      <c r="F23" s="7">
        <v>0</v>
      </c>
      <c r="G23" s="6">
        <f t="shared" si="1"/>
        <v>41.76</v>
      </c>
      <c r="H23" s="5">
        <v>9</v>
      </c>
      <c r="I23" s="10">
        <v>5</v>
      </c>
      <c r="J23" s="6">
        <f t="shared" si="2"/>
        <v>131.07999999999998</v>
      </c>
      <c r="K23" s="5"/>
      <c r="L23" s="10"/>
      <c r="M23" s="8"/>
      <c r="N23" s="11">
        <v>84.68</v>
      </c>
      <c r="O23" s="10">
        <v>1</v>
      </c>
      <c r="P23" s="10">
        <v>1150</v>
      </c>
      <c r="Q23" s="10">
        <v>1300</v>
      </c>
      <c r="R23" s="10">
        <v>9</v>
      </c>
      <c r="S23" s="10">
        <v>52</v>
      </c>
      <c r="T23" s="10"/>
      <c r="U23" s="10"/>
      <c r="V23" s="10">
        <v>458</v>
      </c>
      <c r="W23" s="10" t="s">
        <v>144</v>
      </c>
      <c r="X23" s="10" t="s">
        <v>123</v>
      </c>
      <c r="Y23" s="10">
        <v>10181370</v>
      </c>
      <c r="Z23" s="10">
        <v>14</v>
      </c>
      <c r="AA23" s="10">
        <v>5.25</v>
      </c>
      <c r="AB23" s="10">
        <v>1</v>
      </c>
      <c r="AC23" s="10">
        <v>3.75</v>
      </c>
      <c r="AD23" s="10">
        <v>182.7</v>
      </c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4"/>
        <v>18.559999999999999</v>
      </c>
      <c r="E24" s="5">
        <v>4</v>
      </c>
      <c r="F24" s="7">
        <v>0</v>
      </c>
      <c r="G24" s="6">
        <f t="shared" si="1"/>
        <v>55.679999999999993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82.36</v>
      </c>
      <c r="O24" s="10">
        <v>1</v>
      </c>
      <c r="P24" s="10">
        <v>1150</v>
      </c>
      <c r="Q24" s="10">
        <v>1300</v>
      </c>
      <c r="R24" s="10">
        <v>9</v>
      </c>
      <c r="S24" s="10">
        <v>57</v>
      </c>
      <c r="T24" s="10"/>
      <c r="U24" s="10"/>
      <c r="V24" s="10">
        <v>456</v>
      </c>
      <c r="W24" s="10" t="s">
        <v>145</v>
      </c>
      <c r="X24" s="10" t="s">
        <v>123</v>
      </c>
      <c r="Y24" s="10">
        <v>10144842</v>
      </c>
      <c r="Z24" s="10">
        <v>14</v>
      </c>
      <c r="AA24" s="10">
        <v>5</v>
      </c>
      <c r="AB24" s="10">
        <v>1</v>
      </c>
      <c r="AC24" s="10">
        <v>8.25</v>
      </c>
      <c r="AD24" s="10">
        <v>177.19</v>
      </c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4"/>
        <v>18.559999999999999</v>
      </c>
      <c r="E25" s="5">
        <v>10</v>
      </c>
      <c r="F25" s="7">
        <v>4</v>
      </c>
      <c r="G25" s="6">
        <f t="shared" si="1"/>
        <v>143.84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88.160000000000011</v>
      </c>
      <c r="O25" s="10">
        <v>1</v>
      </c>
      <c r="P25" s="10">
        <v>1150</v>
      </c>
      <c r="Q25" s="10">
        <v>1300</v>
      </c>
      <c r="R25" s="10">
        <v>9</v>
      </c>
      <c r="S25" s="10">
        <v>51</v>
      </c>
      <c r="T25" s="10"/>
      <c r="U25" s="10"/>
      <c r="V25" s="17">
        <v>455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4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4</v>
      </c>
      <c r="I26" s="10">
        <v>0</v>
      </c>
      <c r="J26" s="6">
        <f t="shared" si="2"/>
        <v>55.679999999999993</v>
      </c>
      <c r="K26" s="5"/>
      <c r="L26" s="10"/>
      <c r="M26" s="8"/>
      <c r="N26" s="11">
        <v>88.74</v>
      </c>
      <c r="O26" s="10">
        <v>1</v>
      </c>
      <c r="P26" s="10">
        <v>1150</v>
      </c>
      <c r="Q26" s="10">
        <v>1300</v>
      </c>
      <c r="R26" s="10">
        <v>9</v>
      </c>
      <c r="S26" s="10">
        <v>55</v>
      </c>
      <c r="T26" s="10"/>
      <c r="U26" s="10"/>
      <c r="V26" s="10">
        <v>455</v>
      </c>
      <c r="W26" s="44" t="s">
        <v>37</v>
      </c>
      <c r="X26" s="44"/>
      <c r="Y26" s="44"/>
      <c r="Z26" s="44"/>
      <c r="AA26" s="44"/>
      <c r="AB26" s="44"/>
      <c r="AC26" s="39">
        <v>242.15</v>
      </c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4"/>
        <v>18.559999999999999</v>
      </c>
      <c r="E27" s="5">
        <v>14</v>
      </c>
      <c r="F27" s="7">
        <v>3</v>
      </c>
      <c r="G27" s="6">
        <f t="shared" si="1"/>
        <v>198.35999999999999</v>
      </c>
      <c r="H27" s="5">
        <v>10</v>
      </c>
      <c r="I27" s="10">
        <v>3</v>
      </c>
      <c r="J27" s="6">
        <f t="shared" si="2"/>
        <v>142.67999999999998</v>
      </c>
      <c r="K27" s="5"/>
      <c r="L27" s="10"/>
      <c r="M27" s="8"/>
      <c r="N27" s="11">
        <v>87</v>
      </c>
      <c r="O27" s="10">
        <v>1</v>
      </c>
      <c r="P27" s="10">
        <v>1150</v>
      </c>
      <c r="Q27" s="10">
        <v>1300</v>
      </c>
      <c r="R27" s="10">
        <v>9</v>
      </c>
      <c r="S27" s="10">
        <v>57</v>
      </c>
      <c r="T27" s="10"/>
      <c r="U27" s="10"/>
      <c r="V27" s="10">
        <v>455</v>
      </c>
      <c r="W27" s="38" t="s">
        <v>13</v>
      </c>
      <c r="X27" s="38"/>
      <c r="Y27" s="38"/>
      <c r="Z27" s="38"/>
      <c r="AA27" s="38"/>
      <c r="AB27" s="38"/>
      <c r="AC27" s="39">
        <v>2496.9</v>
      </c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4"/>
        <v>18.559999999999999</v>
      </c>
      <c r="E28" s="5">
        <v>3</v>
      </c>
      <c r="F28" s="7">
        <v>5</v>
      </c>
      <c r="G28" s="6">
        <f t="shared" si="1"/>
        <v>47.559999999999995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86.42</v>
      </c>
      <c r="O28" s="10">
        <v>1</v>
      </c>
      <c r="P28" s="10">
        <v>1150</v>
      </c>
      <c r="Q28" s="10">
        <v>1300</v>
      </c>
      <c r="R28" s="10">
        <v>9</v>
      </c>
      <c r="S28" s="10">
        <v>55</v>
      </c>
      <c r="T28" s="10"/>
      <c r="U28" s="10"/>
      <c r="V28" s="10">
        <v>454</v>
      </c>
      <c r="W28" s="38" t="s">
        <v>38</v>
      </c>
      <c r="X28" s="38"/>
      <c r="Y28" s="38"/>
      <c r="Z28" s="38"/>
      <c r="AA28" s="38"/>
      <c r="AB28" s="38"/>
      <c r="AC28" s="39">
        <v>160.66</v>
      </c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4"/>
        <v>18.559999999999999</v>
      </c>
      <c r="E29" s="5">
        <v>9</v>
      </c>
      <c r="F29" s="7">
        <v>5</v>
      </c>
      <c r="G29" s="6">
        <f t="shared" si="1"/>
        <v>131.07999999999998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f>IF(B29=0,0,(D29+G29)-(D28+G28))</f>
        <v>83.52</v>
      </c>
      <c r="O29" s="10">
        <v>1</v>
      </c>
      <c r="P29" s="10">
        <v>1150</v>
      </c>
      <c r="Q29" s="10">
        <v>1300</v>
      </c>
      <c r="R29" s="10">
        <v>9</v>
      </c>
      <c r="S29" s="10">
        <v>52</v>
      </c>
      <c r="T29" s="10"/>
      <c r="U29" s="10"/>
      <c r="V29" s="10">
        <v>450</v>
      </c>
      <c r="W29" s="38" t="s">
        <v>11</v>
      </c>
      <c r="X29" s="38"/>
      <c r="Y29" s="38"/>
      <c r="Z29" s="38"/>
      <c r="AA29" s="38"/>
      <c r="AB29" s="38"/>
      <c r="AC29" s="39">
        <v>2578.39</v>
      </c>
      <c r="AD29" s="39"/>
    </row>
    <row r="30" spans="1:30">
      <c r="A30" s="9">
        <f t="shared" si="3"/>
        <v>23</v>
      </c>
      <c r="B30" s="10">
        <v>1</v>
      </c>
      <c r="C30" s="10">
        <v>9</v>
      </c>
      <c r="D30" s="6">
        <f t="shared" si="4"/>
        <v>24.36</v>
      </c>
      <c r="E30" s="5">
        <v>1</v>
      </c>
      <c r="F30" s="7">
        <v>10</v>
      </c>
      <c r="G30" s="6">
        <f t="shared" si="1"/>
        <v>25.52</v>
      </c>
      <c r="H30" s="5">
        <v>2</v>
      </c>
      <c r="I30" s="10">
        <v>2</v>
      </c>
      <c r="J30" s="6">
        <f t="shared" ref="J30:J39" si="5">((+H30*12)+I30)*1.16</f>
        <v>30.159999999999997</v>
      </c>
      <c r="K30" s="5"/>
      <c r="L30" s="10"/>
      <c r="M30" s="8"/>
      <c r="N30" s="11">
        <v>84.68</v>
      </c>
      <c r="O30" s="10">
        <v>1</v>
      </c>
      <c r="P30" s="10">
        <v>1150</v>
      </c>
      <c r="Q30" s="10">
        <v>1300</v>
      </c>
      <c r="R30" s="10">
        <v>9</v>
      </c>
      <c r="S30" s="10">
        <v>59</v>
      </c>
      <c r="T30" s="10"/>
      <c r="U30" s="10"/>
      <c r="V30" s="10">
        <v>452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8</v>
      </c>
      <c r="C31" s="10">
        <v>5</v>
      </c>
      <c r="D31" s="6">
        <f t="shared" si="4"/>
        <v>117.16</v>
      </c>
      <c r="E31" s="5">
        <v>1</v>
      </c>
      <c r="F31" s="7">
        <v>10</v>
      </c>
      <c r="G31" s="6">
        <f t="shared" si="1"/>
        <v>25.52</v>
      </c>
      <c r="H31" s="5">
        <v>2</v>
      </c>
      <c r="I31" s="10">
        <v>2</v>
      </c>
      <c r="J31" s="6">
        <f t="shared" si="5"/>
        <v>30.159999999999997</v>
      </c>
      <c r="K31" s="5"/>
      <c r="L31" s="10"/>
      <c r="M31" s="8"/>
      <c r="N31" s="11">
        <f>IF(B31=0,0,(D31+G31)-(D30+G30))</f>
        <v>92.800000000000011</v>
      </c>
      <c r="O31" s="10">
        <v>1</v>
      </c>
      <c r="P31" s="10">
        <v>1150</v>
      </c>
      <c r="Q31" s="10">
        <v>1300</v>
      </c>
      <c r="R31" s="10">
        <v>9</v>
      </c>
      <c r="S31" s="10">
        <v>55</v>
      </c>
      <c r="T31" s="10"/>
      <c r="U31" s="10"/>
      <c r="V31" s="10">
        <v>453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4"/>
        <v>198.35999999999999</v>
      </c>
      <c r="E32" s="5">
        <v>2</v>
      </c>
      <c r="F32" s="7">
        <v>0</v>
      </c>
      <c r="G32" s="6">
        <f t="shared" si="1"/>
        <v>27.839999999999996</v>
      </c>
      <c r="H32" s="5">
        <v>2</v>
      </c>
      <c r="I32" s="10">
        <v>2</v>
      </c>
      <c r="J32" s="6">
        <f t="shared" si="5"/>
        <v>30.159999999999997</v>
      </c>
      <c r="K32" s="5"/>
      <c r="L32" s="10"/>
      <c r="M32" s="8"/>
      <c r="N32" s="11">
        <f>IF(B32=0,0,(D32+G32)-(D31+G31))</f>
        <v>83.519999999999982</v>
      </c>
      <c r="O32" s="10">
        <v>1</v>
      </c>
      <c r="P32" s="10">
        <v>1150</v>
      </c>
      <c r="Q32" s="10">
        <v>1300</v>
      </c>
      <c r="R32" s="10">
        <v>9</v>
      </c>
      <c r="S32" s="10">
        <v>60</v>
      </c>
      <c r="T32" s="10"/>
      <c r="U32" s="10"/>
      <c r="V32" s="10">
        <v>452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7.5</v>
      </c>
      <c r="D33" s="6">
        <f t="shared" si="4"/>
        <v>22.619999999999997</v>
      </c>
      <c r="E33" s="5">
        <v>2</v>
      </c>
      <c r="F33" s="7">
        <v>0</v>
      </c>
      <c r="G33" s="6">
        <f t="shared" si="1"/>
        <v>27.839999999999996</v>
      </c>
      <c r="H33" s="5">
        <v>8</v>
      </c>
      <c r="I33" s="10">
        <v>4</v>
      </c>
      <c r="J33" s="6">
        <f t="shared" si="5"/>
        <v>115.99999999999999</v>
      </c>
      <c r="K33" s="5"/>
      <c r="L33" s="10"/>
      <c r="M33" s="8"/>
      <c r="N33" s="11">
        <v>87</v>
      </c>
      <c r="O33" s="10">
        <v>1</v>
      </c>
      <c r="P33" s="10">
        <v>1150</v>
      </c>
      <c r="Q33" s="10">
        <v>1300</v>
      </c>
      <c r="R33" s="10">
        <v>9</v>
      </c>
      <c r="S33" s="10">
        <v>60</v>
      </c>
      <c r="T33" s="10"/>
      <c r="U33" s="10"/>
      <c r="V33" s="10">
        <v>452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7.5</v>
      </c>
      <c r="D34" s="6">
        <f t="shared" si="4"/>
        <v>22.619999999999997</v>
      </c>
      <c r="E34" s="5">
        <v>2</v>
      </c>
      <c r="F34" s="7">
        <v>2</v>
      </c>
      <c r="G34" s="6">
        <f t="shared" si="1"/>
        <v>30.159999999999997</v>
      </c>
      <c r="H34" s="5">
        <v>14</v>
      </c>
      <c r="I34" s="10">
        <v>3</v>
      </c>
      <c r="J34" s="6">
        <f t="shared" si="5"/>
        <v>198.35999999999999</v>
      </c>
      <c r="K34" s="5"/>
      <c r="L34" s="10"/>
      <c r="M34" s="8"/>
      <c r="N34" s="11">
        <v>84.68</v>
      </c>
      <c r="O34" s="10">
        <v>1</v>
      </c>
      <c r="P34" s="10">
        <v>1150</v>
      </c>
      <c r="Q34" s="10">
        <v>1300</v>
      </c>
      <c r="R34" s="10">
        <v>9</v>
      </c>
      <c r="S34" s="10">
        <v>52</v>
      </c>
      <c r="T34" s="10"/>
      <c r="U34" s="10"/>
      <c r="V34" s="10">
        <v>451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7.5</v>
      </c>
      <c r="D35" s="6">
        <f t="shared" si="4"/>
        <v>22.619999999999997</v>
      </c>
      <c r="E35" s="5">
        <v>8</v>
      </c>
      <c r="F35" s="7">
        <v>6</v>
      </c>
      <c r="G35" s="6">
        <f t="shared" si="1"/>
        <v>118.32</v>
      </c>
      <c r="H35" s="5">
        <v>14</v>
      </c>
      <c r="I35" s="10">
        <v>3</v>
      </c>
      <c r="J35" s="6">
        <f t="shared" si="5"/>
        <v>198.35999999999999</v>
      </c>
      <c r="K35" s="5"/>
      <c r="L35" s="10"/>
      <c r="M35" s="8"/>
      <c r="N35" s="11">
        <f>IF(B35=0,0,(D35+G35)-(D34+G34))</f>
        <v>88.16</v>
      </c>
      <c r="O35" s="10">
        <v>1</v>
      </c>
      <c r="P35" s="10">
        <v>1150</v>
      </c>
      <c r="Q35" s="10">
        <v>1300</v>
      </c>
      <c r="R35" s="10">
        <v>9</v>
      </c>
      <c r="S35" s="10">
        <v>60</v>
      </c>
      <c r="T35" s="10"/>
      <c r="U35" s="10"/>
      <c r="V35" s="10">
        <v>450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2</v>
      </c>
      <c r="C36" s="10">
        <v>0</v>
      </c>
      <c r="D36" s="6">
        <f t="shared" si="4"/>
        <v>27.839999999999996</v>
      </c>
      <c r="E36" s="5">
        <v>14</v>
      </c>
      <c r="F36" s="7">
        <v>3</v>
      </c>
      <c r="G36" s="6">
        <f t="shared" si="1"/>
        <v>198.35999999999999</v>
      </c>
      <c r="H36" s="5">
        <v>14</v>
      </c>
      <c r="I36" s="10">
        <v>3</v>
      </c>
      <c r="J36" s="6">
        <f t="shared" si="5"/>
        <v>198.35999999999999</v>
      </c>
      <c r="K36" s="5"/>
      <c r="L36" s="10"/>
      <c r="M36" s="8"/>
      <c r="N36" s="11">
        <f>IF(B36=0,0,(D36+G36)-(D35+G35))</f>
        <v>85.259999999999991</v>
      </c>
      <c r="O36" s="10">
        <v>1</v>
      </c>
      <c r="P36" s="10">
        <v>1150</v>
      </c>
      <c r="Q36" s="10">
        <v>1300</v>
      </c>
      <c r="R36" s="10">
        <v>9</v>
      </c>
      <c r="S36" s="10">
        <v>51</v>
      </c>
      <c r="T36" s="10"/>
      <c r="U36" s="10"/>
      <c r="V36" s="10">
        <v>450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8</v>
      </c>
      <c r="C37" s="10">
        <v>1</v>
      </c>
      <c r="D37" s="6">
        <f t="shared" si="4"/>
        <v>112.52</v>
      </c>
      <c r="E37" s="5">
        <v>1</v>
      </c>
      <c r="F37" s="7">
        <v>10</v>
      </c>
      <c r="G37" s="6">
        <f t="shared" si="1"/>
        <v>25.52</v>
      </c>
      <c r="H37" s="5">
        <v>14</v>
      </c>
      <c r="I37" s="10">
        <v>3</v>
      </c>
      <c r="J37" s="6">
        <f t="shared" si="5"/>
        <v>198.35999999999999</v>
      </c>
      <c r="K37" s="5"/>
      <c r="L37" s="10"/>
      <c r="M37" s="8"/>
      <c r="N37" s="11">
        <v>87.87</v>
      </c>
      <c r="O37" s="10">
        <v>1</v>
      </c>
      <c r="P37" s="10">
        <v>1100</v>
      </c>
      <c r="Q37" s="10">
        <v>1300</v>
      </c>
      <c r="R37" s="10">
        <v>9</v>
      </c>
      <c r="S37" s="10">
        <v>50</v>
      </c>
      <c r="T37" s="10"/>
      <c r="U37" s="10"/>
      <c r="V37" s="10">
        <v>447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1</v>
      </c>
      <c r="B38" s="10">
        <v>14</v>
      </c>
      <c r="C38" s="10">
        <v>3</v>
      </c>
      <c r="D38" s="6">
        <f t="shared" si="4"/>
        <v>198.35999999999999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3.75</v>
      </c>
      <c r="J38" s="6">
        <f t="shared" si="5"/>
        <v>18.27</v>
      </c>
      <c r="K38" s="5"/>
      <c r="L38" s="10"/>
      <c r="M38" s="8"/>
      <c r="N38" s="11">
        <v>88.45</v>
      </c>
      <c r="O38" s="10">
        <v>1</v>
      </c>
      <c r="P38" s="10">
        <v>1100</v>
      </c>
      <c r="Q38" s="10">
        <v>1300</v>
      </c>
      <c r="R38" s="10">
        <v>9</v>
      </c>
      <c r="S38" s="10">
        <v>58</v>
      </c>
      <c r="T38" s="10"/>
      <c r="U38" s="10"/>
      <c r="V38" s="10">
        <v>445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/>
      <c r="B39" s="10"/>
      <c r="C39" s="10"/>
      <c r="D39" s="6">
        <f t="shared" si="4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2578.3899999999994</v>
      </c>
      <c r="O40" s="20"/>
      <c r="T40" s="22" t="s">
        <v>34</v>
      </c>
      <c r="U40" s="20">
        <f>SUM(U9:U39)</f>
        <v>0</v>
      </c>
      <c r="V40" s="20">
        <f>SUM(V9:V39)</f>
        <v>13708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2578.3899999999994</v>
      </c>
      <c r="O42" s="9">
        <f>O40+O41</f>
        <v>0</v>
      </c>
      <c r="S42" t="s">
        <v>48</v>
      </c>
      <c r="U42" s="9">
        <f>U40+U41</f>
        <v>0</v>
      </c>
      <c r="V42" s="9">
        <f>V40+V41</f>
        <v>13708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I1" zoomScale="75" zoomScaleNormal="75" zoomScalePageLayoutView="75" workbookViewId="0">
      <selection activeCell="W36" sqref="W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4.83203125" customWidth="1"/>
    <col min="4" max="4" width="7.6640625" customWidth="1"/>
    <col min="5" max="6" width="4.1640625" customWidth="1"/>
    <col min="7" max="7" width="7.6640625" customWidth="1"/>
    <col min="8" max="9" width="5.8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0.5" customWidth="1"/>
    <col min="25" max="25" width="10" customWidth="1"/>
    <col min="26" max="26" width="4.1640625" customWidth="1"/>
    <col min="27" max="27" width="4.83203125" customWidth="1"/>
    <col min="28" max="28" width="4.1640625" customWidth="1"/>
    <col min="29" max="29" width="6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4.75</v>
      </c>
      <c r="D8" s="6">
        <f t="shared" ref="D8:D39" si="0">((+B8*12)+C8)*1.16</f>
        <v>19.43</v>
      </c>
      <c r="E8" s="5">
        <v>13</v>
      </c>
      <c r="F8" s="7">
        <v>11</v>
      </c>
      <c r="G8" s="6">
        <f t="shared" ref="G8:G39" si="1">((+E8*12)+F8)*1.16</f>
        <v>193.72</v>
      </c>
      <c r="H8" s="5">
        <v>11</v>
      </c>
      <c r="I8" s="5">
        <v>2</v>
      </c>
      <c r="J8" s="6">
        <f t="shared" ref="J8:J28" si="2">((+H8*12)+I8)*1.16</f>
        <v>155.44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4.75</v>
      </c>
      <c r="D9" s="6">
        <f t="shared" si="0"/>
        <v>19.43</v>
      </c>
      <c r="E9" s="5">
        <v>4</v>
      </c>
      <c r="F9" s="7">
        <v>0</v>
      </c>
      <c r="G9" s="6">
        <f t="shared" si="1"/>
        <v>55.679999999999993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82.36</v>
      </c>
      <c r="O9" s="10"/>
      <c r="P9" s="10">
        <v>1250</v>
      </c>
      <c r="Q9" s="10">
        <v>1300</v>
      </c>
      <c r="R9" s="10">
        <v>9</v>
      </c>
      <c r="S9" s="10">
        <v>57</v>
      </c>
      <c r="T9" s="10"/>
      <c r="U9" s="10"/>
      <c r="V9" s="10">
        <v>488</v>
      </c>
      <c r="W9" s="12">
        <v>41395</v>
      </c>
      <c r="X9" s="10">
        <v>4548302</v>
      </c>
      <c r="Y9" s="10">
        <v>10107365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</row>
    <row r="10" spans="1:30">
      <c r="A10" s="9">
        <f t="shared" ref="A10:A36" si="3">SUM(A9+1)</f>
        <v>3</v>
      </c>
      <c r="B10" s="10">
        <v>1</v>
      </c>
      <c r="C10" s="10">
        <v>4.75</v>
      </c>
      <c r="D10" s="6">
        <f t="shared" si="0"/>
        <v>19.43</v>
      </c>
      <c r="E10" s="5">
        <v>10</v>
      </c>
      <c r="F10" s="7">
        <v>1</v>
      </c>
      <c r="G10" s="6">
        <f t="shared" si="1"/>
        <v>140.35999999999999</v>
      </c>
      <c r="H10" s="5">
        <v>2</v>
      </c>
      <c r="I10" s="10">
        <v>1.75</v>
      </c>
      <c r="J10" s="6">
        <f t="shared" si="2"/>
        <v>29.869999999999997</v>
      </c>
      <c r="K10" s="5"/>
      <c r="L10" s="10"/>
      <c r="M10" s="8"/>
      <c r="N10" s="11">
        <v>87.29</v>
      </c>
      <c r="O10" s="10"/>
      <c r="P10" s="10">
        <v>1250</v>
      </c>
      <c r="Q10" s="10">
        <v>1300</v>
      </c>
      <c r="R10" s="10">
        <v>9</v>
      </c>
      <c r="S10" s="10">
        <v>54</v>
      </c>
      <c r="T10" s="10"/>
      <c r="U10" s="10"/>
      <c r="V10" s="10">
        <v>483</v>
      </c>
      <c r="W10" s="12">
        <v>41396</v>
      </c>
      <c r="X10" s="10" t="s">
        <v>123</v>
      </c>
      <c r="Y10" s="10">
        <v>10108301</v>
      </c>
      <c r="Z10" s="10">
        <v>14</v>
      </c>
      <c r="AA10" s="10">
        <v>5.25</v>
      </c>
      <c r="AB10" s="10">
        <v>2</v>
      </c>
      <c r="AC10" s="11">
        <v>1.75</v>
      </c>
      <c r="AD10" s="13">
        <v>171.1</v>
      </c>
    </row>
    <row r="11" spans="1:30">
      <c r="A11" s="9">
        <f t="shared" si="3"/>
        <v>4</v>
      </c>
      <c r="B11" s="10">
        <v>1</v>
      </c>
      <c r="C11" s="10">
        <v>4.75</v>
      </c>
      <c r="D11" s="6">
        <f t="shared" si="0"/>
        <v>19.43</v>
      </c>
      <c r="E11" s="5">
        <v>14</v>
      </c>
      <c r="F11" s="7">
        <v>2</v>
      </c>
      <c r="G11" s="6">
        <f t="shared" si="1"/>
        <v>197.2</v>
      </c>
      <c r="H11" s="5">
        <v>3</v>
      </c>
      <c r="I11" s="10">
        <v>11</v>
      </c>
      <c r="J11" s="6">
        <f t="shared" si="2"/>
        <v>54.519999999999996</v>
      </c>
      <c r="K11" s="5"/>
      <c r="L11" s="10"/>
      <c r="M11" s="8"/>
      <c r="N11" s="11">
        <v>81.489999999999995</v>
      </c>
      <c r="O11" s="10"/>
      <c r="P11" s="10">
        <v>1250</v>
      </c>
      <c r="Q11" s="10">
        <v>1300</v>
      </c>
      <c r="R11" s="10">
        <v>9</v>
      </c>
      <c r="S11" s="10">
        <v>56</v>
      </c>
      <c r="T11" s="10"/>
      <c r="U11" s="10"/>
      <c r="V11" s="10">
        <v>483</v>
      </c>
      <c r="W11" s="12">
        <v>41398</v>
      </c>
      <c r="X11" s="10" t="s">
        <v>122</v>
      </c>
      <c r="Y11" s="10">
        <v>10110881</v>
      </c>
      <c r="Z11" s="10">
        <v>14</v>
      </c>
      <c r="AA11" s="10">
        <v>5</v>
      </c>
      <c r="AB11" s="10">
        <v>1</v>
      </c>
      <c r="AC11" s="11">
        <v>11</v>
      </c>
      <c r="AD11" s="13">
        <v>174</v>
      </c>
    </row>
    <row r="12" spans="1:30">
      <c r="A12" s="9">
        <f t="shared" si="3"/>
        <v>5</v>
      </c>
      <c r="B12" s="10">
        <v>1</v>
      </c>
      <c r="C12" s="10">
        <v>4.75</v>
      </c>
      <c r="D12" s="6">
        <f t="shared" si="0"/>
        <v>19.43</v>
      </c>
      <c r="E12" s="5">
        <v>1</v>
      </c>
      <c r="F12" s="7">
        <v>11</v>
      </c>
      <c r="G12" s="6">
        <f t="shared" si="1"/>
        <v>26.68</v>
      </c>
      <c r="H12" s="5">
        <v>9</v>
      </c>
      <c r="I12" s="10">
        <v>8</v>
      </c>
      <c r="J12" s="6">
        <f t="shared" si="2"/>
        <v>134.56</v>
      </c>
      <c r="K12" s="5"/>
      <c r="L12" s="10"/>
      <c r="M12" s="8"/>
      <c r="N12" s="11">
        <v>83.52</v>
      </c>
      <c r="O12" s="10"/>
      <c r="P12" s="10">
        <v>1250</v>
      </c>
      <c r="Q12" s="10">
        <v>1300</v>
      </c>
      <c r="R12" s="10">
        <v>9</v>
      </c>
      <c r="S12" s="10">
        <v>54</v>
      </c>
      <c r="T12" s="10"/>
      <c r="U12" s="10"/>
      <c r="V12" s="10">
        <v>488</v>
      </c>
      <c r="W12" s="12">
        <v>41400</v>
      </c>
      <c r="X12" s="10" t="s">
        <v>146</v>
      </c>
      <c r="Y12" s="10">
        <v>10113161</v>
      </c>
      <c r="Z12" s="10">
        <v>14</v>
      </c>
      <c r="AA12" s="10">
        <v>5.5</v>
      </c>
      <c r="AB12" s="10">
        <v>1</v>
      </c>
      <c r="AC12" s="11">
        <v>10</v>
      </c>
      <c r="AD12" s="13">
        <v>175.74</v>
      </c>
    </row>
    <row r="13" spans="1:30">
      <c r="A13" s="9">
        <f t="shared" si="3"/>
        <v>6</v>
      </c>
      <c r="B13" s="10">
        <v>1</v>
      </c>
      <c r="C13" s="10">
        <v>4.75</v>
      </c>
      <c r="D13" s="6">
        <f t="shared" si="0"/>
        <v>19.43</v>
      </c>
      <c r="E13" s="5">
        <v>3</v>
      </c>
      <c r="F13" s="7">
        <v>1</v>
      </c>
      <c r="G13" s="6">
        <f t="shared" si="1"/>
        <v>42.919999999999995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80.040000000000006</v>
      </c>
      <c r="O13" s="10"/>
      <c r="P13" s="10">
        <v>1250</v>
      </c>
      <c r="Q13" s="10">
        <v>1300</v>
      </c>
      <c r="R13" s="10">
        <v>9</v>
      </c>
      <c r="S13" s="10">
        <v>52</v>
      </c>
      <c r="T13" s="10"/>
      <c r="U13" s="10"/>
      <c r="V13" s="10">
        <v>485</v>
      </c>
      <c r="W13" s="12">
        <v>41402</v>
      </c>
      <c r="X13" s="10" t="s">
        <v>122</v>
      </c>
      <c r="Y13" s="10">
        <v>10115422</v>
      </c>
      <c r="Z13" s="10">
        <v>14</v>
      </c>
      <c r="AA13" s="10">
        <v>4.75</v>
      </c>
      <c r="AB13" s="10">
        <v>2</v>
      </c>
      <c r="AC13" s="11">
        <v>2.25</v>
      </c>
      <c r="AD13" s="13">
        <v>169.94</v>
      </c>
    </row>
    <row r="14" spans="1:30">
      <c r="A14" s="9">
        <f t="shared" si="3"/>
        <v>7</v>
      </c>
      <c r="B14" s="10">
        <v>1</v>
      </c>
      <c r="C14" s="10">
        <v>4.75</v>
      </c>
      <c r="D14" s="6">
        <f t="shared" si="0"/>
        <v>19.43</v>
      </c>
      <c r="E14" s="5">
        <v>9</v>
      </c>
      <c r="F14" s="7">
        <v>7</v>
      </c>
      <c r="G14" s="6">
        <f t="shared" si="1"/>
        <v>133.39999999999998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v>93.38</v>
      </c>
      <c r="O14" s="10"/>
      <c r="P14" s="10">
        <v>1250</v>
      </c>
      <c r="Q14" s="10">
        <v>1300</v>
      </c>
      <c r="R14" s="10">
        <v>9</v>
      </c>
      <c r="S14" s="10">
        <v>50</v>
      </c>
      <c r="T14" s="10"/>
      <c r="U14" s="10"/>
      <c r="V14" s="10">
        <v>488</v>
      </c>
      <c r="W14" s="12">
        <v>41405</v>
      </c>
      <c r="X14" s="10" t="s">
        <v>123</v>
      </c>
      <c r="Y14" s="10">
        <v>10118444</v>
      </c>
      <c r="Z14" s="10">
        <v>14</v>
      </c>
      <c r="AA14" s="10">
        <v>4.75</v>
      </c>
      <c r="AB14" s="10">
        <v>1</v>
      </c>
      <c r="AC14" s="11">
        <v>7.75</v>
      </c>
      <c r="AD14" s="13">
        <v>177.48</v>
      </c>
    </row>
    <row r="15" spans="1:30">
      <c r="A15" s="9">
        <f t="shared" si="3"/>
        <v>8</v>
      </c>
      <c r="B15" s="10">
        <v>1</v>
      </c>
      <c r="C15" s="10">
        <v>4.75</v>
      </c>
      <c r="D15" s="6">
        <f t="shared" si="0"/>
        <v>19.43</v>
      </c>
      <c r="E15" s="5">
        <v>14</v>
      </c>
      <c r="F15" s="7">
        <v>3</v>
      </c>
      <c r="G15" s="6">
        <f t="shared" si="1"/>
        <v>198.35999999999999</v>
      </c>
      <c r="H15" s="5">
        <v>3</v>
      </c>
      <c r="I15" s="10">
        <v>0</v>
      </c>
      <c r="J15" s="6">
        <f t="shared" si="2"/>
        <v>41.76</v>
      </c>
      <c r="K15" s="5"/>
      <c r="L15" s="10"/>
      <c r="M15" s="8"/>
      <c r="N15" s="11">
        <v>81.2</v>
      </c>
      <c r="O15" s="10"/>
      <c r="P15" s="10">
        <v>1250</v>
      </c>
      <c r="Q15" s="10">
        <v>1300</v>
      </c>
      <c r="R15" s="10">
        <v>9</v>
      </c>
      <c r="S15" s="10">
        <v>50</v>
      </c>
      <c r="T15" s="10"/>
      <c r="U15" s="10"/>
      <c r="V15" s="10">
        <v>485</v>
      </c>
      <c r="W15" s="12">
        <v>41408</v>
      </c>
      <c r="X15" s="10" t="s">
        <v>122</v>
      </c>
      <c r="Y15" s="10">
        <v>10120415</v>
      </c>
      <c r="Z15" s="10">
        <v>14</v>
      </c>
      <c r="AA15" s="10">
        <v>5.25</v>
      </c>
      <c r="AB15" s="10">
        <v>1</v>
      </c>
      <c r="AC15" s="11">
        <v>9.5</v>
      </c>
      <c r="AD15" s="13">
        <v>176.03</v>
      </c>
    </row>
    <row r="16" spans="1:30">
      <c r="A16" s="9">
        <f t="shared" si="3"/>
        <v>9</v>
      </c>
      <c r="B16" s="10">
        <v>1</v>
      </c>
      <c r="C16" s="10">
        <v>4.75</v>
      </c>
      <c r="D16" s="6">
        <f t="shared" si="0"/>
        <v>19.43</v>
      </c>
      <c r="E16" s="5">
        <v>2</v>
      </c>
      <c r="F16" s="7">
        <v>2.25</v>
      </c>
      <c r="G16" s="6">
        <f t="shared" si="1"/>
        <v>30.45</v>
      </c>
      <c r="H16" s="5">
        <v>9</v>
      </c>
      <c r="I16" s="10">
        <v>0</v>
      </c>
      <c r="J16" s="6">
        <f t="shared" si="2"/>
        <v>125.27999999999999</v>
      </c>
      <c r="K16" s="5"/>
      <c r="L16" s="10"/>
      <c r="M16" s="8"/>
      <c r="N16" s="11">
        <v>85.55</v>
      </c>
      <c r="O16" s="10"/>
      <c r="P16" s="10">
        <v>1250</v>
      </c>
      <c r="Q16" s="10">
        <v>1300</v>
      </c>
      <c r="R16" s="10">
        <v>9</v>
      </c>
      <c r="S16" s="10">
        <v>52</v>
      </c>
      <c r="T16" s="10"/>
      <c r="U16" s="10"/>
      <c r="V16" s="10">
        <v>486</v>
      </c>
      <c r="W16" s="12">
        <v>41408</v>
      </c>
      <c r="X16" s="10" t="s">
        <v>123</v>
      </c>
      <c r="Y16" s="10">
        <v>10121444</v>
      </c>
      <c r="Z16" s="10">
        <v>14</v>
      </c>
      <c r="AA16" s="10">
        <v>6</v>
      </c>
      <c r="AB16" s="10">
        <v>2</v>
      </c>
      <c r="AC16" s="11">
        <v>0.75</v>
      </c>
      <c r="AD16" s="13">
        <v>173.13</v>
      </c>
    </row>
    <row r="17" spans="1:30">
      <c r="A17" s="9">
        <f t="shared" si="3"/>
        <v>10</v>
      </c>
      <c r="B17" s="10">
        <v>1</v>
      </c>
      <c r="C17" s="10">
        <v>4.75</v>
      </c>
      <c r="D17" s="6">
        <f t="shared" si="0"/>
        <v>19.43</v>
      </c>
      <c r="E17" s="5">
        <v>3</v>
      </c>
      <c r="F17" s="7">
        <v>0</v>
      </c>
      <c r="G17" s="6">
        <f t="shared" si="1"/>
        <v>41.76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84.39</v>
      </c>
      <c r="O17" s="10"/>
      <c r="P17" s="10">
        <v>1250</v>
      </c>
      <c r="Q17" s="10">
        <v>1300</v>
      </c>
      <c r="R17" s="10">
        <v>9</v>
      </c>
      <c r="S17" s="10">
        <v>50</v>
      </c>
      <c r="T17" s="10"/>
      <c r="U17" s="10"/>
      <c r="V17" s="10">
        <v>485</v>
      </c>
      <c r="W17" s="10" t="s">
        <v>147</v>
      </c>
      <c r="X17" s="10" t="s">
        <v>123</v>
      </c>
      <c r="Y17" s="10">
        <v>10124518</v>
      </c>
      <c r="Z17" s="10">
        <v>13</v>
      </c>
      <c r="AA17" s="10">
        <v>9.5</v>
      </c>
      <c r="AB17" s="10">
        <v>1</v>
      </c>
      <c r="AC17" s="11">
        <v>4.5</v>
      </c>
      <c r="AD17" s="13">
        <v>172.84</v>
      </c>
    </row>
    <row r="18" spans="1:30">
      <c r="A18" s="9">
        <f t="shared" si="3"/>
        <v>11</v>
      </c>
      <c r="B18" s="10">
        <v>1</v>
      </c>
      <c r="C18" s="10">
        <v>4.75</v>
      </c>
      <c r="D18" s="6">
        <f t="shared" si="0"/>
        <v>19.43</v>
      </c>
      <c r="E18" s="5">
        <v>9</v>
      </c>
      <c r="F18" s="7">
        <v>0</v>
      </c>
      <c r="G18" s="6">
        <f t="shared" si="1"/>
        <v>125.27999999999999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83.519999999999982</v>
      </c>
      <c r="O18" s="10"/>
      <c r="P18" s="10">
        <v>1200</v>
      </c>
      <c r="Q18" s="10">
        <v>1300</v>
      </c>
      <c r="R18" s="10">
        <v>9</v>
      </c>
      <c r="S18" s="10">
        <v>52</v>
      </c>
      <c r="T18" s="10"/>
      <c r="U18" s="10"/>
      <c r="V18" s="10">
        <v>485</v>
      </c>
      <c r="W18" s="10" t="s">
        <v>148</v>
      </c>
      <c r="X18" s="10" t="s">
        <v>123</v>
      </c>
      <c r="Y18" s="10">
        <v>10127383</v>
      </c>
      <c r="Z18" s="10">
        <v>14</v>
      </c>
      <c r="AA18" s="10">
        <v>5.5</v>
      </c>
      <c r="AB18" s="10">
        <v>1</v>
      </c>
      <c r="AC18" s="11">
        <v>10.75</v>
      </c>
      <c r="AD18" s="13">
        <v>174.87</v>
      </c>
    </row>
    <row r="19" spans="1:30">
      <c r="A19" s="9">
        <f t="shared" si="3"/>
        <v>12</v>
      </c>
      <c r="B19" s="10">
        <v>1</v>
      </c>
      <c r="C19" s="10">
        <v>4.75</v>
      </c>
      <c r="D19" s="6">
        <f t="shared" si="0"/>
        <v>19.43</v>
      </c>
      <c r="E19" s="5">
        <v>14</v>
      </c>
      <c r="F19" s="7">
        <v>3</v>
      </c>
      <c r="G19" s="6">
        <f t="shared" si="1"/>
        <v>198.35999999999999</v>
      </c>
      <c r="H19" s="5">
        <v>2</v>
      </c>
      <c r="I19" s="10">
        <v>2</v>
      </c>
      <c r="J19" s="6">
        <f t="shared" si="2"/>
        <v>30.159999999999997</v>
      </c>
      <c r="K19" s="5"/>
      <c r="L19" s="10"/>
      <c r="M19" s="8"/>
      <c r="N19" s="11">
        <v>82.36</v>
      </c>
      <c r="O19" s="10"/>
      <c r="P19" s="10">
        <v>1200</v>
      </c>
      <c r="Q19" s="10">
        <v>1300</v>
      </c>
      <c r="R19" s="10">
        <v>9</v>
      </c>
      <c r="S19" s="10">
        <v>52</v>
      </c>
      <c r="T19" s="10"/>
      <c r="U19" s="10"/>
      <c r="V19" s="10">
        <v>483</v>
      </c>
      <c r="W19" s="10" t="s">
        <v>149</v>
      </c>
      <c r="X19" s="10" t="s">
        <v>122</v>
      </c>
      <c r="Y19" s="10">
        <v>10131177</v>
      </c>
      <c r="Z19" s="10">
        <v>14</v>
      </c>
      <c r="AA19" s="10">
        <v>4</v>
      </c>
      <c r="AB19" s="10">
        <v>1</v>
      </c>
      <c r="AC19" s="11">
        <v>3.5</v>
      </c>
      <c r="AD19" s="13">
        <v>181.54</v>
      </c>
    </row>
    <row r="20" spans="1:30">
      <c r="A20" s="9">
        <f t="shared" si="3"/>
        <v>13</v>
      </c>
      <c r="B20" s="10">
        <v>1</v>
      </c>
      <c r="C20" s="10">
        <v>4.75</v>
      </c>
      <c r="D20" s="6">
        <f t="shared" si="0"/>
        <v>19.43</v>
      </c>
      <c r="E20" s="5">
        <v>14</v>
      </c>
      <c r="F20" s="7">
        <v>3</v>
      </c>
      <c r="G20" s="6">
        <f t="shared" si="1"/>
        <v>198.35999999999999</v>
      </c>
      <c r="H20" s="5">
        <v>8</v>
      </c>
      <c r="I20" s="10">
        <v>6</v>
      </c>
      <c r="J20" s="6">
        <f t="shared" si="2"/>
        <v>118.32</v>
      </c>
      <c r="K20" s="5"/>
      <c r="L20" s="10"/>
      <c r="M20" s="8"/>
      <c r="N20" s="11">
        <v>88.16</v>
      </c>
      <c r="O20" s="10"/>
      <c r="P20" s="10">
        <v>1200</v>
      </c>
      <c r="Q20" s="10">
        <v>1300</v>
      </c>
      <c r="R20" s="10">
        <v>9</v>
      </c>
      <c r="S20" s="10">
        <v>49</v>
      </c>
      <c r="T20" s="10"/>
      <c r="U20" s="10"/>
      <c r="V20" s="14">
        <v>483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4.75</v>
      </c>
      <c r="D21" s="6">
        <f t="shared" si="0"/>
        <v>19.43</v>
      </c>
      <c r="E21" s="5">
        <v>1</v>
      </c>
      <c r="F21" s="7">
        <v>9.5</v>
      </c>
      <c r="G21" s="6">
        <f t="shared" si="1"/>
        <v>24.939999999999998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v>83.81</v>
      </c>
      <c r="O21" s="10"/>
      <c r="P21" s="10">
        <v>1200</v>
      </c>
      <c r="Q21" s="10">
        <v>1300</v>
      </c>
      <c r="R21" s="16">
        <v>9</v>
      </c>
      <c r="S21" s="10">
        <v>50</v>
      </c>
      <c r="T21" s="10"/>
      <c r="U21" s="10"/>
      <c r="V21" s="10">
        <v>483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4.75</v>
      </c>
      <c r="D22" s="6">
        <f t="shared" si="0"/>
        <v>19.43</v>
      </c>
      <c r="E22" s="5">
        <v>2</v>
      </c>
      <c r="F22" s="7">
        <v>11</v>
      </c>
      <c r="G22" s="6">
        <f t="shared" si="1"/>
        <v>40.599999999999994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82.07</v>
      </c>
      <c r="O22" s="10"/>
      <c r="P22" s="10">
        <v>1200</v>
      </c>
      <c r="Q22" s="10">
        <v>1300</v>
      </c>
      <c r="R22" s="10">
        <v>9</v>
      </c>
      <c r="S22" s="10">
        <v>50</v>
      </c>
      <c r="T22" s="10"/>
      <c r="U22" s="10"/>
      <c r="V22" s="10">
        <v>481</v>
      </c>
      <c r="W22" s="10" t="s">
        <v>149</v>
      </c>
      <c r="X22" s="10" t="s">
        <v>123</v>
      </c>
      <c r="Y22" s="10">
        <v>10128536</v>
      </c>
      <c r="Z22" s="10">
        <v>14</v>
      </c>
      <c r="AA22" s="10">
        <v>6.75</v>
      </c>
      <c r="AB22" s="10">
        <v>1</v>
      </c>
      <c r="AC22" s="10">
        <v>5.75</v>
      </c>
      <c r="AD22" s="10">
        <v>182.12</v>
      </c>
    </row>
    <row r="23" spans="1:30">
      <c r="A23" s="9">
        <f t="shared" si="3"/>
        <v>16</v>
      </c>
      <c r="B23" s="10">
        <v>1</v>
      </c>
      <c r="C23" s="10">
        <v>4.75</v>
      </c>
      <c r="D23" s="6">
        <f t="shared" si="0"/>
        <v>19.43</v>
      </c>
      <c r="E23" s="5">
        <v>2</v>
      </c>
      <c r="F23" s="7">
        <v>11</v>
      </c>
      <c r="G23" s="6">
        <f t="shared" si="1"/>
        <v>40.599999999999994</v>
      </c>
      <c r="H23" s="5">
        <v>12</v>
      </c>
      <c r="I23" s="10">
        <v>8</v>
      </c>
      <c r="J23" s="6">
        <f t="shared" si="2"/>
        <v>176.32</v>
      </c>
      <c r="K23" s="5"/>
      <c r="L23" s="10"/>
      <c r="M23" s="8"/>
      <c r="N23" s="11">
        <v>83.52</v>
      </c>
      <c r="O23" s="10"/>
      <c r="P23" s="10">
        <v>1200</v>
      </c>
      <c r="Q23" s="10">
        <v>1300</v>
      </c>
      <c r="R23" s="10">
        <v>9</v>
      </c>
      <c r="S23" s="10">
        <v>50</v>
      </c>
      <c r="T23" s="10"/>
      <c r="U23" s="10"/>
      <c r="V23" s="10">
        <v>480</v>
      </c>
      <c r="W23" s="10" t="s">
        <v>150</v>
      </c>
      <c r="X23" s="10" t="s">
        <v>121</v>
      </c>
      <c r="Y23" s="10">
        <v>10135204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>
      <c r="A24" s="9">
        <f t="shared" si="3"/>
        <v>17</v>
      </c>
      <c r="B24" s="10">
        <v>1</v>
      </c>
      <c r="C24" s="10">
        <v>4.75</v>
      </c>
      <c r="D24" s="6">
        <f t="shared" si="0"/>
        <v>19.43</v>
      </c>
      <c r="E24" s="5">
        <v>2</v>
      </c>
      <c r="F24" s="7">
        <v>11</v>
      </c>
      <c r="G24" s="6">
        <f t="shared" si="1"/>
        <v>40.599999999999994</v>
      </c>
      <c r="H24" s="5">
        <v>6</v>
      </c>
      <c r="I24" s="10">
        <v>3</v>
      </c>
      <c r="J24" s="6">
        <f t="shared" si="2"/>
        <v>87</v>
      </c>
      <c r="K24" s="5"/>
      <c r="L24" s="10"/>
      <c r="M24" s="8"/>
      <c r="N24" s="11">
        <v>83.52</v>
      </c>
      <c r="O24" s="10"/>
      <c r="P24" s="10">
        <v>1200</v>
      </c>
      <c r="Q24" s="10">
        <v>1300</v>
      </c>
      <c r="R24" s="10">
        <v>9</v>
      </c>
      <c r="S24" s="10">
        <v>50</v>
      </c>
      <c r="T24" s="10"/>
      <c r="U24" s="10"/>
      <c r="V24" s="10">
        <v>480</v>
      </c>
      <c r="W24" s="10" t="s">
        <v>151</v>
      </c>
      <c r="X24" s="10" t="s">
        <v>122</v>
      </c>
      <c r="Y24" s="10">
        <v>10138708</v>
      </c>
      <c r="Z24" s="10">
        <v>14</v>
      </c>
      <c r="AA24" s="10">
        <v>5</v>
      </c>
      <c r="AB24" s="10">
        <v>1</v>
      </c>
      <c r="AC24" s="10">
        <v>10</v>
      </c>
      <c r="AD24" s="10">
        <v>175.16</v>
      </c>
    </row>
    <row r="25" spans="1:30">
      <c r="A25" s="9">
        <f t="shared" si="3"/>
        <v>18</v>
      </c>
      <c r="B25" s="10">
        <v>1</v>
      </c>
      <c r="C25" s="10">
        <v>4.75</v>
      </c>
      <c r="D25" s="6">
        <f t="shared" si="0"/>
        <v>19.43</v>
      </c>
      <c r="E25" s="5">
        <v>2</v>
      </c>
      <c r="F25" s="7">
        <v>11</v>
      </c>
      <c r="G25" s="6">
        <f t="shared" si="1"/>
        <v>40.599999999999994</v>
      </c>
      <c r="H25" s="5">
        <v>12</v>
      </c>
      <c r="I25" s="10">
        <v>3</v>
      </c>
      <c r="J25" s="6">
        <f t="shared" si="2"/>
        <v>170.51999999999998</v>
      </c>
      <c r="K25" s="5"/>
      <c r="L25" s="10"/>
      <c r="M25" s="8"/>
      <c r="N25" s="11">
        <v>83.52</v>
      </c>
      <c r="O25" s="10"/>
      <c r="P25" s="10">
        <v>1200</v>
      </c>
      <c r="Q25" s="10">
        <v>1300</v>
      </c>
      <c r="R25" s="10">
        <v>9</v>
      </c>
      <c r="S25" s="10">
        <v>51</v>
      </c>
      <c r="T25" s="10"/>
      <c r="U25" s="10"/>
      <c r="V25" s="17">
        <v>478</v>
      </c>
      <c r="W25" s="43" t="s">
        <v>152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4.75</v>
      </c>
      <c r="D26" s="6">
        <f t="shared" si="0"/>
        <v>19.43</v>
      </c>
      <c r="E26" s="5">
        <v>6</v>
      </c>
      <c r="F26" s="7">
        <v>9</v>
      </c>
      <c r="G26" s="6">
        <f t="shared" si="1"/>
        <v>93.96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v>81.2</v>
      </c>
      <c r="O26" s="10"/>
      <c r="P26" s="10">
        <v>1200</v>
      </c>
      <c r="Q26" s="10">
        <v>1300</v>
      </c>
      <c r="R26" s="10">
        <v>9</v>
      </c>
      <c r="S26" s="10">
        <v>51</v>
      </c>
      <c r="T26" s="10"/>
      <c r="U26" s="10"/>
      <c r="V26" s="10">
        <v>477</v>
      </c>
      <c r="W26" s="44" t="s">
        <v>37</v>
      </c>
      <c r="X26" s="44"/>
      <c r="Y26" s="44"/>
      <c r="Z26" s="44"/>
      <c r="AA26" s="44"/>
      <c r="AB26" s="44"/>
      <c r="AC26" s="39">
        <v>160.66</v>
      </c>
      <c r="AD26" s="39"/>
    </row>
    <row r="27" spans="1:30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12</v>
      </c>
      <c r="F27" s="7">
        <v>8</v>
      </c>
      <c r="G27" s="6">
        <f t="shared" si="1"/>
        <v>176.32</v>
      </c>
      <c r="H27" s="5">
        <v>1</v>
      </c>
      <c r="I27" s="10">
        <v>10.75</v>
      </c>
      <c r="J27" s="6">
        <f t="shared" si="2"/>
        <v>26.389999999999997</v>
      </c>
      <c r="K27" s="5"/>
      <c r="L27" s="10"/>
      <c r="M27" s="8"/>
      <c r="N27" s="11">
        <v>85.26</v>
      </c>
      <c r="O27" s="10"/>
      <c r="P27" s="10">
        <v>1200</v>
      </c>
      <c r="Q27" s="10">
        <v>1300</v>
      </c>
      <c r="R27" s="10">
        <v>9</v>
      </c>
      <c r="S27" s="10">
        <v>49</v>
      </c>
      <c r="T27" s="10"/>
      <c r="U27" s="10"/>
      <c r="V27" s="10">
        <v>478</v>
      </c>
      <c r="W27" s="38" t="s">
        <v>13</v>
      </c>
      <c r="X27" s="38"/>
      <c r="Y27" s="38"/>
      <c r="Z27" s="38"/>
      <c r="AA27" s="38"/>
      <c r="AB27" s="38"/>
      <c r="AC27" s="39">
        <v>2813.29</v>
      </c>
      <c r="AD27" s="39"/>
    </row>
    <row r="28" spans="1:30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14</v>
      </c>
      <c r="F28" s="7">
        <v>3</v>
      </c>
      <c r="G28" s="6">
        <f t="shared" si="1"/>
        <v>198.35999999999999</v>
      </c>
      <c r="H28" s="5">
        <v>6</v>
      </c>
      <c r="I28" s="10">
        <v>2</v>
      </c>
      <c r="J28" s="6">
        <f t="shared" si="2"/>
        <v>85.839999999999989</v>
      </c>
      <c r="K28" s="5"/>
      <c r="L28" s="10"/>
      <c r="M28" s="8"/>
      <c r="N28" s="11">
        <v>81.489999999999995</v>
      </c>
      <c r="O28" s="10"/>
      <c r="P28" s="10">
        <v>1200</v>
      </c>
      <c r="Q28" s="10">
        <v>1300</v>
      </c>
      <c r="R28" s="10">
        <v>9</v>
      </c>
      <c r="S28" s="10">
        <v>51</v>
      </c>
      <c r="T28" s="10"/>
      <c r="U28" s="10"/>
      <c r="V28" s="10">
        <v>476</v>
      </c>
      <c r="W28" s="38" t="s">
        <v>38</v>
      </c>
      <c r="X28" s="38"/>
      <c r="Y28" s="38"/>
      <c r="Z28" s="38"/>
      <c r="AA28" s="38"/>
      <c r="AB28" s="38"/>
      <c r="AC28" s="39">
        <v>368.59</v>
      </c>
      <c r="AD28" s="39"/>
    </row>
    <row r="29" spans="1:30">
      <c r="A29" s="9">
        <f t="shared" si="3"/>
        <v>22</v>
      </c>
      <c r="B29" s="10">
        <v>1</v>
      </c>
      <c r="C29" s="10">
        <v>4.75</v>
      </c>
      <c r="D29" s="6">
        <f t="shared" si="0"/>
        <v>19.43</v>
      </c>
      <c r="E29" s="5">
        <v>14</v>
      </c>
      <c r="F29" s="7">
        <v>3</v>
      </c>
      <c r="G29" s="6">
        <f t="shared" si="1"/>
        <v>198.35999999999999</v>
      </c>
      <c r="H29" s="5">
        <v>12</v>
      </c>
      <c r="I29" s="10">
        <v>2</v>
      </c>
      <c r="J29" s="6">
        <v>169.36</v>
      </c>
      <c r="K29" s="5"/>
      <c r="L29" s="10"/>
      <c r="M29" s="8"/>
      <c r="N29" s="11">
        <v>83.52</v>
      </c>
      <c r="O29" s="10"/>
      <c r="P29" s="10">
        <v>1200</v>
      </c>
      <c r="Q29" s="10">
        <v>1300</v>
      </c>
      <c r="R29" s="10">
        <v>9</v>
      </c>
      <c r="S29" s="10">
        <v>50</v>
      </c>
      <c r="T29" s="10"/>
      <c r="U29" s="10"/>
      <c r="V29" s="10">
        <v>475</v>
      </c>
      <c r="W29" s="38" t="s">
        <v>11</v>
      </c>
      <c r="X29" s="38"/>
      <c r="Y29" s="38"/>
      <c r="Z29" s="38"/>
      <c r="AA29" s="38"/>
      <c r="AB29" s="38"/>
      <c r="AC29" s="39">
        <v>2605.36</v>
      </c>
      <c r="AD29" s="39"/>
    </row>
    <row r="30" spans="1:30">
      <c r="A30" s="9">
        <f t="shared" si="3"/>
        <v>23</v>
      </c>
      <c r="B30" s="10">
        <v>4</v>
      </c>
      <c r="C30" s="10">
        <v>10</v>
      </c>
      <c r="D30" s="6">
        <f t="shared" si="0"/>
        <v>67.28</v>
      </c>
      <c r="E30" s="5">
        <v>14</v>
      </c>
      <c r="F30" s="7">
        <v>3</v>
      </c>
      <c r="G30" s="6">
        <f t="shared" si="1"/>
        <v>198.35999999999999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v>78.010000000000005</v>
      </c>
      <c r="O30" s="10"/>
      <c r="P30" s="10">
        <v>1200</v>
      </c>
      <c r="Q30" s="10">
        <v>1300</v>
      </c>
      <c r="R30" s="10">
        <v>9</v>
      </c>
      <c r="S30" s="10">
        <v>54</v>
      </c>
      <c r="T30" s="10"/>
      <c r="U30" s="10"/>
      <c r="V30" s="10">
        <v>473</v>
      </c>
      <c r="W30" s="40" t="s">
        <v>153</v>
      </c>
      <c r="X30" s="40"/>
      <c r="Y30" s="40"/>
      <c r="Z30" s="40"/>
      <c r="AA30" s="40"/>
      <c r="AB30" s="40"/>
      <c r="AC30" s="41">
        <v>176.32</v>
      </c>
      <c r="AD30" s="41"/>
    </row>
    <row r="31" spans="1:30">
      <c r="A31" s="9">
        <f t="shared" si="3"/>
        <v>24</v>
      </c>
      <c r="B31" s="10">
        <v>11</v>
      </c>
      <c r="C31" s="10">
        <v>0</v>
      </c>
      <c r="D31" s="6">
        <f t="shared" si="0"/>
        <v>153.11999999999998</v>
      </c>
      <c r="E31" s="5">
        <v>1</v>
      </c>
      <c r="F31" s="7">
        <v>3.5</v>
      </c>
      <c r="G31" s="6">
        <f t="shared" si="1"/>
        <v>17.98</v>
      </c>
      <c r="H31" s="5">
        <v>1</v>
      </c>
      <c r="I31" s="10">
        <v>5.75</v>
      </c>
      <c r="J31" s="6">
        <f t="shared" si="4"/>
        <v>20.59</v>
      </c>
      <c r="K31" s="5"/>
      <c r="L31" s="10"/>
      <c r="M31" s="8"/>
      <c r="N31" s="11">
        <v>90.19</v>
      </c>
      <c r="O31" s="10"/>
      <c r="P31" s="10">
        <v>1200</v>
      </c>
      <c r="Q31" s="10">
        <v>1300</v>
      </c>
      <c r="R31" s="10">
        <v>9</v>
      </c>
      <c r="S31" s="10">
        <v>51</v>
      </c>
      <c r="T31" s="10"/>
      <c r="U31" s="10"/>
      <c r="V31" s="10">
        <v>474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4</v>
      </c>
      <c r="F32" s="7">
        <v>4</v>
      </c>
      <c r="G32" s="6">
        <f t="shared" si="1"/>
        <v>60.319999999999993</v>
      </c>
      <c r="H32" s="5">
        <v>1</v>
      </c>
      <c r="I32" s="10">
        <v>5.75</v>
      </c>
      <c r="J32" s="6">
        <f t="shared" si="4"/>
        <v>20.59</v>
      </c>
      <c r="K32" s="5"/>
      <c r="L32" s="10"/>
      <c r="M32" s="8"/>
      <c r="N32" s="11">
        <f>IF(B32=0,0,(D32+G32)-(D31+G31))</f>
        <v>87.579999999999984</v>
      </c>
      <c r="O32" s="10"/>
      <c r="P32" s="10">
        <v>1200</v>
      </c>
      <c r="Q32" s="10">
        <v>1300</v>
      </c>
      <c r="R32" s="10">
        <v>9</v>
      </c>
      <c r="S32" s="10">
        <v>50</v>
      </c>
      <c r="T32" s="10"/>
      <c r="U32" s="10"/>
      <c r="V32" s="10">
        <v>474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10</v>
      </c>
      <c r="F33" s="7">
        <v>10</v>
      </c>
      <c r="G33" s="6">
        <f t="shared" si="1"/>
        <v>150.79999999999998</v>
      </c>
      <c r="H33" s="5">
        <v>1</v>
      </c>
      <c r="I33" s="10">
        <v>5.75</v>
      </c>
      <c r="J33" s="6">
        <f t="shared" si="4"/>
        <v>20.59</v>
      </c>
      <c r="K33" s="5"/>
      <c r="L33" s="10"/>
      <c r="M33" s="8"/>
      <c r="N33" s="11">
        <v>91.64</v>
      </c>
      <c r="O33" s="10"/>
      <c r="P33" s="10">
        <v>1150</v>
      </c>
      <c r="Q33" s="10">
        <v>1300</v>
      </c>
      <c r="R33" s="10">
        <v>9</v>
      </c>
      <c r="S33" s="10">
        <v>50</v>
      </c>
      <c r="T33" s="10"/>
      <c r="U33" s="10"/>
      <c r="V33" s="10">
        <v>472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3</v>
      </c>
      <c r="I34" s="10">
        <v>10</v>
      </c>
      <c r="J34" s="6">
        <f t="shared" si="4"/>
        <v>53.36</v>
      </c>
      <c r="K34" s="5"/>
      <c r="L34" s="10"/>
      <c r="M34" s="8"/>
      <c r="N34" s="11">
        <v>75.33</v>
      </c>
      <c r="O34" s="10"/>
      <c r="P34" s="10">
        <v>1150</v>
      </c>
      <c r="Q34" s="10">
        <v>1300</v>
      </c>
      <c r="R34" s="10">
        <v>9</v>
      </c>
      <c r="S34" s="10">
        <v>51</v>
      </c>
      <c r="T34" s="10"/>
      <c r="U34" s="10"/>
      <c r="V34" s="10">
        <v>471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6</v>
      </c>
      <c r="G35" s="6">
        <f t="shared" si="1"/>
        <v>187.92</v>
      </c>
      <c r="H35" s="5">
        <v>10</v>
      </c>
      <c r="I35" s="10">
        <v>2</v>
      </c>
      <c r="J35" s="6">
        <f t="shared" si="4"/>
        <v>141.51999999999998</v>
      </c>
      <c r="K35" s="5"/>
      <c r="L35" s="10"/>
      <c r="M35" s="8"/>
      <c r="N35" s="11">
        <v>77.72</v>
      </c>
      <c r="O35" s="10"/>
      <c r="P35" s="10">
        <v>1150</v>
      </c>
      <c r="Q35" s="10">
        <v>1300</v>
      </c>
      <c r="R35" s="10">
        <v>9</v>
      </c>
      <c r="S35" s="10">
        <v>52</v>
      </c>
      <c r="T35" s="10"/>
      <c r="U35" s="10"/>
      <c r="V35" s="10">
        <v>469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2</v>
      </c>
      <c r="F36" s="7">
        <v>7</v>
      </c>
      <c r="G36" s="6">
        <f t="shared" si="1"/>
        <v>35.96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81.2</v>
      </c>
      <c r="O36" s="10"/>
      <c r="P36" s="10">
        <v>1150</v>
      </c>
      <c r="Q36" s="10">
        <v>1300</v>
      </c>
      <c r="R36" s="10">
        <v>9</v>
      </c>
      <c r="S36" s="10">
        <v>51</v>
      </c>
      <c r="T36" s="10"/>
      <c r="U36" s="10"/>
      <c r="V36" s="10">
        <v>468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9</v>
      </c>
      <c r="F37" s="7">
        <v>0</v>
      </c>
      <c r="G37" s="6">
        <f t="shared" si="1"/>
        <v>125.27999999999999</v>
      </c>
      <c r="H37" s="5">
        <v>1</v>
      </c>
      <c r="I37" s="10">
        <v>11</v>
      </c>
      <c r="J37" s="6">
        <f t="shared" si="4"/>
        <v>26.68</v>
      </c>
      <c r="K37" s="5"/>
      <c r="L37" s="10"/>
      <c r="M37" s="8"/>
      <c r="N37" s="11">
        <v>91.06</v>
      </c>
      <c r="O37" s="10"/>
      <c r="P37" s="10">
        <v>1150</v>
      </c>
      <c r="Q37" s="10">
        <v>1300</v>
      </c>
      <c r="R37" s="10">
        <v>9</v>
      </c>
      <c r="S37" s="10">
        <v>52</v>
      </c>
      <c r="T37" s="10"/>
      <c r="U37" s="10"/>
      <c r="V37" s="10">
        <v>465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13</v>
      </c>
      <c r="F38" s="7">
        <v>10</v>
      </c>
      <c r="G38" s="6">
        <f t="shared" si="1"/>
        <v>192.55999999999997</v>
      </c>
      <c r="H38" s="5">
        <v>2</v>
      </c>
      <c r="I38" s="10">
        <v>8</v>
      </c>
      <c r="J38" s="6">
        <f t="shared" si="4"/>
        <v>37.119999999999997</v>
      </c>
      <c r="K38" s="5"/>
      <c r="L38" s="10"/>
      <c r="M38" s="8"/>
      <c r="N38" s="11">
        <v>77.72</v>
      </c>
      <c r="O38" s="10"/>
      <c r="P38" s="10">
        <v>1150</v>
      </c>
      <c r="Q38" s="10">
        <v>1300</v>
      </c>
      <c r="R38" s="10">
        <v>9</v>
      </c>
      <c r="S38" s="10">
        <v>57</v>
      </c>
      <c r="T38" s="10"/>
      <c r="U38" s="10"/>
      <c r="V38" s="10">
        <v>467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3.5</v>
      </c>
      <c r="G39" s="6">
        <f t="shared" si="1"/>
        <v>17.98</v>
      </c>
      <c r="H39" s="5">
        <v>8</v>
      </c>
      <c r="I39" s="10">
        <v>11</v>
      </c>
      <c r="J39" s="6">
        <f t="shared" si="4"/>
        <v>124.11999999999999</v>
      </c>
      <c r="K39" s="5"/>
      <c r="L39" s="10"/>
      <c r="M39" s="8"/>
      <c r="N39" s="11">
        <v>88.74</v>
      </c>
      <c r="O39" s="10">
        <v>0</v>
      </c>
      <c r="P39" s="10">
        <v>1150</v>
      </c>
      <c r="Q39" s="10">
        <v>1300</v>
      </c>
      <c r="R39" s="10">
        <v>9</v>
      </c>
      <c r="S39" s="10">
        <v>52</v>
      </c>
      <c r="T39" s="10"/>
      <c r="U39" s="10"/>
      <c r="V39" s="10">
        <v>467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2600.3599999999988</v>
      </c>
      <c r="O40" s="20"/>
      <c r="T40" s="22" t="s">
        <v>34</v>
      </c>
      <c r="U40" s="20">
        <f>SUM(U9:U39)</f>
        <v>0</v>
      </c>
      <c r="V40" s="20">
        <f>SUM(V9:V39)</f>
        <v>14830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2600.3599999999988</v>
      </c>
      <c r="O42" s="9">
        <f>O40+O41</f>
        <v>0</v>
      </c>
      <c r="S42" t="s">
        <v>48</v>
      </c>
      <c r="U42" s="9">
        <f>U40+U41</f>
        <v>0</v>
      </c>
      <c r="V42" s="9">
        <f>V40+V41</f>
        <v>14830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4"/>
  <sheetViews>
    <sheetView showGridLines="0" topLeftCell="A5" zoomScale="75" zoomScaleNormal="75" zoomScalePageLayoutView="75" workbookViewId="0">
      <selection activeCell="Z34" sqref="Z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0.1640625" customWidth="1"/>
    <col min="25" max="25" width="13.33203125" customWidth="1"/>
    <col min="26" max="26" width="4.1640625" customWidth="1"/>
    <col min="27" max="27" width="5.33203125" customWidth="1"/>
    <col min="28" max="28" width="4.1640625" customWidth="1"/>
    <col min="29" max="29" width="6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154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2013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>
        <v>3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7</v>
      </c>
      <c r="C8" s="5">
        <v>6</v>
      </c>
      <c r="D8" s="6">
        <f t="shared" ref="D8:D39" si="0">((+B8*12)+C8)*1.16</f>
        <v>104.39999999999999</v>
      </c>
      <c r="E8" s="5">
        <v>2</v>
      </c>
      <c r="F8" s="7">
        <v>5</v>
      </c>
      <c r="G8" s="6">
        <f t="shared" ref="G8:G39" si="1">((+E8*12)+F8)*1.16</f>
        <v>33.64</v>
      </c>
      <c r="H8" s="5">
        <v>0</v>
      </c>
      <c r="I8" s="5">
        <v>0</v>
      </c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12</v>
      </c>
      <c r="C9" s="10">
        <v>9</v>
      </c>
      <c r="D9" s="6">
        <f t="shared" si="0"/>
        <v>177.48</v>
      </c>
      <c r="E9" s="5">
        <v>2</v>
      </c>
      <c r="F9" s="7">
        <v>5</v>
      </c>
      <c r="G9" s="6">
        <f t="shared" si="1"/>
        <v>33.64</v>
      </c>
      <c r="H9" s="5">
        <v>0</v>
      </c>
      <c r="I9" s="10">
        <v>0</v>
      </c>
      <c r="J9" s="6">
        <f t="shared" si="2"/>
        <v>0</v>
      </c>
      <c r="K9" s="5"/>
      <c r="L9" s="10"/>
      <c r="M9" s="8"/>
      <c r="N9" s="11">
        <f>IF(B9=0,0,(D9+G9)-(D8+G8))</f>
        <v>73.080000000000013</v>
      </c>
      <c r="O9" s="10">
        <v>1</v>
      </c>
      <c r="P9" s="10">
        <v>1250</v>
      </c>
      <c r="Q9" s="10">
        <v>1300</v>
      </c>
      <c r="R9" s="10">
        <v>9</v>
      </c>
      <c r="S9" s="10">
        <v>53</v>
      </c>
      <c r="T9" s="10"/>
      <c r="U9" s="10"/>
      <c r="V9" s="10">
        <v>528</v>
      </c>
      <c r="W9" s="12">
        <v>41367</v>
      </c>
      <c r="X9" s="10">
        <v>4548302</v>
      </c>
      <c r="Y9" s="10">
        <v>10078979</v>
      </c>
      <c r="Z9" s="10">
        <v>12</v>
      </c>
      <c r="AA9" s="10">
        <v>9.25</v>
      </c>
      <c r="AB9" s="10">
        <v>1</v>
      </c>
      <c r="AC9" s="11">
        <v>2</v>
      </c>
      <c r="AD9" s="13">
        <v>161.53</v>
      </c>
    </row>
    <row r="10" spans="1:30">
      <c r="A10" s="9">
        <f t="shared" ref="A10:A36" si="3">SUM(A9+1)</f>
        <v>3</v>
      </c>
      <c r="B10" s="10">
        <v>12</v>
      </c>
      <c r="C10" s="10">
        <v>9</v>
      </c>
      <c r="D10" s="6">
        <f t="shared" si="0"/>
        <v>177.48</v>
      </c>
      <c r="E10" s="5">
        <v>8</v>
      </c>
      <c r="F10" s="7">
        <v>6</v>
      </c>
      <c r="G10" s="6">
        <f t="shared" si="1"/>
        <v>118.32</v>
      </c>
      <c r="H10" s="5">
        <v>0</v>
      </c>
      <c r="I10" s="10">
        <v>0</v>
      </c>
      <c r="J10" s="6">
        <f t="shared" si="2"/>
        <v>0</v>
      </c>
      <c r="K10" s="5"/>
      <c r="L10" s="10"/>
      <c r="M10" s="8"/>
      <c r="N10" s="11">
        <f>IF(B10=0,0,(D10+G10)-(D9+G9))</f>
        <v>84.67999999999995</v>
      </c>
      <c r="O10" s="10">
        <v>1</v>
      </c>
      <c r="P10" s="10">
        <v>1250</v>
      </c>
      <c r="Q10" s="10">
        <v>1300</v>
      </c>
      <c r="R10" s="10">
        <v>9</v>
      </c>
      <c r="S10" s="10">
        <v>57</v>
      </c>
      <c r="T10" s="10"/>
      <c r="U10" s="10"/>
      <c r="V10" s="10">
        <v>522</v>
      </c>
      <c r="W10" s="12">
        <v>41369</v>
      </c>
      <c r="X10" s="10">
        <v>4548301</v>
      </c>
      <c r="Y10" s="10">
        <v>10081074</v>
      </c>
      <c r="Z10" s="10">
        <v>14</v>
      </c>
      <c r="AA10" s="10">
        <v>3.75</v>
      </c>
      <c r="AB10" s="10">
        <v>1</v>
      </c>
      <c r="AC10" s="11">
        <v>7.25</v>
      </c>
      <c r="AD10" s="13">
        <v>176.9</v>
      </c>
    </row>
    <row r="11" spans="1:30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14</v>
      </c>
      <c r="F11" s="7">
        <v>3</v>
      </c>
      <c r="G11" s="6">
        <f t="shared" si="1"/>
        <v>198.35999999999999</v>
      </c>
      <c r="H11" s="5">
        <v>0</v>
      </c>
      <c r="I11" s="10">
        <v>0</v>
      </c>
      <c r="J11" s="6">
        <f t="shared" si="2"/>
        <v>0</v>
      </c>
      <c r="K11" s="5"/>
      <c r="L11" s="10"/>
      <c r="M11" s="8"/>
      <c r="N11" s="11">
        <v>80.33</v>
      </c>
      <c r="O11" s="10">
        <v>1</v>
      </c>
      <c r="P11" s="10">
        <v>1250</v>
      </c>
      <c r="Q11" s="10">
        <v>1300</v>
      </c>
      <c r="R11" s="10">
        <v>9</v>
      </c>
      <c r="S11" s="10">
        <v>52</v>
      </c>
      <c r="T11" s="10"/>
      <c r="U11" s="10"/>
      <c r="V11" s="10">
        <v>515</v>
      </c>
      <c r="W11" s="12">
        <v>41372</v>
      </c>
      <c r="X11" s="10">
        <v>4548302</v>
      </c>
      <c r="Y11" s="10">
        <v>10082836</v>
      </c>
      <c r="Z11" s="10">
        <v>14</v>
      </c>
      <c r="AA11" s="10">
        <v>4.75</v>
      </c>
      <c r="AB11" s="10">
        <v>1</v>
      </c>
      <c r="AC11" s="11">
        <v>7</v>
      </c>
      <c r="AD11" s="13">
        <v>178.35</v>
      </c>
    </row>
    <row r="12" spans="1:30">
      <c r="A12" s="9">
        <f t="shared" si="3"/>
        <v>5</v>
      </c>
      <c r="B12" s="10">
        <v>7</v>
      </c>
      <c r="C12" s="10">
        <v>7</v>
      </c>
      <c r="D12" s="6">
        <f t="shared" si="0"/>
        <v>105.55999999999999</v>
      </c>
      <c r="E12" s="5">
        <v>14</v>
      </c>
      <c r="F12" s="7">
        <v>3</v>
      </c>
      <c r="G12" s="6">
        <f t="shared" si="1"/>
        <v>198.35999999999999</v>
      </c>
      <c r="H12" s="5">
        <v>0</v>
      </c>
      <c r="I12" s="10">
        <v>0</v>
      </c>
      <c r="J12" s="6">
        <f t="shared" si="2"/>
        <v>0</v>
      </c>
      <c r="K12" s="5"/>
      <c r="L12" s="10"/>
      <c r="M12" s="8"/>
      <c r="N12" s="11">
        <f>IF(B12=0,0,(D12+G12)-(D11+G11))</f>
        <v>89.319999999999965</v>
      </c>
      <c r="O12" s="10">
        <v>1</v>
      </c>
      <c r="P12" s="10">
        <v>1250</v>
      </c>
      <c r="Q12" s="10">
        <v>1300</v>
      </c>
      <c r="R12" s="10">
        <v>9</v>
      </c>
      <c r="S12" s="10">
        <v>51</v>
      </c>
      <c r="T12" s="10"/>
      <c r="U12" s="10"/>
      <c r="V12" s="10">
        <v>510</v>
      </c>
      <c r="W12" s="12">
        <v>41373</v>
      </c>
      <c r="X12" s="10" t="s">
        <v>121</v>
      </c>
      <c r="Y12" s="10">
        <v>10085509</v>
      </c>
      <c r="Z12" s="10">
        <v>14</v>
      </c>
      <c r="AA12" s="10">
        <v>4.25</v>
      </c>
      <c r="AB12" s="10">
        <v>1</v>
      </c>
      <c r="AC12" s="11">
        <v>7.25</v>
      </c>
      <c r="AD12" s="13">
        <v>177.48</v>
      </c>
    </row>
    <row r="13" spans="1:30">
      <c r="A13" s="9">
        <f t="shared" si="3"/>
        <v>6</v>
      </c>
      <c r="B13" s="10">
        <v>13</v>
      </c>
      <c r="C13" s="10">
        <v>11</v>
      </c>
      <c r="D13" s="6">
        <f t="shared" si="0"/>
        <v>193.72</v>
      </c>
      <c r="E13" s="5">
        <v>1</v>
      </c>
      <c r="F13" s="7">
        <v>7.25</v>
      </c>
      <c r="G13" s="6">
        <f t="shared" si="1"/>
        <v>22.33</v>
      </c>
      <c r="H13" s="5">
        <v>0</v>
      </c>
      <c r="I13" s="10">
        <v>0</v>
      </c>
      <c r="J13" s="6">
        <f t="shared" si="2"/>
        <v>0</v>
      </c>
      <c r="K13" s="5"/>
      <c r="L13" s="10"/>
      <c r="M13" s="8"/>
      <c r="N13" s="11">
        <v>89.03</v>
      </c>
      <c r="O13" s="10">
        <v>1</v>
      </c>
      <c r="P13" s="10">
        <v>1250</v>
      </c>
      <c r="Q13" s="10">
        <v>1300</v>
      </c>
      <c r="R13" s="10">
        <v>9</v>
      </c>
      <c r="S13" s="10">
        <v>51</v>
      </c>
      <c r="T13" s="10"/>
      <c r="U13" s="10"/>
      <c r="V13" s="10">
        <v>524</v>
      </c>
      <c r="W13" s="12">
        <v>41376</v>
      </c>
      <c r="X13" s="10" t="s">
        <v>122</v>
      </c>
      <c r="Y13" s="10">
        <v>10087370</v>
      </c>
      <c r="Z13" s="10">
        <v>14</v>
      </c>
      <c r="AA13" s="10">
        <v>4</v>
      </c>
      <c r="AB13" s="10">
        <v>1</v>
      </c>
      <c r="AC13" s="11">
        <v>11.5</v>
      </c>
      <c r="AD13" s="13">
        <v>172.26</v>
      </c>
    </row>
    <row r="14" spans="1:30">
      <c r="A14" s="9">
        <f t="shared" si="3"/>
        <v>7</v>
      </c>
      <c r="B14" s="10">
        <v>13</v>
      </c>
      <c r="C14" s="10">
        <v>11</v>
      </c>
      <c r="D14" s="6">
        <f t="shared" si="0"/>
        <v>193.72</v>
      </c>
      <c r="E14" s="5">
        <v>7</v>
      </c>
      <c r="F14" s="7">
        <v>7</v>
      </c>
      <c r="G14" s="6">
        <f t="shared" si="1"/>
        <v>105.55999999999999</v>
      </c>
      <c r="H14" s="5">
        <v>0</v>
      </c>
      <c r="I14" s="10">
        <v>0</v>
      </c>
      <c r="J14" s="6">
        <f t="shared" si="2"/>
        <v>0</v>
      </c>
      <c r="K14" s="5"/>
      <c r="L14" s="10"/>
      <c r="M14" s="8"/>
      <c r="N14" s="11">
        <f>IF(B14=0,0,(D14+G14)-(D13+G13))</f>
        <v>83.229999999999961</v>
      </c>
      <c r="O14" s="10">
        <v>1</v>
      </c>
      <c r="P14" s="10">
        <v>1250</v>
      </c>
      <c r="Q14" s="10">
        <v>1300</v>
      </c>
      <c r="R14" s="10">
        <v>9</v>
      </c>
      <c r="S14" s="10">
        <v>49</v>
      </c>
      <c r="T14" s="10"/>
      <c r="U14" s="10"/>
      <c r="V14" s="10">
        <v>525</v>
      </c>
      <c r="W14" s="12">
        <v>41379</v>
      </c>
      <c r="X14" s="10" t="s">
        <v>123</v>
      </c>
      <c r="Y14" s="10">
        <v>10090389</v>
      </c>
      <c r="Z14" s="10">
        <v>14</v>
      </c>
      <c r="AA14" s="10">
        <v>4.75</v>
      </c>
      <c r="AB14" s="10">
        <v>2</v>
      </c>
      <c r="AC14" s="11">
        <v>2</v>
      </c>
      <c r="AD14" s="13">
        <v>170.23</v>
      </c>
    </row>
    <row r="15" spans="1:30">
      <c r="A15" s="9">
        <f t="shared" si="3"/>
        <v>8</v>
      </c>
      <c r="B15" s="10">
        <v>13</v>
      </c>
      <c r="C15" s="10">
        <v>11</v>
      </c>
      <c r="D15" s="6">
        <f t="shared" si="0"/>
        <v>193.72</v>
      </c>
      <c r="E15" s="5">
        <v>13</v>
      </c>
      <c r="F15" s="7">
        <v>0</v>
      </c>
      <c r="G15" s="6">
        <f t="shared" si="1"/>
        <v>180.95999999999998</v>
      </c>
      <c r="H15" s="5">
        <v>0</v>
      </c>
      <c r="I15" s="10">
        <v>0</v>
      </c>
      <c r="J15" s="6">
        <f t="shared" si="2"/>
        <v>0</v>
      </c>
      <c r="K15" s="5"/>
      <c r="L15" s="10"/>
      <c r="M15" s="8"/>
      <c r="N15" s="11">
        <f>IF(B15=0,0,(D15+G15)-(D14+G14))</f>
        <v>75.399999999999977</v>
      </c>
      <c r="O15" s="10">
        <v>1</v>
      </c>
      <c r="P15" s="10">
        <v>1250</v>
      </c>
      <c r="Q15" s="10">
        <v>1300</v>
      </c>
      <c r="R15" s="10">
        <v>9</v>
      </c>
      <c r="S15" s="10">
        <v>50</v>
      </c>
      <c r="T15" s="10"/>
      <c r="U15" s="10"/>
      <c r="V15" s="10">
        <v>524</v>
      </c>
      <c r="W15" s="12">
        <v>41382</v>
      </c>
      <c r="X15" s="10">
        <v>4548301</v>
      </c>
      <c r="Y15" s="10">
        <v>10092088</v>
      </c>
      <c r="Z15" s="10">
        <v>14</v>
      </c>
      <c r="AA15" s="10">
        <v>3.5</v>
      </c>
      <c r="AB15" s="10">
        <v>2</v>
      </c>
      <c r="AC15" s="11">
        <v>0.75</v>
      </c>
      <c r="AD15" s="13">
        <v>170.23</v>
      </c>
    </row>
    <row r="16" spans="1:30">
      <c r="A16" s="9">
        <f t="shared" si="3"/>
        <v>9</v>
      </c>
      <c r="B16" s="10">
        <v>5</v>
      </c>
      <c r="C16" s="10">
        <v>0</v>
      </c>
      <c r="D16" s="6">
        <f t="shared" si="0"/>
        <v>69.599999999999994</v>
      </c>
      <c r="E16" s="5">
        <v>14</v>
      </c>
      <c r="F16" s="7">
        <v>3</v>
      </c>
      <c r="G16" s="6">
        <f t="shared" si="1"/>
        <v>198.35999999999999</v>
      </c>
      <c r="H16" s="5">
        <v>0</v>
      </c>
      <c r="I16" s="10">
        <v>8</v>
      </c>
      <c r="J16" s="6">
        <f t="shared" si="2"/>
        <v>9.2799999999999994</v>
      </c>
      <c r="K16" s="5"/>
      <c r="L16" s="10"/>
      <c r="M16" s="8"/>
      <c r="N16" s="11">
        <v>80.91</v>
      </c>
      <c r="O16" s="10">
        <v>1</v>
      </c>
      <c r="P16" s="10">
        <v>1250</v>
      </c>
      <c r="Q16" s="10">
        <v>1300</v>
      </c>
      <c r="R16" s="10">
        <v>9</v>
      </c>
      <c r="S16" s="10">
        <v>54</v>
      </c>
      <c r="T16" s="10"/>
      <c r="U16" s="10"/>
      <c r="V16" s="10">
        <v>521</v>
      </c>
      <c r="W16" s="12">
        <v>41383</v>
      </c>
      <c r="X16" s="10">
        <v>4548302</v>
      </c>
      <c r="Y16" s="10">
        <v>10094294</v>
      </c>
      <c r="Z16" s="10">
        <v>13</v>
      </c>
      <c r="AA16" s="10">
        <v>8</v>
      </c>
      <c r="AB16" s="10">
        <v>1</v>
      </c>
      <c r="AC16" s="11">
        <v>4.75</v>
      </c>
      <c r="AD16" s="13">
        <v>170.81</v>
      </c>
    </row>
    <row r="17" spans="1:30">
      <c r="A17" s="9">
        <f t="shared" si="3"/>
        <v>10</v>
      </c>
      <c r="B17" s="10">
        <v>10</v>
      </c>
      <c r="C17" s="10">
        <v>8</v>
      </c>
      <c r="D17" s="6">
        <f t="shared" si="0"/>
        <v>148.47999999999999</v>
      </c>
      <c r="E17" s="5">
        <v>1</v>
      </c>
      <c r="F17" s="7">
        <v>7.25</v>
      </c>
      <c r="G17" s="6">
        <f t="shared" si="1"/>
        <v>22.33</v>
      </c>
      <c r="H17" s="5">
        <v>0</v>
      </c>
      <c r="I17" s="10">
        <v>8</v>
      </c>
      <c r="J17" s="6">
        <f t="shared" si="2"/>
        <v>9.2799999999999994</v>
      </c>
      <c r="K17" s="5"/>
      <c r="L17" s="10"/>
      <c r="M17" s="8"/>
      <c r="N17" s="11">
        <v>80.33</v>
      </c>
      <c r="O17" s="10">
        <v>1</v>
      </c>
      <c r="P17" s="10">
        <v>1250</v>
      </c>
      <c r="Q17" s="10">
        <v>1300</v>
      </c>
      <c r="R17" s="10">
        <v>9</v>
      </c>
      <c r="S17" s="10">
        <v>52</v>
      </c>
      <c r="T17" s="10"/>
      <c r="U17" s="10"/>
      <c r="V17" s="10">
        <v>520</v>
      </c>
      <c r="W17" s="24" t="s">
        <v>155</v>
      </c>
      <c r="X17" s="10" t="s">
        <v>121</v>
      </c>
      <c r="Y17" s="10">
        <v>10095323</v>
      </c>
      <c r="Z17" s="10">
        <v>14</v>
      </c>
      <c r="AA17" s="10">
        <v>3.25</v>
      </c>
      <c r="AB17" s="10">
        <v>2</v>
      </c>
      <c r="AC17" s="11">
        <v>9.5</v>
      </c>
      <c r="AD17" s="13">
        <v>159.79</v>
      </c>
    </row>
    <row r="18" spans="1:30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1</v>
      </c>
      <c r="F18" s="7">
        <v>7.25</v>
      </c>
      <c r="G18" s="6">
        <f t="shared" si="1"/>
        <v>22.33</v>
      </c>
      <c r="H18" s="5">
        <v>3</v>
      </c>
      <c r="I18" s="10">
        <v>0</v>
      </c>
      <c r="J18" s="6">
        <f t="shared" si="2"/>
        <v>41.76</v>
      </c>
      <c r="K18" s="5"/>
      <c r="L18" s="10"/>
      <c r="M18" s="8"/>
      <c r="N18" s="11">
        <v>82.36</v>
      </c>
      <c r="O18" s="10">
        <v>1</v>
      </c>
      <c r="P18" s="10">
        <v>1250</v>
      </c>
      <c r="Q18" s="10">
        <v>1300</v>
      </c>
      <c r="R18" s="10">
        <v>9</v>
      </c>
      <c r="S18" s="10">
        <v>54</v>
      </c>
      <c r="T18" s="10"/>
      <c r="U18" s="10"/>
      <c r="V18" s="10">
        <v>514</v>
      </c>
      <c r="W18" s="24" t="s">
        <v>156</v>
      </c>
      <c r="X18" s="10" t="s">
        <v>121</v>
      </c>
      <c r="Y18" s="10">
        <v>10097889</v>
      </c>
      <c r="Z18" s="10">
        <v>14</v>
      </c>
      <c r="AA18" s="10">
        <v>2</v>
      </c>
      <c r="AB18" s="10">
        <v>1</v>
      </c>
      <c r="AC18" s="11">
        <v>3.75</v>
      </c>
      <c r="AD18" s="13">
        <v>178.93</v>
      </c>
    </row>
    <row r="19" spans="1:30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1</v>
      </c>
      <c r="F19" s="7">
        <v>7.25</v>
      </c>
      <c r="G19" s="6">
        <f t="shared" si="1"/>
        <v>22.33</v>
      </c>
      <c r="H19" s="5">
        <v>8</v>
      </c>
      <c r="I19" s="10">
        <v>11</v>
      </c>
      <c r="J19" s="6">
        <f t="shared" si="2"/>
        <v>124.11999999999999</v>
      </c>
      <c r="K19" s="5"/>
      <c r="L19" s="10"/>
      <c r="M19" s="8"/>
      <c r="N19" s="11">
        <v>82.36</v>
      </c>
      <c r="O19" s="10">
        <v>1</v>
      </c>
      <c r="P19" s="10">
        <v>1250</v>
      </c>
      <c r="Q19" s="10">
        <v>1300</v>
      </c>
      <c r="R19" s="10">
        <v>9</v>
      </c>
      <c r="S19" s="10">
        <v>55</v>
      </c>
      <c r="T19" s="10"/>
      <c r="U19" s="10"/>
      <c r="V19" s="10">
        <v>517</v>
      </c>
      <c r="W19" s="24" t="s">
        <v>157</v>
      </c>
      <c r="X19" s="10" t="s">
        <v>122</v>
      </c>
      <c r="Y19" s="10">
        <v>10097889</v>
      </c>
      <c r="Z19" s="10">
        <v>13</v>
      </c>
      <c r="AA19" s="10">
        <v>4.5</v>
      </c>
      <c r="AB19" s="10">
        <v>1</v>
      </c>
      <c r="AC19" s="11">
        <v>3.75</v>
      </c>
      <c r="AD19" s="13">
        <v>167.91</v>
      </c>
    </row>
    <row r="20" spans="1:30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1</v>
      </c>
      <c r="F20" s="7">
        <v>7.25</v>
      </c>
      <c r="G20" s="6">
        <f t="shared" si="1"/>
        <v>22.33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79.459999999999994</v>
      </c>
      <c r="O20" s="10">
        <v>1</v>
      </c>
      <c r="P20" s="10">
        <v>1250</v>
      </c>
      <c r="Q20" s="10">
        <v>1300</v>
      </c>
      <c r="R20" s="10">
        <v>9</v>
      </c>
      <c r="S20" s="10">
        <v>51</v>
      </c>
      <c r="T20" s="10"/>
      <c r="U20" s="10"/>
      <c r="V20" s="14">
        <v>512</v>
      </c>
      <c r="W20" s="42" t="s">
        <v>34</v>
      </c>
      <c r="X20" s="42"/>
      <c r="Y20" s="42"/>
      <c r="Z20" s="42"/>
      <c r="AA20" s="42"/>
      <c r="AB20" s="42"/>
      <c r="AC20" s="42"/>
      <c r="AD20" s="15">
        <v>2235.0300000000002</v>
      </c>
    </row>
    <row r="21" spans="1:30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7</v>
      </c>
      <c r="F21" s="7">
        <v>8</v>
      </c>
      <c r="G21" s="6">
        <f t="shared" si="1"/>
        <v>106.72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f>IF(B21=0,0,(D21+G21)-(D20+G20))</f>
        <v>84.39</v>
      </c>
      <c r="O21" s="10">
        <v>1</v>
      </c>
      <c r="P21" s="10">
        <v>1250</v>
      </c>
      <c r="Q21" s="10">
        <v>1300</v>
      </c>
      <c r="R21" s="16">
        <v>9</v>
      </c>
      <c r="S21" s="10">
        <v>53</v>
      </c>
      <c r="T21" s="10"/>
      <c r="U21" s="10"/>
      <c r="V21" s="10">
        <v>518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13</v>
      </c>
      <c r="F22" s="7">
        <v>2</v>
      </c>
      <c r="G22" s="6">
        <f t="shared" si="1"/>
        <v>183.28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76.56</v>
      </c>
      <c r="O22" s="10">
        <v>1</v>
      </c>
      <c r="P22" s="10">
        <v>1250</v>
      </c>
      <c r="Q22" s="10">
        <v>1300</v>
      </c>
      <c r="R22" s="10">
        <v>9</v>
      </c>
      <c r="S22" s="10">
        <v>51</v>
      </c>
      <c r="T22" s="10"/>
      <c r="U22" s="10"/>
      <c r="V22" s="10">
        <v>518</v>
      </c>
      <c r="W22" s="10" t="s">
        <v>158</v>
      </c>
      <c r="X22" s="10" t="s">
        <v>122</v>
      </c>
      <c r="Y22" s="10">
        <v>10101673</v>
      </c>
      <c r="Z22" s="10">
        <v>14</v>
      </c>
      <c r="AA22" s="10">
        <v>4</v>
      </c>
      <c r="AB22" s="10">
        <v>1</v>
      </c>
      <c r="AC22" s="10">
        <v>8</v>
      </c>
      <c r="AD22" s="10">
        <v>176.32</v>
      </c>
    </row>
    <row r="23" spans="1:30">
      <c r="A23" s="9">
        <f t="shared" si="3"/>
        <v>16</v>
      </c>
      <c r="B23" s="10">
        <v>7</v>
      </c>
      <c r="C23" s="10">
        <v>6</v>
      </c>
      <c r="D23" s="6">
        <f t="shared" si="0"/>
        <v>104.39999999999999</v>
      </c>
      <c r="E23" s="5">
        <v>14</v>
      </c>
      <c r="F23" s="7">
        <v>3</v>
      </c>
      <c r="G23" s="6">
        <f t="shared" si="1"/>
        <v>198.35999999999999</v>
      </c>
      <c r="H23" s="5">
        <v>2</v>
      </c>
      <c r="I23" s="10">
        <v>2</v>
      </c>
      <c r="J23" s="6">
        <f t="shared" si="2"/>
        <v>30.159999999999997</v>
      </c>
      <c r="K23" s="5"/>
      <c r="L23" s="10"/>
      <c r="M23" s="8"/>
      <c r="N23" s="11">
        <v>90.19</v>
      </c>
      <c r="O23" s="10">
        <v>1</v>
      </c>
      <c r="P23" s="10">
        <v>1250</v>
      </c>
      <c r="Q23" s="10">
        <v>1300</v>
      </c>
      <c r="R23" s="10">
        <v>9</v>
      </c>
      <c r="S23" s="10">
        <v>55</v>
      </c>
      <c r="T23" s="10"/>
      <c r="U23" s="10"/>
      <c r="V23" s="10">
        <v>516</v>
      </c>
      <c r="W23" s="10" t="s">
        <v>159</v>
      </c>
      <c r="X23" s="10">
        <v>4548302</v>
      </c>
      <c r="Y23" s="10">
        <v>10104065</v>
      </c>
      <c r="Z23" s="10">
        <v>14</v>
      </c>
      <c r="AA23" s="10">
        <v>5.25</v>
      </c>
      <c r="AB23" s="10">
        <v>1</v>
      </c>
      <c r="AC23" s="10">
        <v>11</v>
      </c>
      <c r="AD23" s="10">
        <v>174.29</v>
      </c>
    </row>
    <row r="24" spans="1:30">
      <c r="A24" s="9">
        <f t="shared" si="3"/>
        <v>17</v>
      </c>
      <c r="B24" s="10">
        <v>13</v>
      </c>
      <c r="C24" s="10">
        <v>8</v>
      </c>
      <c r="D24" s="6">
        <f t="shared" si="0"/>
        <v>190.23999999999998</v>
      </c>
      <c r="E24" s="5">
        <v>14</v>
      </c>
      <c r="F24" s="7">
        <v>3</v>
      </c>
      <c r="G24" s="6">
        <f t="shared" si="1"/>
        <v>198.35999999999999</v>
      </c>
      <c r="H24" s="5">
        <v>2</v>
      </c>
      <c r="I24" s="10">
        <v>2</v>
      </c>
      <c r="J24" s="6">
        <f t="shared" si="2"/>
        <v>30.159999999999997</v>
      </c>
      <c r="K24" s="5"/>
      <c r="L24" s="10"/>
      <c r="M24" s="8"/>
      <c r="N24" s="11">
        <f>IF(B24=0,0,(D24+G24)-(D23+G23))</f>
        <v>85.839999999999975</v>
      </c>
      <c r="O24" s="10">
        <v>1</v>
      </c>
      <c r="P24" s="10">
        <v>1250</v>
      </c>
      <c r="Q24" s="10">
        <v>1300</v>
      </c>
      <c r="R24" s="10">
        <v>9</v>
      </c>
      <c r="S24" s="10">
        <v>52</v>
      </c>
      <c r="T24" s="10"/>
      <c r="U24" s="10"/>
      <c r="V24" s="10">
        <v>514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13</v>
      </c>
      <c r="C25" s="10">
        <v>8</v>
      </c>
      <c r="D25" s="6">
        <f t="shared" si="0"/>
        <v>190.23999999999998</v>
      </c>
      <c r="E25" s="5">
        <v>14</v>
      </c>
      <c r="F25" s="7">
        <v>3</v>
      </c>
      <c r="G25" s="6">
        <f t="shared" si="1"/>
        <v>198.35999999999999</v>
      </c>
      <c r="H25" s="5">
        <v>8</v>
      </c>
      <c r="I25" s="10">
        <v>3</v>
      </c>
      <c r="J25" s="6">
        <f t="shared" si="2"/>
        <v>114.83999999999999</v>
      </c>
      <c r="K25" s="5"/>
      <c r="L25" s="10"/>
      <c r="M25" s="8"/>
      <c r="N25" s="11">
        <v>84.68</v>
      </c>
      <c r="O25" s="10">
        <v>1</v>
      </c>
      <c r="P25" s="10">
        <v>1250</v>
      </c>
      <c r="Q25" s="10">
        <v>1300</v>
      </c>
      <c r="R25" s="10">
        <v>9</v>
      </c>
      <c r="S25" s="10">
        <v>52</v>
      </c>
      <c r="T25" s="10"/>
      <c r="U25" s="10"/>
      <c r="V25" s="17">
        <v>512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13</v>
      </c>
      <c r="C26" s="10">
        <v>8</v>
      </c>
      <c r="D26" s="6">
        <f t="shared" si="0"/>
        <v>190.23999999999998</v>
      </c>
      <c r="E26" s="5">
        <v>2</v>
      </c>
      <c r="F26" s="7">
        <v>0.75</v>
      </c>
      <c r="G26" s="6">
        <f t="shared" si="1"/>
        <v>28.709999999999997</v>
      </c>
      <c r="H26" s="5">
        <v>14</v>
      </c>
      <c r="I26" s="10">
        <v>1</v>
      </c>
      <c r="J26" s="6">
        <f t="shared" si="2"/>
        <v>196.04</v>
      </c>
      <c r="K26" s="5"/>
      <c r="L26" s="10"/>
      <c r="M26" s="8"/>
      <c r="N26" s="11">
        <v>81.58</v>
      </c>
      <c r="O26" s="10">
        <v>1</v>
      </c>
      <c r="P26" s="10">
        <v>1250</v>
      </c>
      <c r="Q26" s="10">
        <v>1300</v>
      </c>
      <c r="R26" s="10">
        <v>9</v>
      </c>
      <c r="S26" s="10">
        <v>52</v>
      </c>
      <c r="T26" s="10"/>
      <c r="U26" s="10"/>
      <c r="V26" s="10">
        <v>515</v>
      </c>
      <c r="W26" s="44" t="s">
        <v>37</v>
      </c>
      <c r="X26" s="44"/>
      <c r="Y26" s="44"/>
      <c r="Z26" s="44"/>
      <c r="AA26" s="44"/>
      <c r="AB26" s="44"/>
      <c r="AC26" s="39">
        <v>368.59</v>
      </c>
      <c r="AD26" s="39"/>
    </row>
    <row r="27" spans="1:30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2</v>
      </c>
      <c r="F27" s="7">
        <v>0.75</v>
      </c>
      <c r="G27" s="6">
        <f t="shared" si="1"/>
        <v>28.709999999999997</v>
      </c>
      <c r="H27" s="5">
        <v>8</v>
      </c>
      <c r="I27" s="10">
        <v>4</v>
      </c>
      <c r="J27" s="6">
        <f t="shared" si="2"/>
        <v>115.99999999999999</v>
      </c>
      <c r="K27" s="5"/>
      <c r="L27" s="10"/>
      <c r="M27" s="8"/>
      <c r="N27" s="11">
        <v>79.75</v>
      </c>
      <c r="O27" s="10">
        <v>1</v>
      </c>
      <c r="P27" s="10">
        <v>1250</v>
      </c>
      <c r="Q27" s="10">
        <v>1300</v>
      </c>
      <c r="R27" s="10">
        <v>9</v>
      </c>
      <c r="S27" s="10">
        <v>52</v>
      </c>
      <c r="T27" s="10"/>
      <c r="U27" s="10"/>
      <c r="V27" s="10">
        <v>513</v>
      </c>
      <c r="W27" s="38" t="s">
        <v>13</v>
      </c>
      <c r="X27" s="38"/>
      <c r="Y27" s="38"/>
      <c r="Z27" s="38"/>
      <c r="AA27" s="38"/>
      <c r="AB27" s="38"/>
      <c r="AC27" s="39">
        <v>2235.0300000000002</v>
      </c>
      <c r="AD27" s="39"/>
    </row>
    <row r="28" spans="1:30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2</v>
      </c>
      <c r="F28" s="7">
        <v>0.75</v>
      </c>
      <c r="G28" s="6">
        <f t="shared" si="1"/>
        <v>28.709999999999997</v>
      </c>
      <c r="H28" s="5">
        <v>14</v>
      </c>
      <c r="I28" s="10">
        <v>0</v>
      </c>
      <c r="J28" s="6">
        <f t="shared" si="2"/>
        <v>194.88</v>
      </c>
      <c r="K28" s="5"/>
      <c r="L28" s="10"/>
      <c r="M28" s="8"/>
      <c r="N28" s="11">
        <v>78.88</v>
      </c>
      <c r="O28" s="10">
        <v>1</v>
      </c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513</v>
      </c>
      <c r="W28" s="38" t="s">
        <v>38</v>
      </c>
      <c r="X28" s="38"/>
      <c r="Y28" s="38"/>
      <c r="Z28" s="38"/>
      <c r="AA28" s="38"/>
      <c r="AB28" s="38"/>
      <c r="AC28" s="39">
        <v>138.04</v>
      </c>
      <c r="AD28" s="39"/>
    </row>
    <row r="29" spans="1:30">
      <c r="A29" s="9">
        <f t="shared" si="3"/>
        <v>22</v>
      </c>
      <c r="B29" s="10">
        <v>1</v>
      </c>
      <c r="C29" s="10">
        <v>4.75</v>
      </c>
      <c r="D29" s="6">
        <f t="shared" si="0"/>
        <v>19.43</v>
      </c>
      <c r="E29" s="5">
        <v>7</v>
      </c>
      <c r="F29" s="7">
        <v>6</v>
      </c>
      <c r="G29" s="6">
        <f t="shared" si="1"/>
        <v>104.39999999999999</v>
      </c>
      <c r="H29" s="5">
        <v>14</v>
      </c>
      <c r="I29" s="10">
        <v>0</v>
      </c>
      <c r="J29" s="6">
        <v>194.88</v>
      </c>
      <c r="K29" s="5"/>
      <c r="L29" s="10"/>
      <c r="M29" s="8"/>
      <c r="N29" s="11">
        <f>IF(B29=0,0,(D29+G29)-(D28+G28))</f>
        <v>75.689999999999984</v>
      </c>
      <c r="O29" s="10">
        <v>1</v>
      </c>
      <c r="P29" s="10">
        <v>1250</v>
      </c>
      <c r="Q29" s="10">
        <v>1300</v>
      </c>
      <c r="R29" s="10">
        <v>9</v>
      </c>
      <c r="S29" s="10">
        <v>52</v>
      </c>
      <c r="T29" s="10"/>
      <c r="U29" s="10"/>
      <c r="V29" s="10">
        <v>512</v>
      </c>
      <c r="W29" s="38" t="s">
        <v>11</v>
      </c>
      <c r="X29" s="38"/>
      <c r="Y29" s="38"/>
      <c r="Z29" s="38"/>
      <c r="AA29" s="38"/>
      <c r="AB29" s="38"/>
      <c r="AC29" s="39">
        <v>2465.58</v>
      </c>
      <c r="AD29" s="39"/>
    </row>
    <row r="30" spans="1:30">
      <c r="A30" s="9">
        <f t="shared" si="3"/>
        <v>23</v>
      </c>
      <c r="B30" s="10">
        <v>1</v>
      </c>
      <c r="C30" s="10">
        <v>4.75</v>
      </c>
      <c r="D30" s="6">
        <f t="shared" si="0"/>
        <v>19.43</v>
      </c>
      <c r="E30" s="5">
        <v>13</v>
      </c>
      <c r="F30" s="7">
        <v>2</v>
      </c>
      <c r="G30" s="6">
        <f t="shared" si="1"/>
        <v>183.28</v>
      </c>
      <c r="H30" s="5">
        <v>1</v>
      </c>
      <c r="I30" s="10">
        <v>3.75</v>
      </c>
      <c r="J30" s="6">
        <f t="shared" ref="J30:J39" si="4">((+H30*12)+I30)*1.16</f>
        <v>18.27</v>
      </c>
      <c r="K30" s="5"/>
      <c r="L30" s="10"/>
      <c r="M30" s="8"/>
      <c r="N30" s="11">
        <v>81.2</v>
      </c>
      <c r="O30" s="10">
        <v>1</v>
      </c>
      <c r="P30" s="10">
        <v>1250</v>
      </c>
      <c r="Q30" s="10">
        <v>1300</v>
      </c>
      <c r="R30" s="10">
        <v>9</v>
      </c>
      <c r="S30" s="10">
        <v>52</v>
      </c>
      <c r="T30" s="10"/>
      <c r="U30" s="10"/>
      <c r="V30" s="10">
        <v>512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4.75</v>
      </c>
      <c r="D31" s="6">
        <f t="shared" si="0"/>
        <v>19.43</v>
      </c>
      <c r="E31" s="5">
        <v>7</v>
      </c>
      <c r="F31" s="7">
        <v>0</v>
      </c>
      <c r="G31" s="6">
        <f t="shared" si="1"/>
        <v>97.44</v>
      </c>
      <c r="H31" s="5">
        <v>1</v>
      </c>
      <c r="I31" s="10">
        <v>3.75</v>
      </c>
      <c r="J31" s="6">
        <f t="shared" si="4"/>
        <v>18.27</v>
      </c>
      <c r="K31" s="5"/>
      <c r="L31" s="10"/>
      <c r="M31" s="8"/>
      <c r="N31" s="11">
        <v>82.07</v>
      </c>
      <c r="O31" s="10">
        <v>1</v>
      </c>
      <c r="P31" s="10">
        <v>1250</v>
      </c>
      <c r="Q31" s="10">
        <v>1300</v>
      </c>
      <c r="R31" s="10">
        <v>0</v>
      </c>
      <c r="S31" s="10">
        <v>51</v>
      </c>
      <c r="T31" s="10"/>
      <c r="U31" s="10"/>
      <c r="V31" s="10">
        <v>508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4.75</v>
      </c>
      <c r="D32" s="6">
        <f t="shared" si="0"/>
        <v>19.43</v>
      </c>
      <c r="E32" s="5">
        <v>13</v>
      </c>
      <c r="F32" s="7">
        <v>2</v>
      </c>
      <c r="G32" s="6">
        <f t="shared" si="1"/>
        <v>183.28</v>
      </c>
      <c r="H32" s="5">
        <v>1</v>
      </c>
      <c r="I32" s="10">
        <v>3.75</v>
      </c>
      <c r="J32" s="6">
        <f t="shared" si="4"/>
        <v>18.27</v>
      </c>
      <c r="K32" s="5"/>
      <c r="L32" s="10"/>
      <c r="M32" s="8"/>
      <c r="N32" s="11">
        <f>IF(B32=0,0,(D32+G32)-(D31+G31))</f>
        <v>85.84</v>
      </c>
      <c r="O32" s="10">
        <v>1</v>
      </c>
      <c r="P32" s="10">
        <v>1250</v>
      </c>
      <c r="Q32" s="10">
        <v>1300</v>
      </c>
      <c r="R32" s="10">
        <v>0</v>
      </c>
      <c r="S32" s="10">
        <v>52</v>
      </c>
      <c r="T32" s="10"/>
      <c r="U32" s="10"/>
      <c r="V32" s="10">
        <v>508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4.75</v>
      </c>
      <c r="D33" s="6">
        <f t="shared" si="0"/>
        <v>19.43</v>
      </c>
      <c r="E33" s="5">
        <v>14</v>
      </c>
      <c r="F33" s="7">
        <v>4</v>
      </c>
      <c r="G33" s="6">
        <f t="shared" si="1"/>
        <v>199.51999999999998</v>
      </c>
      <c r="H33" s="5">
        <v>6</v>
      </c>
      <c r="I33" s="10">
        <v>7</v>
      </c>
      <c r="J33" s="6">
        <f t="shared" si="4"/>
        <v>91.64</v>
      </c>
      <c r="K33" s="5"/>
      <c r="L33" s="10"/>
      <c r="M33" s="8"/>
      <c r="N33" s="11">
        <v>88.45</v>
      </c>
      <c r="O33">
        <v>1</v>
      </c>
      <c r="P33" s="10">
        <v>1250</v>
      </c>
      <c r="Q33" s="10">
        <v>1300</v>
      </c>
      <c r="R33" s="10">
        <v>0</v>
      </c>
      <c r="S33" s="10">
        <v>54</v>
      </c>
      <c r="T33" s="10"/>
      <c r="U33" s="10"/>
      <c r="V33" s="10">
        <v>508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4.75</v>
      </c>
      <c r="D34" s="6">
        <f t="shared" si="0"/>
        <v>19.43</v>
      </c>
      <c r="E34" s="5">
        <v>1</v>
      </c>
      <c r="F34" s="7">
        <v>8</v>
      </c>
      <c r="G34" s="6">
        <f t="shared" si="1"/>
        <v>23.2</v>
      </c>
      <c r="H34" s="5">
        <v>12</v>
      </c>
      <c r="I34" s="10">
        <v>8</v>
      </c>
      <c r="J34" s="6">
        <f t="shared" si="4"/>
        <v>176.32</v>
      </c>
      <c r="K34" s="5"/>
      <c r="L34" s="10"/>
      <c r="M34" s="8"/>
      <c r="N34" s="11">
        <v>84.68</v>
      </c>
      <c r="O34">
        <v>1</v>
      </c>
      <c r="P34" s="10">
        <v>1250</v>
      </c>
      <c r="Q34" s="10">
        <v>1300</v>
      </c>
      <c r="R34" s="10">
        <v>0</v>
      </c>
      <c r="S34" s="10">
        <v>52</v>
      </c>
      <c r="T34" s="10"/>
      <c r="U34" s="10"/>
      <c r="V34" s="10">
        <v>505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4.75</v>
      </c>
      <c r="D35" s="6">
        <f t="shared" si="0"/>
        <v>19.43</v>
      </c>
      <c r="E35" s="5">
        <v>5</v>
      </c>
      <c r="F35" s="7">
        <v>7</v>
      </c>
      <c r="G35" s="6">
        <f t="shared" si="1"/>
        <v>77.72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76.56</v>
      </c>
      <c r="O35">
        <v>1</v>
      </c>
      <c r="P35" s="10">
        <v>1250</v>
      </c>
      <c r="Q35" s="10">
        <v>1300</v>
      </c>
      <c r="R35" s="10">
        <v>0</v>
      </c>
      <c r="S35" s="10">
        <v>52</v>
      </c>
      <c r="T35" s="10"/>
      <c r="U35" s="10"/>
      <c r="V35" s="10">
        <v>493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4.75</v>
      </c>
      <c r="D36" s="6">
        <f t="shared" si="0"/>
        <v>19.43</v>
      </c>
      <c r="E36" s="5">
        <v>11</v>
      </c>
      <c r="F36" s="7">
        <v>7</v>
      </c>
      <c r="G36" s="6">
        <f t="shared" si="1"/>
        <v>161.23999999999998</v>
      </c>
      <c r="H36" s="5">
        <v>1</v>
      </c>
      <c r="I36" s="10">
        <v>11</v>
      </c>
      <c r="J36" s="6">
        <f t="shared" si="4"/>
        <v>26.68</v>
      </c>
      <c r="K36" s="5"/>
      <c r="L36" s="10"/>
      <c r="M36" s="8"/>
      <c r="N36" s="11">
        <v>86.13</v>
      </c>
      <c r="O36">
        <v>1</v>
      </c>
      <c r="P36" s="10">
        <v>1250</v>
      </c>
      <c r="Q36" s="10">
        <v>1300</v>
      </c>
      <c r="R36" s="10">
        <v>0</v>
      </c>
      <c r="S36" s="10">
        <v>50</v>
      </c>
      <c r="T36" s="10"/>
      <c r="U36" s="10"/>
      <c r="V36" s="10">
        <v>492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4.75</v>
      </c>
      <c r="D37" s="6">
        <f t="shared" si="0"/>
        <v>19.43</v>
      </c>
      <c r="E37" s="5">
        <v>13</v>
      </c>
      <c r="F37" s="7">
        <v>11</v>
      </c>
      <c r="G37" s="6">
        <f t="shared" si="1"/>
        <v>193.72</v>
      </c>
      <c r="H37" s="5">
        <v>5</v>
      </c>
      <c r="I37" s="10">
        <v>4</v>
      </c>
      <c r="J37" s="6">
        <f t="shared" si="4"/>
        <v>74.239999999999995</v>
      </c>
      <c r="K37" s="5"/>
      <c r="L37" s="10"/>
      <c r="M37" s="8"/>
      <c r="N37" s="11">
        <v>85.04</v>
      </c>
      <c r="O37">
        <v>1</v>
      </c>
      <c r="P37" s="10">
        <v>1250</v>
      </c>
      <c r="Q37" s="10">
        <v>1300</v>
      </c>
      <c r="R37" s="10">
        <v>0</v>
      </c>
      <c r="S37" s="10">
        <v>53</v>
      </c>
      <c r="T37" s="10"/>
      <c r="U37" s="10"/>
      <c r="V37" s="10">
        <v>492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4.75</v>
      </c>
      <c r="D39" s="6">
        <f t="shared" si="0"/>
        <v>19.43</v>
      </c>
      <c r="E39" s="5">
        <v>13</v>
      </c>
      <c r="F39" s="7">
        <v>11</v>
      </c>
      <c r="G39" s="6">
        <f t="shared" si="1"/>
        <v>193.72</v>
      </c>
      <c r="H39" s="5">
        <v>11</v>
      </c>
      <c r="I39" s="10">
        <v>2</v>
      </c>
      <c r="J39" s="6">
        <f t="shared" si="4"/>
        <v>155.44</v>
      </c>
      <c r="K39" s="5"/>
      <c r="L39" s="10"/>
      <c r="M39" s="8"/>
      <c r="N39" s="11">
        <v>81.2</v>
      </c>
      <c r="O39" s="10">
        <v>1</v>
      </c>
      <c r="P39" s="10">
        <v>1250</v>
      </c>
      <c r="Q39" s="10">
        <v>1300</v>
      </c>
      <c r="R39" s="10">
        <v>0</v>
      </c>
      <c r="S39" s="10">
        <v>51</v>
      </c>
      <c r="T39" s="10"/>
      <c r="U39" s="10"/>
      <c r="V39" s="10">
        <v>491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2469.2199999999998</v>
      </c>
      <c r="O40" s="10">
        <v>1</v>
      </c>
      <c r="T40" s="22" t="s">
        <v>34</v>
      </c>
      <c r="U40" s="20">
        <f>SUM(U9:U39)</f>
        <v>0</v>
      </c>
      <c r="V40" s="20">
        <f>SUM(V9:V39)</f>
        <v>15372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10">
        <v>1</v>
      </c>
      <c r="Q41" t="s">
        <v>47</v>
      </c>
      <c r="U41" s="9"/>
      <c r="V41" s="9"/>
    </row>
    <row r="42" spans="1:30">
      <c r="K42" t="s">
        <v>48</v>
      </c>
      <c r="N42" s="9">
        <f>N40+N41</f>
        <v>2469.2199999999998</v>
      </c>
      <c r="O42" s="10">
        <v>1</v>
      </c>
      <c r="S42" t="s">
        <v>48</v>
      </c>
      <c r="U42" s="9">
        <f>U40+U41</f>
        <v>0</v>
      </c>
      <c r="V42" s="9">
        <f>V40+V41</f>
        <v>15372</v>
      </c>
    </row>
    <row r="43" spans="1:30">
      <c r="O43" s="10"/>
    </row>
    <row r="44" spans="1:30">
      <c r="O44" s="10"/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1.1640625" customWidth="1"/>
    <col min="25" max="25" width="11.5" customWidth="1"/>
    <col min="26" max="26" width="4.1640625" customWidth="1"/>
    <col min="27" max="27" width="5.83203125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3</v>
      </c>
      <c r="F8" s="7">
        <v>4</v>
      </c>
      <c r="G8" s="6">
        <f t="shared" ref="G8:G39" si="1">((+E8*12)+F8)*1.16</f>
        <v>46.4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9</v>
      </c>
      <c r="F9" s="7">
        <v>3</v>
      </c>
      <c r="G9" s="6">
        <f t="shared" si="1"/>
        <v>128.76</v>
      </c>
      <c r="H9" s="5"/>
      <c r="I9" s="10"/>
      <c r="J9" s="6">
        <f t="shared" si="2"/>
        <v>0</v>
      </c>
      <c r="K9" s="5"/>
      <c r="L9" s="10"/>
      <c r="M9" s="8"/>
      <c r="N9" s="11">
        <v>85.26</v>
      </c>
      <c r="O9" s="10">
        <v>1</v>
      </c>
      <c r="P9" s="10">
        <v>1300</v>
      </c>
      <c r="Q9" s="10">
        <v>1300</v>
      </c>
      <c r="R9" s="10">
        <v>9</v>
      </c>
      <c r="S9" s="10">
        <v>54</v>
      </c>
      <c r="T9" s="10"/>
      <c r="U9" s="10"/>
      <c r="V9" s="10">
        <v>497</v>
      </c>
      <c r="W9" s="12">
        <v>41334</v>
      </c>
      <c r="X9" s="10">
        <v>4548302</v>
      </c>
      <c r="Y9" s="10">
        <v>10054782</v>
      </c>
      <c r="Z9" s="10">
        <v>14</v>
      </c>
      <c r="AA9" s="10">
        <v>5.5</v>
      </c>
      <c r="AB9" s="10">
        <v>2</v>
      </c>
      <c r="AC9" s="11">
        <v>0</v>
      </c>
      <c r="AD9" s="13">
        <v>171.1</v>
      </c>
    </row>
    <row r="10" spans="1:30">
      <c r="A10" s="9">
        <f t="shared" ref="A10:A36" si="3">SUM(A9+1)</f>
        <v>3</v>
      </c>
      <c r="B10" s="10">
        <v>2</v>
      </c>
      <c r="C10" s="10">
        <v>6</v>
      </c>
      <c r="D10" s="6">
        <f t="shared" si="0"/>
        <v>34.799999999999997</v>
      </c>
      <c r="E10" s="5">
        <v>14</v>
      </c>
      <c r="F10" s="7">
        <v>3</v>
      </c>
      <c r="G10" s="6">
        <f t="shared" si="1"/>
        <v>198.35999999999999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74.239999999999981</v>
      </c>
      <c r="O10" s="10">
        <v>1</v>
      </c>
      <c r="P10" s="10">
        <v>1300</v>
      </c>
      <c r="Q10" s="10">
        <v>1300</v>
      </c>
      <c r="R10" s="10">
        <v>9</v>
      </c>
      <c r="S10" s="10">
        <v>51</v>
      </c>
      <c r="T10" s="10"/>
      <c r="U10" s="10"/>
      <c r="V10" s="10">
        <v>527</v>
      </c>
      <c r="W10" s="12" t="s">
        <v>160</v>
      </c>
      <c r="X10" s="10" t="s">
        <v>161</v>
      </c>
      <c r="Y10" s="10">
        <v>10056656</v>
      </c>
      <c r="Z10" s="10">
        <v>14</v>
      </c>
      <c r="AA10" s="10">
        <v>3.75</v>
      </c>
      <c r="AB10" s="10">
        <v>1</v>
      </c>
      <c r="AC10" s="11">
        <v>9.75</v>
      </c>
      <c r="AD10" s="13">
        <v>174</v>
      </c>
    </row>
    <row r="11" spans="1:30">
      <c r="A11" s="9">
        <f t="shared" si="3"/>
        <v>4</v>
      </c>
      <c r="B11" s="10">
        <v>8</v>
      </c>
      <c r="C11" s="10">
        <v>3</v>
      </c>
      <c r="D11" s="6">
        <f t="shared" si="0"/>
        <v>114.83999999999999</v>
      </c>
      <c r="E11" s="5">
        <v>14</v>
      </c>
      <c r="F11" s="7">
        <v>3</v>
      </c>
      <c r="G11" s="6">
        <f t="shared" si="1"/>
        <v>198.35999999999999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80.04000000000002</v>
      </c>
      <c r="O11" s="10">
        <v>1</v>
      </c>
      <c r="P11" s="10">
        <v>1300</v>
      </c>
      <c r="Q11" s="10">
        <v>1300</v>
      </c>
      <c r="R11" s="10">
        <v>9</v>
      </c>
      <c r="S11" s="10">
        <v>50</v>
      </c>
      <c r="T11" s="10"/>
      <c r="U11" s="10"/>
      <c r="V11" s="10">
        <v>538</v>
      </c>
      <c r="W11" s="12">
        <v>41338</v>
      </c>
      <c r="X11" s="10" t="s">
        <v>162</v>
      </c>
      <c r="Y11" s="10">
        <v>10057723</v>
      </c>
      <c r="Z11" s="10">
        <v>14</v>
      </c>
      <c r="AA11" s="10">
        <v>6</v>
      </c>
      <c r="AB11" s="10">
        <v>1</v>
      </c>
      <c r="AC11" s="11">
        <v>11.5</v>
      </c>
      <c r="AD11" s="13">
        <v>174.58</v>
      </c>
    </row>
    <row r="12" spans="1:30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1</v>
      </c>
      <c r="F12" s="7">
        <v>9.75</v>
      </c>
      <c r="G12" s="6">
        <f t="shared" si="1"/>
        <v>25.229999999999997</v>
      </c>
      <c r="H12" s="5"/>
      <c r="I12" s="10"/>
      <c r="J12" s="6">
        <f t="shared" si="2"/>
        <v>0</v>
      </c>
      <c r="K12" s="5"/>
      <c r="L12" s="10"/>
      <c r="M12" s="8"/>
      <c r="N12" s="11">
        <v>83.23</v>
      </c>
      <c r="O12" s="10">
        <v>1</v>
      </c>
      <c r="P12" s="10">
        <v>1300</v>
      </c>
      <c r="Q12" s="10">
        <v>1300</v>
      </c>
      <c r="R12" s="10">
        <v>9</v>
      </c>
      <c r="S12" s="10">
        <v>51</v>
      </c>
      <c r="T12" s="10"/>
      <c r="U12" s="10"/>
      <c r="V12" s="10">
        <v>536</v>
      </c>
      <c r="W12" s="12">
        <v>41341</v>
      </c>
      <c r="X12" s="10" t="s">
        <v>163</v>
      </c>
      <c r="Y12" s="10">
        <v>10060201</v>
      </c>
      <c r="Z12" s="10">
        <v>14</v>
      </c>
      <c r="AA12" s="10">
        <v>4.25</v>
      </c>
      <c r="AB12" s="10">
        <v>1</v>
      </c>
      <c r="AC12" s="11">
        <v>11.25</v>
      </c>
      <c r="AD12" s="13">
        <v>172.84</v>
      </c>
    </row>
    <row r="13" spans="1:30">
      <c r="A13" s="9">
        <f t="shared" si="3"/>
        <v>6</v>
      </c>
      <c r="B13" s="10">
        <v>1</v>
      </c>
      <c r="C13" s="10">
        <v>11.5</v>
      </c>
      <c r="D13" s="6">
        <f t="shared" si="0"/>
        <v>27.259999999999998</v>
      </c>
      <c r="E13" s="5">
        <v>7</v>
      </c>
      <c r="F13" s="7">
        <v>5</v>
      </c>
      <c r="G13" s="6">
        <f t="shared" si="1"/>
        <v>103.24</v>
      </c>
      <c r="H13" s="5"/>
      <c r="I13" s="10"/>
      <c r="J13" s="6">
        <f t="shared" si="2"/>
        <v>0</v>
      </c>
      <c r="K13" s="5"/>
      <c r="L13" s="10"/>
      <c r="M13" s="8"/>
      <c r="N13" s="11">
        <v>82.65</v>
      </c>
      <c r="O13" s="10">
        <v>1</v>
      </c>
      <c r="P13" s="10">
        <v>1300</v>
      </c>
      <c r="Q13" s="10">
        <v>1300</v>
      </c>
      <c r="R13" s="10">
        <v>9</v>
      </c>
      <c r="S13" s="10">
        <v>50</v>
      </c>
      <c r="T13" s="10"/>
      <c r="U13" s="10"/>
      <c r="V13" s="10">
        <v>521</v>
      </c>
      <c r="W13" s="12">
        <v>41343</v>
      </c>
      <c r="X13" s="10" t="s">
        <v>122</v>
      </c>
      <c r="Y13" s="10">
        <v>10061620</v>
      </c>
      <c r="Z13" s="10">
        <v>14</v>
      </c>
      <c r="AA13" s="10">
        <v>5.5</v>
      </c>
      <c r="AB13" s="10">
        <v>1</v>
      </c>
      <c r="AC13" s="11">
        <v>11</v>
      </c>
      <c r="AD13" s="13">
        <v>174.58</v>
      </c>
    </row>
    <row r="14" spans="1:30">
      <c r="A14" s="9">
        <f t="shared" si="3"/>
        <v>7</v>
      </c>
      <c r="B14" s="10">
        <v>1</v>
      </c>
      <c r="C14" s="10">
        <v>11.5</v>
      </c>
      <c r="D14" s="6">
        <f t="shared" si="0"/>
        <v>27.259999999999998</v>
      </c>
      <c r="E14" s="5">
        <v>13</v>
      </c>
      <c r="F14" s="7">
        <v>3</v>
      </c>
      <c r="G14" s="6">
        <f t="shared" si="1"/>
        <v>184.44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81.199999999999989</v>
      </c>
      <c r="O14" s="10">
        <v>1</v>
      </c>
      <c r="P14" s="10">
        <v>1300</v>
      </c>
      <c r="Q14" s="10">
        <v>1300</v>
      </c>
      <c r="R14" s="10">
        <v>9</v>
      </c>
      <c r="S14" s="10">
        <v>47</v>
      </c>
      <c r="T14" s="10"/>
      <c r="U14" s="10"/>
      <c r="V14" s="10">
        <v>525</v>
      </c>
      <c r="W14" s="12">
        <v>41345</v>
      </c>
      <c r="X14" s="10" t="s">
        <v>163</v>
      </c>
      <c r="Y14" s="10">
        <v>10063288</v>
      </c>
      <c r="Z14" s="10">
        <v>14</v>
      </c>
      <c r="AA14" s="10">
        <v>4.25</v>
      </c>
      <c r="AB14" s="10">
        <v>2</v>
      </c>
      <c r="AC14" s="11">
        <v>2.75</v>
      </c>
      <c r="AD14" s="13">
        <v>168.78</v>
      </c>
    </row>
    <row r="15" spans="1:30">
      <c r="A15" s="9">
        <f t="shared" si="3"/>
        <v>8</v>
      </c>
      <c r="B15" s="10">
        <v>6</v>
      </c>
      <c r="C15" s="10">
        <v>5</v>
      </c>
      <c r="D15" s="6">
        <f t="shared" si="0"/>
        <v>89.32</v>
      </c>
      <c r="E15" s="5">
        <v>14</v>
      </c>
      <c r="F15" s="7">
        <v>3</v>
      </c>
      <c r="G15" s="6">
        <f t="shared" si="1"/>
        <v>198.35999999999999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75.979999999999961</v>
      </c>
      <c r="O15" s="10">
        <v>1</v>
      </c>
      <c r="P15" s="10">
        <v>1300</v>
      </c>
      <c r="Q15" s="10">
        <v>1300</v>
      </c>
      <c r="R15" s="10">
        <v>9</v>
      </c>
      <c r="S15" s="10">
        <v>48</v>
      </c>
      <c r="T15" s="10"/>
      <c r="U15" s="10"/>
      <c r="V15" s="10">
        <v>525</v>
      </c>
      <c r="W15" s="12">
        <v>41348</v>
      </c>
      <c r="X15" s="10">
        <v>4548302</v>
      </c>
      <c r="Y15" s="10">
        <v>10064998</v>
      </c>
      <c r="Z15" s="10">
        <v>14</v>
      </c>
      <c r="AA15" s="10">
        <v>5.25</v>
      </c>
      <c r="AB15" s="10">
        <v>2</v>
      </c>
      <c r="AC15" s="11">
        <v>0</v>
      </c>
      <c r="AD15" s="13">
        <v>173.13</v>
      </c>
    </row>
    <row r="16" spans="1:30">
      <c r="A16" s="9">
        <f t="shared" si="3"/>
        <v>9</v>
      </c>
      <c r="B16" s="10">
        <v>12</v>
      </c>
      <c r="C16" s="10">
        <v>3</v>
      </c>
      <c r="D16" s="6">
        <f t="shared" si="0"/>
        <v>170.51999999999998</v>
      </c>
      <c r="E16" s="5">
        <v>1</v>
      </c>
      <c r="F16" s="7">
        <v>11.25</v>
      </c>
      <c r="G16" s="6">
        <f t="shared" si="1"/>
        <v>26.97</v>
      </c>
      <c r="H16" s="5"/>
      <c r="I16" s="10"/>
      <c r="J16" s="6">
        <f t="shared" si="2"/>
        <v>0</v>
      </c>
      <c r="K16" s="5"/>
      <c r="L16" s="10"/>
      <c r="M16" s="8"/>
      <c r="N16" s="11">
        <v>82.65</v>
      </c>
      <c r="O16" s="10">
        <v>1</v>
      </c>
      <c r="P16" s="10">
        <v>1300</v>
      </c>
      <c r="Q16" s="10">
        <v>1300</v>
      </c>
      <c r="R16" s="10">
        <v>9</v>
      </c>
      <c r="S16" s="10">
        <v>50</v>
      </c>
      <c r="T16" s="10"/>
      <c r="U16" s="10"/>
      <c r="V16" s="10">
        <v>527</v>
      </c>
      <c r="W16" s="12">
        <v>41349</v>
      </c>
      <c r="X16" s="10" t="s">
        <v>163</v>
      </c>
      <c r="Y16" s="10">
        <v>10066227</v>
      </c>
      <c r="Z16" s="10">
        <v>14</v>
      </c>
      <c r="AA16" s="10">
        <v>4</v>
      </c>
      <c r="AB16" s="10">
        <v>1</v>
      </c>
      <c r="AC16" s="11">
        <v>3.5</v>
      </c>
      <c r="AD16" s="13">
        <v>181.54</v>
      </c>
    </row>
    <row r="17" spans="1:30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5</v>
      </c>
      <c r="F17" s="7">
        <v>5</v>
      </c>
      <c r="G17" s="6">
        <f t="shared" si="1"/>
        <v>75.399999999999991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76.27000000000001</v>
      </c>
      <c r="O17" s="10">
        <v>1</v>
      </c>
      <c r="P17" s="10">
        <v>1300</v>
      </c>
      <c r="Q17" s="10">
        <v>1300</v>
      </c>
      <c r="R17" s="10">
        <v>9</v>
      </c>
      <c r="S17" s="10">
        <v>49</v>
      </c>
      <c r="T17" s="10"/>
      <c r="U17" s="10"/>
      <c r="V17" s="10">
        <v>519</v>
      </c>
      <c r="W17" s="24" t="s">
        <v>164</v>
      </c>
      <c r="X17" s="10" t="s">
        <v>163</v>
      </c>
      <c r="Y17" s="10">
        <v>10067511</v>
      </c>
      <c r="Z17" s="10">
        <v>12</v>
      </c>
      <c r="AA17" s="10">
        <v>3</v>
      </c>
      <c r="AB17" s="10">
        <v>1</v>
      </c>
      <c r="AC17" s="11">
        <v>3.5</v>
      </c>
      <c r="AD17" s="13">
        <v>152.54</v>
      </c>
    </row>
    <row r="18" spans="1:30">
      <c r="A18" s="9">
        <f t="shared" si="3"/>
        <v>11</v>
      </c>
      <c r="B18" s="10">
        <v>1</v>
      </c>
      <c r="C18" s="10">
        <v>11</v>
      </c>
      <c r="D18" s="6">
        <f t="shared" si="0"/>
        <v>26.68</v>
      </c>
      <c r="E18" s="5">
        <v>10</v>
      </c>
      <c r="F18" s="7">
        <v>9</v>
      </c>
      <c r="G18" s="6">
        <f t="shared" si="1"/>
        <v>149.63999999999999</v>
      </c>
      <c r="H18" s="5"/>
      <c r="I18" s="10"/>
      <c r="J18" s="6">
        <f t="shared" si="2"/>
        <v>0</v>
      </c>
      <c r="K18" s="5"/>
      <c r="L18" s="10"/>
      <c r="M18" s="8"/>
      <c r="N18" s="11">
        <v>77.14</v>
      </c>
      <c r="O18" s="10">
        <v>1</v>
      </c>
      <c r="P18" s="10">
        <v>1300</v>
      </c>
      <c r="Q18" s="10">
        <v>1300</v>
      </c>
      <c r="R18" s="10">
        <v>9</v>
      </c>
      <c r="S18" s="10">
        <v>48</v>
      </c>
      <c r="T18" s="10"/>
      <c r="U18" s="10"/>
      <c r="V18" s="10">
        <v>521</v>
      </c>
      <c r="W18" s="24" t="s">
        <v>165</v>
      </c>
      <c r="X18" s="10">
        <v>4548302</v>
      </c>
      <c r="Y18" s="10">
        <v>10068985</v>
      </c>
      <c r="Z18" s="10">
        <v>14</v>
      </c>
      <c r="AA18" s="10">
        <v>4</v>
      </c>
      <c r="AB18" s="10">
        <v>1</v>
      </c>
      <c r="AC18" s="11">
        <v>9</v>
      </c>
      <c r="AD18" s="13">
        <v>175.16</v>
      </c>
    </row>
    <row r="19" spans="1:30">
      <c r="A19" s="9">
        <f t="shared" si="3"/>
        <v>12</v>
      </c>
      <c r="B19" s="10">
        <v>4</v>
      </c>
      <c r="C19" s="10">
        <v>2</v>
      </c>
      <c r="D19" s="6">
        <f t="shared" si="0"/>
        <v>57.999999999999993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80.039999999999964</v>
      </c>
      <c r="O19" s="10">
        <v>1</v>
      </c>
      <c r="P19" s="10">
        <v>1300</v>
      </c>
      <c r="Q19" s="10">
        <v>1300</v>
      </c>
      <c r="R19" s="10">
        <v>9</v>
      </c>
      <c r="S19" s="10">
        <v>48</v>
      </c>
      <c r="T19" s="10"/>
      <c r="U19" s="10"/>
      <c r="V19" s="10">
        <v>517</v>
      </c>
      <c r="W19" s="10" t="s">
        <v>166</v>
      </c>
      <c r="X19" s="10">
        <v>4548302</v>
      </c>
      <c r="Y19" s="10">
        <v>10070685</v>
      </c>
      <c r="Z19" s="10">
        <v>14</v>
      </c>
      <c r="AA19" s="10">
        <v>5</v>
      </c>
      <c r="AB19" s="10">
        <v>1</v>
      </c>
      <c r="AC19" s="11">
        <v>7.75</v>
      </c>
      <c r="AD19" s="13">
        <v>177.77</v>
      </c>
    </row>
    <row r="20" spans="1:30">
      <c r="A20" s="9">
        <f t="shared" si="3"/>
        <v>13</v>
      </c>
      <c r="B20" s="10">
        <v>10</v>
      </c>
      <c r="C20" s="10">
        <v>0</v>
      </c>
      <c r="D20" s="6">
        <f t="shared" si="0"/>
        <v>139.19999999999999</v>
      </c>
      <c r="E20" s="5">
        <v>2</v>
      </c>
      <c r="F20" s="7">
        <v>2.75</v>
      </c>
      <c r="G20" s="6">
        <f t="shared" si="1"/>
        <v>31.029999999999998</v>
      </c>
      <c r="H20" s="5"/>
      <c r="I20" s="10"/>
      <c r="J20" s="6">
        <f t="shared" si="2"/>
        <v>0</v>
      </c>
      <c r="K20" s="5"/>
      <c r="L20" s="10"/>
      <c r="M20" s="8"/>
      <c r="N20" s="11">
        <v>82.65</v>
      </c>
      <c r="O20" s="10">
        <v>1</v>
      </c>
      <c r="P20" s="10">
        <v>1300</v>
      </c>
      <c r="Q20" s="10">
        <v>1300</v>
      </c>
      <c r="R20" s="10">
        <v>9</v>
      </c>
      <c r="S20" s="10">
        <v>51</v>
      </c>
      <c r="T20" s="10"/>
      <c r="U20" s="10"/>
      <c r="V20" s="14">
        <v>520</v>
      </c>
      <c r="W20" s="42" t="s">
        <v>34</v>
      </c>
      <c r="X20" s="42"/>
      <c r="Y20" s="42"/>
      <c r="Z20" s="42"/>
      <c r="AA20" s="42"/>
      <c r="AB20" s="42"/>
      <c r="AC20" s="42"/>
      <c r="AD20" s="15">
        <v>2594.92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9</v>
      </c>
      <c r="G21" s="6">
        <f t="shared" si="1"/>
        <v>52.199999999999996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80.329999999999984</v>
      </c>
      <c r="O21" s="10">
        <v>1</v>
      </c>
      <c r="P21" s="10">
        <v>1300</v>
      </c>
      <c r="Q21" s="10">
        <v>1300</v>
      </c>
      <c r="R21" s="16">
        <v>9</v>
      </c>
      <c r="S21" s="10">
        <v>51</v>
      </c>
      <c r="T21" s="10"/>
      <c r="U21" s="10"/>
      <c r="V21" s="10">
        <v>498</v>
      </c>
      <c r="W21" s="35" t="s">
        <v>167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0</v>
      </c>
      <c r="D22" s="6">
        <f t="shared" si="0"/>
        <v>27.839999999999996</v>
      </c>
      <c r="E22" s="5">
        <v>9</v>
      </c>
      <c r="F22" s="7">
        <v>4</v>
      </c>
      <c r="G22" s="6">
        <f t="shared" si="1"/>
        <v>129.91999999999999</v>
      </c>
      <c r="H22" s="5"/>
      <c r="I22" s="10"/>
      <c r="J22" s="6">
        <f t="shared" si="2"/>
        <v>0</v>
      </c>
      <c r="K22" s="5"/>
      <c r="L22" s="10"/>
      <c r="M22" s="8"/>
      <c r="N22" s="11">
        <v>80.33</v>
      </c>
      <c r="O22" s="10">
        <v>1</v>
      </c>
      <c r="P22" s="10">
        <v>1250</v>
      </c>
      <c r="Q22" s="10">
        <v>1300</v>
      </c>
      <c r="R22" s="10">
        <v>9</v>
      </c>
      <c r="S22" s="10">
        <v>56</v>
      </c>
      <c r="T22" s="10"/>
      <c r="U22" s="10"/>
      <c r="V22" s="10">
        <v>502</v>
      </c>
      <c r="W22" s="10" t="s">
        <v>168</v>
      </c>
      <c r="X22" s="10" t="s">
        <v>163</v>
      </c>
      <c r="Y22" s="10">
        <v>10072030</v>
      </c>
      <c r="Z22" s="10">
        <v>14</v>
      </c>
      <c r="AA22" s="10">
        <v>3.75</v>
      </c>
      <c r="AB22" s="10">
        <v>1</v>
      </c>
      <c r="AC22" s="10">
        <v>10.25</v>
      </c>
      <c r="AD22" s="10">
        <v>173.42</v>
      </c>
    </row>
    <row r="23" spans="1:30">
      <c r="A23" s="9">
        <f t="shared" si="3"/>
        <v>16</v>
      </c>
      <c r="B23" s="10">
        <v>3</v>
      </c>
      <c r="C23" s="10">
        <v>0</v>
      </c>
      <c r="D23" s="6">
        <f t="shared" si="0"/>
        <v>41.76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82.359999999999985</v>
      </c>
      <c r="O23" s="10">
        <v>1</v>
      </c>
      <c r="P23" s="10">
        <v>1250</v>
      </c>
      <c r="Q23" s="10">
        <v>1300</v>
      </c>
      <c r="R23" s="10">
        <v>9</v>
      </c>
      <c r="S23" s="10">
        <v>57</v>
      </c>
      <c r="T23" s="10"/>
      <c r="U23" s="10"/>
      <c r="V23" s="10">
        <v>506</v>
      </c>
      <c r="W23" s="10" t="s">
        <v>169</v>
      </c>
      <c r="X23" s="10">
        <v>4548302</v>
      </c>
      <c r="Y23" s="10">
        <v>10074396</v>
      </c>
      <c r="Z23" s="10">
        <v>14</v>
      </c>
      <c r="AA23" s="10">
        <v>5.75</v>
      </c>
      <c r="AB23" s="10">
        <v>2</v>
      </c>
      <c r="AC23" s="10">
        <v>0.25</v>
      </c>
      <c r="AD23" s="10">
        <v>173.42</v>
      </c>
    </row>
    <row r="24" spans="1:30">
      <c r="A24" s="9">
        <f t="shared" si="3"/>
        <v>17</v>
      </c>
      <c r="B24" s="10">
        <v>8</v>
      </c>
      <c r="C24" s="10">
        <v>8</v>
      </c>
      <c r="D24" s="6">
        <f t="shared" si="0"/>
        <v>120.63999999999999</v>
      </c>
      <c r="E24" s="5">
        <v>1</v>
      </c>
      <c r="F24" s="7">
        <v>3.5</v>
      </c>
      <c r="G24" s="6">
        <f t="shared" si="1"/>
        <v>17.98</v>
      </c>
      <c r="H24" s="5"/>
      <c r="I24" s="10"/>
      <c r="J24" s="6">
        <f t="shared" si="2"/>
        <v>0</v>
      </c>
      <c r="K24" s="5"/>
      <c r="L24" s="10"/>
      <c r="M24" s="8"/>
      <c r="N24" s="11">
        <v>80.040000000000006</v>
      </c>
      <c r="O24" s="10">
        <v>1</v>
      </c>
      <c r="P24" s="10">
        <v>1250</v>
      </c>
      <c r="Q24" s="10">
        <v>1300</v>
      </c>
      <c r="R24" s="10">
        <v>9</v>
      </c>
      <c r="S24" s="10">
        <v>55</v>
      </c>
      <c r="T24" s="10"/>
      <c r="U24" s="10"/>
      <c r="V24" s="10">
        <v>501</v>
      </c>
      <c r="W24" s="10" t="s">
        <v>170</v>
      </c>
      <c r="X24" s="10" t="s">
        <v>163</v>
      </c>
      <c r="Y24" s="10">
        <v>10075159</v>
      </c>
      <c r="Z24" s="10">
        <v>14</v>
      </c>
      <c r="AA24" s="10">
        <v>1.25</v>
      </c>
      <c r="AB24" s="10">
        <v>1</v>
      </c>
      <c r="AC24" s="10">
        <v>4.5</v>
      </c>
      <c r="AD24" s="10">
        <v>177.19</v>
      </c>
    </row>
    <row r="25" spans="1:30">
      <c r="A25" s="9">
        <f t="shared" si="3"/>
        <v>18</v>
      </c>
      <c r="B25" s="10">
        <v>3</v>
      </c>
      <c r="C25" s="10">
        <v>8</v>
      </c>
      <c r="D25" s="6">
        <f t="shared" si="0"/>
        <v>51.04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2"/>
        <v>0</v>
      </c>
      <c r="K25" s="5"/>
      <c r="L25" s="10"/>
      <c r="M25" s="8"/>
      <c r="N25" s="11">
        <v>82.94</v>
      </c>
      <c r="O25" s="10">
        <v>1</v>
      </c>
      <c r="P25" s="10">
        <v>1250</v>
      </c>
      <c r="Q25" s="10">
        <v>1300</v>
      </c>
      <c r="R25" s="10">
        <v>9</v>
      </c>
      <c r="S25" s="10">
        <v>57</v>
      </c>
      <c r="T25" s="10"/>
      <c r="U25" s="10"/>
      <c r="V25" s="17">
        <v>506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9</v>
      </c>
      <c r="C26" s="10">
        <v>3</v>
      </c>
      <c r="D26" s="6">
        <f t="shared" si="0"/>
        <v>128.76</v>
      </c>
      <c r="E26" s="5">
        <v>1</v>
      </c>
      <c r="F26" s="7">
        <v>3.5</v>
      </c>
      <c r="G26" s="6">
        <f t="shared" si="1"/>
        <v>17.98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77.719999999999985</v>
      </c>
      <c r="O26" s="10">
        <v>1</v>
      </c>
      <c r="P26" s="10">
        <v>1250</v>
      </c>
      <c r="Q26" s="10">
        <v>1300</v>
      </c>
      <c r="R26" s="10">
        <v>9</v>
      </c>
      <c r="S26" s="10">
        <v>56</v>
      </c>
      <c r="T26" s="10"/>
      <c r="U26" s="10"/>
      <c r="V26" s="10">
        <v>505</v>
      </c>
      <c r="W26" s="44" t="s">
        <v>37</v>
      </c>
      <c r="X26" s="44"/>
      <c r="Y26" s="44"/>
      <c r="Z26" s="44"/>
      <c r="AA26" s="44"/>
      <c r="AB26" s="44"/>
      <c r="AC26" s="39">
        <v>138.04</v>
      </c>
      <c r="AD26" s="39"/>
    </row>
    <row r="27" spans="1:30">
      <c r="A27" s="9">
        <f t="shared" si="3"/>
        <v>20</v>
      </c>
      <c r="B27" s="10">
        <v>1</v>
      </c>
      <c r="C27" s="10">
        <v>9</v>
      </c>
      <c r="D27" s="6">
        <f t="shared" si="0"/>
        <v>24.36</v>
      </c>
      <c r="E27" s="5">
        <v>1</v>
      </c>
      <c r="F27" s="7">
        <v>7</v>
      </c>
      <c r="G27" s="6">
        <f t="shared" si="1"/>
        <v>22.04</v>
      </c>
      <c r="H27" s="5"/>
      <c r="I27" s="10"/>
      <c r="J27" s="6">
        <f t="shared" si="2"/>
        <v>0</v>
      </c>
      <c r="K27" s="5"/>
      <c r="L27" s="10"/>
      <c r="M27" s="8"/>
      <c r="N27" s="11">
        <v>74.819999999999993</v>
      </c>
      <c r="O27" s="10">
        <v>1</v>
      </c>
      <c r="P27" s="10">
        <v>1250</v>
      </c>
      <c r="Q27" s="10">
        <v>1300</v>
      </c>
      <c r="R27" s="10">
        <v>9</v>
      </c>
      <c r="S27" s="10">
        <v>52</v>
      </c>
      <c r="T27" s="10"/>
      <c r="U27" s="10"/>
      <c r="V27" s="10">
        <v>511</v>
      </c>
      <c r="W27" s="38" t="s">
        <v>13</v>
      </c>
      <c r="X27" s="38"/>
      <c r="Y27" s="38"/>
      <c r="Z27" s="38"/>
      <c r="AA27" s="38"/>
      <c r="AB27" s="38"/>
      <c r="AC27" s="39">
        <v>2594.92</v>
      </c>
      <c r="AD27" s="39"/>
    </row>
    <row r="28" spans="1:30">
      <c r="A28" s="9">
        <f t="shared" si="3"/>
        <v>21</v>
      </c>
      <c r="B28" s="10">
        <v>1</v>
      </c>
      <c r="C28" s="10">
        <v>9</v>
      </c>
      <c r="D28" s="6">
        <f t="shared" si="0"/>
        <v>24.36</v>
      </c>
      <c r="E28" s="5">
        <v>7</v>
      </c>
      <c r="F28" s="7">
        <v>5</v>
      </c>
      <c r="G28" s="6">
        <f t="shared" si="1"/>
        <v>103.24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81.199999999999989</v>
      </c>
      <c r="O28" s="10">
        <v>1</v>
      </c>
      <c r="P28" s="10">
        <v>1250</v>
      </c>
      <c r="Q28" s="10">
        <v>1300</v>
      </c>
      <c r="R28" s="10">
        <v>9</v>
      </c>
      <c r="S28" s="10">
        <v>49</v>
      </c>
      <c r="T28" s="10"/>
      <c r="U28" s="10"/>
      <c r="V28" s="10">
        <v>513</v>
      </c>
      <c r="W28" s="38" t="s">
        <v>38</v>
      </c>
      <c r="X28" s="38"/>
      <c r="Y28" s="38"/>
      <c r="Z28" s="38"/>
      <c r="AA28" s="38"/>
      <c r="AB28" s="38"/>
      <c r="AC28" s="39">
        <v>244.76</v>
      </c>
      <c r="AD28" s="39"/>
    </row>
    <row r="29" spans="1:30">
      <c r="A29" s="9">
        <f t="shared" si="3"/>
        <v>22</v>
      </c>
      <c r="B29" s="10">
        <v>1</v>
      </c>
      <c r="C29" s="10">
        <v>9</v>
      </c>
      <c r="D29" s="6">
        <f t="shared" si="0"/>
        <v>24.36</v>
      </c>
      <c r="E29" s="5">
        <v>13</v>
      </c>
      <c r="F29" s="7">
        <v>1</v>
      </c>
      <c r="G29" s="6">
        <f t="shared" si="1"/>
        <v>182.11999999999998</v>
      </c>
      <c r="H29" s="5"/>
      <c r="I29" s="10"/>
      <c r="J29" s="6"/>
      <c r="K29" s="5"/>
      <c r="L29" s="10"/>
      <c r="M29" s="8"/>
      <c r="N29" s="11">
        <f>IF(B29=0,0,(D29+G29)-(D28+G28))</f>
        <v>78.879999999999967</v>
      </c>
      <c r="O29" s="10">
        <v>1</v>
      </c>
      <c r="P29" s="10">
        <v>1250</v>
      </c>
      <c r="Q29" s="10">
        <v>1300</v>
      </c>
      <c r="R29" s="10">
        <v>9</v>
      </c>
      <c r="S29" s="10">
        <v>50</v>
      </c>
      <c r="T29" s="10"/>
      <c r="U29" s="10"/>
      <c r="V29" s="10">
        <v>515</v>
      </c>
      <c r="W29" s="38" t="s">
        <v>11</v>
      </c>
      <c r="X29" s="38"/>
      <c r="Y29" s="38"/>
      <c r="Z29" s="38"/>
      <c r="AA29" s="38"/>
      <c r="AB29" s="38"/>
      <c r="AC29" s="39">
        <v>2488.1999999999998</v>
      </c>
      <c r="AD29" s="39"/>
    </row>
    <row r="30" spans="1:30">
      <c r="A30" s="9">
        <f t="shared" si="3"/>
        <v>23</v>
      </c>
      <c r="B30" s="10">
        <v>6</v>
      </c>
      <c r="C30" s="10">
        <v>1</v>
      </c>
      <c r="D30" s="6">
        <f t="shared" si="0"/>
        <v>84.679999999999993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6" si="4">((+H30*12)+I30)*1.16</f>
        <v>0</v>
      </c>
      <c r="K30" s="5"/>
      <c r="L30" s="10"/>
      <c r="M30" s="8"/>
      <c r="N30" s="11">
        <f>IF(B30=0,0,(D30+G30)-(D29+G29))</f>
        <v>76.56</v>
      </c>
      <c r="O30" s="10">
        <v>1</v>
      </c>
      <c r="P30" s="10">
        <v>1250</v>
      </c>
      <c r="Q30" s="10">
        <v>1300</v>
      </c>
      <c r="R30" s="10">
        <v>9</v>
      </c>
      <c r="S30" s="10">
        <v>47</v>
      </c>
      <c r="T30" s="10"/>
      <c r="U30" s="10"/>
      <c r="V30" s="10">
        <v>518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12</v>
      </c>
      <c r="C31" s="10">
        <v>0</v>
      </c>
      <c r="D31" s="6">
        <f t="shared" si="0"/>
        <v>167.04</v>
      </c>
      <c r="E31" s="5">
        <v>14</v>
      </c>
      <c r="F31" s="7">
        <v>3</v>
      </c>
      <c r="G31" s="6">
        <f t="shared" si="1"/>
        <v>198.35999999999999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82.360000000000014</v>
      </c>
      <c r="O31" s="10">
        <v>1</v>
      </c>
      <c r="P31" s="10">
        <v>1250</v>
      </c>
      <c r="Q31" s="10">
        <v>1300</v>
      </c>
      <c r="R31" s="10">
        <v>9</v>
      </c>
      <c r="S31" s="10">
        <v>50</v>
      </c>
      <c r="T31" s="10"/>
      <c r="U31" s="10"/>
      <c r="V31" s="10">
        <v>519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5</v>
      </c>
      <c r="F32" s="7">
        <v>2</v>
      </c>
      <c r="G32" s="6">
        <f t="shared" si="1"/>
        <v>71.92</v>
      </c>
      <c r="H32" s="5"/>
      <c r="I32" s="10"/>
      <c r="J32" s="6">
        <f t="shared" si="4"/>
        <v>0</v>
      </c>
      <c r="K32" s="5"/>
      <c r="L32" s="10"/>
      <c r="M32" s="8"/>
      <c r="N32" s="11">
        <v>82.65</v>
      </c>
      <c r="O32" s="10">
        <v>1</v>
      </c>
      <c r="P32" s="10">
        <v>1250</v>
      </c>
      <c r="Q32" s="10">
        <v>1300</v>
      </c>
      <c r="R32" s="10">
        <v>9</v>
      </c>
      <c r="S32" s="10">
        <v>51</v>
      </c>
      <c r="T32" s="10"/>
      <c r="U32" s="10"/>
      <c r="V32" s="10">
        <v>510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3</v>
      </c>
      <c r="D33" s="6">
        <f t="shared" si="0"/>
        <v>198.35999999999999</v>
      </c>
      <c r="E33" s="5">
        <v>11</v>
      </c>
      <c r="F33" s="7">
        <v>0</v>
      </c>
      <c r="G33" s="6">
        <f t="shared" si="1"/>
        <v>153.11999999999998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81.199999999999989</v>
      </c>
      <c r="O33" s="10">
        <v>1</v>
      </c>
      <c r="P33" s="10">
        <v>1250</v>
      </c>
      <c r="Q33" s="10">
        <v>1300</v>
      </c>
      <c r="R33" s="10">
        <v>9</v>
      </c>
      <c r="S33" s="10">
        <v>50</v>
      </c>
      <c r="T33" s="10"/>
      <c r="U33" s="10"/>
      <c r="V33" s="10">
        <v>519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4</v>
      </c>
      <c r="C34" s="10">
        <v>0</v>
      </c>
      <c r="D34" s="6">
        <f t="shared" si="0"/>
        <v>55.679999999999993</v>
      </c>
      <c r="E34" s="5">
        <v>14</v>
      </c>
      <c r="F34" s="7">
        <v>3</v>
      </c>
      <c r="G34" s="6">
        <f t="shared" si="1"/>
        <v>198.35999999999999</v>
      </c>
      <c r="H34" s="5"/>
      <c r="I34" s="10"/>
      <c r="J34" s="6">
        <f t="shared" si="4"/>
        <v>0</v>
      </c>
      <c r="K34" s="5"/>
      <c r="L34" s="10"/>
      <c r="M34" s="8"/>
      <c r="N34" s="11">
        <v>75.98</v>
      </c>
      <c r="O34" s="10">
        <v>1</v>
      </c>
      <c r="P34" s="10">
        <v>1250</v>
      </c>
      <c r="Q34" s="10">
        <v>1300</v>
      </c>
      <c r="R34" s="10">
        <v>9</v>
      </c>
      <c r="S34" s="10">
        <v>53</v>
      </c>
      <c r="T34" s="10"/>
      <c r="U34" s="10"/>
      <c r="V34" s="10">
        <v>514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10</v>
      </c>
      <c r="C35" s="10">
        <v>0</v>
      </c>
      <c r="D35" s="6">
        <f t="shared" si="0"/>
        <v>139.19999999999999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83.519999999999982</v>
      </c>
      <c r="O35" s="10">
        <v>1</v>
      </c>
      <c r="P35" s="10">
        <v>1250</v>
      </c>
      <c r="Q35" s="10">
        <v>1300</v>
      </c>
      <c r="R35" s="10">
        <v>9</v>
      </c>
      <c r="S35" s="10">
        <v>52</v>
      </c>
      <c r="T35" s="10"/>
      <c r="U35" s="10"/>
      <c r="V35" s="10">
        <v>516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13</v>
      </c>
      <c r="C36" s="10">
        <v>11</v>
      </c>
      <c r="D36" s="6">
        <f t="shared" si="0"/>
        <v>193.72</v>
      </c>
      <c r="E36" s="5">
        <v>3</v>
      </c>
      <c r="F36" s="7">
        <v>9</v>
      </c>
      <c r="G36" s="6">
        <f t="shared" si="1"/>
        <v>52.199999999999996</v>
      </c>
      <c r="H36" s="5"/>
      <c r="I36" s="10"/>
      <c r="J36" s="6">
        <f t="shared" si="4"/>
        <v>0</v>
      </c>
      <c r="K36" s="5"/>
      <c r="L36" s="10"/>
      <c r="M36" s="8"/>
      <c r="N36" s="11">
        <v>81.78</v>
      </c>
      <c r="O36" s="10">
        <v>1</v>
      </c>
      <c r="P36" s="10">
        <v>1250</v>
      </c>
      <c r="Q36" s="10">
        <v>1300</v>
      </c>
      <c r="R36" s="10">
        <v>9</v>
      </c>
      <c r="S36" s="10">
        <v>53</v>
      </c>
      <c r="T36" s="10"/>
      <c r="U36" s="10"/>
      <c r="V36" s="10">
        <v>519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4.5</v>
      </c>
      <c r="D37" s="6">
        <f t="shared" si="0"/>
        <v>19.139999999999997</v>
      </c>
      <c r="E37" s="5">
        <v>9</v>
      </c>
      <c r="F37" s="7">
        <v>5</v>
      </c>
      <c r="G37" s="6">
        <f t="shared" si="1"/>
        <v>131.07999999999998</v>
      </c>
      <c r="H37" s="5"/>
      <c r="I37" s="10"/>
      <c r="J37" s="6">
        <v>0</v>
      </c>
      <c r="K37" s="5"/>
      <c r="L37" s="10"/>
      <c r="M37" s="8"/>
      <c r="N37" s="11">
        <v>81.489999999999995</v>
      </c>
      <c r="O37" s="10">
        <v>1</v>
      </c>
      <c r="P37" s="10">
        <v>1250</v>
      </c>
      <c r="Q37" s="10">
        <v>1300</v>
      </c>
      <c r="R37" s="10">
        <v>9</v>
      </c>
      <c r="S37" s="10">
        <v>52</v>
      </c>
      <c r="T37" s="10"/>
      <c r="U37" s="10"/>
      <c r="V37" s="10">
        <v>528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2</v>
      </c>
      <c r="C38" s="10">
        <v>4</v>
      </c>
      <c r="D38" s="6">
        <f t="shared" si="0"/>
        <v>32.479999999999997</v>
      </c>
      <c r="E38" s="5">
        <v>2</v>
      </c>
      <c r="F38" s="7">
        <v>0</v>
      </c>
      <c r="G38" s="6">
        <f t="shared" si="1"/>
        <v>27.839999999999996</v>
      </c>
      <c r="H38" s="5"/>
      <c r="I38" s="10"/>
      <c r="J38" s="6">
        <f>((+H38*12)+I38)*1.16</f>
        <v>0</v>
      </c>
      <c r="K38" s="5"/>
      <c r="L38" s="10"/>
      <c r="M38" s="8"/>
      <c r="N38" s="11">
        <v>84.97</v>
      </c>
      <c r="O38" s="10">
        <v>1</v>
      </c>
      <c r="P38" s="10">
        <v>1250</v>
      </c>
      <c r="Q38" s="10">
        <v>1300</v>
      </c>
      <c r="R38" s="10">
        <v>9</v>
      </c>
      <c r="S38" s="10">
        <v>53</v>
      </c>
      <c r="T38" s="10"/>
      <c r="U38" s="10"/>
      <c r="V38" s="10">
        <v>529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7</v>
      </c>
      <c r="C39" s="10">
        <v>6</v>
      </c>
      <c r="D39" s="6">
        <f t="shared" si="0"/>
        <v>104.39999999999999</v>
      </c>
      <c r="E39" s="5">
        <v>2</v>
      </c>
      <c r="F39" s="7">
        <v>5</v>
      </c>
      <c r="G39" s="6">
        <f t="shared" si="1"/>
        <v>33.64</v>
      </c>
      <c r="H39" s="5"/>
      <c r="I39" s="10"/>
      <c r="J39" s="6">
        <f>((+H39*12)+I39)*1.16</f>
        <v>0</v>
      </c>
      <c r="K39" s="5"/>
      <c r="L39" s="10"/>
      <c r="M39" s="8"/>
      <c r="N39" s="11">
        <f>IF(B39=0,0,(D39+G39)-(D38+G38))</f>
        <v>77.72</v>
      </c>
      <c r="O39" s="10">
        <v>1</v>
      </c>
      <c r="P39" s="10">
        <v>1250</v>
      </c>
      <c r="Q39" s="10">
        <v>1300</v>
      </c>
      <c r="R39" s="10">
        <v>9</v>
      </c>
      <c r="S39" s="10">
        <v>52</v>
      </c>
      <c r="T39" s="10"/>
      <c r="U39" s="10"/>
      <c r="V39" s="10">
        <v>528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2488.1999999999989</v>
      </c>
      <c r="O40" s="20"/>
      <c r="T40" s="22" t="s">
        <v>34</v>
      </c>
      <c r="U40" s="20">
        <f>SUM(U9:U39)</f>
        <v>0</v>
      </c>
      <c r="V40" s="20">
        <f>SUM(V9:V39)</f>
        <v>16030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2488.1999999999989</v>
      </c>
      <c r="O42" s="9">
        <f>O40+O41</f>
        <v>0</v>
      </c>
      <c r="S42" t="s">
        <v>48</v>
      </c>
      <c r="U42" s="9">
        <f>U40+U41</f>
        <v>0</v>
      </c>
      <c r="V42" s="9">
        <f>V40+V41</f>
        <v>16030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C30" sqref="AC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1.1640625" customWidth="1"/>
    <col min="25" max="25" width="11.6640625" customWidth="1"/>
    <col min="26" max="26" width="4.1640625" customWidth="1"/>
    <col min="27" max="27" width="5.83203125" customWidth="1"/>
    <col min="28" max="28" width="4.1640625" customWidth="1"/>
    <col min="29" max="29" width="6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3</v>
      </c>
      <c r="F8" s="7">
        <v>10</v>
      </c>
      <c r="G8" s="6">
        <f t="shared" ref="G8:G39" si="1">((+E8*12)+F8)*1.16</f>
        <v>53.36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2</v>
      </c>
      <c r="D9" s="6">
        <f t="shared" si="0"/>
        <v>197.2</v>
      </c>
      <c r="E9" s="5">
        <v>9</v>
      </c>
      <c r="F9" s="7">
        <v>6</v>
      </c>
      <c r="G9" s="6">
        <f t="shared" si="1"/>
        <v>132.23999999999998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78.879999999999939</v>
      </c>
      <c r="O9" s="10">
        <v>1</v>
      </c>
      <c r="P9" s="10">
        <v>1250</v>
      </c>
      <c r="Q9" s="10">
        <v>1300</v>
      </c>
      <c r="R9" s="10">
        <v>9</v>
      </c>
      <c r="S9" s="10">
        <v>51</v>
      </c>
      <c r="T9" s="10"/>
      <c r="U9" s="10"/>
      <c r="V9" s="10">
        <v>578</v>
      </c>
      <c r="W9" s="12">
        <v>41307</v>
      </c>
      <c r="X9" s="10" t="s">
        <v>121</v>
      </c>
      <c r="Y9" s="10">
        <v>302016006</v>
      </c>
      <c r="Z9" s="10">
        <v>14</v>
      </c>
      <c r="AA9" s="10">
        <v>4</v>
      </c>
      <c r="AB9" s="10">
        <v>1</v>
      </c>
      <c r="AC9" s="11">
        <v>10.25</v>
      </c>
      <c r="AD9" s="13">
        <v>173.71</v>
      </c>
    </row>
    <row r="10" spans="1:30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14</v>
      </c>
      <c r="F10" s="7">
        <v>3</v>
      </c>
      <c r="G10" s="6">
        <f t="shared" si="1"/>
        <v>198.35999999999999</v>
      </c>
      <c r="H10" s="5"/>
      <c r="I10" s="10"/>
      <c r="J10" s="6">
        <f t="shared" si="2"/>
        <v>0</v>
      </c>
      <c r="K10" s="5"/>
      <c r="L10" s="10"/>
      <c r="M10" s="8"/>
      <c r="N10" s="11">
        <v>75.11</v>
      </c>
      <c r="O10" s="10">
        <v>1</v>
      </c>
      <c r="P10" s="10">
        <v>1250</v>
      </c>
      <c r="Q10" s="10">
        <v>1300</v>
      </c>
      <c r="R10" s="10">
        <v>9</v>
      </c>
      <c r="S10" s="10">
        <v>54</v>
      </c>
      <c r="T10" s="10"/>
      <c r="U10" s="10"/>
      <c r="V10" s="10">
        <v>565</v>
      </c>
      <c r="W10" s="12">
        <v>41309</v>
      </c>
      <c r="X10" s="10" t="s">
        <v>122</v>
      </c>
      <c r="Y10" s="10">
        <v>302168004</v>
      </c>
      <c r="Z10" s="10">
        <v>14</v>
      </c>
      <c r="AA10" s="10">
        <v>5.5</v>
      </c>
      <c r="AB10" s="10">
        <v>1</v>
      </c>
      <c r="AC10" s="11">
        <v>9.25</v>
      </c>
      <c r="AD10" s="13">
        <v>176.61</v>
      </c>
    </row>
    <row r="11" spans="1:30">
      <c r="A11" s="9">
        <f t="shared" si="3"/>
        <v>4</v>
      </c>
      <c r="B11" s="10">
        <v>7</v>
      </c>
      <c r="C11" s="10">
        <v>10</v>
      </c>
      <c r="D11" s="6">
        <f t="shared" si="0"/>
        <v>109.03999999999999</v>
      </c>
      <c r="E11" s="5">
        <v>1</v>
      </c>
      <c r="F11" s="7">
        <v>9.25</v>
      </c>
      <c r="G11" s="6">
        <f t="shared" si="1"/>
        <v>24.65</v>
      </c>
      <c r="H11" s="5"/>
      <c r="I11" s="10"/>
      <c r="J11" s="6">
        <f t="shared" si="2"/>
        <v>0</v>
      </c>
      <c r="K11" s="5"/>
      <c r="L11" s="10"/>
      <c r="M11" s="8"/>
      <c r="N11" s="11">
        <v>79.459999999999994</v>
      </c>
      <c r="O11" s="10">
        <v>1</v>
      </c>
      <c r="P11" s="10">
        <v>1250</v>
      </c>
      <c r="Q11" s="10">
        <v>1300</v>
      </c>
      <c r="R11" s="10">
        <v>9</v>
      </c>
      <c r="S11" s="10">
        <v>53</v>
      </c>
      <c r="T11" s="10"/>
      <c r="U11" s="10"/>
      <c r="V11" s="10">
        <v>576</v>
      </c>
      <c r="W11" s="12">
        <v>41312</v>
      </c>
      <c r="X11" s="10" t="s">
        <v>121</v>
      </c>
      <c r="Y11" s="10">
        <v>302237014</v>
      </c>
      <c r="Z11" s="10">
        <v>14</v>
      </c>
      <c r="AA11" s="10">
        <v>4</v>
      </c>
      <c r="AB11" s="10">
        <v>1</v>
      </c>
      <c r="AC11" s="11">
        <v>9.75</v>
      </c>
      <c r="AD11" s="13">
        <v>174.29</v>
      </c>
    </row>
    <row r="12" spans="1:30">
      <c r="A12" s="9">
        <f t="shared" si="3"/>
        <v>5</v>
      </c>
      <c r="B12" s="10">
        <v>13</v>
      </c>
      <c r="C12" s="10">
        <v>5</v>
      </c>
      <c r="D12" s="6">
        <f t="shared" si="0"/>
        <v>186.76</v>
      </c>
      <c r="E12" s="5">
        <v>1</v>
      </c>
      <c r="F12" s="7">
        <v>9.5</v>
      </c>
      <c r="G12" s="6">
        <f t="shared" si="1"/>
        <v>24.939999999999998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78.009999999999991</v>
      </c>
      <c r="O12" s="10">
        <v>1</v>
      </c>
      <c r="P12" s="10">
        <v>1250</v>
      </c>
      <c r="Q12" s="10">
        <v>1300</v>
      </c>
      <c r="R12" s="10">
        <v>9</v>
      </c>
      <c r="S12" s="10">
        <v>52</v>
      </c>
      <c r="T12" s="10"/>
      <c r="U12" s="10"/>
      <c r="V12" s="10">
        <v>574</v>
      </c>
      <c r="W12" s="12">
        <v>41313</v>
      </c>
      <c r="X12" s="10" t="s">
        <v>122</v>
      </c>
      <c r="Y12" s="10">
        <v>302123009</v>
      </c>
      <c r="Z12" s="10">
        <v>14</v>
      </c>
      <c r="AA12" s="10">
        <v>5</v>
      </c>
      <c r="AB12" s="10">
        <v>1</v>
      </c>
      <c r="AC12" s="11">
        <v>10</v>
      </c>
      <c r="AD12" s="13">
        <v>175.16</v>
      </c>
    </row>
    <row r="13" spans="1:30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6</v>
      </c>
      <c r="F13" s="7">
        <v>5</v>
      </c>
      <c r="G13" s="6">
        <f t="shared" si="1"/>
        <v>89.32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75.979999999999961</v>
      </c>
      <c r="O13" s="10">
        <v>1</v>
      </c>
      <c r="P13" s="10">
        <v>1250</v>
      </c>
      <c r="Q13" s="10">
        <v>1300</v>
      </c>
      <c r="R13" s="10">
        <v>9</v>
      </c>
      <c r="S13" s="10">
        <v>59</v>
      </c>
      <c r="T13" s="10"/>
      <c r="U13" s="10"/>
      <c r="V13" s="10">
        <v>570</v>
      </c>
      <c r="W13" s="12">
        <v>41315</v>
      </c>
      <c r="X13" s="10" t="s">
        <v>121</v>
      </c>
      <c r="Y13" s="10">
        <v>302016025</v>
      </c>
      <c r="Z13" s="10">
        <v>14</v>
      </c>
      <c r="AA13" s="10">
        <v>1</v>
      </c>
      <c r="AB13" s="10">
        <v>1</v>
      </c>
      <c r="AC13" s="11">
        <v>4.75</v>
      </c>
      <c r="AD13" s="13">
        <v>176.61</v>
      </c>
    </row>
    <row r="14" spans="1:30">
      <c r="A14" s="9">
        <f t="shared" si="3"/>
        <v>7</v>
      </c>
      <c r="B14" s="10">
        <v>1</v>
      </c>
      <c r="C14" s="10">
        <v>9.75</v>
      </c>
      <c r="D14" s="6">
        <f t="shared" si="0"/>
        <v>25.229999999999997</v>
      </c>
      <c r="E14" s="5">
        <v>12</v>
      </c>
      <c r="F14" s="7">
        <v>3</v>
      </c>
      <c r="G14" s="6">
        <f t="shared" si="1"/>
        <v>170.51999999999998</v>
      </c>
      <c r="H14" s="5"/>
      <c r="I14" s="10"/>
      <c r="J14" s="6">
        <f t="shared" si="2"/>
        <v>0</v>
      </c>
      <c r="K14" s="5"/>
      <c r="L14" s="10"/>
      <c r="M14" s="8"/>
      <c r="N14" s="11">
        <v>82.66</v>
      </c>
      <c r="O14" s="10">
        <v>1</v>
      </c>
      <c r="P14" s="10">
        <v>1250</v>
      </c>
      <c r="Q14" s="10">
        <v>1300</v>
      </c>
      <c r="R14" s="10">
        <v>9</v>
      </c>
      <c r="S14" s="10">
        <v>55</v>
      </c>
      <c r="T14" s="10"/>
      <c r="U14" s="10"/>
      <c r="V14" s="10">
        <v>570</v>
      </c>
      <c r="W14" s="12">
        <v>41317</v>
      </c>
      <c r="X14" s="10" t="s">
        <v>122</v>
      </c>
      <c r="Y14" s="10">
        <v>302016034</v>
      </c>
      <c r="Z14" s="10">
        <v>14</v>
      </c>
      <c r="AA14" s="10">
        <v>5.5</v>
      </c>
      <c r="AB14" s="10">
        <v>1</v>
      </c>
      <c r="AC14" s="11">
        <v>10.5</v>
      </c>
      <c r="AD14" s="13">
        <v>175.16</v>
      </c>
    </row>
    <row r="15" spans="1:30">
      <c r="A15" s="9">
        <f t="shared" si="3"/>
        <v>8</v>
      </c>
      <c r="B15" s="10">
        <v>5</v>
      </c>
      <c r="C15" s="10">
        <v>3</v>
      </c>
      <c r="D15" s="6">
        <f t="shared" si="0"/>
        <v>73.08</v>
      </c>
      <c r="E15" s="5">
        <v>14</v>
      </c>
      <c r="F15" s="7">
        <v>3</v>
      </c>
      <c r="G15" s="6">
        <f t="shared" si="1"/>
        <v>198.35999999999999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75.690000000000026</v>
      </c>
      <c r="O15" s="10">
        <v>1</v>
      </c>
      <c r="P15" s="10">
        <v>1250</v>
      </c>
      <c r="Q15" s="10">
        <v>1300</v>
      </c>
      <c r="R15" s="10">
        <v>9</v>
      </c>
      <c r="S15" s="10">
        <v>54</v>
      </c>
      <c r="T15" s="10"/>
      <c r="U15" s="10"/>
      <c r="V15" s="10">
        <v>571</v>
      </c>
      <c r="W15" s="12">
        <v>41321</v>
      </c>
      <c r="X15" s="10" t="s">
        <v>121</v>
      </c>
      <c r="Y15" s="10">
        <v>302016038</v>
      </c>
      <c r="Z15" s="10">
        <v>13</v>
      </c>
      <c r="AA15" s="10">
        <v>9.5</v>
      </c>
      <c r="AB15" s="10">
        <v>1</v>
      </c>
      <c r="AC15" s="11">
        <v>4.5</v>
      </c>
      <c r="AD15" s="13">
        <v>172.84</v>
      </c>
    </row>
    <row r="16" spans="1:30">
      <c r="A16" s="9">
        <f t="shared" si="3"/>
        <v>9</v>
      </c>
      <c r="B16" s="10">
        <v>11</v>
      </c>
      <c r="C16" s="10">
        <v>0</v>
      </c>
      <c r="D16" s="6">
        <f t="shared" si="0"/>
        <v>153.11999999999998</v>
      </c>
      <c r="E16" s="5">
        <v>1</v>
      </c>
      <c r="F16" s="7">
        <v>10</v>
      </c>
      <c r="G16" s="6">
        <f t="shared" si="1"/>
        <v>25.52</v>
      </c>
      <c r="H16" s="5"/>
      <c r="I16" s="10"/>
      <c r="J16" s="6">
        <f t="shared" si="2"/>
        <v>0</v>
      </c>
      <c r="K16" s="5"/>
      <c r="L16" s="10"/>
      <c r="M16" s="8"/>
      <c r="N16" s="11">
        <v>82.36</v>
      </c>
      <c r="O16" s="10">
        <v>1</v>
      </c>
      <c r="P16" s="10">
        <v>1250</v>
      </c>
      <c r="Q16" s="10">
        <v>1300</v>
      </c>
      <c r="R16" s="10">
        <v>9</v>
      </c>
      <c r="S16" s="10">
        <v>54</v>
      </c>
      <c r="T16" s="10"/>
      <c r="U16" s="10"/>
      <c r="V16" s="10">
        <v>571</v>
      </c>
      <c r="W16" s="12">
        <v>41322</v>
      </c>
      <c r="X16" s="10" t="s">
        <v>122</v>
      </c>
      <c r="Y16" s="10">
        <v>302016041</v>
      </c>
      <c r="Z16" s="10">
        <v>14</v>
      </c>
      <c r="AA16" s="10">
        <v>6</v>
      </c>
      <c r="AB16" s="10">
        <v>2</v>
      </c>
      <c r="AC16" s="11">
        <v>0.25</v>
      </c>
      <c r="AD16" s="13">
        <v>173.42</v>
      </c>
    </row>
    <row r="17" spans="1:30">
      <c r="A17" s="9">
        <f t="shared" si="3"/>
        <v>10</v>
      </c>
      <c r="B17" s="10">
        <v>13</v>
      </c>
      <c r="C17" s="10">
        <v>11</v>
      </c>
      <c r="D17" s="6">
        <f t="shared" si="0"/>
        <v>193.72</v>
      </c>
      <c r="E17" s="5">
        <v>4</v>
      </c>
      <c r="F17" s="7">
        <v>3</v>
      </c>
      <c r="G17" s="6">
        <f t="shared" si="1"/>
        <v>59.16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74.240000000000009</v>
      </c>
      <c r="O17" s="10">
        <v>1</v>
      </c>
      <c r="P17" s="10">
        <v>1250</v>
      </c>
      <c r="Q17" s="10">
        <v>1300</v>
      </c>
      <c r="R17" s="10">
        <v>9</v>
      </c>
      <c r="S17" s="10">
        <v>52</v>
      </c>
      <c r="T17" s="10"/>
      <c r="U17" s="10"/>
      <c r="V17" s="10">
        <v>569</v>
      </c>
      <c r="W17" s="24" t="s">
        <v>171</v>
      </c>
      <c r="X17" s="10" t="s">
        <v>121</v>
      </c>
      <c r="Y17" s="10">
        <v>10048259</v>
      </c>
      <c r="Z17" s="10">
        <v>14</v>
      </c>
      <c r="AA17" s="10">
        <v>4.25</v>
      </c>
      <c r="AB17" s="10">
        <v>1</v>
      </c>
      <c r="AC17" s="11">
        <v>11.25</v>
      </c>
      <c r="AD17" s="13">
        <v>172.84</v>
      </c>
    </row>
    <row r="18" spans="1:30">
      <c r="A18" s="9">
        <f t="shared" si="3"/>
        <v>11</v>
      </c>
      <c r="B18" s="10">
        <v>1</v>
      </c>
      <c r="C18" s="10">
        <v>4.75</v>
      </c>
      <c r="D18" s="6">
        <f t="shared" si="0"/>
        <v>19.43</v>
      </c>
      <c r="E18" s="5">
        <v>9</v>
      </c>
      <c r="F18" s="7">
        <v>8</v>
      </c>
      <c r="G18" s="6">
        <f t="shared" si="1"/>
        <v>134.56</v>
      </c>
      <c r="H18" s="5"/>
      <c r="I18" s="10"/>
      <c r="J18" s="6">
        <f t="shared" si="2"/>
        <v>0</v>
      </c>
      <c r="K18" s="5"/>
      <c r="L18" s="10"/>
      <c r="M18" s="8"/>
      <c r="N18" s="11">
        <v>77.72</v>
      </c>
      <c r="O18" s="10">
        <v>1</v>
      </c>
      <c r="P18" s="10">
        <v>1250</v>
      </c>
      <c r="Q18" s="10">
        <v>1300</v>
      </c>
      <c r="R18" s="10">
        <v>9</v>
      </c>
      <c r="S18" s="10">
        <v>53</v>
      </c>
      <c r="T18" s="10"/>
      <c r="U18" s="10"/>
      <c r="V18" s="10">
        <v>567</v>
      </c>
      <c r="W18" s="24" t="s">
        <v>172</v>
      </c>
      <c r="X18" s="10">
        <v>4548301</v>
      </c>
      <c r="Y18" s="10">
        <v>10049273</v>
      </c>
      <c r="Z18" s="10">
        <v>14</v>
      </c>
      <c r="AA18" s="10">
        <v>3</v>
      </c>
      <c r="AB18" s="10">
        <v>1</v>
      </c>
      <c r="AC18" s="11">
        <v>5</v>
      </c>
      <c r="AD18" s="13">
        <v>178.64</v>
      </c>
    </row>
    <row r="19" spans="1:30">
      <c r="A19" s="9">
        <f t="shared" si="3"/>
        <v>12</v>
      </c>
      <c r="B19" s="10">
        <v>2</v>
      </c>
      <c r="C19" s="10">
        <v>0</v>
      </c>
      <c r="D19" s="6">
        <f t="shared" si="0"/>
        <v>27.839999999999996</v>
      </c>
      <c r="E19" s="5">
        <v>14</v>
      </c>
      <c r="F19" s="7">
        <v>4</v>
      </c>
      <c r="G19" s="6">
        <f t="shared" si="1"/>
        <v>199.51999999999998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73.369999999999976</v>
      </c>
      <c r="O19" s="10">
        <v>1</v>
      </c>
      <c r="P19" s="10">
        <v>1250</v>
      </c>
      <c r="Q19" s="10">
        <v>1300</v>
      </c>
      <c r="R19" s="10">
        <v>9</v>
      </c>
      <c r="S19" s="10">
        <v>55</v>
      </c>
      <c r="T19" s="10"/>
      <c r="U19" s="10"/>
      <c r="V19" s="10">
        <v>565</v>
      </c>
      <c r="W19" s="24" t="s">
        <v>173</v>
      </c>
      <c r="X19" s="10" t="s">
        <v>121</v>
      </c>
      <c r="Y19" s="10">
        <v>10050988</v>
      </c>
      <c r="Z19" s="10">
        <v>14</v>
      </c>
      <c r="AA19" s="10">
        <v>4.75</v>
      </c>
      <c r="AB19" s="10">
        <v>1</v>
      </c>
      <c r="AC19" s="11">
        <v>7.5</v>
      </c>
      <c r="AD19" s="13">
        <v>177.77</v>
      </c>
    </row>
    <row r="20" spans="1:30">
      <c r="A20" s="9">
        <f t="shared" si="3"/>
        <v>13</v>
      </c>
      <c r="B20" s="10">
        <v>7</v>
      </c>
      <c r="C20" s="10">
        <v>10</v>
      </c>
      <c r="D20" s="6">
        <f t="shared" si="0"/>
        <v>109.03999999999999</v>
      </c>
      <c r="E20" s="5">
        <v>1</v>
      </c>
      <c r="F20" s="7">
        <v>10.5</v>
      </c>
      <c r="G20" s="6">
        <f t="shared" si="1"/>
        <v>26.099999999999998</v>
      </c>
      <c r="H20" s="5"/>
      <c r="I20" s="10"/>
      <c r="J20" s="6">
        <f t="shared" si="2"/>
        <v>0</v>
      </c>
      <c r="K20" s="5"/>
      <c r="L20" s="10"/>
      <c r="M20" s="8"/>
      <c r="N20" s="11">
        <v>82.94</v>
      </c>
      <c r="O20" s="10">
        <v>1</v>
      </c>
      <c r="P20" s="10">
        <v>1250</v>
      </c>
      <c r="Q20" s="10">
        <v>1300</v>
      </c>
      <c r="R20" s="10">
        <v>9</v>
      </c>
      <c r="S20" s="10">
        <v>54</v>
      </c>
      <c r="T20" s="10"/>
      <c r="U20" s="10"/>
      <c r="V20" s="14">
        <v>562</v>
      </c>
      <c r="W20" s="42" t="s">
        <v>34</v>
      </c>
      <c r="X20" s="42"/>
      <c r="Y20" s="42"/>
      <c r="Z20" s="42"/>
      <c r="AA20" s="42"/>
      <c r="AB20" s="42"/>
      <c r="AC20" s="42"/>
      <c r="AD20" s="15">
        <v>2273.02</v>
      </c>
    </row>
    <row r="21" spans="1:30">
      <c r="A21" s="9">
        <f t="shared" si="3"/>
        <v>14</v>
      </c>
      <c r="B21" s="10">
        <v>13</v>
      </c>
      <c r="C21" s="10">
        <v>6</v>
      </c>
      <c r="D21" s="6">
        <f t="shared" si="0"/>
        <v>187.92</v>
      </c>
      <c r="E21" s="5">
        <v>1</v>
      </c>
      <c r="F21" s="7">
        <v>10.5</v>
      </c>
      <c r="G21" s="6">
        <f t="shared" si="1"/>
        <v>26.099999999999998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78.88</v>
      </c>
      <c r="O21" s="10">
        <v>1</v>
      </c>
      <c r="P21" s="10">
        <v>1250</v>
      </c>
      <c r="Q21" s="10">
        <v>1300</v>
      </c>
      <c r="R21" s="16">
        <v>9</v>
      </c>
      <c r="S21" s="10">
        <v>58</v>
      </c>
      <c r="T21" s="10"/>
      <c r="U21" s="10"/>
      <c r="V21" s="10">
        <v>562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13</v>
      </c>
      <c r="C22" s="10">
        <v>8</v>
      </c>
      <c r="D22" s="6">
        <f t="shared" si="0"/>
        <v>190.23999999999998</v>
      </c>
      <c r="E22" s="5">
        <v>7</v>
      </c>
      <c r="F22" s="7">
        <v>4</v>
      </c>
      <c r="G22" s="6">
        <f t="shared" si="1"/>
        <v>102.08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78.300000000000011</v>
      </c>
      <c r="O22" s="10">
        <v>1</v>
      </c>
      <c r="P22" s="10">
        <v>1250</v>
      </c>
      <c r="Q22" s="10">
        <v>1300</v>
      </c>
      <c r="R22" s="10">
        <v>9</v>
      </c>
      <c r="S22" s="10">
        <v>54</v>
      </c>
      <c r="T22" s="10"/>
      <c r="U22" s="10"/>
      <c r="V22" s="10">
        <v>563</v>
      </c>
      <c r="W22" s="24" t="s">
        <v>174</v>
      </c>
      <c r="X22" s="10" t="s">
        <v>122</v>
      </c>
      <c r="Y22" s="10">
        <v>10052521</v>
      </c>
      <c r="Z22" s="10">
        <v>14</v>
      </c>
      <c r="AA22" s="10">
        <v>6</v>
      </c>
      <c r="AB22" s="10">
        <v>2</v>
      </c>
      <c r="AC22" s="10">
        <v>0</v>
      </c>
      <c r="AD22" s="10">
        <v>174</v>
      </c>
    </row>
    <row r="23" spans="1:30">
      <c r="A23" s="9">
        <f t="shared" si="3"/>
        <v>16</v>
      </c>
      <c r="B23" s="10">
        <v>13</v>
      </c>
      <c r="C23" s="10">
        <v>8</v>
      </c>
      <c r="D23" s="6">
        <f t="shared" si="0"/>
        <v>190.23999999999998</v>
      </c>
      <c r="E23" s="5">
        <v>13</v>
      </c>
      <c r="F23" s="7">
        <v>1</v>
      </c>
      <c r="G23" s="6">
        <f t="shared" si="1"/>
        <v>182.11999999999998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80.039999999999964</v>
      </c>
      <c r="O23" s="10">
        <v>1</v>
      </c>
      <c r="P23" s="10">
        <v>1250</v>
      </c>
      <c r="Q23" s="10">
        <v>1300</v>
      </c>
      <c r="R23" s="10">
        <v>9</v>
      </c>
      <c r="S23" s="10">
        <v>53</v>
      </c>
      <c r="T23" s="10"/>
      <c r="U23" s="10"/>
      <c r="V23" s="10">
        <v>560</v>
      </c>
      <c r="W23" s="24" t="s">
        <v>175</v>
      </c>
      <c r="X23" s="10" t="s">
        <v>161</v>
      </c>
      <c r="Y23" s="10">
        <v>10053793</v>
      </c>
      <c r="Z23" s="10">
        <v>14</v>
      </c>
      <c r="AA23" s="10">
        <v>1</v>
      </c>
      <c r="AB23" s="10">
        <v>1</v>
      </c>
      <c r="AC23" s="10">
        <v>8.75</v>
      </c>
      <c r="AD23" s="10">
        <v>171.97</v>
      </c>
    </row>
    <row r="24" spans="1:30">
      <c r="A24" s="9">
        <f t="shared" si="3"/>
        <v>17</v>
      </c>
      <c r="B24" s="10">
        <v>5</v>
      </c>
      <c r="C24" s="10">
        <v>6</v>
      </c>
      <c r="D24" s="6">
        <f t="shared" si="0"/>
        <v>76.559999999999988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v>75.400000000000006</v>
      </c>
      <c r="O24" s="10">
        <v>1</v>
      </c>
      <c r="P24" s="10">
        <v>1250</v>
      </c>
      <c r="Q24" s="10">
        <v>1300</v>
      </c>
      <c r="R24" s="10">
        <v>9</v>
      </c>
      <c r="S24" s="10">
        <v>54</v>
      </c>
      <c r="T24" s="10"/>
      <c r="U24" s="10"/>
      <c r="V24" s="10">
        <v>563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11</v>
      </c>
      <c r="C25" s="10">
        <v>2</v>
      </c>
      <c r="D25" s="6">
        <f t="shared" si="0"/>
        <v>155.44</v>
      </c>
      <c r="E25" s="5">
        <v>2</v>
      </c>
      <c r="F25" s="7">
        <v>0.25</v>
      </c>
      <c r="G25" s="6">
        <f t="shared" si="1"/>
        <v>28.13</v>
      </c>
      <c r="H25" s="5"/>
      <c r="I25" s="10"/>
      <c r="J25" s="6">
        <f t="shared" si="2"/>
        <v>0</v>
      </c>
      <c r="K25" s="5"/>
      <c r="L25" s="10"/>
      <c r="M25" s="8"/>
      <c r="N25" s="11">
        <v>82.07</v>
      </c>
      <c r="O25" s="10">
        <v>1</v>
      </c>
      <c r="P25" s="10">
        <v>1250</v>
      </c>
      <c r="Q25" s="10">
        <v>1300</v>
      </c>
      <c r="R25" s="10">
        <v>9</v>
      </c>
      <c r="S25" s="10">
        <v>54</v>
      </c>
      <c r="T25" s="10"/>
      <c r="U25" s="10"/>
      <c r="V25" s="17">
        <v>560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4</v>
      </c>
      <c r="D26" s="6">
        <f t="shared" si="0"/>
        <v>199.51999999999998</v>
      </c>
      <c r="E26" s="5">
        <v>4</v>
      </c>
      <c r="F26" s="7">
        <v>6</v>
      </c>
      <c r="G26" s="6">
        <f t="shared" si="1"/>
        <v>62.639999999999993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78.589999999999975</v>
      </c>
      <c r="O26" s="10">
        <v>1</v>
      </c>
      <c r="P26" s="10">
        <v>1250</v>
      </c>
      <c r="Q26" s="10">
        <v>1300</v>
      </c>
      <c r="R26" s="10">
        <v>9</v>
      </c>
      <c r="S26" s="10">
        <v>57</v>
      </c>
      <c r="T26" s="10"/>
      <c r="U26" s="10"/>
      <c r="V26" s="10">
        <v>558</v>
      </c>
      <c r="W26" s="44" t="s">
        <v>37</v>
      </c>
      <c r="X26" s="44"/>
      <c r="Y26" s="44"/>
      <c r="Z26" s="44"/>
      <c r="AA26" s="44"/>
      <c r="AB26" s="44"/>
      <c r="AC26" s="39">
        <v>244.76</v>
      </c>
      <c r="AD26" s="39"/>
    </row>
    <row r="27" spans="1:30">
      <c r="A27" s="9">
        <f t="shared" si="3"/>
        <v>20</v>
      </c>
      <c r="B27" s="10">
        <v>1</v>
      </c>
      <c r="C27" s="10">
        <v>11.25</v>
      </c>
      <c r="D27" s="6">
        <f t="shared" si="0"/>
        <v>26.97</v>
      </c>
      <c r="E27" s="5">
        <v>10</v>
      </c>
      <c r="F27" s="7">
        <v>3</v>
      </c>
      <c r="G27" s="6">
        <f t="shared" si="1"/>
        <v>142.67999999999998</v>
      </c>
      <c r="H27" s="5"/>
      <c r="I27" s="10"/>
      <c r="J27" s="6">
        <f t="shared" si="2"/>
        <v>0</v>
      </c>
      <c r="K27" s="5"/>
      <c r="L27" s="10"/>
      <c r="M27" s="8"/>
      <c r="N27" s="11">
        <v>80.33</v>
      </c>
      <c r="O27" s="10">
        <v>1</v>
      </c>
      <c r="P27" s="10">
        <v>1250</v>
      </c>
      <c r="Q27" s="10">
        <v>1300</v>
      </c>
      <c r="R27" s="10">
        <v>9</v>
      </c>
      <c r="S27" s="10">
        <v>57</v>
      </c>
      <c r="T27" s="10"/>
      <c r="U27" s="10"/>
      <c r="V27" s="10">
        <v>558</v>
      </c>
      <c r="W27" s="38" t="s">
        <v>13</v>
      </c>
      <c r="X27" s="38"/>
      <c r="Y27" s="38"/>
      <c r="Z27" s="38"/>
      <c r="AA27" s="38"/>
      <c r="AB27" s="38"/>
      <c r="AC27" s="39">
        <v>2273.02</v>
      </c>
      <c r="AD27" s="39"/>
    </row>
    <row r="28" spans="1:30">
      <c r="A28" s="9">
        <f t="shared" si="3"/>
        <v>21</v>
      </c>
      <c r="B28" s="10">
        <v>3</v>
      </c>
      <c r="C28" s="10">
        <v>5</v>
      </c>
      <c r="D28" s="6">
        <f t="shared" si="0"/>
        <v>47.559999999999995</v>
      </c>
      <c r="E28" s="5">
        <v>14</v>
      </c>
      <c r="F28" s="7">
        <v>2</v>
      </c>
      <c r="G28" s="6">
        <f t="shared" si="1"/>
        <v>197.2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75.110000000000014</v>
      </c>
      <c r="O28" s="10">
        <v>1</v>
      </c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556</v>
      </c>
      <c r="W28" s="38" t="s">
        <v>38</v>
      </c>
      <c r="X28" s="38"/>
      <c r="Y28" s="38"/>
      <c r="Z28" s="38"/>
      <c r="AA28" s="38"/>
      <c r="AB28" s="38"/>
      <c r="AC28" s="39">
        <v>250.56</v>
      </c>
      <c r="AD28" s="39"/>
    </row>
    <row r="29" spans="1:30">
      <c r="A29" s="9">
        <f t="shared" si="3"/>
        <v>22</v>
      </c>
      <c r="B29" s="10">
        <v>9</v>
      </c>
      <c r="C29" s="10">
        <v>3</v>
      </c>
      <c r="D29" s="6">
        <f t="shared" si="0"/>
        <v>128.76</v>
      </c>
      <c r="E29" s="5">
        <v>1</v>
      </c>
      <c r="F29" s="7">
        <v>5</v>
      </c>
      <c r="G29" s="6">
        <f t="shared" si="1"/>
        <v>19.72</v>
      </c>
      <c r="H29" s="5"/>
      <c r="I29" s="10"/>
      <c r="J29" s="6"/>
      <c r="K29" s="5"/>
      <c r="L29" s="10"/>
      <c r="M29" s="8"/>
      <c r="N29" s="11">
        <v>82.36</v>
      </c>
      <c r="O29" s="10">
        <v>1</v>
      </c>
      <c r="P29" s="10">
        <v>1250</v>
      </c>
      <c r="Q29" s="10">
        <v>1300</v>
      </c>
      <c r="R29" s="10">
        <v>9</v>
      </c>
      <c r="S29" s="10">
        <v>52</v>
      </c>
      <c r="T29" s="10"/>
      <c r="U29" s="10"/>
      <c r="V29" s="10">
        <v>559</v>
      </c>
      <c r="W29" s="38" t="s">
        <v>11</v>
      </c>
      <c r="X29" s="38"/>
      <c r="Y29" s="38"/>
      <c r="Z29" s="38"/>
      <c r="AA29" s="38"/>
      <c r="AB29" s="38"/>
      <c r="AC29" s="39">
        <v>2267.2199999999998</v>
      </c>
      <c r="AD29" s="39"/>
    </row>
    <row r="30" spans="1:30">
      <c r="A30" s="9">
        <f t="shared" si="3"/>
        <v>23</v>
      </c>
      <c r="B30" s="10">
        <v>14</v>
      </c>
      <c r="C30" s="10">
        <v>4</v>
      </c>
      <c r="D30" s="6">
        <f t="shared" si="0"/>
        <v>199.51999999999998</v>
      </c>
      <c r="E30" s="5">
        <v>1</v>
      </c>
      <c r="F30" s="7">
        <v>11</v>
      </c>
      <c r="G30" s="6">
        <f t="shared" si="1"/>
        <v>26.68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77.72</v>
      </c>
      <c r="O30" s="10">
        <v>1</v>
      </c>
      <c r="P30" s="10">
        <v>1250</v>
      </c>
      <c r="Q30" s="10">
        <v>1300</v>
      </c>
      <c r="R30" s="10">
        <v>9</v>
      </c>
      <c r="S30" s="10">
        <v>56</v>
      </c>
      <c r="T30" s="10"/>
      <c r="U30" s="10"/>
      <c r="V30" s="10">
        <v>555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7.5</v>
      </c>
      <c r="D31" s="6">
        <f t="shared" si="0"/>
        <v>22.619999999999997</v>
      </c>
      <c r="E31" s="5">
        <v>7</v>
      </c>
      <c r="F31" s="7">
        <v>4</v>
      </c>
      <c r="G31" s="6">
        <f t="shared" si="1"/>
        <v>102.08</v>
      </c>
      <c r="H31" s="5"/>
      <c r="I31" s="10"/>
      <c r="J31" s="6">
        <f t="shared" si="4"/>
        <v>0</v>
      </c>
      <c r="K31" s="5"/>
      <c r="L31" s="10"/>
      <c r="M31" s="8"/>
      <c r="N31" s="11">
        <v>76.27</v>
      </c>
      <c r="O31" s="10">
        <v>1</v>
      </c>
      <c r="P31" s="10">
        <v>1250</v>
      </c>
      <c r="Q31" s="10">
        <v>1300</v>
      </c>
      <c r="R31" s="10">
        <v>9</v>
      </c>
      <c r="S31" s="10">
        <v>55</v>
      </c>
      <c r="T31" s="10"/>
      <c r="U31" s="10"/>
      <c r="V31" s="10">
        <v>554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7.5</v>
      </c>
      <c r="D32" s="6">
        <f t="shared" si="0"/>
        <v>22.619999999999997</v>
      </c>
      <c r="E32" s="5">
        <v>13</v>
      </c>
      <c r="F32" s="7">
        <v>4</v>
      </c>
      <c r="G32" s="6">
        <f t="shared" si="1"/>
        <v>185.6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83.52000000000001</v>
      </c>
      <c r="O32" s="10">
        <v>1</v>
      </c>
      <c r="P32" s="10">
        <v>1250</v>
      </c>
      <c r="Q32" s="10">
        <v>1300</v>
      </c>
      <c r="R32" s="10">
        <v>9</v>
      </c>
      <c r="S32" s="10">
        <v>50</v>
      </c>
      <c r="T32" s="10"/>
      <c r="U32" s="10"/>
      <c r="V32" s="10">
        <v>554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6</v>
      </c>
      <c r="C33" s="10">
        <v>1</v>
      </c>
      <c r="D33" s="6">
        <f t="shared" si="0"/>
        <v>84.679999999999993</v>
      </c>
      <c r="E33" s="5">
        <v>14</v>
      </c>
      <c r="F33" s="7">
        <v>3</v>
      </c>
      <c r="G33" s="6">
        <f t="shared" si="1"/>
        <v>198.35999999999999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74.819999999999965</v>
      </c>
      <c r="O33" s="10">
        <v>1</v>
      </c>
      <c r="P33" s="10">
        <v>1250</v>
      </c>
      <c r="Q33" s="10">
        <v>1300</v>
      </c>
      <c r="R33" s="10">
        <v>9</v>
      </c>
      <c r="S33" s="10">
        <v>52</v>
      </c>
      <c r="T33" s="10"/>
      <c r="U33" s="10"/>
      <c r="V33" s="10">
        <v>551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3</v>
      </c>
      <c r="D34" s="6">
        <f t="shared" si="0"/>
        <v>198.35999999999999</v>
      </c>
      <c r="E34" s="5">
        <v>4</v>
      </c>
      <c r="F34" s="7">
        <v>8</v>
      </c>
      <c r="G34" s="6">
        <f t="shared" si="1"/>
        <v>64.959999999999994</v>
      </c>
      <c r="H34" s="5"/>
      <c r="I34" s="10"/>
      <c r="J34" s="6">
        <f t="shared" si="4"/>
        <v>0</v>
      </c>
      <c r="K34" s="5"/>
      <c r="L34" s="10"/>
      <c r="M34" s="8" t="s">
        <v>64</v>
      </c>
      <c r="N34" s="11">
        <v>154.28</v>
      </c>
      <c r="O34" s="10">
        <v>1</v>
      </c>
      <c r="P34" s="10">
        <v>1300</v>
      </c>
      <c r="Q34" s="10">
        <v>1300</v>
      </c>
      <c r="R34" s="10">
        <v>9</v>
      </c>
      <c r="S34" s="10">
        <v>51</v>
      </c>
      <c r="T34" s="10"/>
      <c r="U34" s="10"/>
      <c r="V34" s="10">
        <v>470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3</v>
      </c>
      <c r="D35" s="6">
        <f t="shared" si="0"/>
        <v>198.35999999999999</v>
      </c>
      <c r="E35" s="5">
        <v>10</v>
      </c>
      <c r="F35" s="7">
        <v>5</v>
      </c>
      <c r="G35" s="6">
        <f t="shared" si="1"/>
        <v>145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80.04000000000002</v>
      </c>
      <c r="O35" s="10">
        <v>1</v>
      </c>
      <c r="P35" s="10">
        <v>1300</v>
      </c>
      <c r="Q35" s="10">
        <v>1300</v>
      </c>
      <c r="R35" s="10">
        <v>9</v>
      </c>
      <c r="S35" s="10">
        <v>49</v>
      </c>
      <c r="T35" s="10"/>
      <c r="U35" s="10"/>
      <c r="V35" s="10">
        <v>481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0</v>
      </c>
      <c r="O36" s="10"/>
      <c r="P36" s="10"/>
      <c r="Q36" s="10"/>
      <c r="R36" s="10"/>
      <c r="S36" s="10"/>
      <c r="T36" s="10"/>
      <c r="U36" s="10"/>
      <c r="V36" s="10"/>
      <c r="W36" s="34" t="s">
        <v>176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3</v>
      </c>
      <c r="F39" s="7">
        <v>4</v>
      </c>
      <c r="G39" s="6">
        <f t="shared" si="1"/>
        <v>46.4</v>
      </c>
      <c r="H39" s="5"/>
      <c r="I39" s="10"/>
      <c r="J39" s="6">
        <f t="shared" si="4"/>
        <v>0</v>
      </c>
      <c r="K39" s="5"/>
      <c r="L39" s="10"/>
      <c r="M39" s="8"/>
      <c r="N39" s="11">
        <v>73.37</v>
      </c>
      <c r="O39" s="10">
        <v>0</v>
      </c>
      <c r="P39" s="10">
        <v>1300</v>
      </c>
      <c r="Q39" s="10">
        <v>1300</v>
      </c>
      <c r="R39" s="10">
        <v>9</v>
      </c>
      <c r="S39" s="10">
        <v>50</v>
      </c>
      <c r="T39" s="10"/>
      <c r="U39" s="10"/>
      <c r="V39" s="10">
        <v>496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2267.5199999999995</v>
      </c>
      <c r="O40" s="20"/>
      <c r="T40" s="22" t="s">
        <v>34</v>
      </c>
      <c r="U40" s="20">
        <f>SUM(U9:U39)</f>
        <v>0</v>
      </c>
      <c r="V40" s="20">
        <f>SUM(V9:V39)</f>
        <v>15538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2267.5199999999995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15538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B4" zoomScale="75" zoomScaleNormal="75" zoomScalePageLayoutView="75" workbookViewId="0">
      <selection activeCell="Z34" sqref="Z34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5" max="25" width="10.5" customWidth="1"/>
    <col min="26" max="26" width="4.1640625" customWidth="1"/>
    <col min="27" max="27" width="5.1640625" customWidth="1"/>
    <col min="28" max="28" width="4.1640625" customWidth="1"/>
    <col min="29" max="29" width="5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4</v>
      </c>
      <c r="C8" s="5">
        <v>3</v>
      </c>
      <c r="D8" s="6">
        <f t="shared" ref="D8:D39" si="0">((+B8*12)+C8)*1.16</f>
        <v>59.16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10</v>
      </c>
      <c r="C9" s="10">
        <v>1</v>
      </c>
      <c r="D9" s="6">
        <f t="shared" si="0"/>
        <v>140.35999999999999</v>
      </c>
      <c r="E9" s="5">
        <v>2</v>
      </c>
      <c r="F9" s="7">
        <v>0</v>
      </c>
      <c r="G9" s="6">
        <f t="shared" si="1"/>
        <v>27.839999999999996</v>
      </c>
      <c r="H9" s="5"/>
      <c r="I9" s="10"/>
      <c r="J9" s="6">
        <f t="shared" si="2"/>
        <v>0</v>
      </c>
      <c r="K9" s="5"/>
      <c r="L9" s="10"/>
      <c r="M9" s="8"/>
      <c r="N9" s="11">
        <v>81.78</v>
      </c>
      <c r="O9" s="10"/>
      <c r="P9" s="10">
        <v>1300</v>
      </c>
      <c r="Q9" s="10">
        <v>1300</v>
      </c>
      <c r="R9" s="10">
        <v>9</v>
      </c>
      <c r="S9" s="10">
        <v>52</v>
      </c>
      <c r="T9" s="10"/>
      <c r="U9" s="10"/>
      <c r="V9" s="10">
        <v>586</v>
      </c>
      <c r="W9" s="12">
        <v>41275</v>
      </c>
      <c r="X9" s="10" t="s">
        <v>122</v>
      </c>
      <c r="Y9" s="10">
        <v>301319003</v>
      </c>
      <c r="Z9" s="10">
        <v>14</v>
      </c>
      <c r="AA9" s="10">
        <v>5.5</v>
      </c>
      <c r="AB9" s="10">
        <v>2</v>
      </c>
      <c r="AC9" s="11">
        <v>0</v>
      </c>
      <c r="AD9" s="13">
        <v>172.26</v>
      </c>
    </row>
    <row r="10" spans="1:30">
      <c r="A10" s="9">
        <f t="shared" ref="A10:A36" si="3">SUM(A9+1)</f>
        <v>3</v>
      </c>
      <c r="B10" s="10">
        <v>2</v>
      </c>
      <c r="C10" s="10">
        <v>8</v>
      </c>
      <c r="D10" s="6">
        <f t="shared" si="0"/>
        <v>37.119999999999997</v>
      </c>
      <c r="E10" s="5">
        <v>2</v>
      </c>
      <c r="F10" s="7">
        <v>8</v>
      </c>
      <c r="G10" s="6">
        <f t="shared" si="1"/>
        <v>37.119999999999997</v>
      </c>
      <c r="H10" s="5"/>
      <c r="I10" s="10"/>
      <c r="J10" s="6">
        <f t="shared" si="2"/>
        <v>0</v>
      </c>
      <c r="K10" s="5"/>
      <c r="L10" s="10"/>
      <c r="M10" s="8"/>
      <c r="N10" s="11">
        <v>76.27</v>
      </c>
      <c r="O10" s="10"/>
      <c r="P10" s="10">
        <v>1300</v>
      </c>
      <c r="Q10" s="10">
        <v>1300</v>
      </c>
      <c r="R10" s="10">
        <v>9</v>
      </c>
      <c r="S10" s="10">
        <v>53</v>
      </c>
      <c r="T10" s="10"/>
      <c r="U10" s="10"/>
      <c r="V10" s="10">
        <v>601</v>
      </c>
      <c r="W10" s="12">
        <v>41277</v>
      </c>
      <c r="X10" s="10" t="s">
        <v>121</v>
      </c>
      <c r="Y10" s="10">
        <v>301168001</v>
      </c>
      <c r="Z10" s="10">
        <v>14</v>
      </c>
      <c r="AA10" s="10">
        <v>5</v>
      </c>
      <c r="AB10" s="10">
        <v>2</v>
      </c>
      <c r="AC10" s="11">
        <v>2.25</v>
      </c>
      <c r="AD10" s="13">
        <v>170.23</v>
      </c>
    </row>
    <row r="11" spans="1:30">
      <c r="A11" s="9">
        <f t="shared" si="3"/>
        <v>4</v>
      </c>
      <c r="B11" s="10">
        <v>8</v>
      </c>
      <c r="C11" s="10">
        <v>1</v>
      </c>
      <c r="D11" s="6">
        <f t="shared" si="0"/>
        <v>112.52</v>
      </c>
      <c r="E11" s="5">
        <v>2</v>
      </c>
      <c r="F11" s="7">
        <v>8</v>
      </c>
      <c r="G11" s="6">
        <f t="shared" si="1"/>
        <v>37.119999999999997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75.399999999999991</v>
      </c>
      <c r="O11" s="10"/>
      <c r="P11" s="10">
        <v>1300</v>
      </c>
      <c r="Q11" s="10">
        <v>1300</v>
      </c>
      <c r="R11" s="10">
        <v>9</v>
      </c>
      <c r="S11" s="10">
        <v>54</v>
      </c>
      <c r="T11" s="10"/>
      <c r="U11" s="10"/>
      <c r="V11" s="10">
        <v>603</v>
      </c>
      <c r="W11" s="12" t="s">
        <v>177</v>
      </c>
      <c r="X11" s="10" t="s">
        <v>121</v>
      </c>
      <c r="Y11" s="10">
        <v>301319004</v>
      </c>
      <c r="Z11" s="10">
        <v>14</v>
      </c>
      <c r="AA11" s="10">
        <v>0.5</v>
      </c>
      <c r="AB11" s="10">
        <v>1</v>
      </c>
      <c r="AC11" s="11">
        <v>7.75</v>
      </c>
      <c r="AD11" s="13">
        <v>172.55</v>
      </c>
    </row>
    <row r="12" spans="1:30">
      <c r="A12" s="9">
        <f t="shared" si="3"/>
        <v>5</v>
      </c>
      <c r="B12" s="10">
        <v>1</v>
      </c>
      <c r="C12" s="10">
        <v>7.75</v>
      </c>
      <c r="D12" s="6">
        <f t="shared" si="0"/>
        <v>22.91</v>
      </c>
      <c r="E12" s="5">
        <v>2</v>
      </c>
      <c r="F12" s="7">
        <v>8</v>
      </c>
      <c r="G12" s="6">
        <f t="shared" si="1"/>
        <v>37.119999999999997</v>
      </c>
      <c r="H12" s="5"/>
      <c r="I12" s="10"/>
      <c r="J12" s="6">
        <f t="shared" si="2"/>
        <v>0</v>
      </c>
      <c r="K12" s="5"/>
      <c r="L12" s="10"/>
      <c r="M12" s="8"/>
      <c r="N12" s="11">
        <v>82.94</v>
      </c>
      <c r="O12" s="10"/>
      <c r="P12" s="10">
        <v>1300</v>
      </c>
      <c r="Q12" s="10">
        <v>1300</v>
      </c>
      <c r="R12" s="10">
        <v>9</v>
      </c>
      <c r="S12" s="10">
        <v>50</v>
      </c>
      <c r="T12" s="10"/>
      <c r="U12" s="10"/>
      <c r="V12" s="10">
        <v>586</v>
      </c>
      <c r="W12" s="12">
        <v>41281</v>
      </c>
      <c r="X12" s="10" t="s">
        <v>122</v>
      </c>
      <c r="Y12" s="10">
        <v>301319012</v>
      </c>
      <c r="Z12" s="10">
        <v>14</v>
      </c>
      <c r="AA12" s="10">
        <v>1</v>
      </c>
      <c r="AB12" s="10">
        <v>1</v>
      </c>
      <c r="AC12" s="11">
        <v>8.5</v>
      </c>
      <c r="AD12" s="13">
        <v>172.26</v>
      </c>
    </row>
    <row r="13" spans="1:30">
      <c r="A13" s="9">
        <f t="shared" si="3"/>
        <v>6</v>
      </c>
      <c r="B13" s="10">
        <v>1</v>
      </c>
      <c r="C13" s="10">
        <v>7.75</v>
      </c>
      <c r="D13" s="6">
        <f t="shared" si="0"/>
        <v>22.91</v>
      </c>
      <c r="E13" s="5">
        <v>8</v>
      </c>
      <c r="F13" s="7">
        <v>7</v>
      </c>
      <c r="G13" s="6">
        <f t="shared" si="1"/>
        <v>119.47999999999999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82.359999999999985</v>
      </c>
      <c r="O13" s="10"/>
      <c r="P13" s="10">
        <v>1300</v>
      </c>
      <c r="Q13" s="10">
        <v>1300</v>
      </c>
      <c r="R13" s="10">
        <v>9</v>
      </c>
      <c r="S13" s="10">
        <v>51</v>
      </c>
      <c r="T13" s="10"/>
      <c r="U13" s="10"/>
      <c r="V13" s="10">
        <v>595</v>
      </c>
      <c r="W13" s="12">
        <v>41284</v>
      </c>
      <c r="X13" s="10" t="s">
        <v>121</v>
      </c>
      <c r="Y13" s="10">
        <v>301122022</v>
      </c>
      <c r="Z13" s="10">
        <v>14</v>
      </c>
      <c r="AA13" s="10">
        <v>0.25</v>
      </c>
      <c r="AB13" s="10">
        <v>1</v>
      </c>
      <c r="AC13" s="11">
        <v>4</v>
      </c>
      <c r="AD13" s="13">
        <v>176.61</v>
      </c>
    </row>
    <row r="14" spans="1:30">
      <c r="A14" s="9">
        <f t="shared" si="3"/>
        <v>7</v>
      </c>
      <c r="B14" s="10">
        <v>1</v>
      </c>
      <c r="C14" s="10">
        <v>7.75</v>
      </c>
      <c r="D14" s="6">
        <f t="shared" si="0"/>
        <v>22.91</v>
      </c>
      <c r="E14" s="5">
        <v>13</v>
      </c>
      <c r="F14" s="7">
        <v>11</v>
      </c>
      <c r="G14" s="6">
        <f t="shared" si="1"/>
        <v>193.72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74.240000000000009</v>
      </c>
      <c r="O14" s="10"/>
      <c r="P14" s="10">
        <v>1300</v>
      </c>
      <c r="Q14" s="10">
        <v>1300</v>
      </c>
      <c r="R14" s="10">
        <v>9</v>
      </c>
      <c r="S14" s="10">
        <v>52</v>
      </c>
      <c r="T14" s="10"/>
      <c r="U14" s="10"/>
      <c r="V14" s="10">
        <v>599</v>
      </c>
      <c r="W14" s="12">
        <v>41287</v>
      </c>
      <c r="X14" s="10" t="s">
        <v>122</v>
      </c>
      <c r="Y14" s="10">
        <v>301319025</v>
      </c>
      <c r="Z14" s="10">
        <v>14</v>
      </c>
      <c r="AA14" s="10">
        <v>5</v>
      </c>
      <c r="AB14" s="10">
        <v>1</v>
      </c>
      <c r="AC14" s="11">
        <v>10.75</v>
      </c>
      <c r="AD14" s="13">
        <v>174.29</v>
      </c>
    </row>
    <row r="15" spans="1:30">
      <c r="A15" s="9">
        <f t="shared" si="3"/>
        <v>8</v>
      </c>
      <c r="B15" s="10">
        <v>7</v>
      </c>
      <c r="C15" s="10">
        <v>2</v>
      </c>
      <c r="D15" s="6">
        <f t="shared" si="0"/>
        <v>99.759999999999991</v>
      </c>
      <c r="E15" s="5">
        <v>1</v>
      </c>
      <c r="F15" s="7">
        <v>8.5</v>
      </c>
      <c r="G15" s="6">
        <f t="shared" si="1"/>
        <v>23.779999999999998</v>
      </c>
      <c r="H15" s="5"/>
      <c r="I15" s="10"/>
      <c r="J15" s="6">
        <f t="shared" si="2"/>
        <v>0</v>
      </c>
      <c r="K15" s="5"/>
      <c r="L15" s="10"/>
      <c r="M15" s="8"/>
      <c r="N15" s="11">
        <v>79.17</v>
      </c>
      <c r="O15" s="10"/>
      <c r="P15" s="10">
        <v>1300</v>
      </c>
      <c r="Q15" s="10">
        <v>1300</v>
      </c>
      <c r="R15" s="10">
        <v>9</v>
      </c>
      <c r="S15" s="10">
        <v>54</v>
      </c>
      <c r="T15" s="10"/>
      <c r="U15" s="10"/>
      <c r="V15" s="10">
        <v>594</v>
      </c>
      <c r="W15" s="12">
        <v>41289</v>
      </c>
      <c r="X15" s="10" t="s">
        <v>121</v>
      </c>
      <c r="Y15" s="10">
        <v>301319030</v>
      </c>
      <c r="Z15" s="10">
        <v>14</v>
      </c>
      <c r="AA15" s="10">
        <v>3.75</v>
      </c>
      <c r="AB15" s="10">
        <v>2</v>
      </c>
      <c r="AC15" s="11">
        <v>0.75</v>
      </c>
      <c r="AD15" s="13">
        <v>170.52</v>
      </c>
    </row>
    <row r="16" spans="1:30">
      <c r="A16" s="9">
        <f t="shared" si="3"/>
        <v>9</v>
      </c>
      <c r="B16" s="10">
        <v>12</v>
      </c>
      <c r="C16" s="10">
        <v>10</v>
      </c>
      <c r="D16" s="6">
        <f t="shared" si="0"/>
        <v>178.64</v>
      </c>
      <c r="E16" s="5">
        <v>1</v>
      </c>
      <c r="F16" s="7">
        <v>8.5</v>
      </c>
      <c r="G16" s="6">
        <f t="shared" si="1"/>
        <v>23.779999999999998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78.88</v>
      </c>
      <c r="O16" s="10"/>
      <c r="P16" s="10">
        <v>1300</v>
      </c>
      <c r="Q16" s="10">
        <v>1300</v>
      </c>
      <c r="R16" s="10">
        <v>9</v>
      </c>
      <c r="S16" s="10">
        <v>55</v>
      </c>
      <c r="T16" s="10"/>
      <c r="U16" s="10"/>
      <c r="V16" s="10">
        <v>591</v>
      </c>
      <c r="W16" s="12">
        <v>41290</v>
      </c>
      <c r="X16" s="10" t="s">
        <v>122</v>
      </c>
      <c r="Y16" s="10">
        <v>301122031</v>
      </c>
      <c r="Z16" s="10">
        <v>14</v>
      </c>
      <c r="AA16" s="10">
        <v>1.75</v>
      </c>
      <c r="AB16" s="10">
        <v>1</v>
      </c>
      <c r="AC16" s="11">
        <v>8.75</v>
      </c>
      <c r="AD16" s="13">
        <v>172.84</v>
      </c>
    </row>
    <row r="17" spans="1:30">
      <c r="A17" s="9">
        <f t="shared" si="3"/>
        <v>10</v>
      </c>
      <c r="B17" s="10">
        <v>13</v>
      </c>
      <c r="C17" s="10">
        <v>10</v>
      </c>
      <c r="D17" s="6">
        <f t="shared" si="0"/>
        <v>192.55999999999997</v>
      </c>
      <c r="E17" s="5">
        <v>6</v>
      </c>
      <c r="F17" s="7">
        <v>1</v>
      </c>
      <c r="G17" s="6">
        <f t="shared" si="1"/>
        <v>84.679999999999993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74.819999999999965</v>
      </c>
      <c r="O17" s="10"/>
      <c r="P17" s="10">
        <v>1300</v>
      </c>
      <c r="Q17" s="10">
        <v>1300</v>
      </c>
      <c r="R17" s="10">
        <v>9</v>
      </c>
      <c r="S17" s="10">
        <v>55</v>
      </c>
      <c r="T17" s="10"/>
      <c r="U17" s="10"/>
      <c r="V17" s="10">
        <v>589</v>
      </c>
      <c r="W17" s="24" t="s">
        <v>178</v>
      </c>
      <c r="X17" s="10" t="s">
        <v>121</v>
      </c>
      <c r="Y17" s="10">
        <v>301016035</v>
      </c>
      <c r="Z17" s="10">
        <v>14</v>
      </c>
      <c r="AA17" s="10">
        <v>5</v>
      </c>
      <c r="AB17" s="10">
        <v>1</v>
      </c>
      <c r="AC17" s="11">
        <v>11.5</v>
      </c>
      <c r="AD17" s="13">
        <v>173.42</v>
      </c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11</v>
      </c>
      <c r="F18" s="7">
        <v>5</v>
      </c>
      <c r="G18" s="6">
        <f t="shared" si="1"/>
        <v>158.91999999999999</v>
      </c>
      <c r="H18" s="5"/>
      <c r="I18" s="10"/>
      <c r="J18" s="6">
        <f t="shared" si="2"/>
        <v>0</v>
      </c>
      <c r="K18" s="5"/>
      <c r="L18" s="10"/>
      <c r="M18" s="8"/>
      <c r="N18" s="11">
        <v>76.849999999999994</v>
      </c>
      <c r="O18" s="10"/>
      <c r="P18" s="10">
        <v>1300</v>
      </c>
      <c r="Q18" s="10">
        <v>1300</v>
      </c>
      <c r="R18" s="10">
        <v>9</v>
      </c>
      <c r="S18" s="10">
        <v>50</v>
      </c>
      <c r="T18" s="10"/>
      <c r="U18" s="10"/>
      <c r="V18" s="10">
        <v>587</v>
      </c>
      <c r="W18" s="24" t="s">
        <v>179</v>
      </c>
      <c r="X18" s="10" t="s">
        <v>122</v>
      </c>
      <c r="Y18" s="10">
        <v>301319034</v>
      </c>
      <c r="Z18" s="10">
        <v>14</v>
      </c>
      <c r="AA18" s="10">
        <v>6</v>
      </c>
      <c r="AB18" s="10">
        <v>2</v>
      </c>
      <c r="AC18" s="11">
        <v>1.75</v>
      </c>
      <c r="AD18" s="13">
        <v>171.97</v>
      </c>
    </row>
    <row r="19" spans="1:30">
      <c r="A19" s="9">
        <f t="shared" si="3"/>
        <v>12</v>
      </c>
      <c r="B19" s="10">
        <v>4</v>
      </c>
      <c r="C19" s="10">
        <v>2</v>
      </c>
      <c r="D19" s="6">
        <f t="shared" si="0"/>
        <v>57.999999999999993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78.879999999999967</v>
      </c>
      <c r="O19" s="10"/>
      <c r="P19" s="10">
        <v>1300</v>
      </c>
      <c r="Q19" s="10">
        <v>1300</v>
      </c>
      <c r="R19" s="10">
        <v>9</v>
      </c>
      <c r="S19" s="10">
        <v>57</v>
      </c>
      <c r="T19" s="10"/>
      <c r="U19" s="10"/>
      <c r="V19" s="10">
        <v>590</v>
      </c>
      <c r="W19" s="24" t="s">
        <v>180</v>
      </c>
      <c r="X19" s="10" t="s">
        <v>121</v>
      </c>
      <c r="Y19" s="10">
        <v>301237052</v>
      </c>
      <c r="Z19" s="10">
        <v>14</v>
      </c>
      <c r="AA19" s="10">
        <v>4</v>
      </c>
      <c r="AB19" s="10">
        <v>1</v>
      </c>
      <c r="AC19" s="11">
        <v>10.25</v>
      </c>
      <c r="AD19" s="13">
        <v>173.71</v>
      </c>
    </row>
    <row r="20" spans="1:30">
      <c r="A20" s="9">
        <f t="shared" si="3"/>
        <v>13</v>
      </c>
      <c r="B20" s="10">
        <v>9</v>
      </c>
      <c r="C20" s="10">
        <v>11</v>
      </c>
      <c r="D20" s="6">
        <f t="shared" si="0"/>
        <v>138.04</v>
      </c>
      <c r="E20" s="5">
        <v>14</v>
      </c>
      <c r="F20" s="7">
        <v>3</v>
      </c>
      <c r="G20" s="6">
        <f t="shared" si="1"/>
        <v>198.35999999999999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80.04000000000002</v>
      </c>
      <c r="O20" s="10"/>
      <c r="P20" s="10">
        <v>1300</v>
      </c>
      <c r="Q20" s="10">
        <v>1300</v>
      </c>
      <c r="R20" s="10">
        <v>9</v>
      </c>
      <c r="S20" s="10">
        <v>55</v>
      </c>
      <c r="T20" s="10"/>
      <c r="U20" s="10"/>
      <c r="V20" s="14">
        <v>588</v>
      </c>
      <c r="W20" s="42" t="s">
        <v>34</v>
      </c>
      <c r="X20" s="42"/>
      <c r="Y20" s="42"/>
      <c r="Z20" s="42"/>
      <c r="AA20" s="42"/>
      <c r="AB20" s="42"/>
      <c r="AC20" s="42"/>
      <c r="AD20" s="15">
        <v>2424.98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4</v>
      </c>
      <c r="G21" s="6">
        <f t="shared" si="1"/>
        <v>46.4</v>
      </c>
      <c r="H21" s="5"/>
      <c r="I21" s="10"/>
      <c r="J21" s="6">
        <f t="shared" si="2"/>
        <v>0</v>
      </c>
      <c r="K21" s="5"/>
      <c r="L21" s="10"/>
      <c r="M21" s="8"/>
      <c r="N21" s="11">
        <v>82.65</v>
      </c>
      <c r="O21" s="10"/>
      <c r="P21" s="10">
        <v>1300</v>
      </c>
      <c r="Q21" s="10">
        <v>1300</v>
      </c>
      <c r="R21" s="16">
        <v>9</v>
      </c>
      <c r="S21" s="10">
        <v>50</v>
      </c>
      <c r="T21" s="10"/>
      <c r="U21" s="10"/>
      <c r="V21" s="10">
        <v>578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8</v>
      </c>
      <c r="F22" s="7">
        <v>9</v>
      </c>
      <c r="G22" s="6">
        <f t="shared" si="1"/>
        <v>121.8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75.399999999999977</v>
      </c>
      <c r="O22" s="10"/>
      <c r="P22" s="10">
        <v>1300</v>
      </c>
      <c r="Q22" s="10">
        <v>1300</v>
      </c>
      <c r="R22" s="10">
        <v>9</v>
      </c>
      <c r="S22" s="10">
        <v>52</v>
      </c>
      <c r="T22" s="10"/>
      <c r="U22" s="10"/>
      <c r="V22" s="10">
        <v>607</v>
      </c>
      <c r="W22" s="24" t="s">
        <v>180</v>
      </c>
      <c r="X22" s="10" t="s">
        <v>122</v>
      </c>
      <c r="Y22" s="10">
        <v>301123042</v>
      </c>
      <c r="Z22" s="10">
        <v>14</v>
      </c>
      <c r="AA22" s="10">
        <v>6</v>
      </c>
      <c r="AB22" s="10">
        <v>1</v>
      </c>
      <c r="AC22" s="10">
        <v>10</v>
      </c>
      <c r="AD22" s="10">
        <v>176.32</v>
      </c>
    </row>
    <row r="23" spans="1:30">
      <c r="A23" s="9">
        <f t="shared" si="3"/>
        <v>16</v>
      </c>
      <c r="B23" s="10">
        <v>2</v>
      </c>
      <c r="C23" s="10">
        <v>0.75</v>
      </c>
      <c r="D23" s="6">
        <f t="shared" si="0"/>
        <v>28.709999999999997</v>
      </c>
      <c r="E23" s="5">
        <v>13</v>
      </c>
      <c r="F23" s="7">
        <v>11</v>
      </c>
      <c r="G23" s="6">
        <f t="shared" si="1"/>
        <v>193.72</v>
      </c>
      <c r="H23" s="5"/>
      <c r="I23" s="10"/>
      <c r="J23" s="6">
        <f t="shared" si="2"/>
        <v>0</v>
      </c>
      <c r="K23" s="5"/>
      <c r="L23" s="10"/>
      <c r="M23" s="8"/>
      <c r="N23" s="11">
        <v>72.69</v>
      </c>
      <c r="O23" s="10"/>
      <c r="P23" s="10">
        <v>1300</v>
      </c>
      <c r="Q23" s="10">
        <v>1300</v>
      </c>
      <c r="R23" s="10">
        <v>9</v>
      </c>
      <c r="S23" s="10">
        <v>47</v>
      </c>
      <c r="T23" s="10"/>
      <c r="U23" s="10"/>
      <c r="V23" s="10">
        <v>597</v>
      </c>
      <c r="W23" s="24" t="s">
        <v>181</v>
      </c>
      <c r="X23" s="10" t="s">
        <v>121</v>
      </c>
      <c r="Y23" s="10">
        <v>301167046</v>
      </c>
      <c r="Z23" s="10">
        <v>13</v>
      </c>
      <c r="AA23" s="10">
        <v>11.5</v>
      </c>
      <c r="AB23" s="10">
        <v>1</v>
      </c>
      <c r="AC23" s="10">
        <v>4.5</v>
      </c>
      <c r="AD23" s="10">
        <v>175.16</v>
      </c>
    </row>
    <row r="24" spans="1:30">
      <c r="A24" s="9">
        <f t="shared" si="3"/>
        <v>17</v>
      </c>
      <c r="B24" s="10">
        <v>7</v>
      </c>
      <c r="C24" s="10">
        <v>3</v>
      </c>
      <c r="D24" s="6">
        <f t="shared" si="0"/>
        <v>100.91999999999999</v>
      </c>
      <c r="E24" s="5">
        <v>1</v>
      </c>
      <c r="F24" s="7">
        <v>8.75</v>
      </c>
      <c r="G24" s="6">
        <f t="shared" si="1"/>
        <v>24.069999999999997</v>
      </c>
      <c r="H24" s="5"/>
      <c r="I24" s="10"/>
      <c r="J24" s="6">
        <f t="shared" si="2"/>
        <v>0</v>
      </c>
      <c r="K24" s="5"/>
      <c r="L24" s="10"/>
      <c r="M24" s="8"/>
      <c r="N24" s="11">
        <v>75.400000000000006</v>
      </c>
      <c r="O24" s="10"/>
      <c r="P24" s="10">
        <v>1300</v>
      </c>
      <c r="Q24" s="10">
        <v>1300</v>
      </c>
      <c r="R24" s="10">
        <v>9</v>
      </c>
      <c r="S24" s="10">
        <v>51</v>
      </c>
      <c r="T24" s="10"/>
      <c r="U24" s="10"/>
      <c r="V24" s="10">
        <v>595</v>
      </c>
      <c r="W24" s="24" t="s">
        <v>182</v>
      </c>
      <c r="X24" s="10" t="s">
        <v>122</v>
      </c>
      <c r="Y24" s="10">
        <v>301319064</v>
      </c>
      <c r="Z24" s="10">
        <v>14</v>
      </c>
      <c r="AA24" s="10">
        <v>2.25</v>
      </c>
      <c r="AB24" s="10">
        <v>1</v>
      </c>
      <c r="AC24" s="10">
        <v>9.25</v>
      </c>
      <c r="AD24" s="10">
        <v>172.84</v>
      </c>
    </row>
    <row r="25" spans="1:30">
      <c r="A25" s="9">
        <f t="shared" si="3"/>
        <v>18</v>
      </c>
      <c r="B25" s="10">
        <v>12</v>
      </c>
      <c r="C25" s="10">
        <v>9</v>
      </c>
      <c r="D25" s="6">
        <f t="shared" si="0"/>
        <v>177.48</v>
      </c>
      <c r="E25" s="5">
        <v>1</v>
      </c>
      <c r="F25" s="7">
        <v>8.75</v>
      </c>
      <c r="G25" s="6">
        <f t="shared" si="1"/>
        <v>24.069999999999997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76.56</v>
      </c>
      <c r="O25" s="10"/>
      <c r="P25" s="10">
        <v>1250</v>
      </c>
      <c r="Q25" s="10">
        <v>1300</v>
      </c>
      <c r="R25" s="10">
        <v>9</v>
      </c>
      <c r="S25" s="10">
        <v>51</v>
      </c>
      <c r="T25" s="10"/>
      <c r="U25" s="10"/>
      <c r="V25" s="17">
        <v>595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11.5</v>
      </c>
      <c r="D26" s="6">
        <f t="shared" si="0"/>
        <v>27.259999999999998</v>
      </c>
      <c r="E26" s="5">
        <v>6</v>
      </c>
      <c r="F26" s="7">
        <v>2</v>
      </c>
      <c r="G26" s="6">
        <f t="shared" si="1"/>
        <v>85.839999999999989</v>
      </c>
      <c r="H26" s="5"/>
      <c r="I26" s="10"/>
      <c r="J26" s="6">
        <f t="shared" si="2"/>
        <v>0</v>
      </c>
      <c r="K26" s="5"/>
      <c r="L26" s="10"/>
      <c r="M26" s="8"/>
      <c r="N26" s="11">
        <v>84.97</v>
      </c>
      <c r="O26" s="10"/>
      <c r="P26" s="10">
        <v>1250</v>
      </c>
      <c r="Q26" s="10">
        <v>1300</v>
      </c>
      <c r="R26" s="10">
        <v>9</v>
      </c>
      <c r="S26" s="10">
        <v>50</v>
      </c>
      <c r="T26" s="10"/>
      <c r="U26" s="10"/>
      <c r="V26" s="10">
        <v>593</v>
      </c>
      <c r="W26" s="44" t="s">
        <v>37</v>
      </c>
      <c r="X26" s="44"/>
      <c r="Y26" s="44"/>
      <c r="Z26" s="44"/>
      <c r="AA26" s="44"/>
      <c r="AB26" s="44"/>
      <c r="AC26" s="39">
        <v>250.56</v>
      </c>
      <c r="AD26" s="39"/>
    </row>
    <row r="27" spans="1:30">
      <c r="A27" s="9">
        <f t="shared" si="3"/>
        <v>20</v>
      </c>
      <c r="B27" s="10">
        <v>1</v>
      </c>
      <c r="C27" s="10">
        <v>11.5</v>
      </c>
      <c r="D27" s="6">
        <f t="shared" si="0"/>
        <v>27.259999999999998</v>
      </c>
      <c r="E27" s="5">
        <v>11</v>
      </c>
      <c r="F27" s="7">
        <v>7</v>
      </c>
      <c r="G27" s="6">
        <f t="shared" si="1"/>
        <v>161.23999999999998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75.399999999999977</v>
      </c>
      <c r="O27" s="10"/>
      <c r="P27" s="10">
        <v>1250</v>
      </c>
      <c r="Q27" s="10">
        <v>1300</v>
      </c>
      <c r="R27" s="10">
        <v>9</v>
      </c>
      <c r="S27" s="10">
        <v>51</v>
      </c>
      <c r="T27" s="10"/>
      <c r="U27" s="10"/>
      <c r="V27" s="10">
        <v>585</v>
      </c>
      <c r="W27" s="38" t="s">
        <v>13</v>
      </c>
      <c r="X27" s="38"/>
      <c r="Y27" s="38"/>
      <c r="Z27" s="38"/>
      <c r="AA27" s="38"/>
      <c r="AB27" s="38"/>
      <c r="AC27" s="39">
        <v>2424.98</v>
      </c>
      <c r="AD27" s="39"/>
    </row>
    <row r="28" spans="1:30">
      <c r="A28" s="9">
        <f t="shared" si="3"/>
        <v>21</v>
      </c>
      <c r="B28" s="10">
        <v>4</v>
      </c>
      <c r="C28" s="10">
        <v>1</v>
      </c>
      <c r="D28" s="6">
        <f t="shared" si="0"/>
        <v>56.839999999999996</v>
      </c>
      <c r="E28" s="5">
        <v>14</v>
      </c>
      <c r="F28" s="7">
        <v>4</v>
      </c>
      <c r="G28" s="6">
        <f t="shared" si="1"/>
        <v>199.51999999999998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67.859999999999985</v>
      </c>
      <c r="O28" s="10"/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583</v>
      </c>
      <c r="W28" s="38" t="s">
        <v>38</v>
      </c>
      <c r="X28" s="38"/>
      <c r="Y28" s="38"/>
      <c r="Z28" s="38"/>
      <c r="AA28" s="38"/>
      <c r="AB28" s="38"/>
      <c r="AC28" s="39">
        <v>258.68</v>
      </c>
      <c r="AD28" s="39"/>
    </row>
    <row r="29" spans="1:30">
      <c r="A29" s="9">
        <f t="shared" si="3"/>
        <v>22</v>
      </c>
      <c r="B29" s="10">
        <v>9</v>
      </c>
      <c r="C29" s="10">
        <v>9</v>
      </c>
      <c r="D29" s="6">
        <f t="shared" si="0"/>
        <v>135.72</v>
      </c>
      <c r="E29" s="5">
        <v>2</v>
      </c>
      <c r="F29" s="7">
        <v>1.75</v>
      </c>
      <c r="G29" s="6">
        <f t="shared" si="1"/>
        <v>29.869999999999997</v>
      </c>
      <c r="H29" s="5"/>
      <c r="I29" s="10"/>
      <c r="J29" s="6"/>
      <c r="K29" s="5"/>
      <c r="L29" s="10"/>
      <c r="M29" s="8"/>
      <c r="N29" s="11">
        <v>81.2</v>
      </c>
      <c r="O29" s="10"/>
      <c r="P29" s="10">
        <v>1250</v>
      </c>
      <c r="Q29" s="10">
        <v>1300</v>
      </c>
      <c r="R29" s="10">
        <v>9</v>
      </c>
      <c r="S29" s="10">
        <v>53</v>
      </c>
      <c r="T29" s="10"/>
      <c r="U29" s="10"/>
      <c r="V29" s="10">
        <v>581</v>
      </c>
      <c r="W29" s="38" t="s">
        <v>11</v>
      </c>
      <c r="X29" s="38"/>
      <c r="Y29" s="38"/>
      <c r="Z29" s="38"/>
      <c r="AA29" s="38"/>
      <c r="AB29" s="38"/>
      <c r="AC29" s="39">
        <v>2416.86</v>
      </c>
      <c r="AD29" s="39"/>
    </row>
    <row r="30" spans="1:30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3</v>
      </c>
      <c r="F30" s="7">
        <v>5</v>
      </c>
      <c r="G30" s="6">
        <f t="shared" si="1"/>
        <v>47.559999999999995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80.329999999999984</v>
      </c>
      <c r="O30" s="10"/>
      <c r="P30" s="10">
        <v>1250</v>
      </c>
      <c r="Q30" s="10">
        <v>1300</v>
      </c>
      <c r="R30" s="10">
        <v>9</v>
      </c>
      <c r="S30" s="10">
        <v>53</v>
      </c>
      <c r="T30" s="10"/>
      <c r="U30" s="10"/>
      <c r="V30" s="10">
        <v>577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9</v>
      </c>
      <c r="F31" s="7">
        <v>3</v>
      </c>
      <c r="G31" s="6">
        <f t="shared" si="1"/>
        <v>128.76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81.200000000000017</v>
      </c>
      <c r="O31" s="10"/>
      <c r="P31" s="10">
        <v>1250</v>
      </c>
      <c r="Q31" s="10">
        <v>1300</v>
      </c>
      <c r="R31" s="10">
        <v>9</v>
      </c>
      <c r="S31" s="10">
        <v>53</v>
      </c>
      <c r="T31" s="10"/>
      <c r="U31" s="10"/>
      <c r="V31" s="10">
        <v>578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2</v>
      </c>
      <c r="C32" s="10">
        <v>5</v>
      </c>
      <c r="D32" s="6">
        <f t="shared" si="0"/>
        <v>33.64</v>
      </c>
      <c r="E32" s="5">
        <v>14</v>
      </c>
      <c r="F32" s="7">
        <v>3</v>
      </c>
      <c r="G32" s="6">
        <f t="shared" si="1"/>
        <v>198.35999999999999</v>
      </c>
      <c r="H32" s="5"/>
      <c r="I32" s="10"/>
      <c r="J32" s="6">
        <f t="shared" si="4"/>
        <v>0</v>
      </c>
      <c r="K32" s="5"/>
      <c r="L32" s="10"/>
      <c r="M32" s="8"/>
      <c r="N32" s="11">
        <v>78.59</v>
      </c>
      <c r="O32" s="10"/>
      <c r="P32" s="10">
        <v>1250</v>
      </c>
      <c r="Q32" s="10">
        <v>1300</v>
      </c>
      <c r="R32" s="10">
        <v>9</v>
      </c>
      <c r="S32" s="10">
        <v>53</v>
      </c>
      <c r="T32" s="10"/>
      <c r="U32" s="10"/>
      <c r="V32" s="10">
        <v>576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8</v>
      </c>
      <c r="C33" s="10">
        <v>4</v>
      </c>
      <c r="D33" s="6">
        <f t="shared" si="0"/>
        <v>115.99999999999999</v>
      </c>
      <c r="E33" s="5">
        <v>1</v>
      </c>
      <c r="F33" s="7">
        <v>10</v>
      </c>
      <c r="G33" s="6">
        <f t="shared" si="1"/>
        <v>25.52</v>
      </c>
      <c r="H33" s="5"/>
      <c r="I33" s="10"/>
      <c r="J33" s="6">
        <f t="shared" si="4"/>
        <v>0</v>
      </c>
      <c r="K33" s="5"/>
      <c r="L33" s="10"/>
      <c r="M33" s="8"/>
      <c r="N33" s="11">
        <v>85.84</v>
      </c>
      <c r="O33" s="10"/>
      <c r="P33" s="10">
        <v>1250</v>
      </c>
      <c r="Q33" s="10">
        <v>1300</v>
      </c>
      <c r="R33" s="10">
        <v>9</v>
      </c>
      <c r="S33" s="10">
        <v>51</v>
      </c>
      <c r="T33" s="10"/>
      <c r="U33" s="10"/>
      <c r="V33" s="10">
        <v>576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13</v>
      </c>
      <c r="C34" s="10">
        <v>10</v>
      </c>
      <c r="D34" s="6">
        <f t="shared" si="0"/>
        <v>192.55999999999997</v>
      </c>
      <c r="E34" s="5">
        <v>1</v>
      </c>
      <c r="F34" s="7">
        <v>10</v>
      </c>
      <c r="G34" s="6">
        <f t="shared" si="1"/>
        <v>25.52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76.56</v>
      </c>
      <c r="O34" s="10"/>
      <c r="P34" s="10">
        <v>1250</v>
      </c>
      <c r="Q34" s="10">
        <v>1300</v>
      </c>
      <c r="R34" s="10">
        <v>9</v>
      </c>
      <c r="S34" s="10">
        <v>53</v>
      </c>
      <c r="T34" s="10"/>
      <c r="U34" s="10"/>
      <c r="V34" s="10">
        <v>574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4.5</v>
      </c>
      <c r="D35" s="6">
        <f t="shared" si="0"/>
        <v>19.139999999999997</v>
      </c>
      <c r="E35" s="5">
        <v>7</v>
      </c>
      <c r="F35" s="7">
        <v>4</v>
      </c>
      <c r="G35" s="6">
        <f t="shared" si="1"/>
        <v>102.08</v>
      </c>
      <c r="H35" s="5"/>
      <c r="I35" s="10"/>
      <c r="J35" s="6">
        <f t="shared" si="4"/>
        <v>0</v>
      </c>
      <c r="K35" s="5"/>
      <c r="L35" s="10"/>
      <c r="M35" s="8"/>
      <c r="N35" s="11">
        <v>78.3</v>
      </c>
      <c r="O35" s="10"/>
      <c r="P35" s="10">
        <v>1250</v>
      </c>
      <c r="Q35" s="10">
        <v>1300</v>
      </c>
      <c r="R35" s="10">
        <v>9</v>
      </c>
      <c r="S35" s="10">
        <v>55</v>
      </c>
      <c r="T35" s="10"/>
      <c r="U35" s="10"/>
      <c r="V35" s="10">
        <v>571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4.5</v>
      </c>
      <c r="D36" s="6">
        <f t="shared" si="0"/>
        <v>19.139999999999997</v>
      </c>
      <c r="E36" s="5">
        <v>13</v>
      </c>
      <c r="F36" s="7">
        <v>1</v>
      </c>
      <c r="G36" s="6">
        <f t="shared" si="1"/>
        <v>182.11999999999998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80.039999999999964</v>
      </c>
      <c r="O36" s="10"/>
      <c r="P36" s="10">
        <v>1250</v>
      </c>
      <c r="Q36" s="10">
        <v>1300</v>
      </c>
      <c r="R36" s="10">
        <v>9</v>
      </c>
      <c r="S36" s="10">
        <v>54</v>
      </c>
      <c r="T36" s="10"/>
      <c r="U36" s="10"/>
      <c r="V36" s="10">
        <v>569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5</v>
      </c>
      <c r="C37" s="10">
        <v>2</v>
      </c>
      <c r="D37" s="6">
        <f t="shared" si="0"/>
        <v>71.92</v>
      </c>
      <c r="E37" s="5">
        <v>14</v>
      </c>
      <c r="F37" s="7">
        <v>0</v>
      </c>
      <c r="G37" s="6">
        <f t="shared" si="1"/>
        <v>194.88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65.540000000000049</v>
      </c>
      <c r="O37" s="10"/>
      <c r="P37" s="10">
        <v>1250</v>
      </c>
      <c r="Q37" s="10">
        <v>1300</v>
      </c>
      <c r="R37" s="10">
        <v>9</v>
      </c>
      <c r="S37" s="10">
        <v>53</v>
      </c>
      <c r="T37" s="10"/>
      <c r="U37" s="10"/>
      <c r="V37" s="10">
        <v>585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10</v>
      </c>
      <c r="C38" s="10">
        <v>3</v>
      </c>
      <c r="D38" s="6">
        <f t="shared" si="0"/>
        <v>142.67999999999998</v>
      </c>
      <c r="E38" s="5">
        <v>1</v>
      </c>
      <c r="F38" s="7">
        <v>9.25</v>
      </c>
      <c r="G38" s="6">
        <f t="shared" si="1"/>
        <v>24.65</v>
      </c>
      <c r="H38" s="5"/>
      <c r="I38" s="10"/>
      <c r="J38" s="6">
        <f t="shared" si="4"/>
        <v>0</v>
      </c>
      <c r="K38" s="5"/>
      <c r="L38" s="10"/>
      <c r="M38" s="8"/>
      <c r="N38" s="11">
        <v>73.37</v>
      </c>
      <c r="O38" s="10"/>
      <c r="P38" s="10">
        <v>1250</v>
      </c>
      <c r="Q38" s="10">
        <v>1300</v>
      </c>
      <c r="R38" s="10">
        <v>9</v>
      </c>
      <c r="S38" s="10">
        <v>52</v>
      </c>
      <c r="T38" s="10"/>
      <c r="U38" s="10"/>
      <c r="V38" s="10">
        <v>581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2</v>
      </c>
      <c r="D39" s="6">
        <f t="shared" si="0"/>
        <v>197.2</v>
      </c>
      <c r="E39" s="5">
        <v>3</v>
      </c>
      <c r="F39" s="7">
        <v>10</v>
      </c>
      <c r="G39" s="6">
        <f t="shared" si="1"/>
        <v>53.36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83.230000000000018</v>
      </c>
      <c r="O39" s="10">
        <v>0</v>
      </c>
      <c r="P39" s="10">
        <v>1250</v>
      </c>
      <c r="Q39" s="10">
        <v>1300</v>
      </c>
      <c r="R39" s="10">
        <v>9</v>
      </c>
      <c r="S39" s="10">
        <v>53</v>
      </c>
      <c r="T39" s="10"/>
      <c r="U39" s="10"/>
      <c r="V39" s="10">
        <v>544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2416.7599999999993</v>
      </c>
      <c r="O40" s="20"/>
      <c r="T40" s="22" t="s">
        <v>34</v>
      </c>
      <c r="U40" s="20">
        <f>SUM(U9:U39)</f>
        <v>0</v>
      </c>
      <c r="V40" s="20">
        <f>SUM(V9:V39)</f>
        <v>18154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2416.7599999999993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18154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2" zoomScale="75" zoomScaleNormal="75" zoomScalePageLayoutView="75" workbookViewId="0">
      <selection activeCell="U40" sqref="U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5" width="4.1640625" customWidth="1"/>
    <col min="6" max="6" width="5.6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2" customWidth="1"/>
    <col min="26" max="26" width="4.1640625" customWidth="1"/>
    <col min="27" max="27" width="7.5" customWidth="1"/>
    <col min="28" max="28" width="4.1640625" customWidth="1"/>
    <col min="29" max="29" width="7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4</v>
      </c>
      <c r="I8" s="5">
        <v>8</v>
      </c>
      <c r="J8" s="6">
        <f t="shared" ref="J8:J29" si="2">((+H8*12)+I8)*1.16</f>
        <v>64.959999999999994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4</v>
      </c>
      <c r="G9" s="6">
        <f t="shared" si="1"/>
        <v>18.559999999999999</v>
      </c>
      <c r="H9" s="5">
        <v>5</v>
      </c>
      <c r="I9" s="10">
        <v>4</v>
      </c>
      <c r="J9" s="6">
        <f t="shared" si="2"/>
        <v>74.239999999999995</v>
      </c>
      <c r="K9" s="5"/>
      <c r="L9" s="10"/>
      <c r="M9" s="8"/>
      <c r="N9" s="11">
        <v>9.2799999999999994</v>
      </c>
      <c r="O9" s="10">
        <v>0</v>
      </c>
      <c r="P9" s="10">
        <v>700</v>
      </c>
      <c r="Q9" s="10"/>
      <c r="R9" s="10">
        <v>9</v>
      </c>
      <c r="S9" s="10">
        <v>75</v>
      </c>
      <c r="T9" s="10">
        <v>200</v>
      </c>
      <c r="U9" s="10"/>
      <c r="V9" s="10">
        <v>745</v>
      </c>
      <c r="W9" s="12">
        <v>43696</v>
      </c>
      <c r="X9" s="10">
        <v>1</v>
      </c>
      <c r="Y9" s="10">
        <v>711762</v>
      </c>
      <c r="Z9" s="10">
        <v>14</v>
      </c>
      <c r="AA9" s="10">
        <v>0</v>
      </c>
      <c r="AB9" s="10">
        <v>1</v>
      </c>
      <c r="AC9" s="11">
        <v>4</v>
      </c>
      <c r="AD9" s="13">
        <v>177.33</v>
      </c>
    </row>
    <row r="10" spans="1:30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6</v>
      </c>
      <c r="I10" s="10">
        <v>1</v>
      </c>
      <c r="J10" s="6">
        <f t="shared" si="2"/>
        <v>84.679999999999993</v>
      </c>
      <c r="K10" s="5"/>
      <c r="L10" s="10"/>
      <c r="M10" s="8"/>
      <c r="N10" s="11">
        <v>10.44</v>
      </c>
      <c r="O10" s="10">
        <v>0</v>
      </c>
      <c r="P10" s="10">
        <v>700</v>
      </c>
      <c r="Q10" s="10"/>
      <c r="R10" s="10">
        <v>9</v>
      </c>
      <c r="S10" s="10">
        <v>76</v>
      </c>
      <c r="T10" s="10">
        <v>207</v>
      </c>
      <c r="U10" s="10"/>
      <c r="V10" s="10">
        <v>747</v>
      </c>
      <c r="W10" s="12">
        <v>43696</v>
      </c>
      <c r="X10" s="10">
        <v>3</v>
      </c>
      <c r="Y10" s="10">
        <v>711808</v>
      </c>
      <c r="Z10" s="10">
        <v>2</v>
      </c>
      <c r="AA10" s="10">
        <v>5</v>
      </c>
      <c r="AB10" s="10">
        <v>1</v>
      </c>
      <c r="AC10" s="11">
        <v>3</v>
      </c>
      <c r="AD10" s="13">
        <v>16.34</v>
      </c>
    </row>
    <row r="11" spans="1:30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9</v>
      </c>
      <c r="J11" s="6">
        <f t="shared" si="2"/>
        <v>93.96</v>
      </c>
      <c r="K11" s="5"/>
      <c r="L11" s="10"/>
      <c r="M11" s="8"/>
      <c r="N11" s="11">
        <v>9.2799999999999994</v>
      </c>
      <c r="O11" s="10">
        <v>1</v>
      </c>
      <c r="P11" s="10">
        <v>700</v>
      </c>
      <c r="Q11" s="10"/>
      <c r="R11" s="10">
        <v>9</v>
      </c>
      <c r="S11" s="10">
        <v>73</v>
      </c>
      <c r="T11" s="10">
        <v>220</v>
      </c>
      <c r="U11" s="10"/>
      <c r="V11" s="10">
        <v>746</v>
      </c>
      <c r="W11" s="12"/>
      <c r="X11" s="10"/>
      <c r="Y11" s="10"/>
      <c r="Z11" s="10"/>
      <c r="AA11" s="10"/>
      <c r="AB11" s="10"/>
      <c r="AC11" s="11"/>
      <c r="AD11" s="13"/>
    </row>
    <row r="12" spans="1:30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7</v>
      </c>
      <c r="I12" s="10">
        <v>5</v>
      </c>
      <c r="J12" s="6">
        <f t="shared" si="2"/>
        <v>103.24</v>
      </c>
      <c r="K12" s="5"/>
      <c r="L12" s="10"/>
      <c r="M12" s="8"/>
      <c r="N12" s="11">
        <v>9.2799999999999994</v>
      </c>
      <c r="O12" s="10">
        <v>0</v>
      </c>
      <c r="P12" s="10">
        <v>700</v>
      </c>
      <c r="Q12" s="10"/>
      <c r="R12" s="10">
        <v>9</v>
      </c>
      <c r="S12" s="10">
        <v>72</v>
      </c>
      <c r="T12" s="10">
        <v>232</v>
      </c>
      <c r="U12" s="10"/>
      <c r="V12" s="10">
        <v>748</v>
      </c>
      <c r="W12" s="12"/>
      <c r="X12" s="10"/>
      <c r="Y12" s="10"/>
      <c r="Z12" s="10"/>
      <c r="AA12" s="10"/>
      <c r="AB12" s="10"/>
      <c r="AC12" s="11"/>
      <c r="AD12" s="13"/>
    </row>
    <row r="13" spans="1:30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8</v>
      </c>
      <c r="I13" s="10">
        <v>1</v>
      </c>
      <c r="J13" s="6">
        <f t="shared" si="2"/>
        <v>112.52</v>
      </c>
      <c r="K13" s="5"/>
      <c r="L13" s="10"/>
      <c r="M13" s="8"/>
      <c r="N13" s="11">
        <v>9.2799999999999994</v>
      </c>
      <c r="O13" s="10">
        <v>0</v>
      </c>
      <c r="P13" s="10">
        <v>700</v>
      </c>
      <c r="Q13" s="10"/>
      <c r="R13" s="10">
        <v>9</v>
      </c>
      <c r="S13" s="10">
        <v>74</v>
      </c>
      <c r="T13" s="10">
        <v>228</v>
      </c>
      <c r="U13" s="10"/>
      <c r="V13" s="10">
        <v>749</v>
      </c>
      <c r="W13" s="12"/>
      <c r="X13" s="10"/>
      <c r="Y13" s="10"/>
      <c r="Z13" s="10"/>
      <c r="AA13" s="10"/>
      <c r="AB13" s="10"/>
      <c r="AC13" s="11"/>
      <c r="AD13" s="13"/>
    </row>
    <row r="14" spans="1:30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4</v>
      </c>
      <c r="G14" s="6">
        <f t="shared" si="1"/>
        <v>18.559999999999999</v>
      </c>
      <c r="H14" s="5">
        <v>8</v>
      </c>
      <c r="I14" s="10">
        <v>9</v>
      </c>
      <c r="J14" s="6">
        <f t="shared" si="2"/>
        <v>121.8</v>
      </c>
      <c r="K14" s="5"/>
      <c r="L14" s="10"/>
      <c r="M14" s="8"/>
      <c r="N14" s="11">
        <v>9.2799999999999994</v>
      </c>
      <c r="O14" s="10">
        <v>0</v>
      </c>
      <c r="P14" s="10">
        <v>700</v>
      </c>
      <c r="Q14" s="10"/>
      <c r="R14" s="10">
        <v>9</v>
      </c>
      <c r="S14" s="10">
        <v>77</v>
      </c>
      <c r="T14" s="10">
        <v>207</v>
      </c>
      <c r="U14" s="10"/>
      <c r="V14" s="10">
        <v>748</v>
      </c>
      <c r="W14" s="12"/>
      <c r="X14" s="10"/>
      <c r="Y14" s="10"/>
      <c r="Z14" s="10"/>
      <c r="AA14" s="10"/>
      <c r="AB14" s="10"/>
      <c r="AC14" s="11"/>
      <c r="AD14" s="13"/>
    </row>
    <row r="15" spans="1:30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9</v>
      </c>
      <c r="I15" s="10">
        <v>6</v>
      </c>
      <c r="J15" s="6">
        <f t="shared" si="2"/>
        <v>132.23999999999998</v>
      </c>
      <c r="K15" s="5"/>
      <c r="L15" s="10"/>
      <c r="M15" s="8"/>
      <c r="N15" s="11">
        <v>10.44</v>
      </c>
      <c r="O15" s="10">
        <v>1</v>
      </c>
      <c r="P15" s="10">
        <v>700</v>
      </c>
      <c r="Q15" s="10"/>
      <c r="R15" s="10">
        <v>9</v>
      </c>
      <c r="S15" s="10">
        <v>73</v>
      </c>
      <c r="T15" s="10">
        <v>200</v>
      </c>
      <c r="U15" s="10"/>
      <c r="V15" s="10">
        <v>749</v>
      </c>
      <c r="W15" s="12"/>
      <c r="X15" s="10"/>
      <c r="Y15" s="10"/>
      <c r="Z15" s="10"/>
      <c r="AA15" s="10"/>
      <c r="AB15" s="10"/>
      <c r="AC15" s="11"/>
      <c r="AD15" s="13"/>
    </row>
    <row r="16" spans="1:30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</v>
      </c>
      <c r="G16" s="6">
        <f t="shared" si="1"/>
        <v>18.559999999999999</v>
      </c>
      <c r="H16" s="5">
        <v>10</v>
      </c>
      <c r="I16" s="10">
        <v>2</v>
      </c>
      <c r="J16" s="6">
        <f t="shared" si="2"/>
        <v>141.51999999999998</v>
      </c>
      <c r="K16" s="5"/>
      <c r="L16" s="10"/>
      <c r="M16" s="8"/>
      <c r="N16" s="11">
        <v>9.2799999999999994</v>
      </c>
      <c r="O16" s="10">
        <v>0</v>
      </c>
      <c r="P16" s="10">
        <v>700</v>
      </c>
      <c r="Q16" s="10"/>
      <c r="R16" s="10">
        <v>9</v>
      </c>
      <c r="S16" s="10">
        <v>72</v>
      </c>
      <c r="T16" s="10">
        <v>210</v>
      </c>
      <c r="U16" s="10"/>
      <c r="V16" s="10">
        <v>745</v>
      </c>
      <c r="W16" s="12"/>
      <c r="X16" s="10"/>
      <c r="Y16" s="10"/>
      <c r="Z16" s="10"/>
      <c r="AA16" s="10"/>
      <c r="AB16" s="10"/>
      <c r="AC16" s="11"/>
      <c r="AD16" s="13"/>
    </row>
    <row r="17" spans="1:30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10</v>
      </c>
      <c r="I17" s="10">
        <v>10</v>
      </c>
      <c r="J17" s="6">
        <f t="shared" si="2"/>
        <v>150.79999999999998</v>
      </c>
      <c r="K17" s="5"/>
      <c r="L17" s="10"/>
      <c r="M17" s="8"/>
      <c r="N17" s="11">
        <v>9.2799999999999994</v>
      </c>
      <c r="O17" s="10">
        <v>0</v>
      </c>
      <c r="P17" s="10">
        <v>700</v>
      </c>
      <c r="Q17" s="10"/>
      <c r="R17" s="10">
        <v>9</v>
      </c>
      <c r="S17" s="10">
        <v>77</v>
      </c>
      <c r="T17" s="10">
        <v>214</v>
      </c>
      <c r="U17" s="10"/>
      <c r="V17" s="10">
        <v>746</v>
      </c>
      <c r="W17" s="10"/>
      <c r="X17" s="10"/>
      <c r="Y17" s="10"/>
      <c r="Z17" s="10"/>
      <c r="AA17" s="10"/>
      <c r="AB17" s="10"/>
      <c r="AC17" s="11"/>
      <c r="AD17" s="13"/>
    </row>
    <row r="18" spans="1:30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4</v>
      </c>
      <c r="G18" s="6">
        <f t="shared" si="1"/>
        <v>18.559999999999999</v>
      </c>
      <c r="H18" s="5">
        <v>11</v>
      </c>
      <c r="I18" s="10">
        <v>7</v>
      </c>
      <c r="J18" s="6">
        <f t="shared" si="2"/>
        <v>161.23999999999998</v>
      </c>
      <c r="K18" s="5"/>
      <c r="L18" s="10"/>
      <c r="M18" s="8"/>
      <c r="N18" s="11">
        <v>10.44</v>
      </c>
      <c r="O18" s="10">
        <v>0</v>
      </c>
      <c r="P18" s="10">
        <v>700</v>
      </c>
      <c r="Q18" s="10"/>
      <c r="R18" s="10">
        <v>9</v>
      </c>
      <c r="S18" s="10">
        <v>73</v>
      </c>
      <c r="T18" s="10">
        <v>224</v>
      </c>
      <c r="U18" s="10"/>
      <c r="V18" s="10">
        <v>747</v>
      </c>
      <c r="W18" s="10"/>
      <c r="X18" s="10"/>
      <c r="Y18" s="10"/>
      <c r="Z18" s="10"/>
      <c r="AA18" s="10"/>
      <c r="AB18" s="10"/>
      <c r="AC18" s="11"/>
      <c r="AD18" s="13"/>
    </row>
    <row r="19" spans="1:30" ht="13" thickBot="1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12</v>
      </c>
      <c r="I19" s="10">
        <v>3</v>
      </c>
      <c r="J19" s="6">
        <f t="shared" si="2"/>
        <v>170.51999999999998</v>
      </c>
      <c r="K19" s="5"/>
      <c r="L19" s="10"/>
      <c r="M19" s="8"/>
      <c r="N19" s="11">
        <v>9.2799999999999994</v>
      </c>
      <c r="O19" s="10">
        <v>0</v>
      </c>
      <c r="P19" s="10">
        <v>675</v>
      </c>
      <c r="Q19" s="10"/>
      <c r="R19" s="10">
        <v>9</v>
      </c>
      <c r="S19" s="10">
        <v>77</v>
      </c>
      <c r="T19" s="10">
        <v>213</v>
      </c>
      <c r="U19" s="10"/>
      <c r="V19" s="10">
        <v>749</v>
      </c>
      <c r="W19" s="10"/>
      <c r="X19" s="10"/>
      <c r="Y19" s="10"/>
      <c r="Z19" s="10"/>
      <c r="AA19" s="10"/>
      <c r="AB19" s="10"/>
      <c r="AC19" s="11"/>
      <c r="AD19" s="13"/>
    </row>
    <row r="20" spans="1:30" ht="13" thickBot="1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12</v>
      </c>
      <c r="I20" s="10">
        <v>11</v>
      </c>
      <c r="J20" s="6">
        <f t="shared" si="2"/>
        <v>179.79999999999998</v>
      </c>
      <c r="K20" s="5"/>
      <c r="L20" s="10"/>
      <c r="M20" s="8"/>
      <c r="N20" s="11">
        <v>9.2799999999999994</v>
      </c>
      <c r="O20" s="10">
        <v>0</v>
      </c>
      <c r="P20" s="10">
        <v>675</v>
      </c>
      <c r="Q20" s="10"/>
      <c r="R20" s="10">
        <v>9</v>
      </c>
      <c r="S20" s="10">
        <v>74</v>
      </c>
      <c r="T20" s="10">
        <v>217</v>
      </c>
      <c r="U20" s="10"/>
      <c r="V20" s="14">
        <v>745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4</v>
      </c>
      <c r="G21" s="6">
        <f t="shared" si="1"/>
        <v>18.559999999999999</v>
      </c>
      <c r="H21" s="5">
        <v>13</v>
      </c>
      <c r="I21" s="10">
        <v>6</v>
      </c>
      <c r="J21" s="6">
        <f t="shared" si="2"/>
        <v>187.92</v>
      </c>
      <c r="K21" s="5"/>
      <c r="L21" s="10"/>
      <c r="M21" s="8"/>
      <c r="N21" s="11">
        <v>8.1199999999999992</v>
      </c>
      <c r="O21" s="10">
        <v>0</v>
      </c>
      <c r="P21" s="10">
        <v>675</v>
      </c>
      <c r="Q21" s="10"/>
      <c r="R21" s="16">
        <v>9</v>
      </c>
      <c r="S21" s="10">
        <v>73</v>
      </c>
      <c r="T21" s="10">
        <v>215</v>
      </c>
      <c r="U21" s="10"/>
      <c r="V21" s="10">
        <v>744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</v>
      </c>
      <c r="F22" s="7">
        <v>4</v>
      </c>
      <c r="G22" s="6">
        <f t="shared" si="1"/>
        <v>18.559999999999999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9.2799999999999994</v>
      </c>
      <c r="O22" s="10">
        <v>0</v>
      </c>
      <c r="P22" s="10">
        <v>675</v>
      </c>
      <c r="Q22" s="10"/>
      <c r="R22" s="10">
        <v>9</v>
      </c>
      <c r="S22" s="10">
        <v>75</v>
      </c>
      <c r="T22" s="10">
        <v>210</v>
      </c>
      <c r="U22" s="10"/>
      <c r="V22" s="10">
        <v>745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11</v>
      </c>
      <c r="G23" s="6">
        <f t="shared" si="1"/>
        <v>26.68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 t="shared" ref="N23:N28" si="4">IF(B23=0,0,(D23+G23)-(D22+G22))</f>
        <v>8.1199999999999974</v>
      </c>
      <c r="O23" s="10">
        <v>0</v>
      </c>
      <c r="P23" s="10">
        <v>675</v>
      </c>
      <c r="Q23" s="10"/>
      <c r="R23" s="10">
        <v>9</v>
      </c>
      <c r="S23" s="10">
        <v>73</v>
      </c>
      <c r="T23" s="10">
        <v>213</v>
      </c>
      <c r="U23" s="10"/>
      <c r="V23" s="10">
        <v>746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2</v>
      </c>
      <c r="F24" s="7">
        <v>7</v>
      </c>
      <c r="G24" s="6">
        <f t="shared" si="1"/>
        <v>35.96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f t="shared" si="4"/>
        <v>9.2800000000000011</v>
      </c>
      <c r="O24" s="10">
        <v>0</v>
      </c>
      <c r="P24" s="10">
        <v>675</v>
      </c>
      <c r="Q24" s="10"/>
      <c r="R24" s="10">
        <v>9</v>
      </c>
      <c r="S24" s="10">
        <v>78</v>
      </c>
      <c r="T24" s="10">
        <v>211</v>
      </c>
      <c r="U24" s="10"/>
      <c r="V24" s="10">
        <v>745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3</v>
      </c>
      <c r="F25" s="7">
        <v>3</v>
      </c>
      <c r="G25" s="6">
        <f t="shared" si="1"/>
        <v>45.239999999999995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 t="shared" si="4"/>
        <v>9.2800000000000011</v>
      </c>
      <c r="O25" s="10">
        <v>0</v>
      </c>
      <c r="P25" s="10">
        <v>675</v>
      </c>
      <c r="Q25" s="10"/>
      <c r="R25" s="10">
        <v>9</v>
      </c>
      <c r="S25" s="10">
        <v>73</v>
      </c>
      <c r="T25" s="10">
        <v>220</v>
      </c>
      <c r="U25" s="10"/>
      <c r="V25" s="17">
        <v>746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3</v>
      </c>
      <c r="F26" s="7">
        <v>11</v>
      </c>
      <c r="G26" s="6">
        <f t="shared" si="1"/>
        <v>54.519999999999996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 t="shared" si="4"/>
        <v>9.2800000000000011</v>
      </c>
      <c r="O26" s="10">
        <v>1</v>
      </c>
      <c r="P26" s="10">
        <v>675</v>
      </c>
      <c r="Q26" s="10"/>
      <c r="R26" s="10">
        <v>9</v>
      </c>
      <c r="S26" s="10">
        <v>72</v>
      </c>
      <c r="T26" s="10">
        <v>214</v>
      </c>
      <c r="U26" s="10"/>
      <c r="V26" s="10">
        <v>747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4</v>
      </c>
      <c r="F27" s="7">
        <v>5</v>
      </c>
      <c r="G27" s="6">
        <f t="shared" si="1"/>
        <v>61.48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6.9599999999999937</v>
      </c>
      <c r="O27" s="10">
        <v>0</v>
      </c>
      <c r="P27" s="10">
        <v>675</v>
      </c>
      <c r="Q27" s="10"/>
      <c r="R27" s="10">
        <v>9</v>
      </c>
      <c r="S27" s="10">
        <v>72</v>
      </c>
      <c r="T27" s="10">
        <v>211</v>
      </c>
      <c r="U27" s="10"/>
      <c r="V27" s="10">
        <v>746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4</v>
      </c>
      <c r="F28" s="7">
        <v>11</v>
      </c>
      <c r="G28" s="6">
        <f t="shared" si="1"/>
        <v>68.44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6.960000000000008</v>
      </c>
      <c r="O28" s="10">
        <v>0</v>
      </c>
      <c r="P28" s="10">
        <v>675</v>
      </c>
      <c r="Q28" s="10"/>
      <c r="R28" s="10">
        <v>9</v>
      </c>
      <c r="S28" s="10">
        <v>70</v>
      </c>
      <c r="T28" s="10">
        <v>217</v>
      </c>
      <c r="U28" s="10"/>
      <c r="V28" s="10">
        <v>745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11</v>
      </c>
      <c r="G29" s="6">
        <f t="shared" si="1"/>
        <v>68.44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/>
      <c r="N29" s="11">
        <v>9.2799999999999994</v>
      </c>
      <c r="O29" s="10">
        <v>0</v>
      </c>
      <c r="P29" s="10">
        <v>675</v>
      </c>
      <c r="Q29" s="10"/>
      <c r="R29" s="10">
        <v>9</v>
      </c>
      <c r="S29" s="10">
        <v>69</v>
      </c>
      <c r="T29" s="10">
        <v>235</v>
      </c>
      <c r="U29" s="10"/>
      <c r="V29" s="10">
        <v>748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4</v>
      </c>
      <c r="F30" s="7">
        <v>11</v>
      </c>
      <c r="G30" s="6">
        <f t="shared" si="1"/>
        <v>68.44</v>
      </c>
      <c r="H30" s="5">
        <v>2</v>
      </c>
      <c r="I30" s="10">
        <v>8</v>
      </c>
      <c r="J30" s="6">
        <f t="shared" ref="J30:J39" si="5">((+H30*12)+I30)*1.16</f>
        <v>37.119999999999997</v>
      </c>
      <c r="K30" s="5"/>
      <c r="L30" s="10"/>
      <c r="M30" s="8"/>
      <c r="N30" s="11">
        <v>9.2799999999999994</v>
      </c>
      <c r="O30" s="10">
        <v>0</v>
      </c>
      <c r="P30" s="10">
        <v>675</v>
      </c>
      <c r="Q30" s="10"/>
      <c r="R30" s="10">
        <v>9</v>
      </c>
      <c r="S30" s="10">
        <v>70</v>
      </c>
      <c r="T30" s="10">
        <v>230</v>
      </c>
      <c r="U30" s="10"/>
      <c r="V30" s="10">
        <v>747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4</v>
      </c>
      <c r="F31" s="7">
        <v>11</v>
      </c>
      <c r="G31" s="6">
        <f t="shared" si="1"/>
        <v>68.44</v>
      </c>
      <c r="H31" s="5">
        <v>3</v>
      </c>
      <c r="I31" s="10">
        <v>4</v>
      </c>
      <c r="J31" s="6">
        <f t="shared" si="5"/>
        <v>46.4</v>
      </c>
      <c r="K31" s="5"/>
      <c r="L31" s="10"/>
      <c r="M31" s="8"/>
      <c r="N31" s="11">
        <v>9.2799999999999994</v>
      </c>
      <c r="O31" s="10">
        <v>0</v>
      </c>
      <c r="P31" s="10">
        <v>675</v>
      </c>
      <c r="Q31" s="10"/>
      <c r="R31" s="10">
        <v>9</v>
      </c>
      <c r="S31" s="10">
        <v>69</v>
      </c>
      <c r="T31" s="10">
        <v>246</v>
      </c>
      <c r="U31" s="10"/>
      <c r="V31" s="10">
        <v>746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4</v>
      </c>
      <c r="F32" s="7">
        <v>11</v>
      </c>
      <c r="G32" s="6">
        <f t="shared" si="1"/>
        <v>68.44</v>
      </c>
      <c r="H32" s="5">
        <v>4</v>
      </c>
      <c r="I32" s="10">
        <v>0</v>
      </c>
      <c r="J32" s="6">
        <f t="shared" si="5"/>
        <v>55.679999999999993</v>
      </c>
      <c r="K32" s="5"/>
      <c r="L32" s="10"/>
      <c r="M32" s="8"/>
      <c r="N32" s="11">
        <v>9.2799999999999994</v>
      </c>
      <c r="O32" s="10">
        <v>0</v>
      </c>
      <c r="P32" s="10">
        <v>675</v>
      </c>
      <c r="Q32" s="10"/>
      <c r="R32" s="10">
        <v>9</v>
      </c>
      <c r="S32" s="10">
        <v>71</v>
      </c>
      <c r="T32" s="10">
        <v>222</v>
      </c>
      <c r="U32" s="10"/>
      <c r="V32" s="10">
        <v>748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4</v>
      </c>
      <c r="F33" s="7">
        <v>11</v>
      </c>
      <c r="G33" s="6">
        <f t="shared" si="1"/>
        <v>68.44</v>
      </c>
      <c r="H33" s="5">
        <v>4</v>
      </c>
      <c r="I33" s="10">
        <v>8</v>
      </c>
      <c r="J33" s="6">
        <f t="shared" si="5"/>
        <v>64.959999999999994</v>
      </c>
      <c r="K33" s="5"/>
      <c r="L33" s="10"/>
      <c r="M33" s="8"/>
      <c r="N33" s="11">
        <v>9.2799999999999994</v>
      </c>
      <c r="O33" s="10">
        <v>0</v>
      </c>
      <c r="P33" s="10">
        <v>675</v>
      </c>
      <c r="Q33" s="10"/>
      <c r="R33" s="10">
        <v>9</v>
      </c>
      <c r="S33" s="10">
        <v>70</v>
      </c>
      <c r="T33" s="10">
        <v>237</v>
      </c>
      <c r="U33" s="10"/>
      <c r="V33" s="10">
        <v>749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11</v>
      </c>
      <c r="G34" s="6">
        <f t="shared" si="1"/>
        <v>68.44</v>
      </c>
      <c r="H34" s="5">
        <v>5</v>
      </c>
      <c r="I34" s="10">
        <v>4</v>
      </c>
      <c r="J34" s="6">
        <f t="shared" si="5"/>
        <v>74.239999999999995</v>
      </c>
      <c r="K34" s="5"/>
      <c r="L34" s="10"/>
      <c r="M34" s="8"/>
      <c r="N34" s="11">
        <v>9.2799999999999994</v>
      </c>
      <c r="O34" s="10">
        <v>0</v>
      </c>
      <c r="P34" s="10">
        <v>675</v>
      </c>
      <c r="Q34" s="10"/>
      <c r="R34" s="10">
        <v>9</v>
      </c>
      <c r="S34" s="10">
        <v>70</v>
      </c>
      <c r="T34" s="10">
        <v>235</v>
      </c>
      <c r="U34" s="10"/>
      <c r="V34" s="10">
        <v>750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4</v>
      </c>
      <c r="F35" s="7">
        <v>11</v>
      </c>
      <c r="G35" s="6">
        <f t="shared" si="1"/>
        <v>68.44</v>
      </c>
      <c r="H35" s="5">
        <v>6</v>
      </c>
      <c r="I35" s="10">
        <v>0</v>
      </c>
      <c r="J35" s="6">
        <f t="shared" si="5"/>
        <v>83.52</v>
      </c>
      <c r="K35" s="5"/>
      <c r="L35" s="10"/>
      <c r="M35" s="8"/>
      <c r="N35" s="11">
        <v>9.2799999999999994</v>
      </c>
      <c r="O35" s="10">
        <v>0</v>
      </c>
      <c r="P35" s="10">
        <v>675</v>
      </c>
      <c r="Q35" s="10"/>
      <c r="R35" s="10">
        <v>9</v>
      </c>
      <c r="S35" s="10">
        <v>72</v>
      </c>
      <c r="T35" s="10">
        <v>216</v>
      </c>
      <c r="U35" s="10"/>
      <c r="V35" s="10">
        <v>746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4</v>
      </c>
      <c r="F36" s="7">
        <v>11</v>
      </c>
      <c r="G36" s="6">
        <f t="shared" si="1"/>
        <v>68.44</v>
      </c>
      <c r="H36" s="5">
        <v>6</v>
      </c>
      <c r="I36" s="10">
        <v>8</v>
      </c>
      <c r="J36" s="6">
        <f t="shared" si="5"/>
        <v>92.8</v>
      </c>
      <c r="K36" s="5"/>
      <c r="L36" s="10"/>
      <c r="M36" s="8"/>
      <c r="N36" s="11">
        <v>9.2799999999999994</v>
      </c>
      <c r="O36" s="10">
        <v>0</v>
      </c>
      <c r="P36" s="10">
        <v>675</v>
      </c>
      <c r="Q36" s="10"/>
      <c r="R36" s="10">
        <v>9</v>
      </c>
      <c r="S36" s="10">
        <v>68</v>
      </c>
      <c r="T36" s="10">
        <v>229</v>
      </c>
      <c r="U36" s="10"/>
      <c r="V36" s="10">
        <v>745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4</v>
      </c>
      <c r="F37" s="7">
        <v>11</v>
      </c>
      <c r="G37" s="6">
        <f t="shared" si="1"/>
        <v>68.44</v>
      </c>
      <c r="H37" s="5">
        <v>7</v>
      </c>
      <c r="I37" s="10">
        <v>4</v>
      </c>
      <c r="J37" s="6">
        <f t="shared" si="5"/>
        <v>102.08</v>
      </c>
      <c r="K37" s="5"/>
      <c r="L37" s="10"/>
      <c r="M37" s="8"/>
      <c r="N37" s="11">
        <v>9.2799999999999994</v>
      </c>
      <c r="O37" s="10">
        <v>0</v>
      </c>
      <c r="P37" s="10">
        <v>675</v>
      </c>
      <c r="Q37" s="10"/>
      <c r="R37" s="10">
        <v>9</v>
      </c>
      <c r="S37" s="10">
        <v>70</v>
      </c>
      <c r="T37" s="10">
        <v>224</v>
      </c>
      <c r="U37" s="10"/>
      <c r="V37" s="10">
        <v>746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4</v>
      </c>
      <c r="F38" s="7">
        <v>11</v>
      </c>
      <c r="G38" s="6">
        <f t="shared" si="1"/>
        <v>68.44</v>
      </c>
      <c r="H38" s="5">
        <v>8</v>
      </c>
      <c r="I38" s="10">
        <v>0</v>
      </c>
      <c r="J38" s="6">
        <f t="shared" si="5"/>
        <v>111.35999999999999</v>
      </c>
      <c r="K38" s="5"/>
      <c r="L38" s="10"/>
      <c r="M38" s="8"/>
      <c r="N38" s="11">
        <v>9.2799999999999994</v>
      </c>
      <c r="O38" s="10">
        <v>0</v>
      </c>
      <c r="P38" s="10">
        <v>675</v>
      </c>
      <c r="Q38" s="10"/>
      <c r="R38" s="10">
        <v>9</v>
      </c>
      <c r="S38" s="10">
        <v>70</v>
      </c>
      <c r="T38" s="10">
        <v>233</v>
      </c>
      <c r="U38" s="10"/>
      <c r="V38" s="10">
        <v>744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4</v>
      </c>
      <c r="F39" s="7">
        <v>11</v>
      </c>
      <c r="G39" s="6">
        <f t="shared" si="1"/>
        <v>68.44</v>
      </c>
      <c r="H39" s="5">
        <v>8</v>
      </c>
      <c r="I39" s="10">
        <v>8</v>
      </c>
      <c r="J39" s="6">
        <f t="shared" si="5"/>
        <v>120.63999999999999</v>
      </c>
      <c r="K39" s="5"/>
      <c r="L39" s="10"/>
      <c r="M39" s="8"/>
      <c r="N39" s="11">
        <v>9.2799999999999994</v>
      </c>
      <c r="O39" s="10">
        <v>1</v>
      </c>
      <c r="P39" s="10">
        <v>675</v>
      </c>
      <c r="Q39" s="10"/>
      <c r="R39" s="10">
        <v>9</v>
      </c>
      <c r="S39" s="10">
        <v>71</v>
      </c>
      <c r="T39" s="10">
        <v>225</v>
      </c>
      <c r="U39" s="10"/>
      <c r="V39" s="10">
        <v>745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284.19999999999993</v>
      </c>
      <c r="O40" s="20"/>
      <c r="T40" s="22" t="s">
        <v>34</v>
      </c>
      <c r="U40" s="20">
        <f>SUM(U9:U39)</f>
        <v>0</v>
      </c>
      <c r="V40" s="20">
        <f>SUM(V9:V39)</f>
        <v>23142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284.19999999999993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23142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Y35" sqref="Y35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33203125" customWidth="1"/>
    <col min="25" max="25" width="11" customWidth="1"/>
    <col min="26" max="26" width="4.1640625" customWidth="1"/>
    <col min="27" max="27" width="5.1640625" customWidth="1"/>
    <col min="28" max="28" width="4.1640625" customWidth="1"/>
    <col min="29" max="29" width="5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11</v>
      </c>
      <c r="C8" s="5">
        <v>2</v>
      </c>
      <c r="D8" s="6">
        <f t="shared" ref="D8:D39" si="0">((+B8*12)+C8)*1.16</f>
        <v>155.44</v>
      </c>
      <c r="E8" s="5">
        <v>1</v>
      </c>
      <c r="F8" s="7">
        <v>11.5</v>
      </c>
      <c r="G8" s="6">
        <f t="shared" ref="G8:G39" si="1">((+E8*12)+F8)*1.16</f>
        <v>27.259999999999998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4</v>
      </c>
      <c r="D9" s="6">
        <f t="shared" si="0"/>
        <v>32.479999999999997</v>
      </c>
      <c r="E9" s="5">
        <v>3</v>
      </c>
      <c r="F9" s="7">
        <v>7</v>
      </c>
      <c r="G9" s="6">
        <f t="shared" si="1"/>
        <v>49.879999999999995</v>
      </c>
      <c r="H9" s="5"/>
      <c r="I9" s="10"/>
      <c r="J9" s="6">
        <f t="shared" si="2"/>
        <v>0</v>
      </c>
      <c r="K9" s="5"/>
      <c r="L9" s="10"/>
      <c r="M9" s="8"/>
      <c r="N9" s="11">
        <v>73.08</v>
      </c>
      <c r="O9" s="10">
        <v>1</v>
      </c>
      <c r="P9" s="10">
        <v>1350</v>
      </c>
      <c r="Q9" s="10">
        <v>1350</v>
      </c>
      <c r="R9" s="10">
        <v>9</v>
      </c>
      <c r="S9" s="10">
        <v>55</v>
      </c>
      <c r="T9" s="10"/>
      <c r="U9" s="10"/>
      <c r="V9" s="10">
        <v>639</v>
      </c>
      <c r="W9" s="12">
        <v>41245</v>
      </c>
      <c r="X9" s="10" t="s">
        <v>121</v>
      </c>
      <c r="Y9" s="10">
        <v>212319003</v>
      </c>
      <c r="Z9" s="10">
        <v>14</v>
      </c>
      <c r="AA9" s="10">
        <v>5</v>
      </c>
      <c r="AB9" s="10">
        <v>1</v>
      </c>
      <c r="AC9" s="11">
        <v>11.5</v>
      </c>
      <c r="AD9" s="13">
        <v>173.42</v>
      </c>
    </row>
    <row r="10" spans="1:30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8</v>
      </c>
      <c r="F10" s="7">
        <v>6</v>
      </c>
      <c r="G10" s="6">
        <f t="shared" si="1"/>
        <v>118.32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68.44</v>
      </c>
      <c r="O10" s="10">
        <v>1</v>
      </c>
      <c r="P10" s="10">
        <v>1350</v>
      </c>
      <c r="Q10" s="10">
        <v>1350</v>
      </c>
      <c r="R10" s="10">
        <v>9</v>
      </c>
      <c r="S10" s="10">
        <v>53</v>
      </c>
      <c r="T10" s="10"/>
      <c r="U10" s="10"/>
      <c r="V10" s="10">
        <v>635</v>
      </c>
      <c r="W10" s="12">
        <v>41248</v>
      </c>
      <c r="X10" s="10" t="s">
        <v>122</v>
      </c>
      <c r="Y10" s="10">
        <v>212122012</v>
      </c>
      <c r="Z10" s="10">
        <v>14</v>
      </c>
      <c r="AA10" s="10">
        <v>6.25</v>
      </c>
      <c r="AB10" s="10">
        <v>2</v>
      </c>
      <c r="AC10" s="11">
        <v>2.5</v>
      </c>
      <c r="AD10" s="13">
        <v>171.37</v>
      </c>
    </row>
    <row r="11" spans="1:30">
      <c r="A11" s="9">
        <f t="shared" si="3"/>
        <v>4</v>
      </c>
      <c r="B11" s="10">
        <v>2</v>
      </c>
      <c r="C11" s="10">
        <v>4</v>
      </c>
      <c r="D11" s="6">
        <f t="shared" si="0"/>
        <v>32.479999999999997</v>
      </c>
      <c r="E11" s="5">
        <v>13</v>
      </c>
      <c r="F11" s="7">
        <v>6</v>
      </c>
      <c r="G11" s="6">
        <f t="shared" si="1"/>
        <v>187.92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69.599999999999994</v>
      </c>
      <c r="O11" s="10">
        <v>1</v>
      </c>
      <c r="P11" s="10">
        <v>1350</v>
      </c>
      <c r="Q11" s="10">
        <v>1350</v>
      </c>
      <c r="R11" s="10">
        <v>9</v>
      </c>
      <c r="S11" s="10">
        <v>56</v>
      </c>
      <c r="T11" s="10"/>
      <c r="U11" s="10"/>
      <c r="V11" s="10">
        <v>630</v>
      </c>
      <c r="W11" s="12">
        <v>41251</v>
      </c>
      <c r="X11" s="10" t="s">
        <v>121</v>
      </c>
      <c r="Y11" s="10">
        <v>212122016</v>
      </c>
      <c r="Z11" s="10">
        <v>14</v>
      </c>
      <c r="AA11" s="10">
        <v>2.25</v>
      </c>
      <c r="AB11" s="10">
        <v>1</v>
      </c>
      <c r="AC11" s="11">
        <v>3.75</v>
      </c>
      <c r="AD11" s="13">
        <v>179.22</v>
      </c>
    </row>
    <row r="12" spans="1:30">
      <c r="A12" s="9">
        <f t="shared" si="3"/>
        <v>5</v>
      </c>
      <c r="B12" s="10">
        <v>6</v>
      </c>
      <c r="C12" s="10">
        <v>8</v>
      </c>
      <c r="D12" s="6">
        <f t="shared" si="0"/>
        <v>92.8</v>
      </c>
      <c r="E12" s="5">
        <v>14</v>
      </c>
      <c r="F12" s="7">
        <v>2</v>
      </c>
      <c r="G12" s="6">
        <f t="shared" si="1"/>
        <v>197.2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69.600000000000023</v>
      </c>
      <c r="O12" s="10">
        <v>1</v>
      </c>
      <c r="P12" s="10">
        <v>1350</v>
      </c>
      <c r="Q12" s="10">
        <v>1350</v>
      </c>
      <c r="R12" s="10">
        <v>9</v>
      </c>
      <c r="S12" s="10">
        <v>52</v>
      </c>
      <c r="T12" s="10"/>
      <c r="U12" s="10"/>
      <c r="V12" s="10">
        <v>626</v>
      </c>
      <c r="W12" s="12">
        <v>41253</v>
      </c>
      <c r="X12" s="10" t="s">
        <v>122</v>
      </c>
      <c r="Y12" s="10">
        <v>212319019</v>
      </c>
      <c r="Z12" s="10">
        <v>14</v>
      </c>
      <c r="AA12" s="10">
        <v>4.5</v>
      </c>
      <c r="AB12" s="10">
        <v>1</v>
      </c>
      <c r="AC12" s="11">
        <v>11.75</v>
      </c>
      <c r="AD12" s="13">
        <v>172.55</v>
      </c>
    </row>
    <row r="13" spans="1:30">
      <c r="A13" s="9">
        <f t="shared" si="3"/>
        <v>6</v>
      </c>
      <c r="B13" s="10">
        <v>11</v>
      </c>
      <c r="C13" s="10">
        <v>11</v>
      </c>
      <c r="D13" s="6">
        <f t="shared" si="0"/>
        <v>165.88</v>
      </c>
      <c r="E13" s="5">
        <v>2</v>
      </c>
      <c r="F13" s="7">
        <v>2.5</v>
      </c>
      <c r="G13" s="6">
        <f t="shared" si="1"/>
        <v>30.74</v>
      </c>
      <c r="H13" s="5"/>
      <c r="I13" s="10"/>
      <c r="J13" s="6">
        <f t="shared" si="2"/>
        <v>0</v>
      </c>
      <c r="K13" s="5"/>
      <c r="L13" s="10"/>
      <c r="M13" s="8"/>
      <c r="N13" s="11">
        <v>78.010000000000005</v>
      </c>
      <c r="O13" s="10">
        <v>1</v>
      </c>
      <c r="P13" s="10">
        <v>1350</v>
      </c>
      <c r="Q13" s="10">
        <v>1350</v>
      </c>
      <c r="R13" s="10">
        <v>9</v>
      </c>
      <c r="S13" s="10">
        <v>53</v>
      </c>
      <c r="T13" s="10"/>
      <c r="U13" s="10"/>
      <c r="V13" s="10">
        <v>624</v>
      </c>
      <c r="W13" s="12">
        <v>41254</v>
      </c>
      <c r="X13" s="10" t="s">
        <v>121</v>
      </c>
      <c r="Y13" s="10">
        <v>212122019</v>
      </c>
      <c r="Z13" s="10">
        <v>14</v>
      </c>
      <c r="AA13" s="10">
        <v>4.25</v>
      </c>
      <c r="AB13" s="10">
        <v>2</v>
      </c>
      <c r="AC13" s="11">
        <v>2.25</v>
      </c>
      <c r="AD13" s="13">
        <v>169.36</v>
      </c>
    </row>
    <row r="14" spans="1:30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5</v>
      </c>
      <c r="F14" s="7">
        <v>4</v>
      </c>
      <c r="G14" s="6">
        <f t="shared" si="1"/>
        <v>74.239999999999995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72.5</v>
      </c>
      <c r="O14" s="10">
        <v>1</v>
      </c>
      <c r="P14" s="10">
        <v>1350</v>
      </c>
      <c r="Q14" s="10">
        <v>1350</v>
      </c>
      <c r="R14" s="10">
        <v>9</v>
      </c>
      <c r="S14" s="10">
        <v>51</v>
      </c>
      <c r="T14" s="10"/>
      <c r="U14" s="10"/>
      <c r="V14" s="10">
        <v>626</v>
      </c>
      <c r="W14" s="12">
        <v>41257</v>
      </c>
      <c r="X14" s="10" t="s">
        <v>122</v>
      </c>
      <c r="Y14" s="10">
        <v>212213026</v>
      </c>
      <c r="Z14" s="10">
        <v>13</v>
      </c>
      <c r="AA14" s="10">
        <v>11.5</v>
      </c>
      <c r="AB14" s="10">
        <v>1</v>
      </c>
      <c r="AC14" s="11">
        <v>4.5</v>
      </c>
      <c r="AD14" s="13">
        <v>175.16</v>
      </c>
    </row>
    <row r="15" spans="1:30">
      <c r="A15" s="9">
        <f t="shared" si="3"/>
        <v>8</v>
      </c>
      <c r="B15" s="10">
        <v>14</v>
      </c>
      <c r="C15" s="10">
        <v>0</v>
      </c>
      <c r="D15" s="6">
        <f t="shared" si="0"/>
        <v>194.88</v>
      </c>
      <c r="E15" s="5">
        <v>10</v>
      </c>
      <c r="F15" s="7">
        <v>10</v>
      </c>
      <c r="G15" s="6">
        <f t="shared" si="1"/>
        <v>150.79999999999998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76.559999999999945</v>
      </c>
      <c r="O15" s="10">
        <v>1</v>
      </c>
      <c r="P15" s="10">
        <v>1350</v>
      </c>
      <c r="Q15" s="10">
        <v>1350</v>
      </c>
      <c r="R15" s="10">
        <v>9</v>
      </c>
      <c r="S15" s="10">
        <v>52</v>
      </c>
      <c r="T15" s="10"/>
      <c r="U15" s="10"/>
      <c r="V15" s="10">
        <v>625</v>
      </c>
      <c r="W15" s="12">
        <v>41259</v>
      </c>
      <c r="X15" s="10" t="s">
        <v>121</v>
      </c>
      <c r="Y15" s="10">
        <v>212319033</v>
      </c>
      <c r="Z15" s="10">
        <v>14</v>
      </c>
      <c r="AA15" s="10">
        <v>4.25</v>
      </c>
      <c r="AB15" s="10">
        <v>1</v>
      </c>
      <c r="AC15" s="11">
        <v>9</v>
      </c>
      <c r="AD15" s="13">
        <v>175.45</v>
      </c>
    </row>
    <row r="16" spans="1:30">
      <c r="A16" s="9">
        <f t="shared" si="3"/>
        <v>9</v>
      </c>
      <c r="B16" s="10">
        <v>3</v>
      </c>
      <c r="C16" s="10">
        <v>3</v>
      </c>
      <c r="D16" s="6">
        <f t="shared" si="0"/>
        <v>45.239999999999995</v>
      </c>
      <c r="E16" s="5">
        <v>14</v>
      </c>
      <c r="F16" s="7">
        <v>0</v>
      </c>
      <c r="G16" s="6">
        <f t="shared" si="1"/>
        <v>194.88</v>
      </c>
      <c r="H16" s="5"/>
      <c r="I16" s="10"/>
      <c r="J16" s="6">
        <f t="shared" si="2"/>
        <v>0</v>
      </c>
      <c r="K16" s="5"/>
      <c r="L16" s="10"/>
      <c r="M16" s="8"/>
      <c r="N16" s="11">
        <v>73.66</v>
      </c>
      <c r="O16" s="10">
        <v>1</v>
      </c>
      <c r="P16" s="10">
        <v>1350</v>
      </c>
      <c r="Q16" s="10">
        <v>1350</v>
      </c>
      <c r="R16" s="10">
        <v>9</v>
      </c>
      <c r="S16" s="10">
        <v>54</v>
      </c>
      <c r="T16" s="10"/>
      <c r="U16" s="10"/>
      <c r="V16" s="10">
        <v>625</v>
      </c>
      <c r="W16" s="12">
        <v>41261</v>
      </c>
      <c r="X16" s="10" t="s">
        <v>122</v>
      </c>
      <c r="Y16" s="10">
        <v>212048019</v>
      </c>
      <c r="Z16" s="10">
        <v>14</v>
      </c>
      <c r="AA16" s="10">
        <v>1.5</v>
      </c>
      <c r="AB16" s="10">
        <v>1</v>
      </c>
      <c r="AC16" s="11">
        <v>5.5</v>
      </c>
      <c r="AD16" s="13">
        <v>176.32</v>
      </c>
    </row>
    <row r="17" spans="1:30">
      <c r="A17" s="9">
        <f t="shared" si="3"/>
        <v>10</v>
      </c>
      <c r="B17" s="10">
        <v>8</v>
      </c>
      <c r="C17" s="10">
        <v>8</v>
      </c>
      <c r="D17" s="6">
        <f t="shared" si="0"/>
        <v>120.63999999999999</v>
      </c>
      <c r="E17" s="5">
        <v>14</v>
      </c>
      <c r="F17" s="7">
        <v>0</v>
      </c>
      <c r="G17" s="6">
        <f t="shared" si="1"/>
        <v>194.88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75.399999999999977</v>
      </c>
      <c r="O17" s="10">
        <v>1</v>
      </c>
      <c r="P17" s="10">
        <v>1350</v>
      </c>
      <c r="Q17" s="10">
        <v>1350</v>
      </c>
      <c r="R17" s="10">
        <v>9</v>
      </c>
      <c r="S17" s="10">
        <v>53</v>
      </c>
      <c r="T17" s="10"/>
      <c r="U17" s="10"/>
      <c r="V17" s="10">
        <v>619</v>
      </c>
      <c r="W17" s="24" t="s">
        <v>183</v>
      </c>
      <c r="X17" s="10" t="s">
        <v>121</v>
      </c>
      <c r="Y17" s="10">
        <v>212319039</v>
      </c>
      <c r="Z17" s="10">
        <v>14</v>
      </c>
      <c r="AA17" s="10">
        <v>2.75</v>
      </c>
      <c r="AB17" s="10">
        <v>1</v>
      </c>
      <c r="AC17" s="11">
        <v>8</v>
      </c>
      <c r="AD17" s="13">
        <v>174.87</v>
      </c>
    </row>
    <row r="18" spans="1:30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1</v>
      </c>
      <c r="F18" s="7">
        <v>11.75</v>
      </c>
      <c r="G18" s="6">
        <f t="shared" si="1"/>
        <v>27.549999999999997</v>
      </c>
      <c r="H18" s="5"/>
      <c r="I18" s="10"/>
      <c r="J18" s="6">
        <f t="shared" si="2"/>
        <v>0</v>
      </c>
      <c r="K18" s="5"/>
      <c r="L18" s="10"/>
      <c r="M18" s="8"/>
      <c r="N18" s="11">
        <v>81.78</v>
      </c>
      <c r="O18" s="10">
        <v>1</v>
      </c>
      <c r="P18" s="10">
        <v>1300</v>
      </c>
      <c r="Q18" s="10">
        <v>1300</v>
      </c>
      <c r="R18" s="10">
        <v>9</v>
      </c>
      <c r="S18" s="10">
        <v>53</v>
      </c>
      <c r="T18" s="10"/>
      <c r="U18" s="10"/>
      <c r="V18" s="10">
        <v>613</v>
      </c>
      <c r="W18" s="24" t="s">
        <v>184</v>
      </c>
      <c r="X18" s="10" t="s">
        <v>122</v>
      </c>
      <c r="Y18" s="10">
        <v>212237036</v>
      </c>
      <c r="Z18" s="10">
        <v>14</v>
      </c>
      <c r="AA18" s="10">
        <v>5.75</v>
      </c>
      <c r="AB18" s="10">
        <v>1</v>
      </c>
      <c r="AC18" s="11">
        <v>8.5</v>
      </c>
      <c r="AD18" s="13">
        <v>177.77</v>
      </c>
    </row>
    <row r="19" spans="1:30">
      <c r="A19" s="9">
        <f t="shared" si="3"/>
        <v>12</v>
      </c>
      <c r="B19" s="10">
        <v>2</v>
      </c>
      <c r="C19" s="10">
        <v>2.25</v>
      </c>
      <c r="D19" s="6">
        <f t="shared" si="0"/>
        <v>30.45</v>
      </c>
      <c r="E19" s="5">
        <v>7</v>
      </c>
      <c r="F19" s="7">
        <v>10</v>
      </c>
      <c r="G19" s="6">
        <f t="shared" si="1"/>
        <v>109.03999999999999</v>
      </c>
      <c r="H19" s="5"/>
      <c r="I19" s="10"/>
      <c r="J19" s="6">
        <f t="shared" si="2"/>
        <v>0</v>
      </c>
      <c r="K19" s="5"/>
      <c r="L19" s="10"/>
      <c r="M19" s="8"/>
      <c r="N19" s="11">
        <v>84.46</v>
      </c>
      <c r="O19" s="10">
        <v>1</v>
      </c>
      <c r="P19" s="10">
        <v>1300</v>
      </c>
      <c r="Q19" s="10">
        <v>1300</v>
      </c>
      <c r="R19" s="10">
        <v>9</v>
      </c>
      <c r="S19" s="10">
        <v>53</v>
      </c>
      <c r="T19" s="10"/>
      <c r="U19" s="10"/>
      <c r="V19" s="10">
        <v>608</v>
      </c>
      <c r="W19" s="24" t="s">
        <v>185</v>
      </c>
      <c r="X19" s="10" t="s">
        <v>121</v>
      </c>
      <c r="Y19" s="10">
        <v>212123034</v>
      </c>
      <c r="Z19" s="10">
        <v>14</v>
      </c>
      <c r="AA19" s="10">
        <v>4</v>
      </c>
      <c r="AB19" s="10">
        <v>1</v>
      </c>
      <c r="AC19" s="11">
        <v>7</v>
      </c>
      <c r="AD19" s="13">
        <v>177.48</v>
      </c>
    </row>
    <row r="20" spans="1:30">
      <c r="A20" s="9">
        <f t="shared" si="3"/>
        <v>13</v>
      </c>
      <c r="B20" s="10">
        <v>2</v>
      </c>
      <c r="C20" s="10">
        <v>2.25</v>
      </c>
      <c r="D20" s="6">
        <f t="shared" si="0"/>
        <v>30.45</v>
      </c>
      <c r="E20" s="5">
        <v>13</v>
      </c>
      <c r="F20" s="7">
        <v>5</v>
      </c>
      <c r="G20" s="6">
        <f t="shared" si="1"/>
        <v>186.76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77.72</v>
      </c>
      <c r="O20" s="10">
        <v>1</v>
      </c>
      <c r="P20" s="10">
        <v>1300</v>
      </c>
      <c r="Q20" s="10">
        <v>1300</v>
      </c>
      <c r="R20" s="10">
        <v>9</v>
      </c>
      <c r="S20" s="10">
        <v>53</v>
      </c>
      <c r="T20" s="10"/>
      <c r="U20" s="10"/>
      <c r="V20" s="14">
        <v>609</v>
      </c>
      <c r="W20" s="42" t="s">
        <v>34</v>
      </c>
      <c r="X20" s="42"/>
      <c r="Y20" s="42"/>
      <c r="Z20" s="42"/>
      <c r="AA20" s="42"/>
      <c r="AB20" s="42"/>
      <c r="AC20" s="42"/>
      <c r="AD20" s="15">
        <v>2275.61</v>
      </c>
    </row>
    <row r="21" spans="1:30">
      <c r="A21" s="9">
        <f t="shared" si="3"/>
        <v>14</v>
      </c>
      <c r="B21" s="10">
        <v>7</v>
      </c>
      <c r="C21" s="10">
        <v>10</v>
      </c>
      <c r="D21" s="6">
        <f t="shared" si="0"/>
        <v>109.03999999999999</v>
      </c>
      <c r="E21" s="5">
        <v>1</v>
      </c>
      <c r="F21" s="7">
        <v>4.5</v>
      </c>
      <c r="G21" s="6">
        <f t="shared" si="1"/>
        <v>19.139999999999997</v>
      </c>
      <c r="H21" s="5"/>
      <c r="I21" s="10"/>
      <c r="J21" s="6">
        <f t="shared" si="2"/>
        <v>0</v>
      </c>
      <c r="K21" s="5"/>
      <c r="L21" s="10"/>
      <c r="M21" s="8"/>
      <c r="N21" s="11">
        <v>86.13</v>
      </c>
      <c r="O21" s="10">
        <v>1</v>
      </c>
      <c r="P21" s="10">
        <v>1300</v>
      </c>
      <c r="Q21" s="10">
        <v>1300</v>
      </c>
      <c r="R21" s="16">
        <v>9</v>
      </c>
      <c r="S21" s="10">
        <v>53</v>
      </c>
      <c r="T21" s="10"/>
      <c r="U21" s="10"/>
      <c r="V21" s="10">
        <v>605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13</v>
      </c>
      <c r="C22" s="10">
        <v>3</v>
      </c>
      <c r="D22" s="6">
        <f t="shared" si="0"/>
        <v>184.44</v>
      </c>
      <c r="E22" s="5">
        <v>1</v>
      </c>
      <c r="F22" s="7">
        <v>4.5</v>
      </c>
      <c r="G22" s="6">
        <f t="shared" si="1"/>
        <v>19.139999999999997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75.400000000000006</v>
      </c>
      <c r="O22" s="10">
        <v>1</v>
      </c>
      <c r="P22" s="10">
        <v>1300</v>
      </c>
      <c r="Q22" s="10">
        <v>1300</v>
      </c>
      <c r="R22" s="10">
        <v>9</v>
      </c>
      <c r="S22" s="10">
        <v>53</v>
      </c>
      <c r="T22" s="10"/>
      <c r="U22" s="10"/>
      <c r="V22" s="10">
        <v>615</v>
      </c>
      <c r="W22" s="24" t="s">
        <v>186</v>
      </c>
      <c r="X22" s="10" t="s">
        <v>122</v>
      </c>
      <c r="Y22" s="10">
        <v>212237047</v>
      </c>
      <c r="Z22" s="10">
        <v>14</v>
      </c>
      <c r="AA22" s="10">
        <v>2</v>
      </c>
      <c r="AB22" s="10">
        <v>1</v>
      </c>
      <c r="AC22" s="10">
        <v>6</v>
      </c>
      <c r="AD22" s="10">
        <v>176.32</v>
      </c>
    </row>
    <row r="23" spans="1:30">
      <c r="A23" s="9">
        <f t="shared" si="3"/>
        <v>16</v>
      </c>
      <c r="B23" s="10">
        <v>14</v>
      </c>
      <c r="C23" s="10">
        <v>3</v>
      </c>
      <c r="D23" s="6">
        <f t="shared" si="0"/>
        <v>198.35999999999999</v>
      </c>
      <c r="E23" s="5">
        <v>5</v>
      </c>
      <c r="F23" s="7">
        <v>8</v>
      </c>
      <c r="G23" s="6">
        <f t="shared" si="1"/>
        <v>78.88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73.660000000000025</v>
      </c>
      <c r="O23" s="10">
        <v>1</v>
      </c>
      <c r="P23" s="10">
        <v>1300</v>
      </c>
      <c r="Q23" s="10">
        <v>1300</v>
      </c>
      <c r="R23" s="10">
        <v>9</v>
      </c>
      <c r="S23" s="10">
        <v>54</v>
      </c>
      <c r="T23" s="10"/>
      <c r="U23" s="10"/>
      <c r="V23" s="10">
        <v>618</v>
      </c>
      <c r="W23" s="24" t="s">
        <v>187</v>
      </c>
      <c r="X23" s="10" t="s">
        <v>121</v>
      </c>
      <c r="Y23" s="10">
        <v>212016047</v>
      </c>
      <c r="Z23" s="10">
        <v>14</v>
      </c>
      <c r="AA23" s="10">
        <v>4.5</v>
      </c>
      <c r="AB23" s="10">
        <v>1</v>
      </c>
      <c r="AC23" s="10">
        <v>8.5</v>
      </c>
      <c r="AD23" s="10">
        <v>176.32</v>
      </c>
    </row>
    <row r="24" spans="1:30">
      <c r="A24" s="9">
        <f t="shared" si="3"/>
        <v>17</v>
      </c>
      <c r="B24" s="10">
        <v>1</v>
      </c>
      <c r="C24" s="10">
        <v>9</v>
      </c>
      <c r="D24" s="6">
        <f t="shared" si="0"/>
        <v>24.36</v>
      </c>
      <c r="E24" s="5">
        <v>11</v>
      </c>
      <c r="F24" s="7">
        <v>4</v>
      </c>
      <c r="G24" s="6">
        <f t="shared" si="1"/>
        <v>157.76</v>
      </c>
      <c r="H24" s="5"/>
      <c r="I24" s="10"/>
      <c r="J24" s="6">
        <f t="shared" si="2"/>
        <v>0</v>
      </c>
      <c r="K24" s="5"/>
      <c r="L24" s="10"/>
      <c r="M24" s="8"/>
      <c r="N24" s="11">
        <v>80.33</v>
      </c>
      <c r="O24" s="10">
        <v>1</v>
      </c>
      <c r="P24" s="10">
        <v>1300</v>
      </c>
      <c r="Q24" s="10">
        <v>1300</v>
      </c>
      <c r="R24" s="10">
        <v>9</v>
      </c>
      <c r="S24" s="10">
        <v>52</v>
      </c>
      <c r="T24" s="10"/>
      <c r="U24" s="10"/>
      <c r="V24" s="10">
        <v>619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3</v>
      </c>
      <c r="C25" s="10">
        <v>10</v>
      </c>
      <c r="D25" s="6">
        <f t="shared" si="0"/>
        <v>53.36</v>
      </c>
      <c r="E25" s="5">
        <v>14</v>
      </c>
      <c r="F25" s="7">
        <v>0</v>
      </c>
      <c r="G25" s="6">
        <f t="shared" si="1"/>
        <v>194.88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66.12</v>
      </c>
      <c r="O25" s="10">
        <v>1</v>
      </c>
      <c r="P25" s="10">
        <v>1300</v>
      </c>
      <c r="Q25" s="10">
        <v>1300</v>
      </c>
      <c r="R25" s="10">
        <v>9</v>
      </c>
      <c r="S25" s="10">
        <v>53</v>
      </c>
      <c r="T25" s="10"/>
      <c r="U25" s="10"/>
      <c r="V25" s="17">
        <v>615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8</v>
      </c>
      <c r="C26" s="10">
        <v>8</v>
      </c>
      <c r="D26" s="6">
        <f t="shared" si="0"/>
        <v>120.63999999999999</v>
      </c>
      <c r="E26" s="5">
        <v>1</v>
      </c>
      <c r="F26" s="7">
        <v>5.5</v>
      </c>
      <c r="G26" s="6">
        <f t="shared" si="1"/>
        <v>20.299999999999997</v>
      </c>
      <c r="H26" s="5"/>
      <c r="I26" s="10"/>
      <c r="J26" s="6">
        <f t="shared" si="2"/>
        <v>0</v>
      </c>
      <c r="K26" s="5"/>
      <c r="L26" s="10"/>
      <c r="M26" s="8"/>
      <c r="N26" s="11">
        <v>69.02</v>
      </c>
      <c r="O26" s="10">
        <v>1</v>
      </c>
      <c r="P26" s="10">
        <v>1300</v>
      </c>
      <c r="Q26" s="10">
        <v>1300</v>
      </c>
      <c r="R26" s="10">
        <v>9</v>
      </c>
      <c r="S26" s="10">
        <v>53</v>
      </c>
      <c r="T26" s="10"/>
      <c r="U26" s="10"/>
      <c r="V26" s="10">
        <v>615</v>
      </c>
      <c r="W26" s="44" t="s">
        <v>37</v>
      </c>
      <c r="X26" s="44"/>
      <c r="Y26" s="44"/>
      <c r="Z26" s="44"/>
      <c r="AA26" s="44"/>
      <c r="AB26" s="44"/>
      <c r="AC26" s="39">
        <v>258.68</v>
      </c>
      <c r="AD26" s="39"/>
    </row>
    <row r="27" spans="1:30">
      <c r="A27" s="9">
        <f t="shared" si="3"/>
        <v>20</v>
      </c>
      <c r="B27" s="10">
        <v>14</v>
      </c>
      <c r="C27" s="10">
        <v>0</v>
      </c>
      <c r="D27" s="6">
        <f t="shared" si="0"/>
        <v>194.88</v>
      </c>
      <c r="E27" s="5">
        <v>1</v>
      </c>
      <c r="F27" s="7">
        <v>5.5</v>
      </c>
      <c r="G27" s="6">
        <f t="shared" si="1"/>
        <v>20.299999999999997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74.240000000000009</v>
      </c>
      <c r="O27" s="10">
        <v>1</v>
      </c>
      <c r="P27" s="10">
        <v>1300</v>
      </c>
      <c r="Q27" s="10">
        <v>1300</v>
      </c>
      <c r="R27" s="10">
        <v>9</v>
      </c>
      <c r="S27" s="10">
        <v>54</v>
      </c>
      <c r="T27" s="10"/>
      <c r="U27" s="10"/>
      <c r="V27" s="10">
        <v>609</v>
      </c>
      <c r="W27" s="38" t="s">
        <v>13</v>
      </c>
      <c r="X27" s="38"/>
      <c r="Y27" s="38"/>
      <c r="Z27" s="38"/>
      <c r="AA27" s="38"/>
      <c r="AB27" s="38"/>
      <c r="AC27" s="39">
        <v>2275.61</v>
      </c>
      <c r="AD27" s="39"/>
    </row>
    <row r="28" spans="1:30">
      <c r="A28" s="9">
        <f t="shared" si="3"/>
        <v>21</v>
      </c>
      <c r="B28" s="10">
        <v>14</v>
      </c>
      <c r="C28" s="10">
        <v>0</v>
      </c>
      <c r="D28" s="6">
        <f t="shared" si="0"/>
        <v>194.88</v>
      </c>
      <c r="E28" s="5">
        <v>6</v>
      </c>
      <c r="F28" s="7">
        <v>2</v>
      </c>
      <c r="G28" s="6">
        <f t="shared" si="1"/>
        <v>85.839999999999989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65.539999999999964</v>
      </c>
      <c r="O28" s="10">
        <v>1</v>
      </c>
      <c r="P28" s="10">
        <v>1300</v>
      </c>
      <c r="Q28" s="10">
        <v>1300</v>
      </c>
      <c r="R28" s="10">
        <v>9</v>
      </c>
      <c r="S28" s="10">
        <v>50</v>
      </c>
      <c r="T28" s="10"/>
      <c r="U28" s="10"/>
      <c r="V28" s="10">
        <v>605</v>
      </c>
      <c r="W28" s="38" t="s">
        <v>38</v>
      </c>
      <c r="X28" s="38"/>
      <c r="Y28" s="38"/>
      <c r="Z28" s="38"/>
      <c r="AA28" s="38"/>
      <c r="AB28" s="38"/>
      <c r="AC28" s="39">
        <v>182.7</v>
      </c>
      <c r="AD28" s="39"/>
    </row>
    <row r="29" spans="1:30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11</v>
      </c>
      <c r="F29" s="7">
        <v>6</v>
      </c>
      <c r="G29" s="6">
        <f t="shared" si="1"/>
        <v>160.07999999999998</v>
      </c>
      <c r="H29" s="5"/>
      <c r="I29" s="10"/>
      <c r="J29" s="6"/>
      <c r="K29" s="5"/>
      <c r="L29" s="10"/>
      <c r="M29" s="8"/>
      <c r="N29" s="11">
        <v>77.430000000000007</v>
      </c>
      <c r="O29" s="10">
        <v>1</v>
      </c>
      <c r="P29" s="10">
        <v>1300</v>
      </c>
      <c r="Q29" s="10">
        <v>1300</v>
      </c>
      <c r="R29" s="10">
        <v>9</v>
      </c>
      <c r="S29" s="10">
        <v>71</v>
      </c>
      <c r="T29" s="10"/>
      <c r="U29" s="10"/>
      <c r="V29" s="10">
        <v>605</v>
      </c>
      <c r="W29" s="38" t="s">
        <v>11</v>
      </c>
      <c r="X29" s="38"/>
      <c r="Y29" s="38"/>
      <c r="Z29" s="38"/>
      <c r="AA29" s="38"/>
      <c r="AB29" s="38"/>
      <c r="AC29" s="39">
        <v>2351.59</v>
      </c>
      <c r="AD29" s="39"/>
    </row>
    <row r="30" spans="1:30">
      <c r="A30" s="9">
        <f t="shared" si="3"/>
        <v>23</v>
      </c>
      <c r="B30" s="10">
        <v>4</v>
      </c>
      <c r="C30" s="10">
        <v>1</v>
      </c>
      <c r="D30" s="6">
        <f t="shared" si="0"/>
        <v>56.839999999999996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71.920000000000016</v>
      </c>
      <c r="O30" s="10">
        <v>1</v>
      </c>
      <c r="P30" s="10">
        <v>1300</v>
      </c>
      <c r="Q30" s="10">
        <v>1300</v>
      </c>
      <c r="R30" s="10">
        <v>9</v>
      </c>
      <c r="S30" s="10">
        <v>51</v>
      </c>
      <c r="T30" s="10"/>
      <c r="U30" s="10"/>
      <c r="V30" s="10">
        <v>610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9</v>
      </c>
      <c r="C31" s="10">
        <v>6</v>
      </c>
      <c r="D31" s="6">
        <f t="shared" si="0"/>
        <v>132.23999999999998</v>
      </c>
      <c r="E31" s="5">
        <v>1</v>
      </c>
      <c r="F31" s="7">
        <v>8.5</v>
      </c>
      <c r="G31" s="6">
        <f t="shared" si="1"/>
        <v>23.779999999999998</v>
      </c>
      <c r="H31" s="5"/>
      <c r="I31" s="10"/>
      <c r="J31" s="6">
        <f t="shared" si="4"/>
        <v>0</v>
      </c>
      <c r="K31" s="5"/>
      <c r="L31" s="10"/>
      <c r="M31" s="8"/>
      <c r="N31" s="11">
        <v>78.59</v>
      </c>
      <c r="O31" s="10">
        <v>1</v>
      </c>
      <c r="P31" s="10">
        <v>1300</v>
      </c>
      <c r="Q31" s="10">
        <v>1300</v>
      </c>
      <c r="R31" s="10">
        <v>9</v>
      </c>
      <c r="S31" s="10">
        <v>53</v>
      </c>
      <c r="T31" s="10"/>
      <c r="U31" s="10"/>
      <c r="V31" s="10">
        <v>611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2</v>
      </c>
      <c r="D32" s="6">
        <f t="shared" si="0"/>
        <v>197.2</v>
      </c>
      <c r="E32" s="5">
        <v>2</v>
      </c>
      <c r="F32" s="7">
        <v>5</v>
      </c>
      <c r="G32" s="6">
        <f t="shared" si="1"/>
        <v>33.64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74.819999999999993</v>
      </c>
      <c r="O32" s="10">
        <v>1</v>
      </c>
      <c r="P32" s="10">
        <v>1300</v>
      </c>
      <c r="Q32" s="10">
        <v>1300</v>
      </c>
      <c r="R32" s="10">
        <v>9</v>
      </c>
      <c r="S32" s="10">
        <v>52</v>
      </c>
      <c r="T32" s="10"/>
      <c r="U32" s="10"/>
      <c r="V32" s="10">
        <v>610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8</v>
      </c>
      <c r="F33" s="7">
        <v>2</v>
      </c>
      <c r="G33" s="6">
        <f t="shared" si="1"/>
        <v>113.67999999999999</v>
      </c>
      <c r="H33" s="5"/>
      <c r="I33" s="10"/>
      <c r="J33" s="6">
        <f t="shared" si="4"/>
        <v>0</v>
      </c>
      <c r="K33" s="5"/>
      <c r="L33" s="10"/>
      <c r="M33" s="8"/>
      <c r="N33" s="11">
        <v>82.36</v>
      </c>
      <c r="O33" s="10">
        <v>1</v>
      </c>
      <c r="P33" s="10">
        <v>1300</v>
      </c>
      <c r="Q33" s="10">
        <v>1300</v>
      </c>
      <c r="R33" s="10">
        <v>9</v>
      </c>
      <c r="S33" s="10">
        <v>49</v>
      </c>
      <c r="T33" s="10"/>
      <c r="U33" s="10"/>
      <c r="V33" s="10">
        <v>602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13</v>
      </c>
      <c r="F34" s="7">
        <v>10</v>
      </c>
      <c r="G34" s="6">
        <f t="shared" si="1"/>
        <v>192.55999999999997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78.879999999999967</v>
      </c>
      <c r="O34" s="10">
        <v>1</v>
      </c>
      <c r="P34" s="10">
        <v>1300</v>
      </c>
      <c r="Q34" s="10">
        <v>1300</v>
      </c>
      <c r="R34" s="10">
        <v>9</v>
      </c>
      <c r="S34" s="10">
        <v>52</v>
      </c>
      <c r="T34" s="10"/>
      <c r="U34" s="10"/>
      <c r="V34" s="10">
        <v>605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7</v>
      </c>
      <c r="C35" s="10">
        <v>0</v>
      </c>
      <c r="D35" s="6">
        <f t="shared" si="0"/>
        <v>97.44</v>
      </c>
      <c r="E35" s="5">
        <v>1</v>
      </c>
      <c r="F35" s="7">
        <v>6</v>
      </c>
      <c r="G35" s="6">
        <f t="shared" si="1"/>
        <v>20.88</v>
      </c>
      <c r="H35" s="5"/>
      <c r="I35" s="10"/>
      <c r="J35" s="6">
        <f t="shared" si="4"/>
        <v>0</v>
      </c>
      <c r="K35" s="5"/>
      <c r="L35" s="10"/>
      <c r="M35" s="8"/>
      <c r="N35" s="11">
        <v>80.040000000000006</v>
      </c>
      <c r="O35" s="10">
        <v>1</v>
      </c>
      <c r="P35" s="10">
        <v>1300</v>
      </c>
      <c r="Q35" s="10">
        <v>1300</v>
      </c>
      <c r="R35" s="10">
        <v>9</v>
      </c>
      <c r="S35" s="10">
        <v>52</v>
      </c>
      <c r="T35" s="10"/>
      <c r="U35" s="10"/>
      <c r="V35" s="10">
        <v>599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12</v>
      </c>
      <c r="C36" s="10">
        <v>8</v>
      </c>
      <c r="D36" s="6">
        <f t="shared" si="0"/>
        <v>176.32</v>
      </c>
      <c r="E36" s="5">
        <v>1</v>
      </c>
      <c r="F36" s="7">
        <v>6</v>
      </c>
      <c r="G36" s="6">
        <f t="shared" si="1"/>
        <v>20.88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78.88</v>
      </c>
      <c r="O36" s="10">
        <v>1</v>
      </c>
      <c r="P36" s="10">
        <v>1300</v>
      </c>
      <c r="Q36" s="10">
        <v>1300</v>
      </c>
      <c r="R36" s="10">
        <v>9</v>
      </c>
      <c r="S36" s="10">
        <v>49</v>
      </c>
      <c r="T36" s="10"/>
      <c r="U36" s="10"/>
      <c r="V36" s="10">
        <v>595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5</v>
      </c>
      <c r="F37" s="7">
        <v>10</v>
      </c>
      <c r="G37" s="6">
        <f t="shared" si="1"/>
        <v>81.199999999999989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81.199999999999989</v>
      </c>
      <c r="O37" s="10">
        <v>1</v>
      </c>
      <c r="P37" s="10">
        <v>1300</v>
      </c>
      <c r="Q37" s="10">
        <v>1300</v>
      </c>
      <c r="R37" s="10">
        <v>9</v>
      </c>
      <c r="S37" s="10">
        <v>47</v>
      </c>
      <c r="T37" s="10"/>
      <c r="U37" s="10"/>
      <c r="V37" s="10">
        <v>595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8.5</v>
      </c>
      <c r="D38" s="6">
        <f t="shared" si="0"/>
        <v>23.779999999999998</v>
      </c>
      <c r="E38" s="5">
        <v>11</v>
      </c>
      <c r="F38" s="7">
        <v>5</v>
      </c>
      <c r="G38" s="6">
        <f t="shared" si="1"/>
        <v>158.91999999999999</v>
      </c>
      <c r="H38" s="5"/>
      <c r="I38" s="10"/>
      <c r="J38" s="6">
        <f t="shared" si="4"/>
        <v>0</v>
      </c>
      <c r="K38" s="5"/>
      <c r="L38" s="10"/>
      <c r="M38" s="8"/>
      <c r="N38" s="11">
        <v>80.62</v>
      </c>
      <c r="O38" s="10">
        <v>1</v>
      </c>
      <c r="P38" s="10">
        <v>1300</v>
      </c>
      <c r="Q38" s="10">
        <v>1300</v>
      </c>
      <c r="R38" s="10">
        <v>9</v>
      </c>
      <c r="S38" s="10">
        <v>52</v>
      </c>
      <c r="T38" s="10"/>
      <c r="U38" s="10"/>
      <c r="V38" s="10">
        <v>591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4</v>
      </c>
      <c r="C39" s="10">
        <v>3</v>
      </c>
      <c r="D39" s="6">
        <f t="shared" si="0"/>
        <v>59.16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75.979999999999961</v>
      </c>
      <c r="O39" s="10">
        <v>1</v>
      </c>
      <c r="P39" s="10">
        <v>1300</v>
      </c>
      <c r="Q39" s="10">
        <v>1300</v>
      </c>
      <c r="R39" s="10">
        <v>9</v>
      </c>
      <c r="S39" s="10">
        <v>52</v>
      </c>
      <c r="T39" s="10"/>
      <c r="U39" s="10"/>
      <c r="V39" s="10">
        <v>592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2351.9699999999993</v>
      </c>
      <c r="O40" s="20"/>
      <c r="T40" s="22" t="s">
        <v>34</v>
      </c>
      <c r="U40" s="20">
        <f>SUM(U9:U39)</f>
        <v>0</v>
      </c>
      <c r="V40" s="20">
        <f>SUM(V9:V39)</f>
        <v>18995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2351.9699999999993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18995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B33" sqref="AB33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1" customWidth="1"/>
    <col min="25" max="25" width="11.5" customWidth="1"/>
    <col min="26" max="26" width="4.1640625" customWidth="1"/>
    <col min="27" max="27" width="5.6640625" customWidth="1"/>
    <col min="28" max="28" width="4.1640625" customWidth="1"/>
    <col min="29" max="29" width="6.3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4</v>
      </c>
      <c r="C8" s="5">
        <v>8</v>
      </c>
      <c r="D8" s="6">
        <f t="shared" ref="D8:D39" si="0">((+B8*12)+C8)*1.16</f>
        <v>64.959999999999994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10</v>
      </c>
      <c r="C9" s="10">
        <v>0</v>
      </c>
      <c r="D9" s="6">
        <f t="shared" si="0"/>
        <v>139.19999999999999</v>
      </c>
      <c r="E9" s="5">
        <v>1</v>
      </c>
      <c r="F9" s="7">
        <v>9.75</v>
      </c>
      <c r="G9" s="6">
        <f t="shared" si="1"/>
        <v>25.229999999999997</v>
      </c>
      <c r="H9" s="5"/>
      <c r="I9" s="10"/>
      <c r="J9" s="6">
        <f t="shared" si="2"/>
        <v>0</v>
      </c>
      <c r="K9" s="5"/>
      <c r="L9" s="10"/>
      <c r="M9" s="8"/>
      <c r="N9" s="11">
        <v>74.819999999999993</v>
      </c>
      <c r="O9" s="10">
        <v>1</v>
      </c>
      <c r="P9" s="10">
        <v>1400</v>
      </c>
      <c r="Q9" s="10">
        <v>1350</v>
      </c>
      <c r="R9" s="10">
        <v>10</v>
      </c>
      <c r="S9" s="10">
        <v>59</v>
      </c>
      <c r="T9" s="10"/>
      <c r="U9" s="10"/>
      <c r="V9" s="10">
        <v>638</v>
      </c>
      <c r="W9" s="12">
        <v>41214</v>
      </c>
      <c r="X9" s="10" t="s">
        <v>121</v>
      </c>
      <c r="Y9" s="10">
        <v>211213004</v>
      </c>
      <c r="Z9" s="10">
        <v>14</v>
      </c>
      <c r="AA9" s="10">
        <v>4.5</v>
      </c>
      <c r="AB9" s="10">
        <v>1</v>
      </c>
      <c r="AC9" s="11">
        <v>9.75</v>
      </c>
      <c r="AD9" s="13">
        <v>174.87</v>
      </c>
    </row>
    <row r="10" spans="1:30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2</v>
      </c>
      <c r="F10" s="7">
        <v>8</v>
      </c>
      <c r="G10" s="6">
        <f t="shared" si="1"/>
        <v>37.119999999999997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71.050000000000011</v>
      </c>
      <c r="O10" s="10">
        <v>1</v>
      </c>
      <c r="P10" s="10">
        <v>1400</v>
      </c>
      <c r="Q10" s="10">
        <v>1350</v>
      </c>
      <c r="R10" s="10">
        <v>10</v>
      </c>
      <c r="S10" s="10">
        <v>58</v>
      </c>
      <c r="T10" s="10"/>
      <c r="U10" s="10"/>
      <c r="V10" s="10">
        <v>660</v>
      </c>
      <c r="W10" s="12">
        <v>41217</v>
      </c>
      <c r="X10" s="10" t="s">
        <v>122</v>
      </c>
      <c r="Y10" s="10">
        <v>211125007</v>
      </c>
      <c r="Z10" s="10">
        <v>14</v>
      </c>
      <c r="AA10" s="10">
        <v>5.5</v>
      </c>
      <c r="AB10" s="10">
        <v>1</v>
      </c>
      <c r="AC10" s="11">
        <v>4.25</v>
      </c>
      <c r="AD10" s="13">
        <v>182.41</v>
      </c>
    </row>
    <row r="11" spans="1:30">
      <c r="A11" s="9">
        <f t="shared" si="3"/>
        <v>4</v>
      </c>
      <c r="B11" s="10">
        <v>14</v>
      </c>
      <c r="C11" s="10">
        <v>3</v>
      </c>
      <c r="D11" s="6">
        <f t="shared" si="0"/>
        <v>198.35999999999999</v>
      </c>
      <c r="E11" s="5">
        <v>7</v>
      </c>
      <c r="F11" s="7">
        <v>10</v>
      </c>
      <c r="G11" s="6">
        <f t="shared" si="1"/>
        <v>109.03999999999999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71.919999999999987</v>
      </c>
      <c r="O11" s="10">
        <v>1</v>
      </c>
      <c r="P11" s="10">
        <v>1400</v>
      </c>
      <c r="Q11" s="10">
        <v>1350</v>
      </c>
      <c r="R11" s="10">
        <v>10</v>
      </c>
      <c r="S11" s="10">
        <v>59</v>
      </c>
      <c r="T11" s="10"/>
      <c r="U11" s="10"/>
      <c r="V11" s="10">
        <v>659</v>
      </c>
      <c r="W11" s="12">
        <v>41218</v>
      </c>
      <c r="X11" s="10" t="s">
        <v>121</v>
      </c>
      <c r="Y11" s="10">
        <v>211167005</v>
      </c>
      <c r="Z11" s="10">
        <v>13</v>
      </c>
      <c r="AA11" s="10">
        <v>11.75</v>
      </c>
      <c r="AB11" s="10">
        <v>1</v>
      </c>
      <c r="AC11" s="11">
        <v>5.5</v>
      </c>
      <c r="AD11" s="13">
        <v>174.29</v>
      </c>
    </row>
    <row r="12" spans="1:30">
      <c r="A12" s="9">
        <f t="shared" si="3"/>
        <v>5</v>
      </c>
      <c r="B12" s="10">
        <v>1</v>
      </c>
      <c r="C12" s="10">
        <v>4.25</v>
      </c>
      <c r="D12" s="6">
        <f t="shared" si="0"/>
        <v>18.849999999999998</v>
      </c>
      <c r="E12" s="5">
        <v>13</v>
      </c>
      <c r="F12" s="7">
        <v>0</v>
      </c>
      <c r="G12" s="6">
        <f t="shared" si="1"/>
        <v>180.95999999999998</v>
      </c>
      <c r="H12" s="5"/>
      <c r="I12" s="10"/>
      <c r="J12" s="6">
        <f t="shared" si="2"/>
        <v>0</v>
      </c>
      <c r="K12" s="5"/>
      <c r="L12" s="10"/>
      <c r="M12" s="8"/>
      <c r="N12" s="11">
        <v>74.819999999999993</v>
      </c>
      <c r="O12" s="10">
        <v>1</v>
      </c>
      <c r="P12" s="10">
        <v>1400</v>
      </c>
      <c r="Q12" s="10">
        <v>1350</v>
      </c>
      <c r="R12" s="10">
        <v>10</v>
      </c>
      <c r="S12" s="10">
        <v>53</v>
      </c>
      <c r="T12" s="10"/>
      <c r="U12" s="10"/>
      <c r="V12" s="10">
        <v>660</v>
      </c>
      <c r="W12" s="12">
        <v>41222</v>
      </c>
      <c r="X12" s="10" t="s">
        <v>121</v>
      </c>
      <c r="Y12" s="10">
        <v>211357019</v>
      </c>
      <c r="Z12" s="10">
        <v>14</v>
      </c>
      <c r="AA12" s="10">
        <v>4</v>
      </c>
      <c r="AB12" s="10">
        <v>1</v>
      </c>
      <c r="AC12" s="11">
        <v>4.25</v>
      </c>
      <c r="AD12" s="13">
        <v>182.22</v>
      </c>
    </row>
    <row r="13" spans="1:30">
      <c r="A13" s="9">
        <f t="shared" si="3"/>
        <v>6</v>
      </c>
      <c r="B13" s="10">
        <v>5</v>
      </c>
      <c r="C13" s="10">
        <v>11</v>
      </c>
      <c r="D13" s="6">
        <f t="shared" si="0"/>
        <v>82.36</v>
      </c>
      <c r="E13" s="5">
        <v>1</v>
      </c>
      <c r="F13" s="7">
        <v>5.5</v>
      </c>
      <c r="G13" s="6">
        <f t="shared" si="1"/>
        <v>20.299999999999997</v>
      </c>
      <c r="H13" s="5"/>
      <c r="I13" s="10"/>
      <c r="J13" s="6">
        <f t="shared" si="2"/>
        <v>0</v>
      </c>
      <c r="K13" s="5"/>
      <c r="L13" s="10"/>
      <c r="M13" s="8"/>
      <c r="N13" s="11">
        <v>77.14</v>
      </c>
      <c r="O13" s="10">
        <v>1</v>
      </c>
      <c r="P13" s="10">
        <v>1400</v>
      </c>
      <c r="Q13" s="10">
        <v>1350</v>
      </c>
      <c r="R13" s="10">
        <v>10</v>
      </c>
      <c r="S13" s="10">
        <v>53</v>
      </c>
      <c r="T13" s="10"/>
      <c r="U13" s="10"/>
      <c r="V13" s="10">
        <v>657</v>
      </c>
      <c r="W13" s="12">
        <v>41224</v>
      </c>
      <c r="X13" s="10" t="s">
        <v>122</v>
      </c>
      <c r="Y13" s="10">
        <v>211237022</v>
      </c>
      <c r="Z13" s="10">
        <v>13</v>
      </c>
      <c r="AA13" s="10">
        <v>10.5</v>
      </c>
      <c r="AB13" s="10">
        <v>1</v>
      </c>
      <c r="AC13" s="11">
        <v>2.25</v>
      </c>
      <c r="AD13" s="13">
        <v>176.61</v>
      </c>
    </row>
    <row r="14" spans="1:30">
      <c r="A14" s="9">
        <f t="shared" si="3"/>
        <v>7</v>
      </c>
      <c r="B14" s="10">
        <v>10</v>
      </c>
      <c r="C14" s="10">
        <v>10</v>
      </c>
      <c r="D14" s="6">
        <f t="shared" si="0"/>
        <v>150.79999999999998</v>
      </c>
      <c r="E14" s="5">
        <v>1</v>
      </c>
      <c r="F14" s="7">
        <v>5.5</v>
      </c>
      <c r="G14" s="6">
        <f t="shared" si="1"/>
        <v>20.299999999999997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68.439999999999969</v>
      </c>
      <c r="O14" s="10">
        <v>1</v>
      </c>
      <c r="P14" s="10">
        <v>1400</v>
      </c>
      <c r="Q14" s="10">
        <v>1350</v>
      </c>
      <c r="R14" s="10">
        <v>10</v>
      </c>
      <c r="S14" s="10">
        <v>57</v>
      </c>
      <c r="T14" s="10"/>
      <c r="U14" s="10"/>
      <c r="V14" s="10">
        <v>658</v>
      </c>
      <c r="W14" s="12">
        <v>41227</v>
      </c>
      <c r="X14" s="10" t="s">
        <v>121</v>
      </c>
      <c r="Y14" s="10">
        <v>211237024</v>
      </c>
      <c r="Z14" s="10">
        <v>14</v>
      </c>
      <c r="AA14" s="10">
        <v>3.75</v>
      </c>
      <c r="AB14" s="10">
        <v>1</v>
      </c>
      <c r="AC14" s="11">
        <v>6</v>
      </c>
      <c r="AD14" s="13">
        <v>178.35</v>
      </c>
    </row>
    <row r="15" spans="1:30">
      <c r="A15" s="9">
        <f t="shared" si="3"/>
        <v>8</v>
      </c>
      <c r="B15" s="10">
        <v>14</v>
      </c>
      <c r="C15" s="10">
        <v>3</v>
      </c>
      <c r="D15" s="6">
        <f t="shared" si="0"/>
        <v>198.35999999999999</v>
      </c>
      <c r="E15" s="5">
        <v>3</v>
      </c>
      <c r="F15" s="7">
        <v>3</v>
      </c>
      <c r="G15" s="6">
        <f t="shared" si="1"/>
        <v>45.239999999999995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72.5</v>
      </c>
      <c r="O15" s="10">
        <v>1</v>
      </c>
      <c r="P15" s="10">
        <v>1400</v>
      </c>
      <c r="Q15" s="10">
        <v>1350</v>
      </c>
      <c r="R15" s="10">
        <v>10</v>
      </c>
      <c r="S15" s="10">
        <v>58</v>
      </c>
      <c r="T15" s="10"/>
      <c r="U15" s="10"/>
      <c r="V15" s="10">
        <v>657</v>
      </c>
      <c r="W15" s="12">
        <v>41229</v>
      </c>
      <c r="X15" s="10" t="s">
        <v>122</v>
      </c>
      <c r="Y15" s="10">
        <v>211122034</v>
      </c>
      <c r="Z15" s="10">
        <v>14</v>
      </c>
      <c r="AA15" s="10">
        <v>1.5</v>
      </c>
      <c r="AB15" s="10">
        <v>1</v>
      </c>
      <c r="AC15" s="11">
        <v>4</v>
      </c>
      <c r="AD15" s="13">
        <v>178.06</v>
      </c>
    </row>
    <row r="16" spans="1:30">
      <c r="A16" s="9">
        <f t="shared" si="3"/>
        <v>9</v>
      </c>
      <c r="B16" s="10">
        <v>14</v>
      </c>
      <c r="C16" s="10">
        <v>3</v>
      </c>
      <c r="D16" s="6">
        <f t="shared" si="0"/>
        <v>198.35999999999999</v>
      </c>
      <c r="E16" s="5">
        <v>8</v>
      </c>
      <c r="F16" s="7">
        <v>4</v>
      </c>
      <c r="G16" s="6">
        <f t="shared" si="1"/>
        <v>115.99999999999999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70.759999999999991</v>
      </c>
      <c r="O16" s="10">
        <v>1</v>
      </c>
      <c r="P16" s="10">
        <v>1400</v>
      </c>
      <c r="Q16" s="10">
        <v>1350</v>
      </c>
      <c r="R16" s="10">
        <v>10</v>
      </c>
      <c r="S16" s="10">
        <v>54</v>
      </c>
      <c r="T16" s="10"/>
      <c r="U16" s="10"/>
      <c r="V16" s="10">
        <v>656</v>
      </c>
      <c r="W16" s="12">
        <v>41231</v>
      </c>
      <c r="X16" s="10" t="s">
        <v>121</v>
      </c>
      <c r="Y16" s="10">
        <v>211016020</v>
      </c>
      <c r="Z16" s="10">
        <v>14</v>
      </c>
      <c r="AA16" s="10">
        <v>0.75</v>
      </c>
      <c r="AB16" s="10">
        <v>1</v>
      </c>
      <c r="AC16" s="11">
        <v>4.5</v>
      </c>
      <c r="AD16" s="13">
        <v>176.61</v>
      </c>
    </row>
    <row r="17" spans="1:30">
      <c r="A17" s="9">
        <f t="shared" si="3"/>
        <v>10</v>
      </c>
      <c r="B17" s="10">
        <v>1</v>
      </c>
      <c r="C17" s="10">
        <v>4.25</v>
      </c>
      <c r="D17" s="6">
        <f t="shared" si="0"/>
        <v>18.849999999999998</v>
      </c>
      <c r="E17" s="5">
        <v>13</v>
      </c>
      <c r="F17" s="7">
        <v>6</v>
      </c>
      <c r="G17" s="6">
        <f t="shared" si="1"/>
        <v>187.92</v>
      </c>
      <c r="H17" s="5"/>
      <c r="I17" s="10"/>
      <c r="J17" s="6">
        <f t="shared" si="2"/>
        <v>0</v>
      </c>
      <c r="K17" s="5"/>
      <c r="L17" s="10"/>
      <c r="M17" s="8"/>
      <c r="N17" s="11">
        <v>74.63</v>
      </c>
      <c r="O17" s="10">
        <v>1</v>
      </c>
      <c r="P17" s="10">
        <v>1400</v>
      </c>
      <c r="Q17" s="10">
        <v>1350</v>
      </c>
      <c r="R17" s="10">
        <v>10</v>
      </c>
      <c r="S17" s="10">
        <v>54</v>
      </c>
      <c r="T17" s="10"/>
      <c r="U17" s="10"/>
      <c r="V17" s="10">
        <v>655</v>
      </c>
      <c r="W17" s="24" t="s">
        <v>188</v>
      </c>
      <c r="X17" s="10" t="s">
        <v>122</v>
      </c>
      <c r="Y17" s="10">
        <v>211122046</v>
      </c>
      <c r="Z17" s="10">
        <v>14</v>
      </c>
      <c r="AA17" s="10">
        <v>6.5</v>
      </c>
      <c r="AB17" s="10">
        <v>2</v>
      </c>
      <c r="AC17" s="11">
        <v>1.5</v>
      </c>
      <c r="AD17" s="13">
        <v>172.84</v>
      </c>
    </row>
    <row r="18" spans="1:30">
      <c r="A18" s="9">
        <f t="shared" si="3"/>
        <v>11</v>
      </c>
      <c r="B18" s="10">
        <v>6</v>
      </c>
      <c r="C18" s="10">
        <v>7</v>
      </c>
      <c r="D18" s="6">
        <f t="shared" si="0"/>
        <v>91.64</v>
      </c>
      <c r="E18" s="5">
        <v>1</v>
      </c>
      <c r="F18" s="7">
        <v>2.25</v>
      </c>
      <c r="G18" s="6">
        <f t="shared" si="1"/>
        <v>16.529999999999998</v>
      </c>
      <c r="H18" s="5"/>
      <c r="I18" s="10"/>
      <c r="J18" s="6">
        <f t="shared" si="2"/>
        <v>0</v>
      </c>
      <c r="K18" s="5"/>
      <c r="L18" s="10"/>
      <c r="M18" s="8"/>
      <c r="N18" s="11">
        <v>78.010000000000005</v>
      </c>
      <c r="O18" s="10">
        <v>1</v>
      </c>
      <c r="P18" s="10">
        <v>1350</v>
      </c>
      <c r="Q18" s="10">
        <v>1350</v>
      </c>
      <c r="R18" s="10">
        <v>10</v>
      </c>
      <c r="S18" s="10">
        <v>58</v>
      </c>
      <c r="T18" s="10"/>
      <c r="U18" s="10"/>
      <c r="V18" s="10">
        <v>653</v>
      </c>
      <c r="W18" s="24" t="s">
        <v>189</v>
      </c>
      <c r="X18" s="10" t="s">
        <v>121</v>
      </c>
      <c r="Y18" s="10">
        <v>211122053</v>
      </c>
      <c r="Z18" s="10">
        <v>14</v>
      </c>
      <c r="AA18" s="10">
        <v>4.5</v>
      </c>
      <c r="AB18" s="10">
        <v>1</v>
      </c>
      <c r="AC18" s="11">
        <v>6.25</v>
      </c>
      <c r="AD18" s="13">
        <v>178.93</v>
      </c>
    </row>
    <row r="19" spans="1:30">
      <c r="A19" s="9">
        <f t="shared" si="3"/>
        <v>12</v>
      </c>
      <c r="B19" s="10">
        <v>11</v>
      </c>
      <c r="C19" s="10">
        <v>9</v>
      </c>
      <c r="D19" s="6">
        <f t="shared" si="0"/>
        <v>163.56</v>
      </c>
      <c r="E19" s="5">
        <v>1</v>
      </c>
      <c r="F19" s="7">
        <v>2.25</v>
      </c>
      <c r="G19" s="6">
        <f t="shared" si="1"/>
        <v>16.529999999999998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71.92</v>
      </c>
      <c r="O19" s="10">
        <v>1</v>
      </c>
      <c r="P19" s="10">
        <v>1350</v>
      </c>
      <c r="Q19" s="10">
        <v>1350</v>
      </c>
      <c r="R19" s="10">
        <v>10</v>
      </c>
      <c r="S19" s="10">
        <v>58</v>
      </c>
      <c r="T19" s="10"/>
      <c r="U19" s="10"/>
      <c r="V19" s="10">
        <v>652</v>
      </c>
      <c r="W19" s="24" t="s">
        <v>190</v>
      </c>
      <c r="X19" s="10" t="s">
        <v>122</v>
      </c>
      <c r="Y19" s="10">
        <v>211123033</v>
      </c>
      <c r="Z19" s="10">
        <v>14</v>
      </c>
      <c r="AA19" s="10">
        <v>5</v>
      </c>
      <c r="AB19" s="10">
        <v>1</v>
      </c>
      <c r="AC19" s="11">
        <v>11</v>
      </c>
      <c r="AD19" s="13">
        <v>174</v>
      </c>
    </row>
    <row r="20" spans="1:30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4</v>
      </c>
      <c r="F20" s="7">
        <v>0</v>
      </c>
      <c r="G20" s="6">
        <f t="shared" si="1"/>
        <v>55.679999999999993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73.94999999999996</v>
      </c>
      <c r="O20" s="10">
        <v>1</v>
      </c>
      <c r="P20" s="10">
        <v>1350</v>
      </c>
      <c r="Q20" s="10">
        <v>1350</v>
      </c>
      <c r="R20" s="10">
        <v>10</v>
      </c>
      <c r="S20" s="10">
        <v>53</v>
      </c>
      <c r="T20" s="10"/>
      <c r="U20" s="10"/>
      <c r="V20" s="14">
        <v>645</v>
      </c>
      <c r="W20" s="42" t="s">
        <v>34</v>
      </c>
      <c r="X20" s="42"/>
      <c r="Y20" s="42"/>
      <c r="Z20" s="42"/>
      <c r="AA20" s="42"/>
      <c r="AB20" s="42"/>
      <c r="AC20" s="42"/>
      <c r="AD20" s="15">
        <v>2296.9</v>
      </c>
    </row>
    <row r="21" spans="1:30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9</v>
      </c>
      <c r="F21" s="7">
        <v>5</v>
      </c>
      <c r="G21" s="6">
        <f t="shared" si="1"/>
        <v>131.07999999999998</v>
      </c>
      <c r="H21" s="5"/>
      <c r="I21" s="10"/>
      <c r="J21" s="6">
        <f t="shared" si="2"/>
        <v>0</v>
      </c>
      <c r="K21" s="5"/>
      <c r="L21" s="10"/>
      <c r="M21" s="8"/>
      <c r="N21" s="11">
        <v>76.27</v>
      </c>
      <c r="O21" s="10">
        <v>1</v>
      </c>
      <c r="P21" s="10">
        <v>1350</v>
      </c>
      <c r="Q21" s="10">
        <v>1350</v>
      </c>
      <c r="R21" s="16">
        <v>10</v>
      </c>
      <c r="S21" s="10">
        <v>54</v>
      </c>
      <c r="T21" s="10"/>
      <c r="U21" s="10"/>
      <c r="V21" s="10">
        <v>644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10</v>
      </c>
      <c r="D22" s="6">
        <f t="shared" si="0"/>
        <v>25.52</v>
      </c>
      <c r="E22" s="5">
        <v>14</v>
      </c>
      <c r="F22" s="7">
        <v>0</v>
      </c>
      <c r="G22" s="6">
        <f t="shared" si="1"/>
        <v>194.88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68.440000000000026</v>
      </c>
      <c r="O22" s="10">
        <v>1</v>
      </c>
      <c r="P22" s="10">
        <v>1350</v>
      </c>
      <c r="Q22" s="10">
        <v>1350</v>
      </c>
      <c r="R22" s="10">
        <v>10</v>
      </c>
      <c r="S22" s="10">
        <v>54</v>
      </c>
      <c r="T22" s="10"/>
      <c r="U22" s="10"/>
      <c r="V22" s="10">
        <v>672</v>
      </c>
      <c r="W22" s="24" t="s">
        <v>191</v>
      </c>
      <c r="X22" s="10" t="s">
        <v>121</v>
      </c>
      <c r="Y22" s="10">
        <v>211016043</v>
      </c>
      <c r="Z22" s="10">
        <v>13</v>
      </c>
      <c r="AA22" s="10">
        <v>11</v>
      </c>
      <c r="AB22" s="10">
        <v>1</v>
      </c>
      <c r="AC22" s="10">
        <v>6.5</v>
      </c>
      <c r="AD22" s="10">
        <v>172.26</v>
      </c>
    </row>
    <row r="23" spans="1:30">
      <c r="A23" s="9">
        <f t="shared" si="3"/>
        <v>16</v>
      </c>
      <c r="B23" s="10">
        <v>7</v>
      </c>
      <c r="C23" s="10">
        <v>3</v>
      </c>
      <c r="D23" s="6">
        <f t="shared" si="0"/>
        <v>100.91999999999999</v>
      </c>
      <c r="E23" s="5">
        <v>14</v>
      </c>
      <c r="F23" s="7">
        <v>0</v>
      </c>
      <c r="G23" s="6">
        <f t="shared" si="1"/>
        <v>194.88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75.399999999999949</v>
      </c>
      <c r="O23" s="10">
        <v>1</v>
      </c>
      <c r="P23" s="10">
        <v>1350</v>
      </c>
      <c r="Q23" s="10">
        <v>1350</v>
      </c>
      <c r="R23" s="10">
        <v>10</v>
      </c>
      <c r="S23" s="10">
        <v>52</v>
      </c>
      <c r="T23" s="10"/>
      <c r="U23" s="10"/>
      <c r="V23" s="10">
        <v>650</v>
      </c>
      <c r="W23" s="24" t="s">
        <v>192</v>
      </c>
      <c r="X23" s="10" t="s">
        <v>122</v>
      </c>
      <c r="Y23" s="10">
        <v>211319045</v>
      </c>
      <c r="Z23" s="10">
        <v>14</v>
      </c>
      <c r="AA23" s="10">
        <v>6.75</v>
      </c>
      <c r="AB23" s="10">
        <v>1</v>
      </c>
      <c r="AC23" s="10">
        <v>11.5</v>
      </c>
      <c r="AD23" s="10">
        <v>175.45</v>
      </c>
    </row>
    <row r="24" spans="1:30">
      <c r="A24" s="9">
        <f t="shared" si="3"/>
        <v>17</v>
      </c>
      <c r="B24" s="10">
        <v>12</v>
      </c>
      <c r="C24" s="10">
        <v>8</v>
      </c>
      <c r="D24" s="6">
        <f t="shared" si="0"/>
        <v>176.32</v>
      </c>
      <c r="E24" s="5">
        <v>1</v>
      </c>
      <c r="F24" s="7">
        <v>4</v>
      </c>
      <c r="G24" s="6">
        <f t="shared" si="1"/>
        <v>18.559999999999999</v>
      </c>
      <c r="H24" s="5"/>
      <c r="I24" s="10"/>
      <c r="J24" s="6">
        <f t="shared" si="2"/>
        <v>0</v>
      </c>
      <c r="K24" s="5"/>
      <c r="L24" s="10"/>
      <c r="M24" s="8"/>
      <c r="N24" s="11">
        <v>77.14</v>
      </c>
      <c r="O24" s="10">
        <v>1</v>
      </c>
      <c r="P24" s="10">
        <v>1350</v>
      </c>
      <c r="Q24" s="10">
        <v>1350</v>
      </c>
      <c r="R24" s="10">
        <v>10</v>
      </c>
      <c r="S24" s="10">
        <v>51</v>
      </c>
      <c r="T24" s="10"/>
      <c r="U24" s="10"/>
      <c r="V24" s="10">
        <v>641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13</v>
      </c>
      <c r="C25" s="10">
        <v>11</v>
      </c>
      <c r="D25" s="6">
        <f t="shared" si="0"/>
        <v>193.72</v>
      </c>
      <c r="E25" s="5">
        <v>5</v>
      </c>
      <c r="F25" s="7">
        <v>2</v>
      </c>
      <c r="G25" s="6">
        <f t="shared" si="1"/>
        <v>71.92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70.759999999999991</v>
      </c>
      <c r="O25" s="10">
        <v>1</v>
      </c>
      <c r="P25" s="10">
        <v>1350</v>
      </c>
      <c r="Q25" s="10">
        <v>1350</v>
      </c>
      <c r="R25" s="10">
        <v>10</v>
      </c>
      <c r="S25" s="10">
        <v>55</v>
      </c>
      <c r="T25" s="10"/>
      <c r="U25" s="10"/>
      <c r="V25" s="17">
        <v>643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4.5</v>
      </c>
      <c r="D26" s="6">
        <f t="shared" si="0"/>
        <v>19.139999999999997</v>
      </c>
      <c r="E26" s="5">
        <v>10</v>
      </c>
      <c r="F26" s="7">
        <v>6</v>
      </c>
      <c r="G26" s="6">
        <f t="shared" si="1"/>
        <v>146.16</v>
      </c>
      <c r="H26" s="5"/>
      <c r="I26" s="10"/>
      <c r="J26" s="6">
        <f t="shared" si="2"/>
        <v>0</v>
      </c>
      <c r="K26" s="5"/>
      <c r="L26" s="10"/>
      <c r="M26" s="8"/>
      <c r="N26" s="11">
        <v>76.27</v>
      </c>
      <c r="O26" s="10">
        <v>1</v>
      </c>
      <c r="P26" s="10">
        <v>1350</v>
      </c>
      <c r="Q26" s="10">
        <v>1350</v>
      </c>
      <c r="R26" s="10">
        <v>10</v>
      </c>
      <c r="S26" s="10">
        <v>52</v>
      </c>
      <c r="T26" s="10"/>
      <c r="U26" s="10"/>
      <c r="V26" s="10">
        <v>642</v>
      </c>
      <c r="W26" s="44" t="s">
        <v>37</v>
      </c>
      <c r="X26" s="44"/>
      <c r="Y26" s="44"/>
      <c r="Z26" s="44"/>
      <c r="AA26" s="44"/>
      <c r="AB26" s="44"/>
      <c r="AC26" s="39">
        <v>182.7</v>
      </c>
      <c r="AD26" s="39"/>
    </row>
    <row r="27" spans="1:30">
      <c r="A27" s="9">
        <f t="shared" si="3"/>
        <v>20</v>
      </c>
      <c r="B27" s="10">
        <v>3</v>
      </c>
      <c r="C27" s="10">
        <v>0</v>
      </c>
      <c r="D27" s="6">
        <f t="shared" si="0"/>
        <v>41.76</v>
      </c>
      <c r="E27" s="5">
        <v>2</v>
      </c>
      <c r="F27" s="7">
        <v>1.5</v>
      </c>
      <c r="G27" s="6">
        <f t="shared" si="1"/>
        <v>29.58</v>
      </c>
      <c r="H27" s="5"/>
      <c r="I27" s="10"/>
      <c r="J27" s="6">
        <f t="shared" si="2"/>
        <v>0</v>
      </c>
      <c r="K27" s="5"/>
      <c r="L27" s="10"/>
      <c r="M27" s="8"/>
      <c r="N27" s="11">
        <v>78.88</v>
      </c>
      <c r="O27" s="10">
        <v>1</v>
      </c>
      <c r="P27" s="10">
        <v>1350</v>
      </c>
      <c r="Q27" s="10">
        <v>1350</v>
      </c>
      <c r="R27" s="10">
        <v>10</v>
      </c>
      <c r="S27" s="10">
        <v>52</v>
      </c>
      <c r="T27" s="10"/>
      <c r="U27" s="10"/>
      <c r="V27" s="10">
        <v>645</v>
      </c>
      <c r="W27" s="38" t="s">
        <v>13</v>
      </c>
      <c r="X27" s="38"/>
      <c r="Y27" s="38"/>
      <c r="Z27" s="38"/>
      <c r="AA27" s="38"/>
      <c r="AB27" s="38"/>
      <c r="AC27" s="39">
        <v>2296.9</v>
      </c>
      <c r="AD27" s="39"/>
    </row>
    <row r="28" spans="1:30">
      <c r="A28" s="9">
        <f t="shared" si="3"/>
        <v>21</v>
      </c>
      <c r="B28" s="10">
        <v>8</v>
      </c>
      <c r="C28" s="10">
        <v>2</v>
      </c>
      <c r="D28" s="6">
        <f t="shared" si="0"/>
        <v>113.67999999999999</v>
      </c>
      <c r="E28" s="5">
        <v>2</v>
      </c>
      <c r="F28" s="7">
        <v>1.5</v>
      </c>
      <c r="G28" s="6">
        <f t="shared" si="1"/>
        <v>29.58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71.919999999999987</v>
      </c>
      <c r="O28" s="10">
        <v>1</v>
      </c>
      <c r="P28" s="10">
        <v>1350</v>
      </c>
      <c r="Q28" s="10">
        <v>1350</v>
      </c>
      <c r="R28" s="10">
        <v>10</v>
      </c>
      <c r="S28" s="10">
        <v>54</v>
      </c>
      <c r="T28" s="10"/>
      <c r="U28" s="10"/>
      <c r="V28" s="10">
        <v>647</v>
      </c>
      <c r="W28" s="38" t="s">
        <v>38</v>
      </c>
      <c r="X28" s="38"/>
      <c r="Y28" s="38"/>
      <c r="Z28" s="38"/>
      <c r="AA28" s="38"/>
      <c r="AB28" s="38"/>
      <c r="AC28" s="39">
        <v>264.48</v>
      </c>
      <c r="AD28" s="39"/>
    </row>
    <row r="29" spans="1:30">
      <c r="A29" s="9">
        <f t="shared" si="3"/>
        <v>22</v>
      </c>
      <c r="B29" s="10">
        <v>13</v>
      </c>
      <c r="C29" s="10">
        <v>2</v>
      </c>
      <c r="D29" s="6">
        <f t="shared" si="0"/>
        <v>183.28</v>
      </c>
      <c r="E29" s="5">
        <v>2</v>
      </c>
      <c r="F29" s="7">
        <v>1.5</v>
      </c>
      <c r="G29" s="6">
        <f t="shared" si="1"/>
        <v>29.58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1</v>
      </c>
      <c r="P29" s="10">
        <v>1350</v>
      </c>
      <c r="Q29" s="10">
        <v>1350</v>
      </c>
      <c r="R29" s="10">
        <v>10</v>
      </c>
      <c r="S29" s="10">
        <v>53</v>
      </c>
      <c r="T29" s="10"/>
      <c r="U29" s="10"/>
      <c r="V29" s="10">
        <v>648</v>
      </c>
      <c r="W29" s="38" t="s">
        <v>11</v>
      </c>
      <c r="X29" s="38"/>
      <c r="Y29" s="38"/>
      <c r="Z29" s="38"/>
      <c r="AA29" s="38"/>
      <c r="AB29" s="38"/>
      <c r="AC29" s="39">
        <v>2215.12</v>
      </c>
      <c r="AD29" s="39"/>
    </row>
    <row r="30" spans="1:30">
      <c r="A30" s="9">
        <f t="shared" si="3"/>
        <v>23</v>
      </c>
      <c r="B30" s="10">
        <v>14</v>
      </c>
      <c r="C30" s="10">
        <v>2</v>
      </c>
      <c r="D30" s="6">
        <f t="shared" si="0"/>
        <v>197.2</v>
      </c>
      <c r="E30" s="5">
        <v>6</v>
      </c>
      <c r="F30" s="7">
        <v>2</v>
      </c>
      <c r="G30" s="6">
        <f t="shared" si="1"/>
        <v>85.839999999999989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70.17999999999995</v>
      </c>
      <c r="O30" s="10">
        <v>1</v>
      </c>
      <c r="P30" s="10">
        <v>1350</v>
      </c>
      <c r="Q30" s="10">
        <v>1350</v>
      </c>
      <c r="R30" s="10">
        <v>10</v>
      </c>
      <c r="S30" s="10">
        <v>52</v>
      </c>
      <c r="T30" s="10"/>
      <c r="U30" s="10"/>
      <c r="V30" s="10">
        <v>646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6.25</v>
      </c>
      <c r="D31" s="6">
        <f t="shared" si="0"/>
        <v>21.169999999999998</v>
      </c>
      <c r="E31" s="5">
        <v>11</v>
      </c>
      <c r="F31" s="7">
        <v>5</v>
      </c>
      <c r="G31" s="6">
        <f t="shared" si="1"/>
        <v>158.91999999999999</v>
      </c>
      <c r="H31" s="5"/>
      <c r="I31" s="10"/>
      <c r="J31" s="6">
        <f t="shared" si="4"/>
        <v>0</v>
      </c>
      <c r="K31" s="5"/>
      <c r="L31" s="10"/>
      <c r="M31" s="8"/>
      <c r="N31" s="11">
        <v>75.98</v>
      </c>
      <c r="O31" s="10">
        <v>1</v>
      </c>
      <c r="P31" s="10">
        <v>1350</v>
      </c>
      <c r="Q31" s="10">
        <v>1350</v>
      </c>
      <c r="R31" s="10">
        <v>10</v>
      </c>
      <c r="S31" s="10">
        <v>52</v>
      </c>
      <c r="T31" s="10"/>
      <c r="U31" s="10"/>
      <c r="V31" s="10">
        <v>638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4</v>
      </c>
      <c r="C32" s="10">
        <v>5</v>
      </c>
      <c r="D32" s="6">
        <f t="shared" si="0"/>
        <v>61.48</v>
      </c>
      <c r="E32" s="5">
        <v>1</v>
      </c>
      <c r="F32" s="7">
        <v>11</v>
      </c>
      <c r="G32" s="6">
        <f t="shared" si="1"/>
        <v>26.68</v>
      </c>
      <c r="H32" s="5"/>
      <c r="I32" s="10"/>
      <c r="J32" s="6">
        <f t="shared" si="4"/>
        <v>0</v>
      </c>
      <c r="K32" s="5"/>
      <c r="L32" s="10"/>
      <c r="M32" s="8"/>
      <c r="N32" s="11">
        <v>82.07</v>
      </c>
      <c r="O32" s="10">
        <v>1</v>
      </c>
      <c r="P32" s="10">
        <v>1350</v>
      </c>
      <c r="Q32" s="10">
        <v>1350</v>
      </c>
      <c r="R32" s="10">
        <v>10</v>
      </c>
      <c r="S32" s="10">
        <v>53</v>
      </c>
      <c r="T32" s="10"/>
      <c r="U32" s="10"/>
      <c r="V32" s="10">
        <v>635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8</v>
      </c>
      <c r="C33" s="10">
        <v>8</v>
      </c>
      <c r="D33" s="6">
        <f t="shared" si="0"/>
        <v>120.63999999999999</v>
      </c>
      <c r="E33" s="5">
        <v>2</v>
      </c>
      <c r="F33" s="7">
        <v>10</v>
      </c>
      <c r="G33" s="6">
        <f t="shared" si="1"/>
        <v>39.44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71.919999999999987</v>
      </c>
      <c r="O33" s="10">
        <v>1</v>
      </c>
      <c r="P33" s="10">
        <v>1350</v>
      </c>
      <c r="Q33" s="10">
        <v>1350</v>
      </c>
      <c r="R33" s="10">
        <v>10</v>
      </c>
      <c r="S33" s="10">
        <v>53</v>
      </c>
      <c r="T33" s="10"/>
      <c r="U33" s="10"/>
      <c r="V33" s="10">
        <v>635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13</v>
      </c>
      <c r="C34" s="10">
        <v>10</v>
      </c>
      <c r="D34" s="6">
        <f t="shared" si="0"/>
        <v>192.55999999999997</v>
      </c>
      <c r="E34" s="5">
        <v>2</v>
      </c>
      <c r="F34" s="7">
        <v>10</v>
      </c>
      <c r="G34" s="6">
        <f t="shared" si="1"/>
        <v>39.44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71.919999999999987</v>
      </c>
      <c r="O34" s="10">
        <v>1</v>
      </c>
      <c r="P34" s="10">
        <v>1350</v>
      </c>
      <c r="Q34" s="10">
        <v>1350</v>
      </c>
      <c r="R34" s="10">
        <v>10</v>
      </c>
      <c r="S34" s="10">
        <v>53</v>
      </c>
      <c r="T34" s="10"/>
      <c r="U34" s="10"/>
      <c r="V34" s="10">
        <v>633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13</v>
      </c>
      <c r="C35" s="10">
        <v>10</v>
      </c>
      <c r="D35" s="6">
        <f t="shared" si="0"/>
        <v>192.55999999999997</v>
      </c>
      <c r="E35" s="5">
        <v>8</v>
      </c>
      <c r="F35" s="7">
        <v>1</v>
      </c>
      <c r="G35" s="6">
        <f t="shared" si="1"/>
        <v>112.52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73.080000000000013</v>
      </c>
      <c r="O35" s="10">
        <v>1</v>
      </c>
      <c r="P35" s="10">
        <v>1350</v>
      </c>
      <c r="Q35" s="10">
        <v>1350</v>
      </c>
      <c r="R35" s="10">
        <v>10</v>
      </c>
      <c r="S35" s="10">
        <v>52</v>
      </c>
      <c r="T35" s="10"/>
      <c r="U35" s="10"/>
      <c r="V35" s="10">
        <v>627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6.5</v>
      </c>
      <c r="D36" s="6">
        <f t="shared" si="0"/>
        <v>21.459999999999997</v>
      </c>
      <c r="E36" s="5">
        <v>13</v>
      </c>
      <c r="F36" s="7">
        <v>6</v>
      </c>
      <c r="G36" s="6">
        <f t="shared" si="1"/>
        <v>187.92</v>
      </c>
      <c r="H36" s="5"/>
      <c r="I36" s="10"/>
      <c r="J36" s="6">
        <f t="shared" si="4"/>
        <v>0</v>
      </c>
      <c r="K36" s="5"/>
      <c r="L36" s="10"/>
      <c r="M36" s="8"/>
      <c r="N36" s="11">
        <v>76.56</v>
      </c>
      <c r="O36" s="10">
        <v>1</v>
      </c>
      <c r="P36" s="10">
        <v>1350</v>
      </c>
      <c r="Q36" s="10">
        <v>1350</v>
      </c>
      <c r="R36" s="10">
        <v>10</v>
      </c>
      <c r="S36" s="10">
        <v>55</v>
      </c>
      <c r="T36" s="10"/>
      <c r="U36" s="10"/>
      <c r="V36" s="10">
        <v>635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6</v>
      </c>
      <c r="C37" s="10">
        <v>0</v>
      </c>
      <c r="D37" s="6">
        <f t="shared" si="0"/>
        <v>83.52</v>
      </c>
      <c r="E37" s="5">
        <v>1</v>
      </c>
      <c r="F37" s="7">
        <v>11.5</v>
      </c>
      <c r="G37" s="6">
        <f t="shared" si="1"/>
        <v>27.259999999999998</v>
      </c>
      <c r="H37" s="5"/>
      <c r="I37" s="10"/>
      <c r="J37" s="6">
        <f t="shared" si="4"/>
        <v>0</v>
      </c>
      <c r="K37" s="5"/>
      <c r="L37" s="10"/>
      <c r="M37" s="8"/>
      <c r="N37" s="11">
        <v>76.849999999999994</v>
      </c>
      <c r="O37" s="10">
        <v>1</v>
      </c>
      <c r="P37" s="10">
        <v>1350</v>
      </c>
      <c r="Q37" s="10">
        <v>1350</v>
      </c>
      <c r="R37" s="10">
        <v>10</v>
      </c>
      <c r="S37" s="10">
        <v>53</v>
      </c>
      <c r="T37" s="10"/>
      <c r="U37" s="10"/>
      <c r="V37" s="10">
        <v>640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11</v>
      </c>
      <c r="C39" s="10">
        <v>2</v>
      </c>
      <c r="D39" s="6">
        <f t="shared" si="0"/>
        <v>155.44</v>
      </c>
      <c r="E39" s="5">
        <v>1</v>
      </c>
      <c r="F39" s="7">
        <v>11.5</v>
      </c>
      <c r="G39" s="6">
        <f t="shared" si="1"/>
        <v>27.259999999999998</v>
      </c>
      <c r="H39" s="5"/>
      <c r="I39" s="10"/>
      <c r="J39" s="6">
        <f t="shared" si="4"/>
        <v>0</v>
      </c>
      <c r="K39" s="5"/>
      <c r="L39" s="10"/>
      <c r="M39" s="8"/>
      <c r="N39" s="11">
        <v>71.92</v>
      </c>
      <c r="O39" s="10">
        <v>1</v>
      </c>
      <c r="P39" s="10">
        <v>1350</v>
      </c>
      <c r="Q39" s="10">
        <v>1350</v>
      </c>
      <c r="R39" s="10">
        <v>10</v>
      </c>
      <c r="S39" s="10">
        <v>59</v>
      </c>
      <c r="T39" s="10"/>
      <c r="U39" s="10"/>
      <c r="V39" s="10">
        <v>640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2215.12</v>
      </c>
      <c r="O40" s="20"/>
      <c r="T40" s="22" t="s">
        <v>34</v>
      </c>
      <c r="U40" s="20">
        <f>SUM(U9:U39)</f>
        <v>0</v>
      </c>
      <c r="V40" s="20">
        <f>SUM(V9:V39)</f>
        <v>19411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2215.12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19411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6" sqref="W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8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0.1640625" customWidth="1"/>
    <col min="25" max="25" width="11" customWidth="1"/>
    <col min="26" max="26" width="4.1640625" customWidth="1"/>
    <col min="27" max="27" width="6.5" customWidth="1"/>
    <col min="28" max="28" width="4.1640625" customWidth="1"/>
    <col min="29" max="29" width="5.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9</v>
      </c>
      <c r="F8" s="7">
        <v>0</v>
      </c>
      <c r="G8" s="6">
        <f t="shared" ref="G8:G39" si="1">((+E8*12)+F8)*1.16</f>
        <v>125.27999999999999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1</v>
      </c>
      <c r="G9" s="6">
        <f t="shared" si="1"/>
        <v>196.04</v>
      </c>
      <c r="H9" s="5"/>
      <c r="I9" s="10"/>
      <c r="J9" s="6">
        <f t="shared" si="2"/>
        <v>0</v>
      </c>
      <c r="K9" s="5"/>
      <c r="L9" s="10"/>
      <c r="M9" s="8"/>
      <c r="N9" s="11">
        <v>71.92</v>
      </c>
      <c r="O9" s="10">
        <v>2</v>
      </c>
      <c r="P9" s="10">
        <v>1400</v>
      </c>
      <c r="Q9" s="10">
        <v>1350</v>
      </c>
      <c r="R9" s="10">
        <v>10</v>
      </c>
      <c r="S9" s="10">
        <v>55</v>
      </c>
      <c r="T9" s="10"/>
      <c r="U9" s="10"/>
      <c r="V9" s="10">
        <v>678</v>
      </c>
      <c r="W9" s="12">
        <v>41183</v>
      </c>
      <c r="X9" s="10" t="s">
        <v>122</v>
      </c>
      <c r="Y9" s="10">
        <v>210097002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</row>
    <row r="10" spans="1:30">
      <c r="A10" s="9">
        <f t="shared" ref="A10:A36" si="3">SUM(A9+1)</f>
        <v>3</v>
      </c>
      <c r="B10" s="10">
        <v>6</v>
      </c>
      <c r="C10" s="10">
        <v>3</v>
      </c>
      <c r="D10" s="6">
        <f t="shared" si="0"/>
        <v>87</v>
      </c>
      <c r="E10" s="5">
        <v>14</v>
      </c>
      <c r="F10" s="7">
        <v>1</v>
      </c>
      <c r="G10" s="6">
        <f t="shared" si="1"/>
        <v>196.04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68.439999999999969</v>
      </c>
      <c r="O10" s="10">
        <v>2</v>
      </c>
      <c r="P10" s="10">
        <v>1400</v>
      </c>
      <c r="Q10" s="10">
        <v>1350</v>
      </c>
      <c r="R10" s="10">
        <v>10</v>
      </c>
      <c r="S10" s="10">
        <v>56</v>
      </c>
      <c r="T10" s="10"/>
      <c r="U10" s="10"/>
      <c r="V10" s="10">
        <v>675</v>
      </c>
      <c r="W10" s="12">
        <v>41185</v>
      </c>
      <c r="X10" s="10" t="s">
        <v>121</v>
      </c>
      <c r="Y10" s="10">
        <v>210319008</v>
      </c>
      <c r="Z10" s="10">
        <v>14</v>
      </c>
      <c r="AA10" s="10">
        <v>2.75</v>
      </c>
      <c r="AB10" s="10">
        <v>1</v>
      </c>
      <c r="AC10" s="11">
        <v>7</v>
      </c>
      <c r="AD10" s="13">
        <v>176.03</v>
      </c>
    </row>
    <row r="11" spans="1:30">
      <c r="A11" s="9">
        <f t="shared" si="3"/>
        <v>4</v>
      </c>
      <c r="B11" s="10">
        <v>11</v>
      </c>
      <c r="C11" s="10">
        <v>3</v>
      </c>
      <c r="D11" s="6">
        <f t="shared" si="0"/>
        <v>156.6</v>
      </c>
      <c r="E11" s="5">
        <v>1</v>
      </c>
      <c r="F11" s="7">
        <v>7</v>
      </c>
      <c r="G11" s="6">
        <f t="shared" si="1"/>
        <v>22.04</v>
      </c>
      <c r="H11" s="5"/>
      <c r="I11" s="10"/>
      <c r="J11" s="6">
        <f t="shared" si="2"/>
        <v>0</v>
      </c>
      <c r="K11" s="5"/>
      <c r="L11" s="10"/>
      <c r="M11" s="8"/>
      <c r="N11" s="11">
        <v>71.63</v>
      </c>
      <c r="O11" s="10">
        <v>2</v>
      </c>
      <c r="P11" s="10">
        <v>1400</v>
      </c>
      <c r="Q11" s="10">
        <v>1350</v>
      </c>
      <c r="R11" s="10">
        <v>10</v>
      </c>
      <c r="S11" s="10">
        <v>53</v>
      </c>
      <c r="T11" s="10"/>
      <c r="U11" s="10"/>
      <c r="V11" s="10">
        <v>675</v>
      </c>
      <c r="W11" s="12">
        <v>41186</v>
      </c>
      <c r="X11" s="10" t="s">
        <v>122</v>
      </c>
      <c r="Y11" s="10">
        <v>210125011</v>
      </c>
      <c r="Z11" s="10">
        <v>13</v>
      </c>
      <c r="AA11" s="10">
        <v>8.25</v>
      </c>
      <c r="AB11" s="10">
        <v>1</v>
      </c>
      <c r="AC11" s="11">
        <v>3.75</v>
      </c>
      <c r="AD11" s="13">
        <v>172.26</v>
      </c>
    </row>
    <row r="12" spans="1:30">
      <c r="A12" s="9">
        <f t="shared" si="3"/>
        <v>5</v>
      </c>
      <c r="B12" s="10">
        <v>3</v>
      </c>
      <c r="C12" s="10">
        <v>7</v>
      </c>
      <c r="D12" s="6">
        <f t="shared" si="0"/>
        <v>49.879999999999995</v>
      </c>
      <c r="E12" s="5">
        <v>1</v>
      </c>
      <c r="F12" s="7">
        <v>7</v>
      </c>
      <c r="G12" s="6">
        <f t="shared" si="1"/>
        <v>22.04</v>
      </c>
      <c r="H12" s="5"/>
      <c r="I12" s="10"/>
      <c r="J12" s="6">
        <f t="shared" si="2"/>
        <v>0</v>
      </c>
      <c r="K12" s="5"/>
      <c r="L12" s="10"/>
      <c r="M12" s="8"/>
      <c r="N12" s="11">
        <v>65.540000000000006</v>
      </c>
      <c r="O12" s="10">
        <v>1</v>
      </c>
      <c r="P12" s="10">
        <v>1400</v>
      </c>
      <c r="Q12" s="10">
        <v>1350</v>
      </c>
      <c r="R12" s="10">
        <v>10</v>
      </c>
      <c r="S12" s="10">
        <v>55</v>
      </c>
      <c r="T12" s="10"/>
      <c r="U12" s="10"/>
      <c r="V12" s="10">
        <v>674</v>
      </c>
      <c r="W12" s="12">
        <v>41191</v>
      </c>
      <c r="X12" s="10" t="s">
        <v>121</v>
      </c>
      <c r="Y12" s="10">
        <v>210168009</v>
      </c>
      <c r="Z12" s="10">
        <v>13</v>
      </c>
      <c r="AA12" s="10">
        <v>11.75</v>
      </c>
      <c r="AB12" s="10">
        <v>1</v>
      </c>
      <c r="AC12" s="11">
        <v>5.75</v>
      </c>
      <c r="AD12" s="13">
        <v>174</v>
      </c>
    </row>
    <row r="13" spans="1:30">
      <c r="A13" s="9">
        <f t="shared" si="3"/>
        <v>6</v>
      </c>
      <c r="B13" s="10">
        <v>8</v>
      </c>
      <c r="C13" s="10">
        <v>7</v>
      </c>
      <c r="D13" s="6">
        <f t="shared" si="0"/>
        <v>119.47999999999999</v>
      </c>
      <c r="E13" s="5">
        <v>1</v>
      </c>
      <c r="F13" s="7">
        <v>7</v>
      </c>
      <c r="G13" s="6">
        <f t="shared" si="1"/>
        <v>22.04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69.599999999999994</v>
      </c>
      <c r="O13" s="10">
        <v>1</v>
      </c>
      <c r="P13" s="10">
        <v>1400</v>
      </c>
      <c r="Q13" s="10">
        <v>1350</v>
      </c>
      <c r="R13" s="10">
        <v>10</v>
      </c>
      <c r="S13" s="10">
        <v>50</v>
      </c>
      <c r="T13" s="10"/>
      <c r="U13" s="10"/>
      <c r="V13" s="10">
        <v>669</v>
      </c>
      <c r="W13" s="12">
        <v>41193</v>
      </c>
      <c r="X13" s="10" t="s">
        <v>122</v>
      </c>
      <c r="Y13" s="10">
        <v>210213020</v>
      </c>
      <c r="Z13" s="10">
        <v>14</v>
      </c>
      <c r="AA13" s="10">
        <v>4.25</v>
      </c>
      <c r="AB13" s="10">
        <v>1</v>
      </c>
      <c r="AC13" s="11">
        <v>8.75</v>
      </c>
      <c r="AD13" s="13">
        <v>175.74</v>
      </c>
    </row>
    <row r="14" spans="1:30">
      <c r="A14" s="9">
        <f t="shared" si="3"/>
        <v>7</v>
      </c>
      <c r="B14" s="10">
        <v>13</v>
      </c>
      <c r="C14" s="10">
        <v>8</v>
      </c>
      <c r="D14" s="6">
        <f t="shared" si="0"/>
        <v>190.23999999999998</v>
      </c>
      <c r="E14" s="5">
        <v>1</v>
      </c>
      <c r="F14" s="7">
        <v>7</v>
      </c>
      <c r="G14" s="6">
        <f t="shared" si="1"/>
        <v>22.04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70.759999999999991</v>
      </c>
      <c r="O14" s="10">
        <v>1</v>
      </c>
      <c r="P14" s="10">
        <v>1400</v>
      </c>
      <c r="Q14" s="10">
        <v>1350</v>
      </c>
      <c r="R14" s="10">
        <v>10</v>
      </c>
      <c r="S14" s="10">
        <v>54</v>
      </c>
      <c r="T14" s="10"/>
      <c r="U14" s="10"/>
      <c r="V14" s="10">
        <v>670</v>
      </c>
      <c r="W14" s="12">
        <v>41195</v>
      </c>
      <c r="X14" s="10" t="s">
        <v>121</v>
      </c>
      <c r="Y14" s="10">
        <v>210016023</v>
      </c>
      <c r="Z14" s="10">
        <v>14</v>
      </c>
      <c r="AA14" s="10">
        <v>5</v>
      </c>
      <c r="AB14" s="10">
        <v>1</v>
      </c>
      <c r="AC14" s="11">
        <v>9.75</v>
      </c>
      <c r="AD14" s="13">
        <v>175.45</v>
      </c>
    </row>
    <row r="15" spans="1:30">
      <c r="A15" s="9">
        <f t="shared" si="3"/>
        <v>8</v>
      </c>
      <c r="B15" s="10">
        <v>13</v>
      </c>
      <c r="C15" s="10">
        <v>8</v>
      </c>
      <c r="D15" s="6">
        <f t="shared" si="0"/>
        <v>190.23999999999998</v>
      </c>
      <c r="E15" s="5">
        <v>6</v>
      </c>
      <c r="F15" s="7">
        <v>8</v>
      </c>
      <c r="G15" s="6">
        <f t="shared" si="1"/>
        <v>92.8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70.759999999999991</v>
      </c>
      <c r="O15" s="10">
        <v>1</v>
      </c>
      <c r="P15" s="10">
        <v>1400</v>
      </c>
      <c r="Q15" s="10">
        <v>1350</v>
      </c>
      <c r="R15" s="10">
        <v>10</v>
      </c>
      <c r="S15" s="10">
        <v>53</v>
      </c>
      <c r="T15" s="10"/>
      <c r="U15" s="10"/>
      <c r="V15" s="10">
        <v>670</v>
      </c>
      <c r="W15" s="12">
        <v>41198</v>
      </c>
      <c r="X15" s="10" t="s">
        <v>122</v>
      </c>
      <c r="Y15" s="10">
        <v>210319029</v>
      </c>
      <c r="Z15" s="10">
        <v>14</v>
      </c>
      <c r="AA15" s="10">
        <v>4.25</v>
      </c>
      <c r="AB15" s="10">
        <v>1</v>
      </c>
      <c r="AC15" s="11">
        <v>5</v>
      </c>
      <c r="AD15" s="13">
        <v>180.09</v>
      </c>
    </row>
    <row r="16" spans="1:30">
      <c r="A16" s="9">
        <f t="shared" si="3"/>
        <v>9</v>
      </c>
      <c r="B16" s="10">
        <v>13</v>
      </c>
      <c r="C16" s="10">
        <v>8</v>
      </c>
      <c r="D16" s="6">
        <f t="shared" si="0"/>
        <v>190.23999999999998</v>
      </c>
      <c r="E16" s="5">
        <v>12</v>
      </c>
      <c r="F16" s="7">
        <v>0</v>
      </c>
      <c r="G16" s="6">
        <f t="shared" si="1"/>
        <v>167.04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74.240000000000009</v>
      </c>
      <c r="O16" s="10">
        <v>1</v>
      </c>
      <c r="P16" s="10">
        <v>1400</v>
      </c>
      <c r="Q16" s="10">
        <v>1350</v>
      </c>
      <c r="R16" s="10">
        <v>10</v>
      </c>
      <c r="S16" s="10">
        <v>51</v>
      </c>
      <c r="T16" s="10"/>
      <c r="U16" s="10"/>
      <c r="V16" s="10">
        <v>669</v>
      </c>
      <c r="W16" s="12">
        <v>41200</v>
      </c>
      <c r="X16" s="10" t="s">
        <v>122</v>
      </c>
      <c r="Y16" s="10">
        <v>210357043</v>
      </c>
      <c r="Z16" s="10">
        <v>14</v>
      </c>
      <c r="AA16" s="10">
        <v>5.5</v>
      </c>
      <c r="AB16" s="10">
        <v>1</v>
      </c>
      <c r="AC16" s="11">
        <v>9.25</v>
      </c>
      <c r="AD16" s="13">
        <v>176.61</v>
      </c>
    </row>
    <row r="17" spans="1:30">
      <c r="A17" s="9">
        <f t="shared" si="3"/>
        <v>10</v>
      </c>
      <c r="B17" s="10">
        <v>4</v>
      </c>
      <c r="C17" s="10">
        <v>0</v>
      </c>
      <c r="D17" s="6">
        <f t="shared" si="0"/>
        <v>55.679999999999993</v>
      </c>
      <c r="E17" s="5">
        <v>14</v>
      </c>
      <c r="F17" s="7">
        <v>1</v>
      </c>
      <c r="G17" s="6">
        <f t="shared" si="1"/>
        <v>196.04</v>
      </c>
      <c r="H17" s="5"/>
      <c r="I17" s="10"/>
      <c r="J17" s="6">
        <f t="shared" si="2"/>
        <v>0</v>
      </c>
      <c r="K17" s="5"/>
      <c r="L17" s="10"/>
      <c r="M17" s="8"/>
      <c r="N17" s="11">
        <v>68.44</v>
      </c>
      <c r="O17" s="10">
        <v>1</v>
      </c>
      <c r="P17" s="10">
        <v>1400</v>
      </c>
      <c r="Q17" s="10">
        <v>1350</v>
      </c>
      <c r="R17" s="10">
        <v>10</v>
      </c>
      <c r="S17" s="10">
        <v>52</v>
      </c>
      <c r="T17" s="10"/>
      <c r="U17" s="10"/>
      <c r="V17" s="10">
        <v>668</v>
      </c>
      <c r="W17" s="24" t="s">
        <v>193</v>
      </c>
      <c r="X17" s="10" t="s">
        <v>121</v>
      </c>
      <c r="Y17" s="10">
        <v>210016036</v>
      </c>
      <c r="Z17" s="10">
        <v>14</v>
      </c>
      <c r="AA17" s="10">
        <v>5</v>
      </c>
      <c r="AB17" s="10">
        <v>1</v>
      </c>
      <c r="AC17" s="11">
        <v>8.5</v>
      </c>
      <c r="AD17" s="13">
        <v>176.61</v>
      </c>
    </row>
    <row r="18" spans="1:30">
      <c r="A18" s="9">
        <f t="shared" si="3"/>
        <v>11</v>
      </c>
      <c r="B18" s="10">
        <v>9</v>
      </c>
      <c r="C18" s="10">
        <v>0</v>
      </c>
      <c r="D18" s="6">
        <f t="shared" si="0"/>
        <v>125.27999999999999</v>
      </c>
      <c r="E18" s="5">
        <v>14</v>
      </c>
      <c r="F18" s="7">
        <v>1</v>
      </c>
      <c r="G18" s="6">
        <f t="shared" si="1"/>
        <v>196.04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69.600000000000023</v>
      </c>
      <c r="O18" s="10">
        <v>1</v>
      </c>
      <c r="P18" s="10">
        <v>1400</v>
      </c>
      <c r="Q18" s="10">
        <v>1350</v>
      </c>
      <c r="R18" s="10">
        <v>10</v>
      </c>
      <c r="S18" s="10">
        <v>53</v>
      </c>
      <c r="T18" s="10"/>
      <c r="U18" s="10"/>
      <c r="V18" s="10">
        <v>667</v>
      </c>
      <c r="W18" s="24" t="s">
        <v>194</v>
      </c>
      <c r="X18" s="10" t="s">
        <v>122</v>
      </c>
      <c r="Y18" s="10">
        <v>210319043</v>
      </c>
      <c r="Z18" s="10">
        <v>14</v>
      </c>
      <c r="AA18" s="10">
        <v>5.75</v>
      </c>
      <c r="AB18" s="10">
        <v>1</v>
      </c>
      <c r="AC18" s="11">
        <v>4.5</v>
      </c>
      <c r="AD18" s="13">
        <v>182.41</v>
      </c>
    </row>
    <row r="19" spans="1:30">
      <c r="A19" s="9">
        <f t="shared" si="3"/>
        <v>12</v>
      </c>
      <c r="B19" s="10">
        <v>14</v>
      </c>
      <c r="C19" s="10">
        <v>0</v>
      </c>
      <c r="D19" s="6">
        <f t="shared" si="0"/>
        <v>194.88</v>
      </c>
      <c r="E19" s="5">
        <v>1</v>
      </c>
      <c r="F19" s="7">
        <v>9</v>
      </c>
      <c r="G19" s="6">
        <f t="shared" si="1"/>
        <v>24.36</v>
      </c>
      <c r="H19" s="5"/>
      <c r="I19" s="10"/>
      <c r="J19" s="6">
        <f t="shared" si="2"/>
        <v>0</v>
      </c>
      <c r="K19" s="5"/>
      <c r="L19" s="10"/>
      <c r="M19" s="8"/>
      <c r="N19" s="11">
        <v>73.66</v>
      </c>
      <c r="O19" s="10">
        <v>1</v>
      </c>
      <c r="P19" s="10">
        <v>1400</v>
      </c>
      <c r="Q19" s="10">
        <v>1350</v>
      </c>
      <c r="R19" s="10">
        <v>10</v>
      </c>
      <c r="S19" s="10">
        <v>52</v>
      </c>
      <c r="T19" s="10"/>
      <c r="U19" s="10"/>
      <c r="V19" s="10">
        <v>665</v>
      </c>
      <c r="W19" s="24" t="s">
        <v>195</v>
      </c>
      <c r="X19" s="10" t="s">
        <v>121</v>
      </c>
      <c r="Y19" s="10">
        <v>210213045</v>
      </c>
      <c r="Z19" s="10">
        <v>14</v>
      </c>
      <c r="AA19" s="10">
        <v>4.75</v>
      </c>
      <c r="AB19" s="10">
        <v>1</v>
      </c>
      <c r="AC19" s="11">
        <v>10</v>
      </c>
      <c r="AD19" s="13">
        <v>174.87</v>
      </c>
    </row>
    <row r="20" spans="1:30">
      <c r="A20" s="9">
        <f t="shared" si="3"/>
        <v>13</v>
      </c>
      <c r="B20" s="10">
        <v>14</v>
      </c>
      <c r="C20" s="10">
        <v>0</v>
      </c>
      <c r="D20" s="6">
        <f t="shared" si="0"/>
        <v>194.88</v>
      </c>
      <c r="E20" s="5">
        <v>6</v>
      </c>
      <c r="F20" s="7">
        <v>10</v>
      </c>
      <c r="G20" s="6">
        <f t="shared" si="1"/>
        <v>95.11999999999999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70.759999999999991</v>
      </c>
      <c r="O20" s="10">
        <v>1</v>
      </c>
      <c r="P20" s="10">
        <v>1400</v>
      </c>
      <c r="Q20" s="10">
        <v>1350</v>
      </c>
      <c r="R20" s="10">
        <v>10</v>
      </c>
      <c r="S20" s="10">
        <v>53</v>
      </c>
      <c r="T20" s="10"/>
      <c r="U20" s="10"/>
      <c r="V20" s="14">
        <v>669</v>
      </c>
      <c r="W20" s="42" t="s">
        <v>34</v>
      </c>
      <c r="X20" s="42"/>
      <c r="Y20" s="42"/>
      <c r="Z20" s="42"/>
      <c r="AA20" s="42"/>
      <c r="AB20" s="42"/>
      <c r="AC20" s="42"/>
      <c r="AD20" s="15">
        <v>2268.96</v>
      </c>
    </row>
    <row r="21" spans="1:30">
      <c r="A21" s="9">
        <f t="shared" si="3"/>
        <v>14</v>
      </c>
      <c r="B21" s="10">
        <v>1</v>
      </c>
      <c r="C21" s="10">
        <v>9.75</v>
      </c>
      <c r="D21" s="6">
        <f t="shared" si="0"/>
        <v>25.229999999999997</v>
      </c>
      <c r="E21" s="5">
        <v>11</v>
      </c>
      <c r="F21" s="7">
        <v>8</v>
      </c>
      <c r="G21" s="6">
        <f t="shared" si="1"/>
        <v>162.39999999999998</v>
      </c>
      <c r="H21" s="5"/>
      <c r="I21" s="10"/>
      <c r="J21" s="6">
        <f t="shared" si="2"/>
        <v>0</v>
      </c>
      <c r="K21" s="5"/>
      <c r="L21" s="10"/>
      <c r="M21" s="8"/>
      <c r="N21" s="11">
        <v>73.08</v>
      </c>
      <c r="O21" s="10">
        <v>1</v>
      </c>
      <c r="P21" s="10">
        <v>1400</v>
      </c>
      <c r="Q21" s="10">
        <v>1350</v>
      </c>
      <c r="R21" s="16">
        <v>10</v>
      </c>
      <c r="S21" s="10">
        <v>54</v>
      </c>
      <c r="T21" s="10"/>
      <c r="U21" s="10"/>
      <c r="V21" s="10">
        <v>667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4</v>
      </c>
      <c r="C22" s="10">
        <v>5</v>
      </c>
      <c r="D22" s="6">
        <f t="shared" si="0"/>
        <v>61.48</v>
      </c>
      <c r="E22" s="5">
        <v>14</v>
      </c>
      <c r="F22" s="7">
        <v>2</v>
      </c>
      <c r="G22" s="6">
        <f t="shared" si="1"/>
        <v>197.2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71.05000000000004</v>
      </c>
      <c r="O22" s="10">
        <v>1</v>
      </c>
      <c r="P22" s="10">
        <v>1400</v>
      </c>
      <c r="Q22" s="10">
        <v>1350</v>
      </c>
      <c r="R22" s="10">
        <v>10</v>
      </c>
      <c r="S22" s="10">
        <v>54</v>
      </c>
      <c r="T22" s="10"/>
      <c r="U22" s="10"/>
      <c r="V22" s="10">
        <v>667</v>
      </c>
      <c r="W22" s="24" t="s">
        <v>196</v>
      </c>
      <c r="X22" s="10" t="s">
        <v>122</v>
      </c>
      <c r="Y22" s="10">
        <v>210319059</v>
      </c>
      <c r="Z22" s="10">
        <v>12</v>
      </c>
      <c r="AA22" s="10">
        <v>2</v>
      </c>
      <c r="AB22" s="10">
        <v>1</v>
      </c>
      <c r="AC22" s="10">
        <v>4</v>
      </c>
      <c r="AD22" s="10">
        <v>150.80000000000001</v>
      </c>
    </row>
    <row r="23" spans="1:30">
      <c r="A23" s="9">
        <f t="shared" si="3"/>
        <v>16</v>
      </c>
      <c r="B23" s="10">
        <v>9</v>
      </c>
      <c r="C23" s="10">
        <v>6</v>
      </c>
      <c r="D23" s="6">
        <f t="shared" si="0"/>
        <v>132.23999999999998</v>
      </c>
      <c r="E23" s="5">
        <v>14</v>
      </c>
      <c r="F23" s="7">
        <v>2</v>
      </c>
      <c r="G23" s="6">
        <f t="shared" si="1"/>
        <v>197.2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70.759999999999934</v>
      </c>
      <c r="O23" s="10">
        <v>1</v>
      </c>
      <c r="P23" s="10">
        <v>1400</v>
      </c>
      <c r="Q23" s="10">
        <v>1350</v>
      </c>
      <c r="R23" s="10">
        <v>10</v>
      </c>
      <c r="S23" s="10">
        <v>52</v>
      </c>
      <c r="T23" s="10"/>
      <c r="U23" s="10"/>
      <c r="V23" s="10">
        <v>663</v>
      </c>
      <c r="W23" s="24" t="s">
        <v>197</v>
      </c>
      <c r="X23" s="10" t="s">
        <v>122</v>
      </c>
      <c r="Y23" s="10">
        <v>210016050</v>
      </c>
      <c r="Z23" s="10">
        <v>14</v>
      </c>
      <c r="AA23" s="10">
        <v>5.25</v>
      </c>
      <c r="AB23" s="10">
        <v>1</v>
      </c>
      <c r="AC23" s="10">
        <v>9</v>
      </c>
      <c r="AD23" s="10">
        <v>176.61</v>
      </c>
    </row>
    <row r="24" spans="1:30">
      <c r="A24" s="9">
        <f t="shared" si="3"/>
        <v>17</v>
      </c>
      <c r="B24" s="10">
        <v>14</v>
      </c>
      <c r="C24" s="10">
        <v>3</v>
      </c>
      <c r="D24" s="6">
        <f t="shared" si="0"/>
        <v>198.35999999999999</v>
      </c>
      <c r="E24" s="5">
        <v>1</v>
      </c>
      <c r="F24" s="7">
        <v>5</v>
      </c>
      <c r="G24" s="6">
        <f t="shared" si="1"/>
        <v>19.72</v>
      </c>
      <c r="H24" s="5"/>
      <c r="I24" s="10"/>
      <c r="J24" s="6">
        <f t="shared" si="2"/>
        <v>0</v>
      </c>
      <c r="K24" s="5"/>
      <c r="L24" s="10"/>
      <c r="M24" s="8"/>
      <c r="N24" s="11">
        <v>68.73</v>
      </c>
      <c r="O24" s="10">
        <v>1</v>
      </c>
      <c r="P24" s="10">
        <v>1400</v>
      </c>
      <c r="Q24" s="10">
        <v>1350</v>
      </c>
      <c r="R24" s="10">
        <v>10</v>
      </c>
      <c r="S24" s="10">
        <v>50</v>
      </c>
      <c r="T24" s="10"/>
      <c r="U24" s="10"/>
      <c r="V24" s="10">
        <v>660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3</v>
      </c>
      <c r="D25" s="6">
        <f t="shared" si="0"/>
        <v>198.35999999999999</v>
      </c>
      <c r="E25" s="5">
        <v>7</v>
      </c>
      <c r="F25" s="7">
        <v>0</v>
      </c>
      <c r="G25" s="6">
        <f t="shared" si="1"/>
        <v>97.44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77.71999999999997</v>
      </c>
      <c r="O25" s="10">
        <v>1</v>
      </c>
      <c r="P25" s="10">
        <v>1400</v>
      </c>
      <c r="Q25" s="10">
        <v>1350</v>
      </c>
      <c r="R25" s="10">
        <v>10</v>
      </c>
      <c r="S25" s="10">
        <v>50</v>
      </c>
      <c r="T25" s="10"/>
      <c r="U25" s="10"/>
      <c r="V25" s="17">
        <v>667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9.25</v>
      </c>
      <c r="D26" s="6">
        <f t="shared" si="0"/>
        <v>24.65</v>
      </c>
      <c r="E26" s="5">
        <v>12</v>
      </c>
      <c r="F26" s="7">
        <v>0</v>
      </c>
      <c r="G26" s="6">
        <f t="shared" si="1"/>
        <v>167.04</v>
      </c>
      <c r="H26" s="5"/>
      <c r="I26" s="10"/>
      <c r="J26" s="6">
        <f t="shared" si="2"/>
        <v>0</v>
      </c>
      <c r="K26" s="5"/>
      <c r="L26" s="10"/>
      <c r="M26" s="8"/>
      <c r="N26" s="11">
        <v>72.5</v>
      </c>
      <c r="O26" s="10">
        <v>1</v>
      </c>
      <c r="P26" s="10">
        <v>1400</v>
      </c>
      <c r="Q26" s="10">
        <v>1350</v>
      </c>
      <c r="R26" s="10">
        <v>10</v>
      </c>
      <c r="S26" s="10">
        <v>52</v>
      </c>
      <c r="T26" s="10"/>
      <c r="U26" s="10"/>
      <c r="V26" s="10">
        <v>662</v>
      </c>
      <c r="W26" s="44" t="s">
        <v>37</v>
      </c>
      <c r="X26" s="44"/>
      <c r="Y26" s="44"/>
      <c r="Z26" s="44"/>
      <c r="AA26" s="44"/>
      <c r="AB26" s="44"/>
      <c r="AC26" s="39">
        <v>264.48</v>
      </c>
      <c r="AD26" s="39"/>
    </row>
    <row r="27" spans="1:30">
      <c r="A27" s="9">
        <f t="shared" si="3"/>
        <v>20</v>
      </c>
      <c r="B27" s="10">
        <v>4</v>
      </c>
      <c r="C27" s="10">
        <v>10</v>
      </c>
      <c r="D27" s="6">
        <f t="shared" si="0"/>
        <v>67.28</v>
      </c>
      <c r="E27" s="5">
        <v>1</v>
      </c>
      <c r="F27" s="7">
        <v>10</v>
      </c>
      <c r="G27" s="6">
        <f t="shared" si="1"/>
        <v>25.52</v>
      </c>
      <c r="H27" s="5"/>
      <c r="I27" s="10"/>
      <c r="J27" s="6">
        <f t="shared" si="2"/>
        <v>0</v>
      </c>
      <c r="K27" s="5"/>
      <c r="L27" s="10"/>
      <c r="M27" s="8"/>
      <c r="N27" s="11">
        <v>77.72</v>
      </c>
      <c r="O27" s="10">
        <v>1</v>
      </c>
      <c r="P27" s="10">
        <v>1400</v>
      </c>
      <c r="Q27" s="10">
        <v>1350</v>
      </c>
      <c r="R27" s="10">
        <v>10</v>
      </c>
      <c r="S27" s="10">
        <v>52</v>
      </c>
      <c r="T27" s="10"/>
      <c r="U27" s="10"/>
      <c r="V27" s="10">
        <v>665</v>
      </c>
      <c r="W27" s="38" t="s">
        <v>13</v>
      </c>
      <c r="X27" s="38"/>
      <c r="Y27" s="38"/>
      <c r="Z27" s="38"/>
      <c r="AA27" s="38"/>
      <c r="AB27" s="38"/>
      <c r="AC27" s="39">
        <v>2268.96</v>
      </c>
      <c r="AD27" s="39"/>
    </row>
    <row r="28" spans="1:30">
      <c r="A28" s="9">
        <f t="shared" si="3"/>
        <v>21</v>
      </c>
      <c r="B28" s="10">
        <v>10</v>
      </c>
      <c r="C28" s="10">
        <v>2</v>
      </c>
      <c r="D28" s="6">
        <f t="shared" si="0"/>
        <v>141.51999999999998</v>
      </c>
      <c r="E28" s="5">
        <v>1</v>
      </c>
      <c r="F28" s="7">
        <v>10</v>
      </c>
      <c r="G28" s="6">
        <f t="shared" si="1"/>
        <v>25.52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74.239999999999995</v>
      </c>
      <c r="O28" s="10">
        <v>1</v>
      </c>
      <c r="P28" s="10">
        <v>1400</v>
      </c>
      <c r="Q28" s="10">
        <v>1350</v>
      </c>
      <c r="R28" s="10">
        <v>10</v>
      </c>
      <c r="S28" s="10">
        <v>50</v>
      </c>
      <c r="T28" s="10"/>
      <c r="U28" s="10"/>
      <c r="V28" s="10">
        <v>663</v>
      </c>
      <c r="W28" s="38" t="s">
        <v>38</v>
      </c>
      <c r="X28" s="38"/>
      <c r="Y28" s="38"/>
      <c r="Z28" s="38"/>
      <c r="AA28" s="38"/>
      <c r="AB28" s="38"/>
      <c r="AC28" s="39">
        <v>320.16000000000003</v>
      </c>
      <c r="AD28" s="39"/>
    </row>
    <row r="29" spans="1:30">
      <c r="A29" s="9">
        <f t="shared" si="3"/>
        <v>22</v>
      </c>
      <c r="B29" s="10">
        <v>14</v>
      </c>
      <c r="C29" s="10">
        <v>3</v>
      </c>
      <c r="D29" s="6">
        <f t="shared" si="0"/>
        <v>198.35999999999999</v>
      </c>
      <c r="E29" s="5">
        <v>2</v>
      </c>
      <c r="F29" s="7">
        <v>7</v>
      </c>
      <c r="G29" s="6">
        <f t="shared" si="1"/>
        <v>35.96</v>
      </c>
      <c r="H29" s="5"/>
      <c r="I29" s="10"/>
      <c r="J29" s="6"/>
      <c r="K29" s="5"/>
      <c r="L29" s="10"/>
      <c r="M29" s="8"/>
      <c r="N29" s="11">
        <f>IF(B29=0,0,(D29+G29)-(D28+G28))</f>
        <v>67.28</v>
      </c>
      <c r="O29" s="10">
        <v>1</v>
      </c>
      <c r="P29" s="10">
        <v>1400</v>
      </c>
      <c r="Q29" s="10">
        <v>1350</v>
      </c>
      <c r="R29" s="10">
        <v>10</v>
      </c>
      <c r="S29" s="10">
        <v>55</v>
      </c>
      <c r="T29" s="10"/>
      <c r="U29" s="10"/>
      <c r="V29" s="10">
        <v>665</v>
      </c>
      <c r="W29" s="38" t="s">
        <v>11</v>
      </c>
      <c r="X29" s="38"/>
      <c r="Y29" s="38"/>
      <c r="Z29" s="38"/>
      <c r="AA29" s="38"/>
      <c r="AB29" s="38"/>
      <c r="AC29" s="39">
        <v>2213.2800000000002</v>
      </c>
      <c r="AD29" s="39"/>
    </row>
    <row r="30" spans="1:30">
      <c r="A30" s="9">
        <f t="shared" si="3"/>
        <v>23</v>
      </c>
      <c r="B30" s="10">
        <v>1</v>
      </c>
      <c r="C30" s="10">
        <v>4.5</v>
      </c>
      <c r="D30" s="6">
        <f t="shared" si="0"/>
        <v>19.139999999999997</v>
      </c>
      <c r="E30" s="5">
        <v>7</v>
      </c>
      <c r="F30" s="7">
        <v>6</v>
      </c>
      <c r="G30" s="6">
        <f t="shared" si="1"/>
        <v>104.39999999999999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71.63</v>
      </c>
      <c r="O30" s="10">
        <v>1</v>
      </c>
      <c r="P30" s="10">
        <v>1400</v>
      </c>
      <c r="Q30" s="10">
        <v>1350</v>
      </c>
      <c r="R30" s="10">
        <v>10</v>
      </c>
      <c r="S30" s="10">
        <v>52</v>
      </c>
      <c r="T30" s="10"/>
      <c r="U30" s="10"/>
      <c r="V30" s="10">
        <v>661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4.5</v>
      </c>
      <c r="D31" s="6">
        <f t="shared" si="0"/>
        <v>19.139999999999997</v>
      </c>
      <c r="E31" s="5">
        <v>12</v>
      </c>
      <c r="F31" s="7">
        <v>8</v>
      </c>
      <c r="G31" s="6">
        <f t="shared" si="1"/>
        <v>176.32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71.919999999999987</v>
      </c>
      <c r="O31" s="10">
        <v>1</v>
      </c>
      <c r="P31" s="10">
        <v>1400</v>
      </c>
      <c r="Q31" s="10">
        <v>1350</v>
      </c>
      <c r="R31" s="10">
        <v>10</v>
      </c>
      <c r="S31" s="10">
        <v>56</v>
      </c>
      <c r="T31" s="10"/>
      <c r="U31" s="10"/>
      <c r="V31" s="10">
        <v>663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4</v>
      </c>
      <c r="C32" s="10">
        <v>9</v>
      </c>
      <c r="D32" s="6">
        <f t="shared" si="0"/>
        <v>66.11999999999999</v>
      </c>
      <c r="E32" s="5">
        <v>1</v>
      </c>
      <c r="F32" s="7">
        <v>10</v>
      </c>
      <c r="G32" s="6">
        <f t="shared" si="1"/>
        <v>25.52</v>
      </c>
      <c r="H32" s="5"/>
      <c r="I32" s="10"/>
      <c r="J32" s="6">
        <f t="shared" si="4"/>
        <v>0</v>
      </c>
      <c r="K32" s="5"/>
      <c r="L32" s="10"/>
      <c r="M32" s="8"/>
      <c r="N32" s="11">
        <v>71.05</v>
      </c>
      <c r="O32" s="10">
        <v>1</v>
      </c>
      <c r="P32" s="10">
        <v>1400</v>
      </c>
      <c r="Q32" s="10">
        <v>1350</v>
      </c>
      <c r="R32" s="10">
        <v>10</v>
      </c>
      <c r="S32" s="10">
        <v>53</v>
      </c>
      <c r="T32" s="10"/>
      <c r="U32" s="10"/>
      <c r="V32" s="10">
        <v>658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9</v>
      </c>
      <c r="C33" s="10">
        <v>11</v>
      </c>
      <c r="D33" s="6">
        <f t="shared" si="0"/>
        <v>138.04</v>
      </c>
      <c r="E33" s="5">
        <v>1</v>
      </c>
      <c r="F33" s="7">
        <v>10</v>
      </c>
      <c r="G33" s="6">
        <f t="shared" si="1"/>
        <v>25.52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71.920000000000016</v>
      </c>
      <c r="O33" s="10">
        <v>1</v>
      </c>
      <c r="P33" s="10">
        <v>1400</v>
      </c>
      <c r="Q33" s="10">
        <v>1350</v>
      </c>
      <c r="R33" s="10">
        <v>10</v>
      </c>
      <c r="S33" s="10">
        <v>54</v>
      </c>
      <c r="T33" s="10"/>
      <c r="U33" s="10"/>
      <c r="V33" s="10">
        <v>659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4</v>
      </c>
      <c r="C34" s="10">
        <v>6</v>
      </c>
      <c r="D34" s="6">
        <f t="shared" si="0"/>
        <v>62.639999999999993</v>
      </c>
      <c r="E34" s="5">
        <v>1</v>
      </c>
      <c r="F34" s="7">
        <v>10</v>
      </c>
      <c r="G34" s="6">
        <f t="shared" si="1"/>
        <v>25.52</v>
      </c>
      <c r="H34" s="5"/>
      <c r="I34" s="10"/>
      <c r="J34" s="6">
        <f t="shared" si="4"/>
        <v>0</v>
      </c>
      <c r="K34" s="5"/>
      <c r="L34" s="10"/>
      <c r="M34" s="8"/>
      <c r="N34" s="11">
        <v>75.400000000000006</v>
      </c>
      <c r="O34" s="10">
        <v>1</v>
      </c>
      <c r="P34" s="10">
        <v>1400</v>
      </c>
      <c r="Q34" s="10">
        <v>1350</v>
      </c>
      <c r="R34" s="10">
        <v>10</v>
      </c>
      <c r="S34" s="10">
        <v>54</v>
      </c>
      <c r="T34" s="10"/>
      <c r="U34" s="10"/>
      <c r="V34" s="10">
        <v>651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9</v>
      </c>
      <c r="C35" s="10">
        <v>7</v>
      </c>
      <c r="D35" s="6">
        <f t="shared" si="0"/>
        <v>133.39999999999998</v>
      </c>
      <c r="E35" s="5">
        <v>1</v>
      </c>
      <c r="F35" s="7">
        <v>10</v>
      </c>
      <c r="G35" s="6">
        <f t="shared" si="1"/>
        <v>25.52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70.759999999999991</v>
      </c>
      <c r="O35" s="10">
        <v>1</v>
      </c>
      <c r="P35" s="10">
        <v>1400</v>
      </c>
      <c r="Q35" s="10">
        <v>1350</v>
      </c>
      <c r="R35" s="10">
        <v>10</v>
      </c>
      <c r="S35" s="10">
        <v>55</v>
      </c>
      <c r="T35" s="10"/>
      <c r="U35" s="10"/>
      <c r="V35" s="10">
        <v>664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3</v>
      </c>
      <c r="D36" s="6">
        <f t="shared" si="0"/>
        <v>198.35999999999999</v>
      </c>
      <c r="E36" s="5">
        <v>2</v>
      </c>
      <c r="F36" s="7">
        <v>2</v>
      </c>
      <c r="G36" s="6">
        <f t="shared" si="1"/>
        <v>30.159999999999997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69.599999999999994</v>
      </c>
      <c r="O36" s="10">
        <v>1</v>
      </c>
      <c r="P36" s="10">
        <v>1400</v>
      </c>
      <c r="Q36" s="10">
        <v>1350</v>
      </c>
      <c r="R36" s="10">
        <v>10</v>
      </c>
      <c r="S36" s="10">
        <v>54</v>
      </c>
      <c r="T36" s="10"/>
      <c r="U36" s="10"/>
      <c r="V36" s="10">
        <v>667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</v>
      </c>
      <c r="C37" s="10">
        <v>9</v>
      </c>
      <c r="D37" s="6">
        <f t="shared" si="0"/>
        <v>24.36</v>
      </c>
      <c r="E37" s="5">
        <v>7</v>
      </c>
      <c r="F37" s="7">
        <v>2</v>
      </c>
      <c r="G37" s="6">
        <f t="shared" si="1"/>
        <v>99.759999999999991</v>
      </c>
      <c r="H37" s="5"/>
      <c r="I37" s="10"/>
      <c r="J37" s="6">
        <f t="shared" si="4"/>
        <v>0</v>
      </c>
      <c r="K37" s="5"/>
      <c r="L37" s="10"/>
      <c r="M37" s="8"/>
      <c r="N37" s="11">
        <v>72.209999999999994</v>
      </c>
      <c r="O37" s="10">
        <v>1</v>
      </c>
      <c r="P37" s="10">
        <v>1400</v>
      </c>
      <c r="Q37" s="10">
        <v>1350</v>
      </c>
      <c r="R37" s="10">
        <v>10</v>
      </c>
      <c r="S37" s="10">
        <v>54</v>
      </c>
      <c r="T37" s="10"/>
      <c r="U37" s="10"/>
      <c r="V37" s="10">
        <v>667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9</v>
      </c>
      <c r="D38" s="6">
        <f t="shared" si="0"/>
        <v>24.36</v>
      </c>
      <c r="E38" s="5">
        <v>12</v>
      </c>
      <c r="F38" s="7">
        <v>4</v>
      </c>
      <c r="G38" s="6">
        <f t="shared" si="1"/>
        <v>171.67999999999998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71.919999999999973</v>
      </c>
      <c r="O38" s="10">
        <v>1</v>
      </c>
      <c r="P38" s="10">
        <v>1400</v>
      </c>
      <c r="Q38" s="10">
        <v>1350</v>
      </c>
      <c r="R38" s="10">
        <v>10</v>
      </c>
      <c r="S38" s="10">
        <v>57</v>
      </c>
      <c r="T38" s="10"/>
      <c r="U38" s="10"/>
      <c r="V38" s="10">
        <v>660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4</v>
      </c>
      <c r="C39" s="10">
        <v>8</v>
      </c>
      <c r="D39" s="6">
        <f t="shared" si="0"/>
        <v>64.959999999999994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68.44</v>
      </c>
      <c r="O39" s="10">
        <v>1</v>
      </c>
      <c r="P39" s="10">
        <v>1400</v>
      </c>
      <c r="Q39" s="10">
        <v>1350</v>
      </c>
      <c r="R39" s="10">
        <v>10</v>
      </c>
      <c r="S39" s="10">
        <v>58</v>
      </c>
      <c r="T39" s="10"/>
      <c r="U39" s="10"/>
      <c r="V39" s="10">
        <v>655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2213.2800000000002</v>
      </c>
      <c r="O40" s="20"/>
      <c r="T40" s="22" t="s">
        <v>34</v>
      </c>
      <c r="U40" s="20">
        <f>SUM(U9:U39)</f>
        <v>0</v>
      </c>
      <c r="V40" s="20">
        <f>SUM(V9:V39)</f>
        <v>20633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2213.2800000000002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20633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topLeftCell="A6" zoomScale="75" zoomScaleNormal="75" zoomScalePageLayoutView="75" workbookViewId="0">
      <selection activeCell="Y35" sqref="Y35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5" max="25" width="11.33203125" customWidth="1"/>
    <col min="26" max="26" width="4.1640625" customWidth="1"/>
    <col min="27" max="27" width="5.1640625" customWidth="1"/>
    <col min="28" max="28" width="4.1640625" customWidth="1"/>
    <col min="29" max="29" width="5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198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2012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12</v>
      </c>
      <c r="C8" s="5">
        <v>4</v>
      </c>
      <c r="D8" s="6">
        <f t="shared" ref="D8:D39" si="0">((+B8*12)+C8)*1.16</f>
        <v>171.67999999999998</v>
      </c>
      <c r="E8" s="5">
        <v>13</v>
      </c>
      <c r="F8" s="7">
        <v>11</v>
      </c>
      <c r="G8" s="6">
        <f>((+E8*12)+F8)*1.16</f>
        <v>193.72</v>
      </c>
      <c r="H8" s="5"/>
      <c r="I8" s="5"/>
      <c r="J8" s="6">
        <f t="shared" ref="J8:J28" si="1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4</v>
      </c>
      <c r="C9" s="10">
        <v>5</v>
      </c>
      <c r="D9" s="6">
        <f t="shared" si="0"/>
        <v>61.48</v>
      </c>
      <c r="E9" s="5">
        <v>1</v>
      </c>
      <c r="F9" s="7">
        <v>4</v>
      </c>
      <c r="G9" s="6">
        <f>((+E9*12)+F9)*1.16</f>
        <v>18.559999999999999</v>
      </c>
      <c r="H9" s="5"/>
      <c r="I9" s="10"/>
      <c r="J9" s="6">
        <f t="shared" si="1"/>
        <v>0</v>
      </c>
      <c r="K9" s="5"/>
      <c r="L9" s="10"/>
      <c r="M9" s="8"/>
      <c r="N9" s="11">
        <v>67.86</v>
      </c>
      <c r="O9" s="10">
        <v>2</v>
      </c>
      <c r="P9" s="10">
        <v>1450</v>
      </c>
      <c r="Q9" s="10">
        <v>1400</v>
      </c>
      <c r="R9" s="10">
        <v>9.5</v>
      </c>
      <c r="S9" s="10">
        <v>57</v>
      </c>
      <c r="T9" s="10"/>
      <c r="U9" s="10"/>
      <c r="V9" s="10">
        <v>719</v>
      </c>
      <c r="W9" s="12">
        <v>41153</v>
      </c>
      <c r="X9" s="10" t="s">
        <v>121</v>
      </c>
      <c r="Y9" s="10">
        <v>209319002</v>
      </c>
      <c r="Z9" s="10">
        <v>14</v>
      </c>
      <c r="AA9" s="10">
        <v>0</v>
      </c>
      <c r="AB9" s="10">
        <v>1</v>
      </c>
      <c r="AC9" s="11">
        <v>4</v>
      </c>
      <c r="AD9" s="13">
        <v>176.32</v>
      </c>
    </row>
    <row r="10" spans="1:30">
      <c r="A10" s="9">
        <f t="shared" ref="A10:A27" si="2">SUM(A9+1)</f>
        <v>3</v>
      </c>
      <c r="B10" s="10">
        <v>9</v>
      </c>
      <c r="C10" s="10">
        <v>5</v>
      </c>
      <c r="D10" s="6">
        <f t="shared" si="0"/>
        <v>131.07999999999998</v>
      </c>
      <c r="E10" s="5">
        <v>1</v>
      </c>
      <c r="F10" s="7">
        <v>4</v>
      </c>
      <c r="G10" s="6">
        <v>18.559999999999999</v>
      </c>
      <c r="H10" s="5"/>
      <c r="I10" s="10"/>
      <c r="J10" s="6">
        <f t="shared" si="1"/>
        <v>0</v>
      </c>
      <c r="K10" s="5"/>
      <c r="L10" s="10"/>
      <c r="M10" s="8"/>
      <c r="N10" s="11">
        <f>IF(B10=0,0,(D10+G10)-(D9+G9))</f>
        <v>69.599999999999994</v>
      </c>
      <c r="O10" s="10">
        <v>2</v>
      </c>
      <c r="P10" s="10">
        <v>1450</v>
      </c>
      <c r="Q10" s="10">
        <v>1400</v>
      </c>
      <c r="R10" s="10">
        <v>9.5</v>
      </c>
      <c r="S10" s="10">
        <v>58</v>
      </c>
      <c r="T10" s="10"/>
      <c r="U10" s="10"/>
      <c r="V10" s="10">
        <v>718</v>
      </c>
      <c r="W10" s="12">
        <v>41153</v>
      </c>
      <c r="X10" s="10" t="s">
        <v>122</v>
      </c>
      <c r="Y10" s="10">
        <v>209319003</v>
      </c>
      <c r="Z10" s="10">
        <v>14</v>
      </c>
      <c r="AA10" s="10">
        <v>1</v>
      </c>
      <c r="AB10" s="10">
        <v>1</v>
      </c>
      <c r="AC10" s="11">
        <v>4.5</v>
      </c>
      <c r="AD10" s="13">
        <v>176.9</v>
      </c>
    </row>
    <row r="11" spans="1:30">
      <c r="A11" s="9">
        <f t="shared" si="2"/>
        <v>4</v>
      </c>
      <c r="B11" s="10">
        <v>14</v>
      </c>
      <c r="C11" s="10">
        <v>1</v>
      </c>
      <c r="D11" s="6">
        <f t="shared" si="0"/>
        <v>196.04</v>
      </c>
      <c r="E11" s="5">
        <v>1</v>
      </c>
      <c r="F11" s="7">
        <v>6</v>
      </c>
      <c r="G11" s="6">
        <f t="shared" ref="G11:G39" si="3">((+E11*12)+F11)*1.16</f>
        <v>20.88</v>
      </c>
      <c r="H11" s="5"/>
      <c r="I11" s="10"/>
      <c r="J11" s="6">
        <f t="shared" si="1"/>
        <v>0</v>
      </c>
      <c r="K11" s="5"/>
      <c r="L11" s="10"/>
      <c r="M11" s="8"/>
      <c r="N11" s="11">
        <f>IF(B11=0,0,(D11+G11)-(D10+G10))</f>
        <v>67.28</v>
      </c>
      <c r="O11" s="10">
        <v>2</v>
      </c>
      <c r="P11" s="10">
        <v>1450</v>
      </c>
      <c r="Q11" s="10">
        <v>1400</v>
      </c>
      <c r="R11" s="10">
        <v>9.5</v>
      </c>
      <c r="S11" s="10">
        <v>56</v>
      </c>
      <c r="T11" s="10"/>
      <c r="U11" s="10"/>
      <c r="V11" s="10">
        <v>717</v>
      </c>
      <c r="W11" s="12">
        <v>41157</v>
      </c>
      <c r="X11" s="10" t="s">
        <v>122</v>
      </c>
      <c r="Y11" s="10">
        <v>209016005</v>
      </c>
      <c r="Z11" s="10">
        <v>14</v>
      </c>
      <c r="AA11" s="10">
        <v>2</v>
      </c>
      <c r="AB11" s="10">
        <v>1</v>
      </c>
      <c r="AC11" s="11">
        <v>7.25</v>
      </c>
      <c r="AD11" s="13">
        <v>174.87</v>
      </c>
    </row>
    <row r="12" spans="1:30">
      <c r="A12" s="9">
        <f t="shared" si="2"/>
        <v>5</v>
      </c>
      <c r="B12" s="10">
        <v>1</v>
      </c>
      <c r="C12" s="10">
        <v>7.25</v>
      </c>
      <c r="D12" s="6">
        <f t="shared" si="0"/>
        <v>22.33</v>
      </c>
      <c r="E12" s="5">
        <v>6</v>
      </c>
      <c r="F12" s="7">
        <v>1</v>
      </c>
      <c r="G12" s="6">
        <f t="shared" si="3"/>
        <v>84.679999999999993</v>
      </c>
      <c r="H12" s="5"/>
      <c r="I12" s="10"/>
      <c r="J12" s="6">
        <f t="shared" si="1"/>
        <v>0</v>
      </c>
      <c r="K12" s="5"/>
      <c r="L12" s="10"/>
      <c r="M12" s="8"/>
      <c r="N12" s="11">
        <v>64.959999999999994</v>
      </c>
      <c r="O12" s="10">
        <v>2</v>
      </c>
      <c r="P12" s="10">
        <v>1450</v>
      </c>
      <c r="Q12" s="10">
        <v>1400</v>
      </c>
      <c r="R12" s="10">
        <v>9.5</v>
      </c>
      <c r="S12" s="10">
        <v>57</v>
      </c>
      <c r="T12" s="10"/>
      <c r="U12" s="10"/>
      <c r="V12" s="10">
        <v>717</v>
      </c>
      <c r="W12" s="12">
        <v>41159</v>
      </c>
      <c r="X12" s="10" t="s">
        <v>121</v>
      </c>
      <c r="Y12" s="10">
        <v>209016010</v>
      </c>
      <c r="Z12" s="10">
        <v>14</v>
      </c>
      <c r="AA12" s="10">
        <v>4.25</v>
      </c>
      <c r="AB12" s="10">
        <v>1</v>
      </c>
      <c r="AC12" s="11">
        <v>8.25</v>
      </c>
      <c r="AD12" s="13">
        <v>176.32</v>
      </c>
    </row>
    <row r="13" spans="1:30">
      <c r="A13" s="9">
        <f t="shared" si="2"/>
        <v>6</v>
      </c>
      <c r="B13" s="10">
        <v>1</v>
      </c>
      <c r="C13" s="10">
        <v>7.25</v>
      </c>
      <c r="D13" s="6">
        <f t="shared" si="0"/>
        <v>22.33</v>
      </c>
      <c r="E13" s="5">
        <v>11</v>
      </c>
      <c r="F13" s="7">
        <v>3</v>
      </c>
      <c r="G13" s="6">
        <f t="shared" si="3"/>
        <v>156.6</v>
      </c>
      <c r="H13" s="5"/>
      <c r="I13" s="10"/>
      <c r="J13" s="6">
        <f t="shared" si="1"/>
        <v>0</v>
      </c>
      <c r="K13" s="5"/>
      <c r="L13" s="10"/>
      <c r="M13" s="8"/>
      <c r="N13" s="11">
        <f>IF(B13=0,0,(D13+G13)-(D12+G12))</f>
        <v>71.920000000000016</v>
      </c>
      <c r="O13" s="10">
        <v>2</v>
      </c>
      <c r="P13" s="10">
        <v>1400</v>
      </c>
      <c r="Q13" s="10">
        <v>1400</v>
      </c>
      <c r="R13" s="10">
        <v>9.5</v>
      </c>
      <c r="S13" s="10">
        <v>59</v>
      </c>
      <c r="T13" s="10"/>
      <c r="U13" s="10"/>
      <c r="V13" s="10">
        <v>716</v>
      </c>
      <c r="W13" s="12">
        <v>41162</v>
      </c>
      <c r="X13" s="10" t="s">
        <v>122</v>
      </c>
      <c r="Y13" s="10">
        <v>209122017</v>
      </c>
      <c r="Z13" s="10">
        <v>14</v>
      </c>
      <c r="AA13" s="10">
        <v>5.75</v>
      </c>
      <c r="AB13" s="10">
        <v>2</v>
      </c>
      <c r="AC13" s="11">
        <v>0</v>
      </c>
      <c r="AD13" s="13">
        <v>173.71</v>
      </c>
    </row>
    <row r="14" spans="1:30">
      <c r="A14" s="9">
        <f t="shared" si="2"/>
        <v>7</v>
      </c>
      <c r="B14" s="10">
        <v>3</v>
      </c>
      <c r="C14" s="10">
        <v>6</v>
      </c>
      <c r="D14" s="6">
        <f t="shared" si="0"/>
        <v>48.72</v>
      </c>
      <c r="E14" s="5">
        <v>14</v>
      </c>
      <c r="F14" s="7">
        <v>2</v>
      </c>
      <c r="G14" s="6">
        <f t="shared" si="3"/>
        <v>197.2</v>
      </c>
      <c r="H14" s="5"/>
      <c r="I14" s="10"/>
      <c r="J14" s="6">
        <f t="shared" si="1"/>
        <v>0</v>
      </c>
      <c r="K14" s="5"/>
      <c r="L14" s="10"/>
      <c r="M14" s="8"/>
      <c r="N14" s="11">
        <f>IF(B14=0,0,(D14+G14)-(D13+G13))</f>
        <v>66.989999999999981</v>
      </c>
      <c r="O14" s="10">
        <v>2</v>
      </c>
      <c r="P14" s="10">
        <v>1400</v>
      </c>
      <c r="Q14" s="10">
        <v>1400</v>
      </c>
      <c r="R14" s="10">
        <v>9.5</v>
      </c>
      <c r="S14" s="10">
        <v>58</v>
      </c>
      <c r="T14" s="10"/>
      <c r="U14" s="10"/>
      <c r="V14" s="10">
        <v>713</v>
      </c>
      <c r="W14" s="12">
        <v>41164</v>
      </c>
      <c r="X14" s="10" t="s">
        <v>121</v>
      </c>
      <c r="Y14" s="10">
        <v>209016018</v>
      </c>
      <c r="Z14" s="10">
        <v>14</v>
      </c>
      <c r="AA14" s="10">
        <v>4.5</v>
      </c>
      <c r="AB14" s="10">
        <v>1</v>
      </c>
      <c r="AC14" s="11">
        <v>9.5</v>
      </c>
      <c r="AD14" s="13">
        <v>175.16</v>
      </c>
    </row>
    <row r="15" spans="1:30">
      <c r="A15" s="9">
        <f t="shared" si="2"/>
        <v>8</v>
      </c>
      <c r="B15" s="10">
        <v>8</v>
      </c>
      <c r="C15" s="10">
        <v>4</v>
      </c>
      <c r="D15" s="6">
        <f t="shared" si="0"/>
        <v>115.99999999999999</v>
      </c>
      <c r="E15" s="5">
        <v>1</v>
      </c>
      <c r="F15" s="7">
        <v>8.25</v>
      </c>
      <c r="G15" s="6">
        <f t="shared" si="3"/>
        <v>23.49</v>
      </c>
      <c r="H15" s="5"/>
      <c r="I15" s="10"/>
      <c r="J15" s="6">
        <f t="shared" si="1"/>
        <v>0</v>
      </c>
      <c r="K15" s="5"/>
      <c r="L15" s="10"/>
      <c r="M15" s="8"/>
      <c r="N15" s="11">
        <v>69.89</v>
      </c>
      <c r="O15" s="10">
        <v>2</v>
      </c>
      <c r="P15" s="10">
        <v>1400</v>
      </c>
      <c r="Q15" s="10">
        <v>1400</v>
      </c>
      <c r="R15" s="10">
        <v>9.5</v>
      </c>
      <c r="S15" s="10">
        <v>55</v>
      </c>
      <c r="T15" s="10"/>
      <c r="U15" s="10"/>
      <c r="V15" s="10">
        <v>712</v>
      </c>
      <c r="W15" s="12">
        <v>41168</v>
      </c>
      <c r="X15" s="10" t="s">
        <v>122</v>
      </c>
      <c r="Y15" s="10">
        <v>209016021</v>
      </c>
      <c r="Z15" s="10">
        <v>14</v>
      </c>
      <c r="AA15" s="10">
        <v>0.25</v>
      </c>
      <c r="AB15" s="10">
        <v>1</v>
      </c>
      <c r="AC15" s="11">
        <v>3.5</v>
      </c>
      <c r="AD15" s="13">
        <v>177.19</v>
      </c>
    </row>
    <row r="16" spans="1:30">
      <c r="A16" s="9">
        <f t="shared" si="2"/>
        <v>9</v>
      </c>
      <c r="B16" s="10">
        <v>13</v>
      </c>
      <c r="C16" s="10">
        <v>5</v>
      </c>
      <c r="D16" s="6">
        <f t="shared" si="0"/>
        <v>186.76</v>
      </c>
      <c r="E16" s="5">
        <v>1</v>
      </c>
      <c r="F16" s="7">
        <v>8.25</v>
      </c>
      <c r="G16" s="6">
        <f t="shared" si="3"/>
        <v>23.49</v>
      </c>
      <c r="H16" s="5"/>
      <c r="I16" s="10"/>
      <c r="J16" s="6">
        <f t="shared" si="1"/>
        <v>0</v>
      </c>
      <c r="K16" s="5"/>
      <c r="L16" s="10"/>
      <c r="M16" s="8"/>
      <c r="N16" s="11">
        <f>IF(B16=0,0,(D16+G16)-(D15+G15))</f>
        <v>70.760000000000019</v>
      </c>
      <c r="O16" s="10">
        <v>2</v>
      </c>
      <c r="P16" s="10">
        <v>1400</v>
      </c>
      <c r="Q16" s="10">
        <v>1400</v>
      </c>
      <c r="R16" s="10">
        <v>9.5</v>
      </c>
      <c r="S16" s="10">
        <v>55</v>
      </c>
      <c r="T16" s="10"/>
      <c r="U16" s="10"/>
      <c r="V16" s="10">
        <v>713</v>
      </c>
      <c r="W16" s="12">
        <v>41169</v>
      </c>
      <c r="X16" s="10" t="s">
        <v>121</v>
      </c>
      <c r="Y16" s="10">
        <v>209122030</v>
      </c>
      <c r="Z16" s="10">
        <v>14</v>
      </c>
      <c r="AA16" s="10">
        <v>4.5</v>
      </c>
      <c r="AB16" s="10">
        <v>1</v>
      </c>
      <c r="AC16" s="11">
        <v>6</v>
      </c>
      <c r="AD16" s="13">
        <v>178.93</v>
      </c>
    </row>
    <row r="17" spans="1:30">
      <c r="A17" s="9">
        <f t="shared" si="2"/>
        <v>10</v>
      </c>
      <c r="B17" s="10">
        <v>14</v>
      </c>
      <c r="C17" s="10">
        <v>3</v>
      </c>
      <c r="D17" s="6">
        <f t="shared" si="0"/>
        <v>198.35999999999999</v>
      </c>
      <c r="E17" s="5">
        <v>5</v>
      </c>
      <c r="F17" s="7">
        <v>7</v>
      </c>
      <c r="G17" s="6">
        <f t="shared" si="3"/>
        <v>77.72</v>
      </c>
      <c r="H17" s="5"/>
      <c r="I17" s="10"/>
      <c r="J17" s="6">
        <f t="shared" si="1"/>
        <v>0</v>
      </c>
      <c r="K17" s="5"/>
      <c r="L17" s="10"/>
      <c r="M17" s="8"/>
      <c r="N17" s="11">
        <f>IF(B17=0,0,(D17+G17)-(D16+G16))</f>
        <v>65.829999999999984</v>
      </c>
      <c r="O17" s="10">
        <v>2</v>
      </c>
      <c r="P17" s="10">
        <v>1400</v>
      </c>
      <c r="Q17" s="10">
        <v>1400</v>
      </c>
      <c r="R17" s="10">
        <v>9.5</v>
      </c>
      <c r="S17" s="10">
        <v>56</v>
      </c>
      <c r="T17" s="10"/>
      <c r="U17" s="10"/>
      <c r="V17" s="10">
        <v>712</v>
      </c>
      <c r="W17" s="24" t="s">
        <v>199</v>
      </c>
      <c r="X17" s="10" t="s">
        <v>122</v>
      </c>
      <c r="Y17" s="10">
        <v>209016023</v>
      </c>
      <c r="Z17" s="10">
        <v>14</v>
      </c>
      <c r="AA17" s="10">
        <v>5.75</v>
      </c>
      <c r="AB17" s="10">
        <v>1</v>
      </c>
      <c r="AC17" s="11">
        <v>11.25</v>
      </c>
      <c r="AD17" s="13">
        <v>174.58</v>
      </c>
    </row>
    <row r="18" spans="1:30">
      <c r="A18" s="9">
        <f t="shared" si="2"/>
        <v>11</v>
      </c>
      <c r="B18" s="10">
        <v>2</v>
      </c>
      <c r="C18" s="10">
        <v>0</v>
      </c>
      <c r="D18" s="6">
        <f t="shared" si="0"/>
        <v>27.839999999999996</v>
      </c>
      <c r="E18" s="5">
        <v>10</v>
      </c>
      <c r="F18" s="7">
        <v>8</v>
      </c>
      <c r="G18" s="6">
        <f t="shared" si="3"/>
        <v>148.47999999999999</v>
      </c>
      <c r="H18" s="5"/>
      <c r="I18" s="10"/>
      <c r="J18" s="6">
        <f t="shared" si="1"/>
        <v>0</v>
      </c>
      <c r="K18" s="5"/>
      <c r="L18" s="10"/>
      <c r="M18" s="8"/>
      <c r="N18" s="11">
        <v>73.95</v>
      </c>
      <c r="O18" s="10">
        <v>2</v>
      </c>
      <c r="P18" s="10">
        <v>1400</v>
      </c>
      <c r="Q18" s="10">
        <v>1350</v>
      </c>
      <c r="R18" s="10">
        <v>9.5</v>
      </c>
      <c r="S18" s="10">
        <v>55</v>
      </c>
      <c r="T18" s="10"/>
      <c r="U18" s="10"/>
      <c r="V18" s="10">
        <v>711</v>
      </c>
      <c r="W18" s="24" t="s">
        <v>200</v>
      </c>
      <c r="X18" s="10" t="s">
        <v>121</v>
      </c>
      <c r="Y18" s="10">
        <v>209091042</v>
      </c>
      <c r="Z18" s="10">
        <v>14</v>
      </c>
      <c r="AA18" s="10">
        <v>4</v>
      </c>
      <c r="AB18" s="10">
        <v>1</v>
      </c>
      <c r="AC18" s="11">
        <v>4</v>
      </c>
      <c r="AD18" s="13">
        <v>180.96</v>
      </c>
    </row>
    <row r="19" spans="1:30">
      <c r="A19" s="9">
        <f t="shared" si="2"/>
        <v>12</v>
      </c>
      <c r="B19" s="10">
        <v>3</v>
      </c>
      <c r="C19" s="10">
        <v>3</v>
      </c>
      <c r="D19" s="6">
        <f t="shared" si="0"/>
        <v>45.239999999999995</v>
      </c>
      <c r="E19" s="5">
        <v>14</v>
      </c>
      <c r="F19" s="7">
        <v>3</v>
      </c>
      <c r="G19" s="6">
        <f t="shared" si="3"/>
        <v>198.35999999999999</v>
      </c>
      <c r="H19" s="5"/>
      <c r="I19" s="10"/>
      <c r="J19" s="6">
        <f t="shared" si="1"/>
        <v>0</v>
      </c>
      <c r="K19" s="5"/>
      <c r="L19" s="10"/>
      <c r="M19" s="8"/>
      <c r="N19" s="11">
        <f>IF(B19=0,0,(D19+G19)-(D18+G18))</f>
        <v>67.279999999999973</v>
      </c>
      <c r="O19" s="10">
        <v>2</v>
      </c>
      <c r="P19" s="10">
        <v>1400</v>
      </c>
      <c r="Q19" s="10">
        <v>1350</v>
      </c>
      <c r="R19" s="10">
        <v>9.5</v>
      </c>
      <c r="S19" s="10">
        <v>54</v>
      </c>
      <c r="T19" s="10"/>
      <c r="U19" s="10"/>
      <c r="V19" s="10">
        <v>711</v>
      </c>
      <c r="W19" s="24" t="s">
        <v>201</v>
      </c>
      <c r="X19" s="10" t="s">
        <v>122</v>
      </c>
      <c r="Y19" s="10">
        <v>209123033</v>
      </c>
      <c r="Z19" s="10">
        <v>14</v>
      </c>
      <c r="AA19" s="10">
        <v>5</v>
      </c>
      <c r="AB19" s="10">
        <v>1</v>
      </c>
      <c r="AC19" s="11">
        <v>4.75</v>
      </c>
      <c r="AD19" s="13">
        <v>181.25</v>
      </c>
    </row>
    <row r="20" spans="1:30">
      <c r="A20" s="9">
        <f t="shared" si="2"/>
        <v>13</v>
      </c>
      <c r="B20" s="10">
        <v>8</v>
      </c>
      <c r="C20" s="10">
        <v>6</v>
      </c>
      <c r="D20" s="6">
        <f t="shared" si="0"/>
        <v>118.32</v>
      </c>
      <c r="E20" s="5">
        <v>1</v>
      </c>
      <c r="F20" s="7">
        <v>9.5</v>
      </c>
      <c r="G20" s="6">
        <f t="shared" si="3"/>
        <v>24.939999999999998</v>
      </c>
      <c r="H20" s="5"/>
      <c r="I20" s="10"/>
      <c r="J20" s="6">
        <f t="shared" si="1"/>
        <v>0</v>
      </c>
      <c r="K20" s="5"/>
      <c r="L20" s="10"/>
      <c r="M20" s="8"/>
      <c r="N20" s="11">
        <v>74.819999999999993</v>
      </c>
      <c r="O20" s="10">
        <v>2</v>
      </c>
      <c r="P20" s="10">
        <v>1400</v>
      </c>
      <c r="Q20" s="10">
        <v>1350</v>
      </c>
      <c r="R20" s="10">
        <v>9.5</v>
      </c>
      <c r="S20" s="10">
        <v>54</v>
      </c>
      <c r="T20" s="10"/>
      <c r="U20" s="10"/>
      <c r="V20" s="14">
        <v>709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>
      <c r="A21" s="9">
        <f t="shared" si="2"/>
        <v>14</v>
      </c>
      <c r="B21" s="10">
        <v>13</v>
      </c>
      <c r="C21" s="10">
        <v>9</v>
      </c>
      <c r="D21" s="6">
        <f t="shared" si="0"/>
        <v>191.39999999999998</v>
      </c>
      <c r="E21" s="5">
        <v>1</v>
      </c>
      <c r="F21" s="7">
        <v>9.5</v>
      </c>
      <c r="G21" s="6">
        <f t="shared" si="3"/>
        <v>24.939999999999998</v>
      </c>
      <c r="H21" s="5"/>
      <c r="I21" s="10"/>
      <c r="J21" s="6">
        <f t="shared" si="1"/>
        <v>0</v>
      </c>
      <c r="K21" s="5"/>
      <c r="L21" s="10"/>
      <c r="M21" s="8"/>
      <c r="N21" s="11">
        <f>IF(B21=0,0,(D21+G21)-(D20+G20))</f>
        <v>73.079999999999984</v>
      </c>
      <c r="O21" s="10">
        <v>2</v>
      </c>
      <c r="P21" s="10">
        <v>1400</v>
      </c>
      <c r="Q21" s="10">
        <v>1350</v>
      </c>
      <c r="R21" s="16">
        <v>9.5</v>
      </c>
      <c r="S21" s="10">
        <v>55</v>
      </c>
      <c r="T21" s="10"/>
      <c r="U21" s="10"/>
      <c r="V21" s="10">
        <v>710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2"/>
        <v>15</v>
      </c>
      <c r="B22" s="10">
        <v>14</v>
      </c>
      <c r="C22" s="10">
        <v>3</v>
      </c>
      <c r="D22" s="6">
        <f t="shared" si="0"/>
        <v>198.35999999999999</v>
      </c>
      <c r="E22" s="5">
        <v>6</v>
      </c>
      <c r="F22" s="7">
        <v>8</v>
      </c>
      <c r="G22" s="6">
        <f t="shared" si="3"/>
        <v>92.8</v>
      </c>
      <c r="H22" s="5"/>
      <c r="I22" s="10"/>
      <c r="J22" s="6">
        <f t="shared" si="1"/>
        <v>0</v>
      </c>
      <c r="K22" s="5"/>
      <c r="L22" s="10"/>
      <c r="M22" s="8"/>
      <c r="N22" s="11">
        <f>IF(B22=0,0,(D22+G22)-(D21+G21))</f>
        <v>74.819999999999993</v>
      </c>
      <c r="O22" s="10">
        <v>2</v>
      </c>
      <c r="P22" s="10">
        <v>1400</v>
      </c>
      <c r="Q22" s="10">
        <v>1350</v>
      </c>
      <c r="R22" s="10">
        <v>9</v>
      </c>
      <c r="S22" s="10">
        <v>54</v>
      </c>
      <c r="T22" s="10"/>
      <c r="U22" s="10"/>
      <c r="V22" s="10">
        <v>693</v>
      </c>
      <c r="W22" s="24" t="s">
        <v>202</v>
      </c>
      <c r="X22" s="10" t="s">
        <v>121</v>
      </c>
      <c r="Y22" s="10">
        <v>209167046</v>
      </c>
      <c r="Z22" s="10">
        <v>14</v>
      </c>
      <c r="AA22" s="10">
        <v>3.75</v>
      </c>
      <c r="AB22" s="10">
        <v>1</v>
      </c>
      <c r="AC22" s="10">
        <v>6</v>
      </c>
      <c r="AD22" s="10">
        <v>178.35</v>
      </c>
    </row>
    <row r="23" spans="1:30">
      <c r="A23" s="9">
        <f t="shared" si="2"/>
        <v>16</v>
      </c>
      <c r="B23" s="10">
        <v>14</v>
      </c>
      <c r="C23" s="10">
        <v>3</v>
      </c>
      <c r="D23" s="6">
        <f t="shared" si="0"/>
        <v>198.35999999999999</v>
      </c>
      <c r="E23" s="5">
        <v>11</v>
      </c>
      <c r="F23" s="7">
        <v>6</v>
      </c>
      <c r="G23" s="6">
        <f t="shared" si="3"/>
        <v>160.07999999999998</v>
      </c>
      <c r="H23" s="5"/>
      <c r="I23" s="10"/>
      <c r="J23" s="6">
        <f t="shared" si="1"/>
        <v>0</v>
      </c>
      <c r="K23" s="5"/>
      <c r="L23" s="10"/>
      <c r="M23" s="8"/>
      <c r="N23" s="11">
        <f>IF(B23=0,0,(D23+G23)-(D22+G22))</f>
        <v>67.279999999999973</v>
      </c>
      <c r="O23" s="10">
        <v>2</v>
      </c>
      <c r="P23" s="10">
        <v>1400</v>
      </c>
      <c r="Q23" s="10">
        <v>1350</v>
      </c>
      <c r="R23" s="10">
        <v>9</v>
      </c>
      <c r="S23" s="10">
        <v>56</v>
      </c>
      <c r="T23" s="10"/>
      <c r="U23" s="10"/>
      <c r="V23" s="10">
        <v>692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2"/>
        <v>17</v>
      </c>
      <c r="B24" s="10">
        <v>3</v>
      </c>
      <c r="C24" s="10">
        <v>6</v>
      </c>
      <c r="D24" s="6">
        <f t="shared" si="0"/>
        <v>48.72</v>
      </c>
      <c r="E24" s="5">
        <v>14</v>
      </c>
      <c r="F24" s="7">
        <v>3</v>
      </c>
      <c r="G24" s="6">
        <f t="shared" si="3"/>
        <v>198.35999999999999</v>
      </c>
      <c r="H24" s="5"/>
      <c r="I24" s="10"/>
      <c r="J24" s="6">
        <f t="shared" si="1"/>
        <v>0</v>
      </c>
      <c r="K24" s="5"/>
      <c r="L24" s="10"/>
      <c r="M24" s="8"/>
      <c r="N24" s="11">
        <v>65.83</v>
      </c>
      <c r="O24" s="10">
        <v>2</v>
      </c>
      <c r="P24" s="10">
        <v>1400</v>
      </c>
      <c r="Q24" s="10">
        <v>1350</v>
      </c>
      <c r="R24" s="10">
        <v>9</v>
      </c>
      <c r="S24" s="10">
        <v>53</v>
      </c>
      <c r="T24" s="10"/>
      <c r="U24" s="10"/>
      <c r="V24" s="10">
        <v>691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2"/>
        <v>18</v>
      </c>
      <c r="B25" s="10">
        <v>8</v>
      </c>
      <c r="C25" s="10">
        <v>7</v>
      </c>
      <c r="D25" s="6">
        <f t="shared" si="0"/>
        <v>119.47999999999999</v>
      </c>
      <c r="E25" s="5">
        <v>1</v>
      </c>
      <c r="F25" s="7">
        <v>6</v>
      </c>
      <c r="G25" s="6">
        <f t="shared" si="3"/>
        <v>20.88</v>
      </c>
      <c r="H25" s="5"/>
      <c r="I25" s="10"/>
      <c r="J25" s="6">
        <f t="shared" si="1"/>
        <v>0</v>
      </c>
      <c r="K25" s="5"/>
      <c r="L25" s="10"/>
      <c r="M25" s="8"/>
      <c r="N25" s="11">
        <v>72.209999999999994</v>
      </c>
      <c r="O25" s="10">
        <v>2</v>
      </c>
      <c r="P25" s="10">
        <v>1400</v>
      </c>
      <c r="Q25" s="10">
        <v>1350</v>
      </c>
      <c r="R25" s="10">
        <v>9</v>
      </c>
      <c r="S25" s="10">
        <v>53</v>
      </c>
      <c r="T25" s="10"/>
      <c r="U25" s="10"/>
      <c r="V25" s="17">
        <v>689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2"/>
        <v>19</v>
      </c>
      <c r="B26" s="10">
        <v>13</v>
      </c>
      <c r="C26" s="10">
        <v>3</v>
      </c>
      <c r="D26" s="6">
        <f t="shared" si="0"/>
        <v>184.44</v>
      </c>
      <c r="E26" s="5">
        <v>1</v>
      </c>
      <c r="F26" s="7">
        <v>6</v>
      </c>
      <c r="G26" s="6">
        <f t="shared" si="3"/>
        <v>20.88</v>
      </c>
      <c r="H26" s="5"/>
      <c r="I26" s="10"/>
      <c r="J26" s="6">
        <f t="shared" si="1"/>
        <v>0</v>
      </c>
      <c r="K26" s="5"/>
      <c r="L26" s="10"/>
      <c r="M26" s="8"/>
      <c r="N26" s="11">
        <f>IF(B26=0,0,(D26+G26)-(D25+G25))</f>
        <v>64.960000000000008</v>
      </c>
      <c r="O26" s="10">
        <v>2</v>
      </c>
      <c r="P26" s="10">
        <v>1400</v>
      </c>
      <c r="Q26" s="10">
        <v>1350</v>
      </c>
      <c r="R26" s="10">
        <v>9</v>
      </c>
      <c r="S26" s="10">
        <v>50</v>
      </c>
      <c r="T26" s="10"/>
      <c r="U26" s="10"/>
      <c r="V26" s="10">
        <v>687</v>
      </c>
      <c r="W26" s="44" t="s">
        <v>37</v>
      </c>
      <c r="X26" s="44"/>
      <c r="Y26" s="44"/>
      <c r="Z26" s="44"/>
      <c r="AA26" s="44"/>
      <c r="AB26" s="44"/>
      <c r="AC26" s="39">
        <v>320.16000000000003</v>
      </c>
      <c r="AD26" s="39"/>
    </row>
    <row r="27" spans="1:30">
      <c r="A27" s="9">
        <f t="shared" si="2"/>
        <v>20</v>
      </c>
      <c r="B27" s="10">
        <v>14</v>
      </c>
      <c r="C27" s="10">
        <v>3</v>
      </c>
      <c r="D27" s="6">
        <f t="shared" si="0"/>
        <v>198.35999999999999</v>
      </c>
      <c r="E27" s="5">
        <v>5</v>
      </c>
      <c r="F27" s="7">
        <v>0</v>
      </c>
      <c r="G27" s="6">
        <f t="shared" si="3"/>
        <v>69.599999999999994</v>
      </c>
      <c r="H27" s="5"/>
      <c r="I27" s="10"/>
      <c r="J27" s="6">
        <f t="shared" si="1"/>
        <v>0</v>
      </c>
      <c r="K27" s="5"/>
      <c r="L27" s="10"/>
      <c r="M27" s="8"/>
      <c r="N27" s="11">
        <f>IF(B27=0,0,(D27+G27)-(D26+G26))</f>
        <v>62.639999999999986</v>
      </c>
      <c r="O27" s="10">
        <v>2</v>
      </c>
      <c r="P27" s="10">
        <v>1400</v>
      </c>
      <c r="Q27" s="10">
        <v>1350</v>
      </c>
      <c r="R27" s="10">
        <v>9</v>
      </c>
      <c r="S27" s="10">
        <v>52</v>
      </c>
      <c r="T27" s="10"/>
      <c r="U27" s="10"/>
      <c r="V27" s="10">
        <v>685</v>
      </c>
      <c r="W27" s="38" t="s">
        <v>13</v>
      </c>
      <c r="X27" s="38"/>
      <c r="Y27" s="38"/>
      <c r="Z27" s="38"/>
      <c r="AA27" s="38"/>
      <c r="AB27" s="38"/>
      <c r="AC27" s="39">
        <v>2124.54</v>
      </c>
      <c r="AD27" s="39"/>
    </row>
    <row r="28" spans="1:30">
      <c r="A28" s="9">
        <v>21</v>
      </c>
      <c r="B28" s="10">
        <v>1</v>
      </c>
      <c r="C28" s="10">
        <v>11.25</v>
      </c>
      <c r="D28" s="6">
        <f t="shared" si="0"/>
        <v>26.97</v>
      </c>
      <c r="E28" s="5">
        <v>10</v>
      </c>
      <c r="F28" s="7">
        <v>0</v>
      </c>
      <c r="G28" s="6">
        <f t="shared" si="3"/>
        <v>139.19999999999999</v>
      </c>
      <c r="H28" s="5"/>
      <c r="I28" s="10"/>
      <c r="J28" s="6">
        <f t="shared" si="1"/>
        <v>0</v>
      </c>
      <c r="K28" s="5"/>
      <c r="L28" s="10"/>
      <c r="M28" s="8"/>
      <c r="N28" s="11">
        <v>72.790000000000006</v>
      </c>
      <c r="O28" s="10">
        <v>2</v>
      </c>
      <c r="P28" s="10">
        <v>1400</v>
      </c>
      <c r="Q28" s="10">
        <v>1350</v>
      </c>
      <c r="R28" s="10">
        <v>9</v>
      </c>
      <c r="S28" s="10">
        <v>57</v>
      </c>
      <c r="T28" s="10"/>
      <c r="U28" s="10"/>
      <c r="V28" s="10">
        <v>685</v>
      </c>
      <c r="W28" s="38" t="s">
        <v>38</v>
      </c>
      <c r="X28" s="38"/>
      <c r="Y28" s="38"/>
      <c r="Z28" s="38"/>
      <c r="AA28" s="38"/>
      <c r="AB28" s="38"/>
      <c r="AC28" s="39">
        <v>365.4</v>
      </c>
      <c r="AD28" s="39"/>
    </row>
    <row r="29" spans="1:30">
      <c r="A29" s="9">
        <f t="shared" ref="A29:A36" si="4">SUM(A28+1)</f>
        <v>22</v>
      </c>
      <c r="B29" s="10">
        <v>2</v>
      </c>
      <c r="C29" s="10">
        <v>8</v>
      </c>
      <c r="D29" s="6">
        <f t="shared" si="0"/>
        <v>37.119999999999997</v>
      </c>
      <c r="E29" s="5">
        <v>14</v>
      </c>
      <c r="F29" s="7">
        <v>3</v>
      </c>
      <c r="G29" s="6">
        <f t="shared" si="3"/>
        <v>198.35999999999999</v>
      </c>
      <c r="H29" s="5"/>
      <c r="I29" s="10"/>
      <c r="J29" s="6"/>
      <c r="K29" s="5"/>
      <c r="L29" s="10"/>
      <c r="M29" s="8"/>
      <c r="N29" s="11">
        <f>IF(B29=0,0,(D29+G29)-(D28+G28))</f>
        <v>69.31</v>
      </c>
      <c r="O29" s="10">
        <v>2</v>
      </c>
      <c r="P29" s="10">
        <v>1400</v>
      </c>
      <c r="Q29" s="10">
        <v>1350</v>
      </c>
      <c r="R29" s="10">
        <v>9</v>
      </c>
      <c r="S29" s="10">
        <v>56</v>
      </c>
      <c r="T29" s="10"/>
      <c r="U29" s="10"/>
      <c r="V29" s="10">
        <v>684</v>
      </c>
      <c r="W29" s="38" t="s">
        <v>11</v>
      </c>
      <c r="X29" s="38"/>
      <c r="Y29" s="38"/>
      <c r="Z29" s="38"/>
      <c r="AA29" s="38"/>
      <c r="AB29" s="38"/>
      <c r="AC29" s="39">
        <v>2079.3000000000002</v>
      </c>
      <c r="AD29" s="39"/>
    </row>
    <row r="30" spans="1:30">
      <c r="A30" s="9">
        <f t="shared" si="4"/>
        <v>23</v>
      </c>
      <c r="B30" s="10">
        <v>7</v>
      </c>
      <c r="C30" s="10">
        <v>10</v>
      </c>
      <c r="D30" s="6">
        <f t="shared" si="0"/>
        <v>109.03999999999999</v>
      </c>
      <c r="E30" s="5">
        <v>14</v>
      </c>
      <c r="F30" s="7">
        <v>3</v>
      </c>
      <c r="G30" s="6">
        <f t="shared" si="3"/>
        <v>198.35999999999999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71.919999999999987</v>
      </c>
      <c r="O30" s="10">
        <v>2</v>
      </c>
      <c r="P30" s="10">
        <v>1400</v>
      </c>
      <c r="Q30" s="10">
        <v>1350</v>
      </c>
      <c r="R30" s="10">
        <v>9</v>
      </c>
      <c r="S30" s="10">
        <v>52</v>
      </c>
      <c r="T30" s="10"/>
      <c r="U30" s="10"/>
      <c r="V30" s="10">
        <v>683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4"/>
        <v>24</v>
      </c>
      <c r="B31" s="10">
        <v>13</v>
      </c>
      <c r="C31" s="10">
        <v>1</v>
      </c>
      <c r="D31" s="6">
        <f t="shared" si="0"/>
        <v>182.11999999999998</v>
      </c>
      <c r="E31" s="5">
        <v>14</v>
      </c>
      <c r="F31" s="7">
        <v>3</v>
      </c>
      <c r="G31" s="6">
        <f t="shared" si="3"/>
        <v>198.35999999999999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73.079999999999984</v>
      </c>
      <c r="O31" s="10">
        <v>2</v>
      </c>
      <c r="P31" s="10">
        <v>1400</v>
      </c>
      <c r="Q31" s="10">
        <v>1350</v>
      </c>
      <c r="R31" s="10">
        <v>9</v>
      </c>
      <c r="S31" s="10">
        <v>55</v>
      </c>
      <c r="T31" s="10"/>
      <c r="U31" s="10"/>
      <c r="V31" s="10">
        <v>684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4"/>
        <v>25</v>
      </c>
      <c r="B32" s="10">
        <v>1</v>
      </c>
      <c r="C32" s="10">
        <v>4.75</v>
      </c>
      <c r="D32" s="6">
        <f t="shared" si="0"/>
        <v>19.43</v>
      </c>
      <c r="E32" s="5">
        <v>4</v>
      </c>
      <c r="F32" s="7">
        <v>6</v>
      </c>
      <c r="G32" s="6">
        <f t="shared" si="3"/>
        <v>62.639999999999993</v>
      </c>
      <c r="H32" s="5"/>
      <c r="I32" s="10"/>
      <c r="J32" s="6">
        <f t="shared" si="5"/>
        <v>0</v>
      </c>
      <c r="K32" s="5"/>
      <c r="L32" s="10"/>
      <c r="M32" s="8"/>
      <c r="N32" s="11">
        <v>63.8</v>
      </c>
      <c r="O32" s="10">
        <v>2</v>
      </c>
      <c r="P32" s="10">
        <v>1400</v>
      </c>
      <c r="Q32" s="10">
        <v>1350</v>
      </c>
      <c r="R32" s="10">
        <v>9</v>
      </c>
      <c r="S32" s="10">
        <v>53</v>
      </c>
      <c r="T32" s="10"/>
      <c r="U32" s="10"/>
      <c r="V32" s="10">
        <v>682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4"/>
        <v>26</v>
      </c>
      <c r="B33" s="10">
        <v>1</v>
      </c>
      <c r="C33" s="10">
        <v>4.75</v>
      </c>
      <c r="D33" s="6">
        <f t="shared" si="0"/>
        <v>19.43</v>
      </c>
      <c r="E33" s="5">
        <v>9</v>
      </c>
      <c r="F33" s="7">
        <v>3</v>
      </c>
      <c r="G33" s="6">
        <f t="shared" si="3"/>
        <v>128.76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66.12</v>
      </c>
      <c r="O33" s="10">
        <v>2</v>
      </c>
      <c r="P33" s="10">
        <v>1400</v>
      </c>
      <c r="Q33" s="10">
        <v>1350</v>
      </c>
      <c r="R33" s="10">
        <v>9</v>
      </c>
      <c r="S33" s="10">
        <v>54</v>
      </c>
      <c r="T33" s="10"/>
      <c r="U33" s="10"/>
      <c r="V33" s="10">
        <v>681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4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3</v>
      </c>
      <c r="G34" s="6">
        <f t="shared" si="3"/>
        <v>198.35999999999999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72.20999999999998</v>
      </c>
      <c r="O34" s="10">
        <v>2</v>
      </c>
      <c r="P34" s="10">
        <v>1400</v>
      </c>
      <c r="Q34" s="10">
        <v>1350</v>
      </c>
      <c r="R34" s="10">
        <v>9</v>
      </c>
      <c r="S34" s="10">
        <v>55</v>
      </c>
      <c r="T34" s="10"/>
      <c r="U34" s="10"/>
      <c r="V34" s="10">
        <v>680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4"/>
        <v>28</v>
      </c>
      <c r="B35" s="10">
        <v>6</v>
      </c>
      <c r="C35" s="10">
        <v>8</v>
      </c>
      <c r="D35" s="6">
        <f t="shared" si="0"/>
        <v>92.8</v>
      </c>
      <c r="E35" s="5">
        <v>1</v>
      </c>
      <c r="F35" s="7">
        <v>6</v>
      </c>
      <c r="G35" s="6">
        <f t="shared" si="3"/>
        <v>20.88</v>
      </c>
      <c r="H35" s="5"/>
      <c r="I35" s="10"/>
      <c r="J35" s="6">
        <f t="shared" si="5"/>
        <v>0</v>
      </c>
      <c r="K35" s="5"/>
      <c r="L35" s="10"/>
      <c r="M35" s="8"/>
      <c r="N35" s="11">
        <v>71.63</v>
      </c>
      <c r="O35" s="10">
        <v>2</v>
      </c>
      <c r="P35" s="10">
        <v>1400</v>
      </c>
      <c r="Q35" s="10">
        <v>1350</v>
      </c>
      <c r="R35" s="10">
        <v>9</v>
      </c>
      <c r="S35" s="10">
        <v>56</v>
      </c>
      <c r="T35" s="10"/>
      <c r="U35" s="10"/>
      <c r="V35" s="10">
        <v>678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4"/>
        <v>29</v>
      </c>
      <c r="B36" s="10">
        <v>11</v>
      </c>
      <c r="C36" s="10">
        <v>9</v>
      </c>
      <c r="D36" s="6">
        <f t="shared" si="0"/>
        <v>163.56</v>
      </c>
      <c r="E36" s="5">
        <v>1</v>
      </c>
      <c r="F36" s="7">
        <v>6</v>
      </c>
      <c r="G36" s="6">
        <f t="shared" si="3"/>
        <v>20.88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70.760000000000005</v>
      </c>
      <c r="O36" s="10">
        <v>2</v>
      </c>
      <c r="P36" s="10">
        <v>1400</v>
      </c>
      <c r="Q36" s="10">
        <v>1350</v>
      </c>
      <c r="R36" s="10">
        <v>9</v>
      </c>
      <c r="S36" s="10">
        <v>56</v>
      </c>
      <c r="T36" s="10"/>
      <c r="U36" s="10"/>
      <c r="V36" s="10">
        <v>677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0</v>
      </c>
      <c r="D37" s="6">
        <f t="shared" si="0"/>
        <v>194.88</v>
      </c>
      <c r="E37" s="5">
        <v>4</v>
      </c>
      <c r="F37" s="7">
        <v>2</v>
      </c>
      <c r="G37" s="6">
        <f t="shared" si="3"/>
        <v>57.999999999999993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68.44</v>
      </c>
      <c r="O37" s="10">
        <v>2</v>
      </c>
      <c r="P37" s="10">
        <v>1400</v>
      </c>
      <c r="Q37" s="10">
        <v>1350</v>
      </c>
      <c r="R37" s="10">
        <v>9</v>
      </c>
      <c r="S37" s="10">
        <v>57</v>
      </c>
      <c r="T37" s="10"/>
      <c r="U37" s="10"/>
      <c r="V37" s="10">
        <v>675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3"/>
        <v>0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14</v>
      </c>
      <c r="C39" s="10">
        <v>0</v>
      </c>
      <c r="D39" s="6">
        <f t="shared" si="0"/>
        <v>194.88</v>
      </c>
      <c r="E39" s="5">
        <v>9</v>
      </c>
      <c r="F39" s="7">
        <v>0</v>
      </c>
      <c r="G39" s="6">
        <f t="shared" si="3"/>
        <v>125.27999999999999</v>
      </c>
      <c r="H39" s="5"/>
      <c r="I39" s="10"/>
      <c r="J39" s="6">
        <f t="shared" si="5"/>
        <v>0</v>
      </c>
      <c r="K39" s="5"/>
      <c r="L39" s="10"/>
      <c r="M39" s="8"/>
      <c r="N39" s="11">
        <v>67.28</v>
      </c>
      <c r="O39" s="10">
        <v>0</v>
      </c>
      <c r="P39" s="10">
        <v>1400</v>
      </c>
      <c r="Q39" s="10">
        <v>1350</v>
      </c>
      <c r="R39" s="10">
        <v>9</v>
      </c>
      <c r="S39" s="10">
        <v>56</v>
      </c>
      <c r="T39" s="10"/>
      <c r="U39" s="10"/>
      <c r="V39" s="10">
        <v>668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2079.2999999999997</v>
      </c>
      <c r="O40" s="20"/>
      <c r="T40" s="22" t="s">
        <v>34</v>
      </c>
      <c r="U40" s="20">
        <f>SUM(U9:U39)</f>
        <v>0</v>
      </c>
      <c r="V40" s="20">
        <f>SUM(V9:V39)</f>
        <v>20892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2079.2999999999997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20892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AD22" sqref="AD22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0.5" customWidth="1"/>
    <col min="25" max="25" width="11.5" customWidth="1"/>
    <col min="26" max="26" width="4.1640625" customWidth="1"/>
    <col min="27" max="27" width="4.83203125" customWidth="1"/>
    <col min="28" max="28" width="4.1640625" customWidth="1"/>
    <col min="29" max="29" width="5.1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9</v>
      </c>
      <c r="C8" s="5">
        <v>3</v>
      </c>
      <c r="D8" s="6">
        <f t="shared" ref="D8:D39" si="0">((+B8*12)+C8)*1.16</f>
        <v>128.76</v>
      </c>
      <c r="E8" s="5">
        <v>1</v>
      </c>
      <c r="F8" s="7">
        <v>8.75</v>
      </c>
      <c r="G8" s="6">
        <f t="shared" ref="G8:G39" si="1">((+E8*12)+F8)*1.16</f>
        <v>24.069999999999997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2</v>
      </c>
      <c r="D9" s="6">
        <f t="shared" si="0"/>
        <v>197.2</v>
      </c>
      <c r="E9" s="5">
        <v>1</v>
      </c>
      <c r="F9" s="7">
        <v>8.75</v>
      </c>
      <c r="G9" s="6">
        <f t="shared" si="1"/>
        <v>24.069999999999997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68.44</v>
      </c>
      <c r="O9" s="10">
        <v>2</v>
      </c>
      <c r="P9" s="10">
        <v>1500</v>
      </c>
      <c r="Q9" s="10">
        <v>1400</v>
      </c>
      <c r="R9" s="10">
        <v>9.5</v>
      </c>
      <c r="S9" s="10">
        <v>71</v>
      </c>
      <c r="T9" s="10"/>
      <c r="U9" s="10"/>
      <c r="V9" s="10">
        <v>760</v>
      </c>
      <c r="W9" s="12">
        <v>41124</v>
      </c>
      <c r="X9" s="10" t="s">
        <v>122</v>
      </c>
      <c r="Y9" s="10">
        <v>208319007</v>
      </c>
      <c r="Z9" s="10">
        <v>14</v>
      </c>
      <c r="AA9" s="10">
        <v>5.5</v>
      </c>
      <c r="AB9" s="10">
        <v>1</v>
      </c>
      <c r="AC9" s="11">
        <v>7.5</v>
      </c>
      <c r="AD9" s="13">
        <v>178.64</v>
      </c>
    </row>
    <row r="10" spans="1:30">
      <c r="A10" s="9">
        <f t="shared" ref="A10:A36" si="3">SUM(A9+1)</f>
        <v>3</v>
      </c>
      <c r="B10" s="10">
        <v>1</v>
      </c>
      <c r="C10" s="10">
        <v>7.5</v>
      </c>
      <c r="D10" s="6">
        <f t="shared" si="0"/>
        <v>22.619999999999997</v>
      </c>
      <c r="E10" s="5">
        <v>6</v>
      </c>
      <c r="F10" s="7">
        <v>7</v>
      </c>
      <c r="G10" s="6">
        <f t="shared" si="1"/>
        <v>91.64</v>
      </c>
      <c r="H10" s="5"/>
      <c r="I10" s="10"/>
      <c r="J10" s="6">
        <f t="shared" si="2"/>
        <v>0</v>
      </c>
      <c r="K10" s="5"/>
      <c r="L10" s="10"/>
      <c r="M10" s="8"/>
      <c r="N10" s="11">
        <v>71.63</v>
      </c>
      <c r="O10" s="10">
        <v>2</v>
      </c>
      <c r="P10" s="10">
        <v>1500</v>
      </c>
      <c r="Q10" s="10">
        <v>1400</v>
      </c>
      <c r="R10" s="10">
        <v>9.5</v>
      </c>
      <c r="S10" s="10">
        <v>70</v>
      </c>
      <c r="T10" s="10"/>
      <c r="U10" s="10"/>
      <c r="V10" s="10">
        <v>758</v>
      </c>
      <c r="W10" s="12">
        <v>41126</v>
      </c>
      <c r="X10" s="10" t="s">
        <v>121</v>
      </c>
      <c r="Y10" s="10">
        <v>209122005</v>
      </c>
      <c r="Z10" s="10">
        <v>14</v>
      </c>
      <c r="AA10" s="10">
        <v>5</v>
      </c>
      <c r="AB10" s="10">
        <v>1</v>
      </c>
      <c r="AC10" s="11">
        <v>4.25</v>
      </c>
      <c r="AD10" s="13">
        <v>181.83</v>
      </c>
    </row>
    <row r="11" spans="1:30">
      <c r="A11" s="9">
        <f t="shared" si="3"/>
        <v>4</v>
      </c>
      <c r="B11" s="10">
        <v>1</v>
      </c>
      <c r="C11" s="10">
        <v>7.5</v>
      </c>
      <c r="D11" s="6">
        <f t="shared" si="0"/>
        <v>22.619999999999997</v>
      </c>
      <c r="E11" s="5">
        <v>11</v>
      </c>
      <c r="F11" s="7">
        <v>7</v>
      </c>
      <c r="G11" s="6">
        <f t="shared" si="1"/>
        <v>161.23999999999998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69.599999999999994</v>
      </c>
      <c r="O11" s="10">
        <v>2</v>
      </c>
      <c r="P11" s="10">
        <v>1450</v>
      </c>
      <c r="Q11" s="10">
        <v>1400</v>
      </c>
      <c r="R11" s="10">
        <v>9.5</v>
      </c>
      <c r="S11" s="10">
        <v>68</v>
      </c>
      <c r="T11" s="10"/>
      <c r="U11" s="10"/>
      <c r="V11" s="10">
        <v>755</v>
      </c>
      <c r="W11" s="12">
        <v>41130</v>
      </c>
      <c r="X11" s="10" t="s">
        <v>122</v>
      </c>
      <c r="Y11" s="10">
        <v>208168021</v>
      </c>
      <c r="Z11" s="10">
        <v>14</v>
      </c>
      <c r="AA11" s="10">
        <v>3</v>
      </c>
      <c r="AB11" s="10">
        <v>1</v>
      </c>
      <c r="AC11" s="11">
        <v>9.75</v>
      </c>
      <c r="AD11" s="13">
        <v>173.13</v>
      </c>
    </row>
    <row r="12" spans="1:30">
      <c r="A12" s="9">
        <f t="shared" si="3"/>
        <v>5</v>
      </c>
      <c r="B12" s="10">
        <v>3</v>
      </c>
      <c r="C12" s="10">
        <v>9</v>
      </c>
      <c r="D12" s="6">
        <f t="shared" si="0"/>
        <v>52.199999999999996</v>
      </c>
      <c r="E12" s="5">
        <v>1</v>
      </c>
      <c r="F12" s="7">
        <v>4.25</v>
      </c>
      <c r="G12" s="6">
        <f t="shared" si="1"/>
        <v>18.849999999999998</v>
      </c>
      <c r="H12" s="5"/>
      <c r="I12" s="10"/>
      <c r="J12" s="6">
        <f t="shared" si="2"/>
        <v>0</v>
      </c>
      <c r="K12" s="5"/>
      <c r="L12" s="10"/>
      <c r="M12" s="8"/>
      <c r="N12" s="11">
        <v>69.02</v>
      </c>
      <c r="O12" s="10">
        <v>2</v>
      </c>
      <c r="P12" s="10">
        <v>1450</v>
      </c>
      <c r="Q12" s="10">
        <v>1400</v>
      </c>
      <c r="R12" s="10">
        <v>9.5</v>
      </c>
      <c r="S12" s="10">
        <v>70</v>
      </c>
      <c r="T12" s="10"/>
      <c r="U12" s="10"/>
      <c r="V12" s="10">
        <v>754</v>
      </c>
      <c r="W12" s="12">
        <v>41131</v>
      </c>
      <c r="X12" s="10" t="s">
        <v>121</v>
      </c>
      <c r="Y12" s="10">
        <v>208319016</v>
      </c>
      <c r="Z12" s="10">
        <v>14</v>
      </c>
      <c r="AA12" s="10">
        <v>3.5</v>
      </c>
      <c r="AB12" s="10">
        <v>1</v>
      </c>
      <c r="AC12" s="11">
        <v>5.25</v>
      </c>
      <c r="AD12" s="13">
        <v>178.93</v>
      </c>
    </row>
    <row r="13" spans="1:30">
      <c r="A13" s="9">
        <f t="shared" si="3"/>
        <v>6</v>
      </c>
      <c r="B13" s="10">
        <v>8</v>
      </c>
      <c r="C13" s="10">
        <v>10</v>
      </c>
      <c r="D13" s="6">
        <f t="shared" si="0"/>
        <v>122.96</v>
      </c>
      <c r="E13" s="5">
        <v>1</v>
      </c>
      <c r="F13" s="7">
        <v>4.25</v>
      </c>
      <c r="G13" s="6">
        <f t="shared" si="1"/>
        <v>18.849999999999998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70.760000000000005</v>
      </c>
      <c r="O13" s="10">
        <v>2</v>
      </c>
      <c r="P13" s="10">
        <v>1450</v>
      </c>
      <c r="Q13" s="10">
        <v>1400</v>
      </c>
      <c r="R13" s="10">
        <v>9.5</v>
      </c>
      <c r="S13" s="10">
        <v>68</v>
      </c>
      <c r="T13" s="10"/>
      <c r="U13" s="10"/>
      <c r="V13" s="10">
        <v>753</v>
      </c>
      <c r="W13" s="12">
        <v>41136</v>
      </c>
      <c r="X13" s="10" t="s">
        <v>122</v>
      </c>
      <c r="Y13" s="10">
        <v>208016009</v>
      </c>
      <c r="Z13" s="10">
        <v>14</v>
      </c>
      <c r="AA13" s="10">
        <v>2</v>
      </c>
      <c r="AB13" s="10">
        <v>1</v>
      </c>
      <c r="AC13" s="11">
        <v>2.5</v>
      </c>
      <c r="AD13" s="13">
        <v>180.38</v>
      </c>
    </row>
    <row r="14" spans="1:30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1</v>
      </c>
      <c r="F14" s="7">
        <v>5</v>
      </c>
      <c r="G14" s="6">
        <f t="shared" si="1"/>
        <v>19.72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72.789999999999992</v>
      </c>
      <c r="O14" s="10">
        <v>2</v>
      </c>
      <c r="P14" s="10">
        <v>1450</v>
      </c>
      <c r="Q14" s="10">
        <v>1400</v>
      </c>
      <c r="R14" s="10">
        <v>9.5</v>
      </c>
      <c r="S14" s="10">
        <v>70</v>
      </c>
      <c r="T14" s="10"/>
      <c r="U14" s="10"/>
      <c r="V14" s="10">
        <v>752</v>
      </c>
      <c r="W14" s="12">
        <v>41140</v>
      </c>
      <c r="X14" s="10" t="s">
        <v>121</v>
      </c>
      <c r="Y14" s="10">
        <v>208319034</v>
      </c>
      <c r="Z14" s="10">
        <v>14</v>
      </c>
      <c r="AA14" s="10">
        <v>5.5</v>
      </c>
      <c r="AB14" s="10">
        <v>1</v>
      </c>
      <c r="AC14" s="11">
        <v>7.75</v>
      </c>
      <c r="AD14" s="13">
        <v>178.35</v>
      </c>
    </row>
    <row r="15" spans="1:30">
      <c r="A15" s="9">
        <f t="shared" si="3"/>
        <v>8</v>
      </c>
      <c r="B15" s="10">
        <v>14</v>
      </c>
      <c r="C15" s="10">
        <v>2</v>
      </c>
      <c r="D15" s="6">
        <f t="shared" si="0"/>
        <v>197.2</v>
      </c>
      <c r="E15" s="5">
        <v>5</v>
      </c>
      <c r="F15" s="7">
        <v>10</v>
      </c>
      <c r="G15" s="6">
        <f t="shared" si="1"/>
        <v>81.199999999999989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63.799999999999983</v>
      </c>
      <c r="O15" s="10">
        <v>2</v>
      </c>
      <c r="P15" s="10">
        <v>1450</v>
      </c>
      <c r="Q15" s="10">
        <v>1400</v>
      </c>
      <c r="R15" s="10">
        <v>9.5</v>
      </c>
      <c r="S15" s="10">
        <v>68</v>
      </c>
      <c r="T15" s="10"/>
      <c r="U15" s="10"/>
      <c r="V15" s="10">
        <v>749</v>
      </c>
      <c r="W15" s="12">
        <v>41145</v>
      </c>
      <c r="X15" s="10" t="s">
        <v>122</v>
      </c>
      <c r="Y15" s="10">
        <v>208319024</v>
      </c>
      <c r="Z15" s="10">
        <v>14</v>
      </c>
      <c r="AA15" s="10">
        <v>4.5</v>
      </c>
      <c r="AB15" s="10">
        <v>1</v>
      </c>
      <c r="AC15" s="11">
        <v>6</v>
      </c>
      <c r="AD15" s="13">
        <v>179.22</v>
      </c>
    </row>
    <row r="16" spans="1:30">
      <c r="A16" s="9">
        <f t="shared" si="3"/>
        <v>9</v>
      </c>
      <c r="B16" s="10">
        <v>14</v>
      </c>
      <c r="C16" s="10">
        <v>2</v>
      </c>
      <c r="D16" s="6">
        <f t="shared" si="0"/>
        <v>197.2</v>
      </c>
      <c r="E16" s="5">
        <v>10</v>
      </c>
      <c r="F16" s="7">
        <v>9</v>
      </c>
      <c r="G16" s="6">
        <f t="shared" si="1"/>
        <v>149.63999999999999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68.44</v>
      </c>
      <c r="O16" s="10">
        <v>2</v>
      </c>
      <c r="P16" s="10">
        <v>1450</v>
      </c>
      <c r="Q16" s="10">
        <v>1400</v>
      </c>
      <c r="R16" s="10">
        <v>9.5</v>
      </c>
      <c r="S16" s="10">
        <v>61</v>
      </c>
      <c r="T16" s="10"/>
      <c r="U16" s="10"/>
      <c r="V16" s="10">
        <v>747</v>
      </c>
      <c r="W16" s="12">
        <v>41147</v>
      </c>
      <c r="X16" s="10" t="s">
        <v>121</v>
      </c>
      <c r="Y16" s="10">
        <v>208319046</v>
      </c>
      <c r="Z16" s="10">
        <v>13</v>
      </c>
      <c r="AA16" s="10">
        <v>10</v>
      </c>
      <c r="AB16" s="10">
        <v>1</v>
      </c>
      <c r="AC16" s="11">
        <v>3</v>
      </c>
      <c r="AD16" s="13">
        <v>175.16</v>
      </c>
    </row>
    <row r="17" spans="1:30">
      <c r="A17" s="9">
        <f t="shared" si="3"/>
        <v>10</v>
      </c>
      <c r="B17" s="10">
        <v>3</v>
      </c>
      <c r="C17" s="10">
        <v>1</v>
      </c>
      <c r="D17" s="6">
        <f t="shared" si="0"/>
        <v>42.919999999999995</v>
      </c>
      <c r="E17" s="5">
        <v>14</v>
      </c>
      <c r="F17" s="7">
        <v>1</v>
      </c>
      <c r="G17" s="6">
        <f t="shared" si="1"/>
        <v>196.04</v>
      </c>
      <c r="H17" s="5"/>
      <c r="I17" s="10"/>
      <c r="J17" s="6">
        <f t="shared" si="2"/>
        <v>0</v>
      </c>
      <c r="K17" s="5"/>
      <c r="L17" s="10"/>
      <c r="M17" s="8"/>
      <c r="N17" s="11">
        <v>65.25</v>
      </c>
      <c r="O17" s="10">
        <v>2</v>
      </c>
      <c r="P17" s="10">
        <v>1450</v>
      </c>
      <c r="Q17" s="10">
        <v>1400</v>
      </c>
      <c r="R17" s="10">
        <v>9.5</v>
      </c>
      <c r="S17" s="10">
        <v>65</v>
      </c>
      <c r="T17" s="10"/>
      <c r="U17" s="10"/>
      <c r="V17" s="10">
        <v>747</v>
      </c>
      <c r="W17" s="25" t="s">
        <v>203</v>
      </c>
      <c r="X17" s="10" t="s">
        <v>122</v>
      </c>
      <c r="Y17" s="10">
        <v>208016023</v>
      </c>
      <c r="Z17" s="10">
        <v>14</v>
      </c>
      <c r="AA17" s="10">
        <v>5.75</v>
      </c>
      <c r="AB17" s="10">
        <v>1</v>
      </c>
      <c r="AC17" s="11">
        <v>6</v>
      </c>
      <c r="AD17" s="13">
        <v>180.67</v>
      </c>
    </row>
    <row r="18" spans="1:30">
      <c r="A18" s="9">
        <f t="shared" si="3"/>
        <v>11</v>
      </c>
      <c r="B18" s="10">
        <v>8</v>
      </c>
      <c r="C18" s="10">
        <v>3</v>
      </c>
      <c r="D18" s="6">
        <f t="shared" si="0"/>
        <v>114.83999999999999</v>
      </c>
      <c r="E18" s="5">
        <v>1</v>
      </c>
      <c r="F18" s="7">
        <v>5.25</v>
      </c>
      <c r="G18" s="6">
        <f t="shared" si="1"/>
        <v>20.009999999999998</v>
      </c>
      <c r="H18" s="5"/>
      <c r="I18" s="10"/>
      <c r="J18" s="6">
        <f t="shared" si="2"/>
        <v>0</v>
      </c>
      <c r="K18" s="5"/>
      <c r="L18" s="10"/>
      <c r="M18" s="8"/>
      <c r="N18" s="11">
        <v>74.819999999999993</v>
      </c>
      <c r="O18" s="10">
        <v>2</v>
      </c>
      <c r="P18" s="10">
        <v>1450</v>
      </c>
      <c r="Q18" s="10">
        <v>1400</v>
      </c>
      <c r="R18" s="10">
        <v>9.5</v>
      </c>
      <c r="S18" s="10">
        <v>72</v>
      </c>
      <c r="T18" s="10"/>
      <c r="U18" s="10"/>
      <c r="V18" s="10">
        <v>746</v>
      </c>
      <c r="W18" s="24" t="s">
        <v>204</v>
      </c>
      <c r="X18" s="10" t="s">
        <v>122</v>
      </c>
      <c r="Y18" s="10">
        <v>208122020</v>
      </c>
      <c r="Z18" s="10">
        <v>14</v>
      </c>
      <c r="AA18" s="10">
        <v>3.5</v>
      </c>
      <c r="AB18" s="10">
        <v>1</v>
      </c>
      <c r="AC18" s="11">
        <v>6</v>
      </c>
      <c r="AD18" s="13">
        <v>178.06</v>
      </c>
    </row>
    <row r="19" spans="1:30">
      <c r="A19" s="9">
        <f t="shared" si="3"/>
        <v>12</v>
      </c>
      <c r="B19" s="10">
        <v>13</v>
      </c>
      <c r="C19" s="10">
        <v>8</v>
      </c>
      <c r="D19" s="6">
        <f t="shared" si="0"/>
        <v>190.23999999999998</v>
      </c>
      <c r="E19" s="5">
        <v>1</v>
      </c>
      <c r="F19" s="7">
        <v>5.25</v>
      </c>
      <c r="G19" s="6">
        <f t="shared" si="1"/>
        <v>20.009999999999998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75.399999999999977</v>
      </c>
      <c r="O19" s="10">
        <v>2</v>
      </c>
      <c r="P19" s="10">
        <v>1450</v>
      </c>
      <c r="Q19" s="10">
        <v>1400</v>
      </c>
      <c r="R19" s="10">
        <v>9.5</v>
      </c>
      <c r="S19" s="10">
        <v>68</v>
      </c>
      <c r="T19" s="10"/>
      <c r="U19" s="10"/>
      <c r="V19" s="10">
        <v>744</v>
      </c>
      <c r="W19" s="10" t="s">
        <v>205</v>
      </c>
      <c r="X19" s="10" t="s">
        <v>121</v>
      </c>
      <c r="Y19" s="10">
        <v>208122030</v>
      </c>
      <c r="Z19" s="10">
        <v>14</v>
      </c>
      <c r="AA19" s="10">
        <v>1.25</v>
      </c>
      <c r="AB19" s="10">
        <v>1</v>
      </c>
      <c r="AC19" s="11">
        <v>5.75</v>
      </c>
      <c r="AD19" s="13">
        <v>175.74</v>
      </c>
    </row>
    <row r="20" spans="1:30">
      <c r="A20" s="9">
        <f t="shared" si="3"/>
        <v>13</v>
      </c>
      <c r="B20" s="10">
        <v>13</v>
      </c>
      <c r="C20" s="10">
        <v>11</v>
      </c>
      <c r="D20" s="6">
        <f t="shared" si="0"/>
        <v>193.72</v>
      </c>
      <c r="E20" s="5">
        <v>5</v>
      </c>
      <c r="F20" s="7">
        <v>7</v>
      </c>
      <c r="G20" s="6">
        <f t="shared" si="1"/>
        <v>77.72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61.190000000000026</v>
      </c>
      <c r="O20" s="10">
        <v>2</v>
      </c>
      <c r="P20" s="10">
        <v>1450</v>
      </c>
      <c r="Q20" s="10">
        <v>1400</v>
      </c>
      <c r="R20" s="10">
        <v>9.5</v>
      </c>
      <c r="S20" s="10">
        <v>65</v>
      </c>
      <c r="T20" s="10"/>
      <c r="U20" s="10"/>
      <c r="V20" s="14">
        <v>745</v>
      </c>
      <c r="W20" s="42" t="s">
        <v>34</v>
      </c>
      <c r="X20" s="42"/>
      <c r="Y20" s="42"/>
      <c r="Z20" s="42"/>
      <c r="AA20" s="42"/>
      <c r="AB20" s="42"/>
      <c r="AC20" s="42"/>
      <c r="AD20" s="15">
        <v>1960.11</v>
      </c>
    </row>
    <row r="21" spans="1:30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10</v>
      </c>
      <c r="F21" s="7">
        <v>4</v>
      </c>
      <c r="G21" s="6">
        <f t="shared" si="1"/>
        <v>143.84</v>
      </c>
      <c r="H21" s="5"/>
      <c r="I21" s="10"/>
      <c r="J21" s="6">
        <f t="shared" si="2"/>
        <v>0</v>
      </c>
      <c r="K21" s="5"/>
      <c r="L21" s="10"/>
      <c r="M21" s="8"/>
      <c r="N21" s="11">
        <v>71.34</v>
      </c>
      <c r="O21" s="10">
        <v>2</v>
      </c>
      <c r="P21" s="10">
        <v>1450</v>
      </c>
      <c r="Q21" s="10">
        <v>1400</v>
      </c>
      <c r="R21" s="16">
        <v>9.5</v>
      </c>
      <c r="S21" s="10">
        <v>70</v>
      </c>
      <c r="T21" s="10"/>
      <c r="U21" s="10"/>
      <c r="V21" s="10">
        <v>742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5</v>
      </c>
      <c r="D22" s="6">
        <f t="shared" si="0"/>
        <v>33.64</v>
      </c>
      <c r="E22" s="5">
        <v>14</v>
      </c>
      <c r="F22" s="7">
        <v>1</v>
      </c>
      <c r="G22" s="6">
        <f t="shared" si="1"/>
        <v>196.04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64.960000000000008</v>
      </c>
      <c r="O22" s="10">
        <v>2</v>
      </c>
      <c r="P22" s="10">
        <v>1450</v>
      </c>
      <c r="Q22" s="10">
        <v>1400</v>
      </c>
      <c r="R22" s="10">
        <v>9.5</v>
      </c>
      <c r="S22" s="10">
        <v>65</v>
      </c>
      <c r="T22" s="10"/>
      <c r="U22" s="10"/>
      <c r="V22" s="10">
        <v>740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7</v>
      </c>
      <c r="C23" s="10">
        <v>5</v>
      </c>
      <c r="D23" s="6">
        <f t="shared" si="0"/>
        <v>103.24</v>
      </c>
      <c r="E23" s="5">
        <v>1</v>
      </c>
      <c r="F23" s="7">
        <v>2.5</v>
      </c>
      <c r="G23" s="6">
        <f t="shared" si="1"/>
        <v>16.82</v>
      </c>
      <c r="H23" s="5"/>
      <c r="I23" s="10"/>
      <c r="J23" s="6">
        <f t="shared" si="2"/>
        <v>0</v>
      </c>
      <c r="K23" s="5"/>
      <c r="L23" s="10"/>
      <c r="M23" s="8"/>
      <c r="N23" s="11">
        <v>70.760000000000005</v>
      </c>
      <c r="O23" s="10">
        <v>2</v>
      </c>
      <c r="P23" s="10">
        <v>1450</v>
      </c>
      <c r="Q23" s="10">
        <v>1400</v>
      </c>
      <c r="R23" s="10">
        <v>9.5</v>
      </c>
      <c r="S23" s="10">
        <v>64</v>
      </c>
      <c r="T23" s="10"/>
      <c r="U23" s="10"/>
      <c r="V23" s="10">
        <v>738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12</v>
      </c>
      <c r="C24" s="10">
        <v>9</v>
      </c>
      <c r="D24" s="6">
        <f t="shared" si="0"/>
        <v>177.48</v>
      </c>
      <c r="E24" s="5">
        <v>1</v>
      </c>
      <c r="F24" s="7">
        <v>2.5</v>
      </c>
      <c r="G24" s="6">
        <f t="shared" si="1"/>
        <v>16.82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74.239999999999981</v>
      </c>
      <c r="O24" s="10">
        <v>2</v>
      </c>
      <c r="P24" s="10">
        <v>1450</v>
      </c>
      <c r="Q24" s="10">
        <v>1400</v>
      </c>
      <c r="R24" s="10">
        <v>9.5</v>
      </c>
      <c r="S24" s="10">
        <v>57</v>
      </c>
      <c r="T24" s="10"/>
      <c r="U24" s="10"/>
      <c r="V24" s="10">
        <v>739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1</v>
      </c>
      <c r="D25" s="6">
        <f t="shared" si="0"/>
        <v>196.04</v>
      </c>
      <c r="E25" s="5">
        <v>4</v>
      </c>
      <c r="F25" s="7">
        <v>9</v>
      </c>
      <c r="G25" s="6">
        <f t="shared" si="1"/>
        <v>66.11999999999999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67.859999999999985</v>
      </c>
      <c r="O25" s="10">
        <v>2</v>
      </c>
      <c r="P25" s="10">
        <v>1450</v>
      </c>
      <c r="Q25" s="10">
        <v>1400</v>
      </c>
      <c r="R25" s="10">
        <v>9.5</v>
      </c>
      <c r="S25" s="10">
        <v>62</v>
      </c>
      <c r="T25" s="10"/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7.75</v>
      </c>
      <c r="D26" s="6">
        <f t="shared" si="0"/>
        <v>22.91</v>
      </c>
      <c r="E26" s="5">
        <v>9</v>
      </c>
      <c r="F26" s="7">
        <v>8</v>
      </c>
      <c r="G26" s="6">
        <f t="shared" si="1"/>
        <v>134.56</v>
      </c>
      <c r="H26" s="5"/>
      <c r="I26" s="10"/>
      <c r="J26" s="6">
        <f t="shared" si="2"/>
        <v>0</v>
      </c>
      <c r="K26" s="5"/>
      <c r="L26" s="10"/>
      <c r="M26" s="8"/>
      <c r="N26" s="11">
        <v>73.66</v>
      </c>
      <c r="O26" s="10">
        <v>2</v>
      </c>
      <c r="P26" s="10">
        <v>1450</v>
      </c>
      <c r="Q26" s="10">
        <v>1400</v>
      </c>
      <c r="R26" s="10">
        <v>9.5</v>
      </c>
      <c r="S26" s="10">
        <v>58</v>
      </c>
      <c r="T26" s="10"/>
      <c r="U26" s="10"/>
      <c r="V26" s="10">
        <v>734</v>
      </c>
      <c r="W26" s="44" t="s">
        <v>37</v>
      </c>
      <c r="X26" s="44"/>
      <c r="Y26" s="44"/>
      <c r="Z26" s="44"/>
      <c r="AA26" s="44"/>
      <c r="AB26" s="44"/>
      <c r="AC26" s="39">
        <v>365.4</v>
      </c>
      <c r="AD26" s="39"/>
    </row>
    <row r="27" spans="1:30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14</v>
      </c>
      <c r="F27" s="7">
        <v>1</v>
      </c>
      <c r="G27" s="6">
        <f t="shared" si="1"/>
        <v>196.04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67.569999999999993</v>
      </c>
      <c r="O27" s="10">
        <v>2</v>
      </c>
      <c r="P27" s="10">
        <v>1450</v>
      </c>
      <c r="Q27" s="10">
        <v>1400</v>
      </c>
      <c r="R27" s="10">
        <v>9.5</v>
      </c>
      <c r="S27" s="10">
        <v>58</v>
      </c>
      <c r="T27" s="10"/>
      <c r="U27" s="10"/>
      <c r="V27" s="10">
        <v>732</v>
      </c>
      <c r="W27" s="38" t="s">
        <v>13</v>
      </c>
      <c r="X27" s="38"/>
      <c r="Y27" s="38"/>
      <c r="Z27" s="38"/>
      <c r="AA27" s="38"/>
      <c r="AB27" s="38"/>
      <c r="AC27" s="39">
        <v>1960.11</v>
      </c>
      <c r="AD27" s="39"/>
    </row>
    <row r="28" spans="1:30">
      <c r="A28" s="9">
        <f t="shared" si="3"/>
        <v>21</v>
      </c>
      <c r="B28" s="10">
        <v>6</v>
      </c>
      <c r="C28" s="10">
        <v>9</v>
      </c>
      <c r="D28" s="6">
        <f t="shared" si="0"/>
        <v>93.96</v>
      </c>
      <c r="E28" s="5">
        <v>14</v>
      </c>
      <c r="F28" s="7">
        <v>1</v>
      </c>
      <c r="G28" s="6">
        <f t="shared" si="1"/>
        <v>196.04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64.960000000000008</v>
      </c>
      <c r="O28" s="10">
        <v>2</v>
      </c>
      <c r="P28" s="10">
        <v>1450</v>
      </c>
      <c r="Q28" s="10">
        <v>1400</v>
      </c>
      <c r="R28" s="10">
        <v>9.5</v>
      </c>
      <c r="S28" s="10">
        <v>62</v>
      </c>
      <c r="T28" s="10"/>
      <c r="U28" s="10"/>
      <c r="V28" s="10">
        <v>731</v>
      </c>
      <c r="W28" s="38" t="s">
        <v>38</v>
      </c>
      <c r="X28" s="38"/>
      <c r="Y28" s="38"/>
      <c r="Z28" s="38"/>
      <c r="AA28" s="38"/>
      <c r="AB28" s="38"/>
      <c r="AC28" s="39">
        <v>152.83000000000001</v>
      </c>
      <c r="AD28" s="39"/>
    </row>
    <row r="29" spans="1:30">
      <c r="A29" s="9">
        <f t="shared" si="3"/>
        <v>22</v>
      </c>
      <c r="B29" s="10">
        <v>11</v>
      </c>
      <c r="C29" s="10">
        <v>9</v>
      </c>
      <c r="D29" s="6">
        <f t="shared" si="0"/>
        <v>163.56</v>
      </c>
      <c r="E29" s="5">
        <v>14</v>
      </c>
      <c r="F29" s="7">
        <v>1</v>
      </c>
      <c r="G29" s="6">
        <f t="shared" si="1"/>
        <v>196.04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2</v>
      </c>
      <c r="P29" s="10">
        <v>1450</v>
      </c>
      <c r="Q29" s="10">
        <v>1400</v>
      </c>
      <c r="R29" s="10">
        <v>9.5</v>
      </c>
      <c r="S29" s="10">
        <v>58</v>
      </c>
      <c r="T29" s="10"/>
      <c r="U29" s="10"/>
      <c r="V29" s="10">
        <v>731</v>
      </c>
      <c r="W29" s="38" t="s">
        <v>11</v>
      </c>
      <c r="X29" s="38"/>
      <c r="Y29" s="38"/>
      <c r="Z29" s="38"/>
      <c r="AA29" s="38"/>
      <c r="AB29" s="38"/>
      <c r="AC29" s="39">
        <v>2172.6799999999998</v>
      </c>
      <c r="AD29" s="39"/>
    </row>
    <row r="30" spans="1:30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3</v>
      </c>
      <c r="F30" s="7">
        <v>7</v>
      </c>
      <c r="G30" s="6">
        <f t="shared" si="1"/>
        <v>49.879999999999995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64.38</v>
      </c>
      <c r="O30" s="10">
        <v>2</v>
      </c>
      <c r="P30" s="10">
        <v>1450</v>
      </c>
      <c r="Q30" s="10">
        <v>1400</v>
      </c>
      <c r="R30" s="10">
        <v>9.5</v>
      </c>
      <c r="S30" s="10">
        <v>61</v>
      </c>
      <c r="T30" s="10"/>
      <c r="U30" s="10"/>
      <c r="V30" s="10">
        <v>731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6</v>
      </c>
      <c r="D31" s="6">
        <f t="shared" si="0"/>
        <v>20.88</v>
      </c>
      <c r="E31" s="5">
        <v>8</v>
      </c>
      <c r="F31" s="7">
        <v>7</v>
      </c>
      <c r="G31" s="6">
        <f t="shared" si="1"/>
        <v>119.47999999999999</v>
      </c>
      <c r="H31" s="5"/>
      <c r="I31" s="10"/>
      <c r="J31" s="6">
        <f t="shared" si="4"/>
        <v>0</v>
      </c>
      <c r="K31" s="5"/>
      <c r="L31" s="10"/>
      <c r="M31" s="8"/>
      <c r="N31" s="11">
        <v>71.34</v>
      </c>
      <c r="O31" s="10">
        <v>2</v>
      </c>
      <c r="P31" s="10">
        <v>1450</v>
      </c>
      <c r="Q31" s="10">
        <v>1400</v>
      </c>
      <c r="R31" s="10">
        <v>9.5</v>
      </c>
      <c r="S31" s="10">
        <v>71</v>
      </c>
      <c r="T31" s="10"/>
      <c r="U31" s="10"/>
      <c r="V31" s="10">
        <v>727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3</v>
      </c>
      <c r="C32" s="10">
        <v>4</v>
      </c>
      <c r="D32" s="6">
        <f t="shared" si="0"/>
        <v>46.4</v>
      </c>
      <c r="E32" s="5">
        <v>14</v>
      </c>
      <c r="F32" s="7">
        <v>3</v>
      </c>
      <c r="G32" s="6">
        <f t="shared" si="1"/>
        <v>198.35999999999999</v>
      </c>
      <c r="H32" s="5"/>
      <c r="I32" s="10"/>
      <c r="J32" s="6">
        <f t="shared" si="4"/>
        <v>0</v>
      </c>
      <c r="K32" s="5"/>
      <c r="L32" s="10"/>
      <c r="M32" s="8" t="s">
        <v>206</v>
      </c>
      <c r="N32" s="11">
        <f>IF(B32=0,0,(D32+G32)-(D31+G31))</f>
        <v>104.4</v>
      </c>
      <c r="O32" s="10">
        <v>2</v>
      </c>
      <c r="P32" s="10">
        <v>1450</v>
      </c>
      <c r="Q32" s="10">
        <v>1400</v>
      </c>
      <c r="R32" s="10">
        <v>9.5</v>
      </c>
      <c r="S32" s="10">
        <v>56</v>
      </c>
      <c r="T32" s="10"/>
      <c r="U32" s="10"/>
      <c r="V32" s="10">
        <v>728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8</v>
      </c>
      <c r="C33" s="10">
        <v>9</v>
      </c>
      <c r="D33" s="6">
        <f t="shared" si="0"/>
        <v>121.8</v>
      </c>
      <c r="E33" s="5">
        <v>13</v>
      </c>
      <c r="F33" s="7">
        <v>9</v>
      </c>
      <c r="G33" s="6">
        <f t="shared" si="1"/>
        <v>191.39999999999998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68.44</v>
      </c>
      <c r="O33" s="10">
        <v>2</v>
      </c>
      <c r="P33" s="10">
        <v>1450</v>
      </c>
      <c r="Q33" s="10">
        <v>1400</v>
      </c>
      <c r="R33" s="10">
        <v>9.5</v>
      </c>
      <c r="S33" s="10">
        <v>56</v>
      </c>
      <c r="T33" s="10"/>
      <c r="U33" s="10"/>
      <c r="V33" s="10">
        <v>729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13</v>
      </c>
      <c r="C34" s="10">
        <v>7</v>
      </c>
      <c r="D34" s="6">
        <f t="shared" si="0"/>
        <v>189.07999999999998</v>
      </c>
      <c r="E34" s="5">
        <v>1</v>
      </c>
      <c r="F34" s="7">
        <v>3</v>
      </c>
      <c r="G34" s="6">
        <f t="shared" si="1"/>
        <v>17.399999999999999</v>
      </c>
      <c r="H34" s="5"/>
      <c r="I34" s="10"/>
      <c r="J34" s="6">
        <f t="shared" si="4"/>
        <v>0</v>
      </c>
      <c r="K34" s="5"/>
      <c r="L34" s="10"/>
      <c r="M34" s="8"/>
      <c r="N34" s="11">
        <v>68.44</v>
      </c>
      <c r="O34" s="10">
        <v>2</v>
      </c>
      <c r="P34" s="10">
        <v>1450</v>
      </c>
      <c r="Q34" s="10">
        <v>1400</v>
      </c>
      <c r="R34" s="10">
        <v>9.5</v>
      </c>
      <c r="S34" s="10">
        <v>56</v>
      </c>
      <c r="T34" s="10"/>
      <c r="U34" s="10"/>
      <c r="V34" s="10">
        <v>727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4</v>
      </c>
      <c r="D35" s="6">
        <f t="shared" si="0"/>
        <v>199.51999999999998</v>
      </c>
      <c r="E35" s="5">
        <v>5</v>
      </c>
      <c r="F35" s="7">
        <v>3</v>
      </c>
      <c r="G35" s="6">
        <f t="shared" si="1"/>
        <v>73.08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66.119999999999976</v>
      </c>
      <c r="O35" s="10">
        <v>2</v>
      </c>
      <c r="P35" s="10">
        <v>1450</v>
      </c>
      <c r="Q35" s="10">
        <v>1400</v>
      </c>
      <c r="R35" s="10">
        <v>9.5</v>
      </c>
      <c r="S35" s="10">
        <v>57</v>
      </c>
      <c r="T35" s="10"/>
      <c r="U35" s="10"/>
      <c r="V35" s="10">
        <v>725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10</v>
      </c>
      <c r="F36" s="7">
        <v>2</v>
      </c>
      <c r="G36" s="6">
        <f t="shared" si="1"/>
        <v>141.51999999999998</v>
      </c>
      <c r="H36" s="5"/>
      <c r="I36" s="10"/>
      <c r="J36" s="6">
        <f t="shared" si="4"/>
        <v>0</v>
      </c>
      <c r="K36" s="5"/>
      <c r="L36" s="10"/>
      <c r="M36" s="8"/>
      <c r="N36" s="11">
        <v>70.47</v>
      </c>
      <c r="O36" s="10">
        <v>2</v>
      </c>
      <c r="P36" s="10">
        <v>1450</v>
      </c>
      <c r="Q36" s="10">
        <v>1400</v>
      </c>
      <c r="R36" s="10">
        <v>9.5</v>
      </c>
      <c r="S36" s="10">
        <v>57</v>
      </c>
      <c r="T36" s="10"/>
      <c r="U36" s="10"/>
      <c r="V36" s="10">
        <v>723</v>
      </c>
      <c r="W36" s="34" t="s">
        <v>207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2</v>
      </c>
      <c r="C37" s="10">
        <v>5</v>
      </c>
      <c r="D37" s="6">
        <f t="shared" si="0"/>
        <v>33.64</v>
      </c>
      <c r="E37" s="5">
        <v>13</v>
      </c>
      <c r="F37" s="7">
        <v>11</v>
      </c>
      <c r="G37" s="6">
        <f t="shared" si="1"/>
        <v>193.72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64.960000000000036</v>
      </c>
      <c r="O37" s="10">
        <v>2</v>
      </c>
      <c r="P37" s="10">
        <v>1450</v>
      </c>
      <c r="Q37" s="10">
        <v>1400</v>
      </c>
      <c r="R37" s="10">
        <v>9.5</v>
      </c>
      <c r="S37" s="10">
        <v>57</v>
      </c>
      <c r="T37" s="10"/>
      <c r="U37" s="10"/>
      <c r="V37" s="10">
        <v>722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7</v>
      </c>
      <c r="C38" s="10">
        <v>5</v>
      </c>
      <c r="D38" s="6">
        <f t="shared" si="0"/>
        <v>103.24</v>
      </c>
      <c r="E38" s="5">
        <v>13</v>
      </c>
      <c r="F38" s="7">
        <v>11</v>
      </c>
      <c r="G38" s="6">
        <f t="shared" si="1"/>
        <v>193.72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69.599999999999966</v>
      </c>
      <c r="O38" s="10">
        <v>2</v>
      </c>
      <c r="P38" s="10">
        <v>1450</v>
      </c>
      <c r="Q38" s="10">
        <v>1400</v>
      </c>
      <c r="R38" s="10">
        <v>9.5</v>
      </c>
      <c r="S38" s="10">
        <v>56</v>
      </c>
      <c r="T38" s="10"/>
      <c r="U38" s="10"/>
      <c r="V38" s="10">
        <v>721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12</v>
      </c>
      <c r="C39" s="10">
        <v>4</v>
      </c>
      <c r="D39" s="6">
        <f t="shared" si="0"/>
        <v>171.67999999999998</v>
      </c>
      <c r="E39" s="5">
        <v>13</v>
      </c>
      <c r="F39" s="7">
        <v>11</v>
      </c>
      <c r="G39" s="6">
        <f t="shared" si="1"/>
        <v>193.72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68.44</v>
      </c>
      <c r="O39" s="10">
        <v>2</v>
      </c>
      <c r="P39" s="10">
        <v>1450</v>
      </c>
      <c r="Q39" s="10">
        <v>1400</v>
      </c>
      <c r="R39" s="10">
        <v>9.5</v>
      </c>
      <c r="S39" s="10">
        <v>57</v>
      </c>
      <c r="T39" s="10"/>
      <c r="U39" s="10"/>
      <c r="V39" s="10">
        <v>720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2172.6800000000003</v>
      </c>
      <c r="O40" s="20"/>
      <c r="T40" s="22" t="s">
        <v>34</v>
      </c>
      <c r="U40" s="20">
        <f>SUM(U9:U39)</f>
        <v>0</v>
      </c>
      <c r="V40" s="20">
        <f>SUM(V9:V39)</f>
        <v>22887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2172.6800000000003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22887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0" sqref="W30:AB30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6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33203125" customWidth="1"/>
    <col min="25" max="25" width="11.33203125" customWidth="1"/>
    <col min="26" max="26" width="4.1640625" customWidth="1"/>
    <col min="27" max="27" width="5.6640625" customWidth="1"/>
    <col min="28" max="28" width="4.1640625" customWidth="1"/>
    <col min="29" max="29" width="4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9</v>
      </c>
      <c r="C8" s="5">
        <v>0</v>
      </c>
      <c r="D8" s="6">
        <f t="shared" ref="D8:D39" si="0">((+B8*12)+C8)*1.16</f>
        <v>125.27999999999999</v>
      </c>
      <c r="E8" s="5">
        <v>1</v>
      </c>
      <c r="F8" s="7">
        <v>10</v>
      </c>
      <c r="G8" s="6">
        <f t="shared" ref="G8:G39" si="1">((+E8*12)+F8)*1.16</f>
        <v>25.52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1</v>
      </c>
      <c r="F9" s="7">
        <v>10</v>
      </c>
      <c r="G9" s="6">
        <f t="shared" si="1"/>
        <v>25.52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69.600000000000023</v>
      </c>
      <c r="O9" s="10">
        <v>2</v>
      </c>
      <c r="P9" s="10">
        <v>1500</v>
      </c>
      <c r="Q9" s="10">
        <v>1400</v>
      </c>
      <c r="R9" s="10">
        <v>10</v>
      </c>
      <c r="S9" s="10">
        <v>70</v>
      </c>
      <c r="T9" s="10"/>
      <c r="U9" s="10"/>
      <c r="V9" s="10">
        <v>806</v>
      </c>
      <c r="W9" s="12">
        <v>7</v>
      </c>
      <c r="X9" s="10" t="s">
        <v>122</v>
      </c>
      <c r="Y9" s="10">
        <v>207016006</v>
      </c>
      <c r="Z9" s="10">
        <v>14</v>
      </c>
      <c r="AA9" s="10">
        <v>2</v>
      </c>
      <c r="AB9" s="10">
        <v>1</v>
      </c>
      <c r="AC9" s="11">
        <v>7</v>
      </c>
      <c r="AD9" s="13">
        <v>175.16</v>
      </c>
    </row>
    <row r="10" spans="1:30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6</v>
      </c>
      <c r="F10" s="7">
        <v>10</v>
      </c>
      <c r="G10" s="6">
        <f t="shared" si="1"/>
        <v>95.11999999999999</v>
      </c>
      <c r="H10" s="5"/>
      <c r="I10" s="10"/>
      <c r="J10" s="6">
        <f t="shared" si="2"/>
        <v>0</v>
      </c>
      <c r="K10" s="5"/>
      <c r="L10" s="10"/>
      <c r="M10" s="8"/>
      <c r="N10" s="11">
        <v>71.92</v>
      </c>
      <c r="O10" s="10">
        <v>2</v>
      </c>
      <c r="P10" s="10">
        <v>1500</v>
      </c>
      <c r="Q10" s="10">
        <v>1400</v>
      </c>
      <c r="R10" s="10">
        <v>10</v>
      </c>
      <c r="S10" s="10">
        <v>71</v>
      </c>
      <c r="T10" s="10"/>
      <c r="U10" s="10"/>
      <c r="V10" s="10">
        <v>803</v>
      </c>
      <c r="W10" s="12">
        <v>41095</v>
      </c>
      <c r="X10" s="10" t="s">
        <v>121</v>
      </c>
      <c r="Y10" s="10">
        <v>207319012</v>
      </c>
      <c r="Z10" s="10">
        <v>14</v>
      </c>
      <c r="AA10" s="10">
        <v>5</v>
      </c>
      <c r="AB10" s="10">
        <v>1</v>
      </c>
      <c r="AC10" s="11">
        <v>8</v>
      </c>
      <c r="AD10" s="13">
        <v>177.48</v>
      </c>
    </row>
    <row r="11" spans="1:30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12</v>
      </c>
      <c r="F11" s="7">
        <v>4</v>
      </c>
      <c r="G11" s="6">
        <f t="shared" si="1"/>
        <v>171.67999999999998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76.559999999999974</v>
      </c>
      <c r="O11" s="10">
        <v>2</v>
      </c>
      <c r="P11" s="10">
        <v>1500</v>
      </c>
      <c r="Q11" s="10">
        <v>1400</v>
      </c>
      <c r="R11" s="10">
        <v>10</v>
      </c>
      <c r="S11" s="10">
        <v>71</v>
      </c>
      <c r="T11" s="10"/>
      <c r="U11" s="10"/>
      <c r="V11" s="10">
        <v>802</v>
      </c>
      <c r="W11" s="12">
        <v>41098</v>
      </c>
      <c r="X11" s="10" t="s">
        <v>122</v>
      </c>
      <c r="Y11" s="10">
        <v>207123015</v>
      </c>
      <c r="Z11" s="10">
        <v>14</v>
      </c>
      <c r="AA11" s="10">
        <v>5</v>
      </c>
      <c r="AB11" s="10">
        <v>1</v>
      </c>
      <c r="AC11" s="11">
        <v>5</v>
      </c>
      <c r="AD11" s="13">
        <v>180.96</v>
      </c>
    </row>
    <row r="12" spans="1:30">
      <c r="A12" s="9">
        <f t="shared" si="3"/>
        <v>5</v>
      </c>
      <c r="B12" s="10">
        <v>4</v>
      </c>
      <c r="C12" s="10">
        <v>0</v>
      </c>
      <c r="D12" s="6">
        <f t="shared" si="0"/>
        <v>55.679999999999993</v>
      </c>
      <c r="E12" s="5">
        <v>1</v>
      </c>
      <c r="F12" s="7">
        <v>8</v>
      </c>
      <c r="G12" s="6">
        <f t="shared" si="1"/>
        <v>23.2</v>
      </c>
      <c r="H12" s="5"/>
      <c r="I12" s="10"/>
      <c r="J12" s="6">
        <f t="shared" si="2"/>
        <v>0</v>
      </c>
      <c r="K12" s="5"/>
      <c r="L12" s="10"/>
      <c r="M12" s="8"/>
      <c r="N12" s="11">
        <v>62.64</v>
      </c>
      <c r="O12" s="10">
        <v>2</v>
      </c>
      <c r="P12" s="10">
        <v>1500</v>
      </c>
      <c r="Q12" s="10">
        <v>1400</v>
      </c>
      <c r="R12" s="10">
        <v>10</v>
      </c>
      <c r="S12" s="10">
        <v>70</v>
      </c>
      <c r="T12" s="10"/>
      <c r="U12" s="10"/>
      <c r="V12" s="10">
        <v>802</v>
      </c>
      <c r="W12" s="12">
        <v>41102</v>
      </c>
      <c r="X12" s="10" t="s">
        <v>121</v>
      </c>
      <c r="Y12" s="10">
        <v>207319021</v>
      </c>
      <c r="Z12" s="10">
        <v>14</v>
      </c>
      <c r="AA12" s="10">
        <v>3.75</v>
      </c>
      <c r="AB12" s="10">
        <v>1</v>
      </c>
      <c r="AC12" s="11">
        <v>6.5</v>
      </c>
      <c r="AD12" s="13">
        <v>177.77</v>
      </c>
    </row>
    <row r="13" spans="1:30">
      <c r="A13" s="9">
        <f t="shared" si="3"/>
        <v>6</v>
      </c>
      <c r="B13" s="10">
        <v>8</v>
      </c>
      <c r="C13" s="10">
        <v>10</v>
      </c>
      <c r="D13" s="6">
        <f t="shared" si="0"/>
        <v>122.96</v>
      </c>
      <c r="E13" s="5">
        <v>1</v>
      </c>
      <c r="F13" s="7">
        <v>8</v>
      </c>
      <c r="G13" s="6">
        <f t="shared" si="1"/>
        <v>23.2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67.28</v>
      </c>
      <c r="O13" s="10">
        <v>2</v>
      </c>
      <c r="P13" s="10">
        <v>1500</v>
      </c>
      <c r="Q13" s="10">
        <v>1400</v>
      </c>
      <c r="R13" s="10">
        <v>10</v>
      </c>
      <c r="S13" s="10">
        <v>71</v>
      </c>
      <c r="T13" s="10"/>
      <c r="U13" s="10"/>
      <c r="V13" s="10">
        <v>802</v>
      </c>
      <c r="W13" s="12">
        <v>41104</v>
      </c>
      <c r="X13" s="10" t="s">
        <v>122</v>
      </c>
      <c r="Y13" s="10">
        <v>207319024</v>
      </c>
      <c r="Z13" s="10">
        <v>14</v>
      </c>
      <c r="AA13" s="10">
        <v>3</v>
      </c>
      <c r="AB13" s="10">
        <v>1</v>
      </c>
      <c r="AC13" s="11">
        <v>4.5</v>
      </c>
      <c r="AD13" s="13">
        <v>179.22</v>
      </c>
    </row>
    <row r="14" spans="1:30">
      <c r="A14" s="9">
        <f t="shared" si="3"/>
        <v>7</v>
      </c>
      <c r="B14" s="10">
        <v>13</v>
      </c>
      <c r="C14" s="10">
        <v>11</v>
      </c>
      <c r="D14" s="6">
        <f t="shared" si="0"/>
        <v>193.72</v>
      </c>
      <c r="E14" s="5">
        <v>1</v>
      </c>
      <c r="F14" s="7">
        <v>8</v>
      </c>
      <c r="G14" s="6">
        <f t="shared" si="1"/>
        <v>23.2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70.759999999999991</v>
      </c>
      <c r="O14" s="10">
        <v>2</v>
      </c>
      <c r="P14" s="10">
        <v>1500</v>
      </c>
      <c r="Q14" s="10">
        <v>1400</v>
      </c>
      <c r="R14" s="10">
        <v>10</v>
      </c>
      <c r="S14" s="10">
        <v>70</v>
      </c>
      <c r="T14" s="10"/>
      <c r="U14" s="10"/>
      <c r="V14" s="10">
        <v>801</v>
      </c>
      <c r="W14" s="12">
        <v>41106</v>
      </c>
      <c r="X14" s="10" t="s">
        <v>121</v>
      </c>
      <c r="Y14" s="10">
        <v>207016029</v>
      </c>
      <c r="Z14" s="10">
        <v>13</v>
      </c>
      <c r="AA14" s="10">
        <v>8.5</v>
      </c>
      <c r="AB14" s="10">
        <v>1</v>
      </c>
      <c r="AC14" s="11">
        <v>3.25</v>
      </c>
      <c r="AD14" s="13">
        <v>173.13</v>
      </c>
    </row>
    <row r="15" spans="1:30">
      <c r="A15" s="9">
        <f t="shared" si="3"/>
        <v>8</v>
      </c>
      <c r="B15" s="10">
        <v>1</v>
      </c>
      <c r="C15" s="10">
        <v>5</v>
      </c>
      <c r="D15" s="6">
        <f t="shared" si="0"/>
        <v>19.72</v>
      </c>
      <c r="E15" s="5">
        <v>5</v>
      </c>
      <c r="F15" s="7">
        <v>10</v>
      </c>
      <c r="G15" s="6">
        <f t="shared" si="1"/>
        <v>81.199999999999989</v>
      </c>
      <c r="H15" s="5"/>
      <c r="I15" s="10"/>
      <c r="J15" s="6">
        <f t="shared" si="2"/>
        <v>0</v>
      </c>
      <c r="K15" s="5"/>
      <c r="L15" s="10"/>
      <c r="M15" s="8"/>
      <c r="N15" s="11">
        <v>64.959999999999994</v>
      </c>
      <c r="O15" s="10">
        <v>2</v>
      </c>
      <c r="P15" s="10">
        <v>1500</v>
      </c>
      <c r="Q15" s="10">
        <v>1400</v>
      </c>
      <c r="R15" s="10">
        <v>10</v>
      </c>
      <c r="S15" s="10">
        <v>70</v>
      </c>
      <c r="T15" s="10"/>
      <c r="U15" s="10"/>
      <c r="V15" s="10">
        <v>800</v>
      </c>
      <c r="W15" s="12">
        <v>41109</v>
      </c>
      <c r="X15" s="10" t="s">
        <v>122</v>
      </c>
      <c r="Y15" s="10">
        <v>207016014</v>
      </c>
      <c r="Z15" s="10">
        <v>14</v>
      </c>
      <c r="AA15" s="10">
        <v>6</v>
      </c>
      <c r="AB15" s="10">
        <v>1</v>
      </c>
      <c r="AC15" s="11">
        <v>9</v>
      </c>
      <c r="AD15" s="13">
        <v>177.48</v>
      </c>
    </row>
    <row r="16" spans="1:30">
      <c r="A16" s="9">
        <f t="shared" si="3"/>
        <v>9</v>
      </c>
      <c r="B16" s="10">
        <v>1</v>
      </c>
      <c r="C16" s="10">
        <v>5</v>
      </c>
      <c r="D16" s="6">
        <f t="shared" si="0"/>
        <v>19.72</v>
      </c>
      <c r="E16" s="5">
        <v>10</v>
      </c>
      <c r="F16" s="7">
        <v>10</v>
      </c>
      <c r="G16" s="6">
        <f t="shared" si="1"/>
        <v>150.79999999999998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69.599999999999994</v>
      </c>
      <c r="O16" s="10">
        <v>2</v>
      </c>
      <c r="P16" s="10">
        <v>1500</v>
      </c>
      <c r="Q16" s="10">
        <v>1400</v>
      </c>
      <c r="R16" s="10">
        <v>10</v>
      </c>
      <c r="S16" s="10">
        <v>71</v>
      </c>
      <c r="T16" s="10"/>
      <c r="U16" s="10"/>
      <c r="V16" s="10">
        <v>798</v>
      </c>
      <c r="W16" s="12">
        <v>41111</v>
      </c>
      <c r="X16" s="10" t="s">
        <v>121</v>
      </c>
      <c r="Y16" s="10">
        <v>207122021</v>
      </c>
      <c r="Z16" s="10">
        <v>13</v>
      </c>
      <c r="AA16" s="10">
        <v>11.75</v>
      </c>
      <c r="AB16" s="10">
        <v>1</v>
      </c>
      <c r="AC16" s="11">
        <v>2.5</v>
      </c>
      <c r="AD16" s="13">
        <v>177.77</v>
      </c>
    </row>
    <row r="17" spans="1:30">
      <c r="A17" s="9">
        <f t="shared" si="3"/>
        <v>10</v>
      </c>
      <c r="B17" s="10">
        <v>3</v>
      </c>
      <c r="C17" s="10">
        <v>3</v>
      </c>
      <c r="D17" s="6">
        <f t="shared" si="0"/>
        <v>45.239999999999995</v>
      </c>
      <c r="E17" s="5">
        <v>14</v>
      </c>
      <c r="F17" s="7">
        <v>3</v>
      </c>
      <c r="G17" s="6">
        <f t="shared" si="1"/>
        <v>198.35999999999999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73.079999999999984</v>
      </c>
      <c r="O17" s="10">
        <v>2</v>
      </c>
      <c r="P17" s="10">
        <v>1500</v>
      </c>
      <c r="Q17" s="10">
        <v>1400</v>
      </c>
      <c r="R17" s="10">
        <v>10</v>
      </c>
      <c r="S17" s="10">
        <v>71</v>
      </c>
      <c r="T17" s="10"/>
      <c r="U17" s="10"/>
      <c r="V17" s="10">
        <v>801</v>
      </c>
      <c r="W17" s="24" t="s">
        <v>208</v>
      </c>
      <c r="X17" s="10" t="s">
        <v>122</v>
      </c>
      <c r="Y17" s="10">
        <v>207123035</v>
      </c>
      <c r="Z17" s="10">
        <v>14</v>
      </c>
      <c r="AA17" s="10">
        <v>2.5</v>
      </c>
      <c r="AB17" s="10">
        <v>1</v>
      </c>
      <c r="AC17" s="11">
        <v>3.5</v>
      </c>
      <c r="AD17" s="13">
        <v>179.8</v>
      </c>
    </row>
    <row r="18" spans="1:30">
      <c r="A18" s="9">
        <f t="shared" si="3"/>
        <v>11</v>
      </c>
      <c r="B18" s="10">
        <v>8</v>
      </c>
      <c r="C18" s="10">
        <v>5</v>
      </c>
      <c r="D18" s="6">
        <f t="shared" si="0"/>
        <v>117.16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71.920000000000016</v>
      </c>
      <c r="O18" s="10">
        <v>2</v>
      </c>
      <c r="P18" s="10">
        <v>1500</v>
      </c>
      <c r="Q18" s="10">
        <v>1400</v>
      </c>
      <c r="R18" s="10">
        <v>10</v>
      </c>
      <c r="S18" s="10">
        <v>71</v>
      </c>
      <c r="T18" s="10"/>
      <c r="U18" s="10"/>
      <c r="V18" s="10">
        <v>798</v>
      </c>
      <c r="W18" s="24" t="s">
        <v>140</v>
      </c>
      <c r="X18" s="10" t="s">
        <v>121</v>
      </c>
      <c r="Y18" s="10">
        <v>207122027</v>
      </c>
      <c r="Z18" s="10">
        <v>14</v>
      </c>
      <c r="AA18" s="10">
        <v>4.75</v>
      </c>
      <c r="AB18" s="10">
        <v>1</v>
      </c>
      <c r="AC18" s="11">
        <v>4.75</v>
      </c>
      <c r="AD18" s="13">
        <v>180.96</v>
      </c>
    </row>
    <row r="19" spans="1:30">
      <c r="A19" s="9">
        <f t="shared" si="3"/>
        <v>12</v>
      </c>
      <c r="B19" s="10">
        <v>13</v>
      </c>
      <c r="C19" s="10">
        <v>10</v>
      </c>
      <c r="D19" s="6">
        <f t="shared" si="0"/>
        <v>192.55999999999997</v>
      </c>
      <c r="E19" s="5">
        <v>1</v>
      </c>
      <c r="F19" s="7">
        <v>6.5</v>
      </c>
      <c r="G19" s="6">
        <f t="shared" si="1"/>
        <v>21.459999999999997</v>
      </c>
      <c r="H19" s="5"/>
      <c r="I19" s="10"/>
      <c r="J19" s="6">
        <f t="shared" si="2"/>
        <v>0</v>
      </c>
      <c r="K19" s="5"/>
      <c r="L19" s="10"/>
      <c r="M19" s="8"/>
      <c r="N19" s="11">
        <v>76.27</v>
      </c>
      <c r="O19" s="10">
        <v>2</v>
      </c>
      <c r="P19" s="10">
        <v>1550</v>
      </c>
      <c r="Q19" s="10">
        <v>1400</v>
      </c>
      <c r="R19" s="10">
        <v>9.5</v>
      </c>
      <c r="S19" s="10">
        <v>70</v>
      </c>
      <c r="T19" s="10"/>
      <c r="U19" s="10"/>
      <c r="V19" s="10">
        <v>783</v>
      </c>
      <c r="W19" s="24" t="s">
        <v>139</v>
      </c>
      <c r="X19" s="10" t="s">
        <v>122</v>
      </c>
      <c r="Y19" s="10">
        <v>207123037</v>
      </c>
      <c r="Z19" s="10">
        <v>14</v>
      </c>
      <c r="AA19" s="10">
        <v>2.5</v>
      </c>
      <c r="AB19" s="10">
        <v>1</v>
      </c>
      <c r="AC19" s="11">
        <v>3.5</v>
      </c>
      <c r="AD19" s="13">
        <v>179.8</v>
      </c>
    </row>
    <row r="20" spans="1:30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5</v>
      </c>
      <c r="F20" s="7">
        <v>8</v>
      </c>
      <c r="G20" s="6">
        <f t="shared" si="1"/>
        <v>78.88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63.220000000000027</v>
      </c>
      <c r="O20" s="10">
        <v>2</v>
      </c>
      <c r="P20" s="10">
        <v>1500</v>
      </c>
      <c r="Q20" s="10">
        <v>1400</v>
      </c>
      <c r="R20" s="10">
        <v>9.5</v>
      </c>
      <c r="S20" s="10">
        <v>69</v>
      </c>
      <c r="T20" s="10"/>
      <c r="U20" s="10"/>
      <c r="V20" s="14">
        <v>780</v>
      </c>
      <c r="W20" s="42" t="s">
        <v>34</v>
      </c>
      <c r="X20" s="42"/>
      <c r="Y20" s="42"/>
      <c r="Z20" s="42"/>
      <c r="AA20" s="42"/>
      <c r="AB20" s="42"/>
      <c r="AC20" s="42"/>
      <c r="AD20" s="15">
        <v>2135.27</v>
      </c>
    </row>
    <row r="21" spans="1:30">
      <c r="A21" s="9">
        <f t="shared" si="3"/>
        <v>14</v>
      </c>
      <c r="B21" s="10">
        <v>1</v>
      </c>
      <c r="C21" s="10">
        <v>4.5</v>
      </c>
      <c r="D21" s="6">
        <f t="shared" si="0"/>
        <v>19.139999999999997</v>
      </c>
      <c r="E21" s="5">
        <v>11</v>
      </c>
      <c r="F21" s="7">
        <v>0</v>
      </c>
      <c r="G21" s="6">
        <f t="shared" si="1"/>
        <v>153.11999999999998</v>
      </c>
      <c r="H21" s="5"/>
      <c r="I21" s="10"/>
      <c r="J21" s="6">
        <f t="shared" si="2"/>
        <v>0</v>
      </c>
      <c r="K21" s="5"/>
      <c r="L21" s="10"/>
      <c r="M21" s="8"/>
      <c r="N21" s="11">
        <v>74.239999999999995</v>
      </c>
      <c r="O21" s="10">
        <v>2</v>
      </c>
      <c r="P21" s="10">
        <v>1500</v>
      </c>
      <c r="Q21" s="10">
        <v>1400</v>
      </c>
      <c r="R21" s="16">
        <v>9.5</v>
      </c>
      <c r="S21" s="10">
        <v>70</v>
      </c>
      <c r="T21" s="10"/>
      <c r="U21" s="10"/>
      <c r="V21" s="10">
        <v>781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13</v>
      </c>
      <c r="F22" s="7">
        <v>7</v>
      </c>
      <c r="G22" s="6">
        <f t="shared" si="1"/>
        <v>189.07999999999998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57.420000000000016</v>
      </c>
      <c r="O22" s="10">
        <v>2</v>
      </c>
      <c r="P22" s="10">
        <v>1500</v>
      </c>
      <c r="Q22" s="10">
        <v>1400</v>
      </c>
      <c r="R22" s="10">
        <v>9.5</v>
      </c>
      <c r="S22" s="10">
        <v>66</v>
      </c>
      <c r="T22" s="10"/>
      <c r="U22" s="10"/>
      <c r="V22" s="10">
        <v>782</v>
      </c>
      <c r="W22" s="10" t="s">
        <v>209</v>
      </c>
      <c r="X22" s="10" t="s">
        <v>121</v>
      </c>
      <c r="Y22" s="10">
        <v>207016056</v>
      </c>
      <c r="Z22" s="10">
        <v>14</v>
      </c>
      <c r="AA22" s="10">
        <v>4.25</v>
      </c>
      <c r="AB22" s="10">
        <v>1</v>
      </c>
      <c r="AC22" s="10">
        <v>8.75</v>
      </c>
      <c r="AD22" s="10">
        <v>175.74</v>
      </c>
    </row>
    <row r="23" spans="1:30">
      <c r="A23" s="9">
        <f t="shared" si="3"/>
        <v>16</v>
      </c>
      <c r="B23" s="10">
        <v>7</v>
      </c>
      <c r="C23" s="10">
        <v>9</v>
      </c>
      <c r="D23" s="6">
        <f t="shared" si="0"/>
        <v>107.88</v>
      </c>
      <c r="E23" s="5">
        <v>13</v>
      </c>
      <c r="F23" s="7">
        <v>7</v>
      </c>
      <c r="G23" s="6">
        <f t="shared" si="1"/>
        <v>189.07999999999998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67.28</v>
      </c>
      <c r="O23" s="10">
        <v>2</v>
      </c>
      <c r="P23" s="10">
        <v>1500</v>
      </c>
      <c r="Q23" s="10">
        <v>1400</v>
      </c>
      <c r="R23" s="10">
        <v>9.5</v>
      </c>
      <c r="S23" s="10">
        <v>70</v>
      </c>
      <c r="T23" s="10"/>
      <c r="U23" s="10"/>
      <c r="V23" s="10">
        <v>779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12</v>
      </c>
      <c r="C24" s="10">
        <v>5</v>
      </c>
      <c r="D24" s="6">
        <f t="shared" si="0"/>
        <v>172.83999999999997</v>
      </c>
      <c r="E24" s="5">
        <v>1</v>
      </c>
      <c r="F24" s="7">
        <v>3.25</v>
      </c>
      <c r="G24" s="6">
        <f t="shared" si="1"/>
        <v>17.689999999999998</v>
      </c>
      <c r="H24" s="5"/>
      <c r="I24" s="10"/>
      <c r="J24" s="6">
        <f t="shared" si="2"/>
        <v>0</v>
      </c>
      <c r="K24" s="5"/>
      <c r="L24" s="10"/>
      <c r="M24" s="8"/>
      <c r="N24" s="11">
        <v>66.7</v>
      </c>
      <c r="O24" s="10">
        <v>2</v>
      </c>
      <c r="P24" s="10">
        <v>1500</v>
      </c>
      <c r="Q24" s="10">
        <v>1400</v>
      </c>
      <c r="R24" s="10">
        <v>9.5</v>
      </c>
      <c r="S24" s="10">
        <v>67</v>
      </c>
      <c r="T24" s="10"/>
      <c r="U24" s="10"/>
      <c r="V24" s="10">
        <v>780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3</v>
      </c>
      <c r="D25" s="6">
        <f t="shared" si="0"/>
        <v>198.35999999999999</v>
      </c>
      <c r="E25" s="5">
        <v>4</v>
      </c>
      <c r="F25" s="7">
        <v>0</v>
      </c>
      <c r="G25" s="6">
        <f t="shared" si="1"/>
        <v>55.679999999999993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63.509999999999991</v>
      </c>
      <c r="O25" s="10">
        <v>2</v>
      </c>
      <c r="P25" s="10">
        <v>1500</v>
      </c>
      <c r="Q25" s="10">
        <v>1400</v>
      </c>
      <c r="R25" s="10">
        <v>9.5</v>
      </c>
      <c r="S25" s="10">
        <v>68</v>
      </c>
      <c r="T25" s="10"/>
      <c r="U25" s="10"/>
      <c r="V25" s="17">
        <v>776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9</v>
      </c>
      <c r="D26" s="6">
        <f t="shared" si="0"/>
        <v>24.36</v>
      </c>
      <c r="E26" s="5">
        <v>9</v>
      </c>
      <c r="F26" s="7">
        <v>4</v>
      </c>
      <c r="G26" s="6">
        <f t="shared" si="1"/>
        <v>129.91999999999999</v>
      </c>
      <c r="H26" s="5"/>
      <c r="I26" s="10"/>
      <c r="J26" s="6">
        <f t="shared" si="2"/>
        <v>0</v>
      </c>
      <c r="K26" s="5"/>
      <c r="L26" s="10"/>
      <c r="M26" s="8"/>
      <c r="N26" s="11">
        <v>77.72</v>
      </c>
      <c r="O26" s="10">
        <v>2</v>
      </c>
      <c r="P26" s="10">
        <v>1500</v>
      </c>
      <c r="Q26" s="10">
        <v>1400</v>
      </c>
      <c r="R26" s="10">
        <v>9.5</v>
      </c>
      <c r="S26" s="10">
        <v>68</v>
      </c>
      <c r="T26" s="10"/>
      <c r="U26" s="10"/>
      <c r="V26" s="10">
        <v>773</v>
      </c>
      <c r="W26" s="44" t="s">
        <v>37</v>
      </c>
      <c r="X26" s="44"/>
      <c r="Y26" s="44"/>
      <c r="Z26" s="44"/>
      <c r="AA26" s="44"/>
      <c r="AB26" s="44"/>
      <c r="AC26" s="39">
        <v>152.83000000000001</v>
      </c>
      <c r="AD26" s="39"/>
    </row>
    <row r="27" spans="1:30">
      <c r="A27" s="9">
        <f t="shared" si="3"/>
        <v>20</v>
      </c>
      <c r="B27" s="10">
        <v>1</v>
      </c>
      <c r="C27" s="10">
        <v>9</v>
      </c>
      <c r="D27" s="6">
        <f t="shared" si="0"/>
        <v>24.36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62.639999999999986</v>
      </c>
      <c r="O27" s="10">
        <v>2</v>
      </c>
      <c r="P27" s="10">
        <v>1500</v>
      </c>
      <c r="Q27" s="10">
        <v>1400</v>
      </c>
      <c r="R27" s="10">
        <v>9.5</v>
      </c>
      <c r="S27" s="10">
        <v>71</v>
      </c>
      <c r="T27" s="10"/>
      <c r="U27" s="10"/>
      <c r="V27" s="10">
        <v>771</v>
      </c>
      <c r="W27" s="38" t="s">
        <v>13</v>
      </c>
      <c r="X27" s="38"/>
      <c r="Y27" s="38"/>
      <c r="Z27" s="38"/>
      <c r="AA27" s="38"/>
      <c r="AB27" s="38"/>
      <c r="AC27" s="39">
        <v>2135.27</v>
      </c>
      <c r="AD27" s="39"/>
    </row>
    <row r="28" spans="1:30">
      <c r="A28" s="9">
        <f t="shared" si="3"/>
        <v>21</v>
      </c>
      <c r="B28" s="10">
        <v>6</v>
      </c>
      <c r="C28" s="10">
        <v>10</v>
      </c>
      <c r="D28" s="6">
        <f t="shared" si="0"/>
        <v>95.11999999999999</v>
      </c>
      <c r="E28" s="5">
        <v>1</v>
      </c>
      <c r="F28" s="7">
        <v>2.5</v>
      </c>
      <c r="G28" s="6">
        <f t="shared" si="1"/>
        <v>16.82</v>
      </c>
      <c r="H28" s="5"/>
      <c r="I28" s="10"/>
      <c r="J28" s="6">
        <f t="shared" si="2"/>
        <v>0</v>
      </c>
      <c r="K28" s="5"/>
      <c r="L28" s="10"/>
      <c r="M28" s="8"/>
      <c r="N28" s="11">
        <v>72.790000000000006</v>
      </c>
      <c r="O28" s="10">
        <v>2</v>
      </c>
      <c r="P28" s="10">
        <v>1500</v>
      </c>
      <c r="Q28" s="10">
        <v>1400</v>
      </c>
      <c r="R28" s="10">
        <v>9.5</v>
      </c>
      <c r="S28" s="10">
        <v>68</v>
      </c>
      <c r="T28" s="10"/>
      <c r="U28" s="10"/>
      <c r="V28" s="10">
        <v>772</v>
      </c>
      <c r="W28" s="38" t="s">
        <v>38</v>
      </c>
      <c r="X28" s="38"/>
      <c r="Y28" s="38"/>
      <c r="Z28" s="38"/>
      <c r="AA28" s="38"/>
      <c r="AB28" s="38"/>
      <c r="AC28" s="39">
        <v>150.80000000000001</v>
      </c>
      <c r="AD28" s="39"/>
    </row>
    <row r="29" spans="1:30">
      <c r="A29" s="9">
        <f t="shared" si="3"/>
        <v>22</v>
      </c>
      <c r="B29" s="10">
        <v>11</v>
      </c>
      <c r="C29" s="10">
        <v>10</v>
      </c>
      <c r="D29" s="6">
        <f t="shared" si="0"/>
        <v>164.72</v>
      </c>
      <c r="E29" s="5">
        <v>1</v>
      </c>
      <c r="F29" s="7">
        <v>3</v>
      </c>
      <c r="G29" s="6">
        <f t="shared" si="1"/>
        <v>17.399999999999999</v>
      </c>
      <c r="H29" s="5"/>
      <c r="I29" s="10"/>
      <c r="J29" s="6"/>
      <c r="K29" s="5"/>
      <c r="L29" s="10"/>
      <c r="M29" s="8"/>
      <c r="N29" s="11">
        <f>IF(B29=0,0,(D29+G29)-(D28+G28))</f>
        <v>70.180000000000007</v>
      </c>
      <c r="O29" s="10">
        <v>2</v>
      </c>
      <c r="P29" s="10">
        <v>1500</v>
      </c>
      <c r="Q29" s="10">
        <v>1400</v>
      </c>
      <c r="R29" s="10">
        <v>9.5</v>
      </c>
      <c r="S29" s="10">
        <v>70</v>
      </c>
      <c r="T29" s="10"/>
      <c r="U29" s="10"/>
      <c r="V29" s="10">
        <v>772</v>
      </c>
      <c r="W29" s="38" t="s">
        <v>11</v>
      </c>
      <c r="X29" s="38"/>
      <c r="Y29" s="38"/>
      <c r="Z29" s="38"/>
      <c r="AA29" s="38"/>
      <c r="AB29" s="38"/>
      <c r="AC29" s="39">
        <v>2137.3000000000002</v>
      </c>
      <c r="AD29" s="39"/>
    </row>
    <row r="30" spans="1:30">
      <c r="A30" s="9">
        <f t="shared" si="3"/>
        <v>23</v>
      </c>
      <c r="B30" s="10">
        <v>14</v>
      </c>
      <c r="C30" s="10">
        <v>1</v>
      </c>
      <c r="D30" s="6">
        <f t="shared" si="0"/>
        <v>196.04</v>
      </c>
      <c r="E30" s="5">
        <v>3</v>
      </c>
      <c r="F30" s="7">
        <v>5</v>
      </c>
      <c r="G30" s="6">
        <f t="shared" si="1"/>
        <v>47.559999999999995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61.47999999999999</v>
      </c>
      <c r="O30" s="10">
        <v>2</v>
      </c>
      <c r="P30" s="10">
        <v>1500</v>
      </c>
      <c r="Q30" s="10">
        <v>1400</v>
      </c>
      <c r="R30" s="10">
        <v>9.5</v>
      </c>
      <c r="S30" s="10">
        <v>69</v>
      </c>
      <c r="T30" s="10"/>
      <c r="U30" s="10"/>
      <c r="V30" s="10">
        <v>770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3.5</v>
      </c>
      <c r="D31" s="6">
        <f t="shared" si="0"/>
        <v>17.98</v>
      </c>
      <c r="E31" s="5">
        <v>8</v>
      </c>
      <c r="F31" s="7">
        <v>4</v>
      </c>
      <c r="G31" s="6">
        <f t="shared" si="1"/>
        <v>115.99999999999999</v>
      </c>
      <c r="H31" s="5"/>
      <c r="I31" s="10"/>
      <c r="J31" s="6">
        <f t="shared" si="4"/>
        <v>0</v>
      </c>
      <c r="K31" s="5"/>
      <c r="L31" s="10"/>
      <c r="M31" s="8"/>
      <c r="N31" s="11">
        <v>70.180000000000007</v>
      </c>
      <c r="O31" s="10">
        <v>2</v>
      </c>
      <c r="P31" s="10">
        <v>1500</v>
      </c>
      <c r="Q31" s="10">
        <v>1400</v>
      </c>
      <c r="R31" s="10">
        <v>9.5</v>
      </c>
      <c r="S31" s="10">
        <v>70</v>
      </c>
      <c r="T31" s="10"/>
      <c r="U31" s="10"/>
      <c r="V31" s="10">
        <v>770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3.5</v>
      </c>
      <c r="D32" s="6">
        <f t="shared" si="0"/>
        <v>17.98</v>
      </c>
      <c r="E32" s="5">
        <v>13</v>
      </c>
      <c r="F32" s="7">
        <v>5</v>
      </c>
      <c r="G32" s="6">
        <f t="shared" si="1"/>
        <v>186.76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70.759999999999991</v>
      </c>
      <c r="O32" s="10">
        <v>2</v>
      </c>
      <c r="P32" s="10">
        <v>1500</v>
      </c>
      <c r="Q32" s="10">
        <v>1400</v>
      </c>
      <c r="R32" s="10">
        <v>9.5</v>
      </c>
      <c r="S32" s="10">
        <v>67</v>
      </c>
      <c r="T32" s="10"/>
      <c r="U32" s="10"/>
      <c r="V32" s="10">
        <v>769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5</v>
      </c>
      <c r="C33" s="10">
        <v>0</v>
      </c>
      <c r="D33" s="6">
        <f t="shared" si="0"/>
        <v>69.599999999999994</v>
      </c>
      <c r="E33" s="5">
        <v>14</v>
      </c>
      <c r="F33" s="7">
        <v>3</v>
      </c>
      <c r="G33" s="6">
        <f t="shared" si="1"/>
        <v>198.35999999999999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63.22</v>
      </c>
      <c r="O33" s="10">
        <v>2</v>
      </c>
      <c r="P33" s="10">
        <v>1500</v>
      </c>
      <c r="Q33" s="10">
        <v>1400</v>
      </c>
      <c r="R33" s="10">
        <v>9.5</v>
      </c>
      <c r="S33" s="10">
        <v>67</v>
      </c>
      <c r="T33" s="10"/>
      <c r="U33" s="10"/>
      <c r="V33" s="10">
        <v>768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10</v>
      </c>
      <c r="C34" s="10">
        <v>3</v>
      </c>
      <c r="D34" s="6">
        <f t="shared" si="0"/>
        <v>142.67999999999998</v>
      </c>
      <c r="E34" s="5">
        <v>1</v>
      </c>
      <c r="F34" s="7">
        <v>4.75</v>
      </c>
      <c r="G34" s="6">
        <f t="shared" si="1"/>
        <v>19.43</v>
      </c>
      <c r="H34" s="5"/>
      <c r="I34" s="10"/>
      <c r="J34" s="6">
        <f t="shared" si="4"/>
        <v>0</v>
      </c>
      <c r="K34" s="5"/>
      <c r="L34" s="10"/>
      <c r="M34" s="8"/>
      <c r="N34" s="11">
        <v>75.11</v>
      </c>
      <c r="O34" s="10">
        <v>2</v>
      </c>
      <c r="P34" s="10">
        <v>1500</v>
      </c>
      <c r="Q34" s="10">
        <v>1400</v>
      </c>
      <c r="R34" s="10">
        <v>9.5</v>
      </c>
      <c r="S34" s="10">
        <v>71</v>
      </c>
      <c r="T34" s="10"/>
      <c r="U34" s="10"/>
      <c r="V34" s="10">
        <v>766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14</v>
      </c>
      <c r="C35" s="10">
        <v>1</v>
      </c>
      <c r="D35" s="6">
        <f t="shared" si="0"/>
        <v>196.04</v>
      </c>
      <c r="E35" s="5">
        <v>2</v>
      </c>
      <c r="F35" s="7">
        <v>3</v>
      </c>
      <c r="G35" s="6">
        <f t="shared" si="1"/>
        <v>31.319999999999997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65.25</v>
      </c>
      <c r="O35" s="10">
        <v>2</v>
      </c>
      <c r="P35" s="10">
        <v>1500</v>
      </c>
      <c r="Q35" s="10">
        <v>1400</v>
      </c>
      <c r="R35" s="10">
        <v>9.5</v>
      </c>
      <c r="S35" s="10">
        <v>71</v>
      </c>
      <c r="T35" s="10"/>
      <c r="U35" s="10"/>
      <c r="V35" s="10">
        <v>766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14</v>
      </c>
      <c r="C36" s="10">
        <v>1</v>
      </c>
      <c r="D36" s="6">
        <f t="shared" si="0"/>
        <v>196.04</v>
      </c>
      <c r="E36" s="5">
        <v>7</v>
      </c>
      <c r="F36" s="7">
        <v>1</v>
      </c>
      <c r="G36" s="6">
        <f t="shared" si="1"/>
        <v>98.6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67.28</v>
      </c>
      <c r="O36" s="10">
        <v>2</v>
      </c>
      <c r="P36" s="10">
        <v>1500</v>
      </c>
      <c r="Q36" s="10">
        <v>1400</v>
      </c>
      <c r="R36" s="10">
        <v>9.5</v>
      </c>
      <c r="S36" s="10">
        <v>67</v>
      </c>
      <c r="T36" s="10"/>
      <c r="U36" s="10"/>
      <c r="V36" s="10">
        <v>764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14</v>
      </c>
      <c r="C37" s="10">
        <v>1</v>
      </c>
      <c r="D37" s="6">
        <f t="shared" si="0"/>
        <v>196.04</v>
      </c>
      <c r="E37" s="5">
        <v>12</v>
      </c>
      <c r="F37" s="7">
        <v>2</v>
      </c>
      <c r="G37" s="6">
        <f t="shared" si="1"/>
        <v>169.35999999999999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70.759999999999991</v>
      </c>
      <c r="O37" s="10">
        <v>2</v>
      </c>
      <c r="P37" s="10">
        <v>1500</v>
      </c>
      <c r="Q37" s="10">
        <v>1400</v>
      </c>
      <c r="R37" s="10">
        <v>9.5</v>
      </c>
      <c r="S37" s="10">
        <v>66</v>
      </c>
      <c r="T37" s="10"/>
      <c r="U37" s="10"/>
      <c r="V37" s="10">
        <v>766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4</v>
      </c>
      <c r="C38" s="10">
        <v>0</v>
      </c>
      <c r="D38" s="6">
        <f t="shared" si="0"/>
        <v>55.679999999999993</v>
      </c>
      <c r="E38" s="5">
        <v>14</v>
      </c>
      <c r="F38" s="7">
        <v>3</v>
      </c>
      <c r="G38" s="6">
        <f t="shared" si="1"/>
        <v>198.35999999999999</v>
      </c>
      <c r="H38" s="5"/>
      <c r="I38" s="10"/>
      <c r="J38" s="6">
        <f t="shared" si="4"/>
        <v>0</v>
      </c>
      <c r="K38" s="5"/>
      <c r="L38" s="10"/>
      <c r="M38" s="8"/>
      <c r="N38" s="11">
        <v>68.44</v>
      </c>
      <c r="O38" s="10">
        <v>2</v>
      </c>
      <c r="P38" s="10">
        <v>1500</v>
      </c>
      <c r="Q38" s="10">
        <v>1400</v>
      </c>
      <c r="R38" s="10">
        <v>9.5</v>
      </c>
      <c r="S38" s="10">
        <v>67</v>
      </c>
      <c r="T38" s="10"/>
      <c r="U38" s="10"/>
      <c r="V38" s="10">
        <v>764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9</v>
      </c>
      <c r="C39" s="10">
        <v>3</v>
      </c>
      <c r="D39" s="6">
        <f t="shared" si="0"/>
        <v>128.76</v>
      </c>
      <c r="E39" s="5">
        <v>1</v>
      </c>
      <c r="F39" s="7">
        <v>8.75</v>
      </c>
      <c r="G39" s="6">
        <f t="shared" si="1"/>
        <v>24.069999999999997</v>
      </c>
      <c r="H39" s="5"/>
      <c r="I39" s="10"/>
      <c r="J39" s="6">
        <f t="shared" si="4"/>
        <v>0</v>
      </c>
      <c r="K39" s="5"/>
      <c r="L39" s="10"/>
      <c r="M39" s="8"/>
      <c r="N39" s="11">
        <v>74.53</v>
      </c>
      <c r="O39" s="10">
        <v>2</v>
      </c>
      <c r="P39" s="10">
        <v>1500</v>
      </c>
      <c r="Q39" s="10">
        <v>1400</v>
      </c>
      <c r="R39" s="10">
        <v>9.5</v>
      </c>
      <c r="S39" s="10">
        <v>68</v>
      </c>
      <c r="T39" s="10"/>
      <c r="U39" s="10"/>
      <c r="V39" s="10">
        <v>761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2137.3000000000002</v>
      </c>
      <c r="O40" s="20"/>
      <c r="T40" s="22" t="s">
        <v>34</v>
      </c>
      <c r="U40" s="20">
        <f>SUM(U9:U39)</f>
        <v>0</v>
      </c>
      <c r="V40" s="20">
        <f>SUM(V9:V39)</f>
        <v>24226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2137.3000000000002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24226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W36" sqref="W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9.5" customWidth="1"/>
    <col min="25" max="25" width="10.6640625" customWidth="1"/>
    <col min="26" max="26" width="4.1640625" customWidth="1"/>
    <col min="27" max="27" width="5.1640625" customWidth="1"/>
    <col min="28" max="28" width="4.1640625" customWidth="1"/>
    <col min="29" max="29" width="4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</v>
      </c>
      <c r="C8" s="5">
        <v>11</v>
      </c>
      <c r="D8" s="6">
        <f t="shared" ref="D8:D39" si="0">((+B8*12)+C8)*1.16</f>
        <v>26.68</v>
      </c>
      <c r="E8" s="5">
        <v>3</v>
      </c>
      <c r="F8" s="7">
        <v>5</v>
      </c>
      <c r="G8" s="6">
        <f t="shared" ref="G8:G39" si="1">((+E8*12)+F8)*1.16</f>
        <v>47.559999999999995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11</v>
      </c>
      <c r="D9" s="6">
        <f t="shared" si="0"/>
        <v>26.68</v>
      </c>
      <c r="E9" s="5">
        <v>8</v>
      </c>
      <c r="F9" s="7">
        <v>2</v>
      </c>
      <c r="G9" s="6">
        <f t="shared" si="1"/>
        <v>113.67999999999999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66.11999999999999</v>
      </c>
      <c r="O9" s="10">
        <v>1</v>
      </c>
      <c r="P9" s="10">
        <v>1550</v>
      </c>
      <c r="Q9" s="10">
        <v>1525</v>
      </c>
      <c r="R9" s="10">
        <v>10</v>
      </c>
      <c r="S9" s="10">
        <v>61</v>
      </c>
      <c r="T9" s="10"/>
      <c r="U9" s="10"/>
      <c r="V9" s="10">
        <v>844</v>
      </c>
      <c r="W9" s="12">
        <v>41064</v>
      </c>
      <c r="X9" s="10" t="s">
        <v>121</v>
      </c>
      <c r="Y9" s="10">
        <v>206123001</v>
      </c>
      <c r="Z9" s="10">
        <v>14</v>
      </c>
      <c r="AA9" s="10">
        <v>4.5</v>
      </c>
      <c r="AB9" s="10">
        <v>1</v>
      </c>
      <c r="AC9" s="11">
        <v>4</v>
      </c>
      <c r="AD9" s="13">
        <v>181.54</v>
      </c>
    </row>
    <row r="10" spans="1:30">
      <c r="A10" s="9">
        <f t="shared" ref="A10:A36" si="3">SUM(A9+1)</f>
        <v>3</v>
      </c>
      <c r="B10" s="10">
        <v>1</v>
      </c>
      <c r="C10" s="10">
        <v>11</v>
      </c>
      <c r="D10" s="6">
        <f t="shared" si="0"/>
        <v>26.68</v>
      </c>
      <c r="E10" s="5">
        <v>13</v>
      </c>
      <c r="F10" s="7">
        <v>0</v>
      </c>
      <c r="G10" s="6">
        <f t="shared" si="1"/>
        <v>180.95999999999998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67.28</v>
      </c>
      <c r="O10" s="10">
        <v>1</v>
      </c>
      <c r="P10" s="10">
        <v>1550</v>
      </c>
      <c r="Q10" s="10">
        <v>1525</v>
      </c>
      <c r="R10" s="10">
        <v>10</v>
      </c>
      <c r="S10" s="10">
        <v>60</v>
      </c>
      <c r="T10" s="10"/>
      <c r="U10" s="10"/>
      <c r="V10" s="10">
        <v>840</v>
      </c>
      <c r="W10" s="12">
        <v>41067</v>
      </c>
      <c r="X10" s="10" t="s">
        <v>122</v>
      </c>
      <c r="Y10" s="10">
        <v>206016013</v>
      </c>
      <c r="Z10" s="10">
        <v>14</v>
      </c>
      <c r="AA10" s="10">
        <v>1.25</v>
      </c>
      <c r="AB10" s="10">
        <v>1</v>
      </c>
      <c r="AC10" s="11">
        <v>5.75</v>
      </c>
      <c r="AD10" s="13">
        <v>175.74</v>
      </c>
    </row>
    <row r="11" spans="1:30">
      <c r="A11" s="9">
        <f t="shared" si="3"/>
        <v>4</v>
      </c>
      <c r="B11" s="10">
        <v>5</v>
      </c>
      <c r="C11" s="10">
        <v>1</v>
      </c>
      <c r="D11" s="6">
        <f t="shared" si="0"/>
        <v>70.759999999999991</v>
      </c>
      <c r="E11" s="5">
        <v>1</v>
      </c>
      <c r="F11" s="7">
        <v>4</v>
      </c>
      <c r="G11" s="6">
        <f t="shared" si="1"/>
        <v>18.559999999999999</v>
      </c>
      <c r="H11" s="5"/>
      <c r="I11" s="10"/>
      <c r="J11" s="6">
        <f t="shared" si="2"/>
        <v>0</v>
      </c>
      <c r="K11" s="5"/>
      <c r="L11" s="10"/>
      <c r="M11" s="8"/>
      <c r="N11" s="11">
        <v>63.22</v>
      </c>
      <c r="O11" s="10">
        <v>1</v>
      </c>
      <c r="P11" s="10">
        <v>1550</v>
      </c>
      <c r="Q11" s="10">
        <v>1525</v>
      </c>
      <c r="R11" s="10">
        <v>10</v>
      </c>
      <c r="S11" s="10">
        <v>61</v>
      </c>
      <c r="T11" s="10"/>
      <c r="U11" s="10"/>
      <c r="V11" s="10">
        <v>836</v>
      </c>
      <c r="W11" s="12">
        <v>41069</v>
      </c>
      <c r="X11" s="10" t="s">
        <v>121</v>
      </c>
      <c r="Y11" s="10">
        <v>206016019</v>
      </c>
      <c r="Z11" s="10">
        <v>14</v>
      </c>
      <c r="AA11" s="10">
        <v>5</v>
      </c>
      <c r="AB11" s="10">
        <v>1</v>
      </c>
      <c r="AC11" s="11">
        <v>8.75</v>
      </c>
      <c r="AD11" s="13">
        <v>176.61</v>
      </c>
    </row>
    <row r="12" spans="1:30">
      <c r="A12" s="9">
        <f t="shared" si="3"/>
        <v>5</v>
      </c>
      <c r="B12" s="10">
        <v>9</v>
      </c>
      <c r="C12" s="10">
        <v>7</v>
      </c>
      <c r="D12" s="6">
        <f t="shared" si="0"/>
        <v>133.39999999999998</v>
      </c>
      <c r="E12" s="5">
        <v>1</v>
      </c>
      <c r="F12" s="7">
        <v>4</v>
      </c>
      <c r="G12" s="6">
        <f t="shared" si="1"/>
        <v>18.559999999999999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62.639999999999986</v>
      </c>
      <c r="O12" s="10">
        <v>1</v>
      </c>
      <c r="P12" s="10">
        <v>1550</v>
      </c>
      <c r="Q12" s="10">
        <v>1500</v>
      </c>
      <c r="R12" s="10">
        <v>10</v>
      </c>
      <c r="S12" s="10">
        <v>61</v>
      </c>
      <c r="T12" s="10"/>
      <c r="U12" s="10"/>
      <c r="V12" s="10">
        <v>835</v>
      </c>
      <c r="W12" s="12">
        <v>41072</v>
      </c>
      <c r="X12" s="10" t="s">
        <v>122</v>
      </c>
      <c r="Y12" s="10">
        <v>206123011</v>
      </c>
      <c r="Z12" s="10">
        <v>14</v>
      </c>
      <c r="AA12" s="10">
        <v>5</v>
      </c>
      <c r="AB12" s="10">
        <v>1</v>
      </c>
      <c r="AC12" s="11">
        <v>4.5</v>
      </c>
      <c r="AD12" s="13">
        <v>181.54</v>
      </c>
    </row>
    <row r="13" spans="1:30">
      <c r="A13" s="9">
        <f t="shared" si="3"/>
        <v>6</v>
      </c>
      <c r="B13" s="10">
        <v>14</v>
      </c>
      <c r="C13" s="10">
        <v>0</v>
      </c>
      <c r="D13" s="6">
        <f t="shared" si="0"/>
        <v>194.88</v>
      </c>
      <c r="E13" s="5">
        <v>1</v>
      </c>
      <c r="F13" s="7">
        <v>4</v>
      </c>
      <c r="G13" s="6">
        <f t="shared" si="1"/>
        <v>18.559999999999999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61.480000000000018</v>
      </c>
      <c r="O13" s="10">
        <v>1</v>
      </c>
      <c r="P13" s="10">
        <v>1550</v>
      </c>
      <c r="Q13" s="10">
        <v>1500</v>
      </c>
      <c r="R13" s="10">
        <v>10</v>
      </c>
      <c r="S13" s="10">
        <v>61</v>
      </c>
      <c r="T13" s="10"/>
      <c r="U13" s="10"/>
      <c r="V13" s="10">
        <v>833</v>
      </c>
      <c r="W13" s="12">
        <v>41075</v>
      </c>
      <c r="X13" s="10" t="s">
        <v>121</v>
      </c>
      <c r="Y13" s="10">
        <v>206016024</v>
      </c>
      <c r="Z13" s="10">
        <v>14</v>
      </c>
      <c r="AA13" s="10">
        <v>4</v>
      </c>
      <c r="AB13" s="10">
        <v>1</v>
      </c>
      <c r="AC13" s="11">
        <v>8.5</v>
      </c>
      <c r="AD13" s="13">
        <v>175.74</v>
      </c>
    </row>
    <row r="14" spans="1:30">
      <c r="A14" s="9">
        <f t="shared" si="3"/>
        <v>7</v>
      </c>
      <c r="B14" s="10">
        <v>1</v>
      </c>
      <c r="C14" s="10">
        <v>5.75</v>
      </c>
      <c r="D14" s="6">
        <f t="shared" si="0"/>
        <v>20.59</v>
      </c>
      <c r="E14" s="5">
        <v>6</v>
      </c>
      <c r="F14" s="7">
        <v>3</v>
      </c>
      <c r="G14" s="6">
        <f t="shared" si="1"/>
        <v>87</v>
      </c>
      <c r="H14" s="5"/>
      <c r="I14" s="10"/>
      <c r="J14" s="6">
        <f t="shared" si="2"/>
        <v>0</v>
      </c>
      <c r="K14" s="5"/>
      <c r="L14" s="10"/>
      <c r="M14" s="8"/>
      <c r="N14" s="11">
        <v>69.89</v>
      </c>
      <c r="O14" s="10">
        <v>1</v>
      </c>
      <c r="P14" s="10">
        <v>1550</v>
      </c>
      <c r="Q14" s="10">
        <v>1500</v>
      </c>
      <c r="R14" s="10">
        <v>10</v>
      </c>
      <c r="S14" s="10">
        <v>62</v>
      </c>
      <c r="T14" s="10"/>
      <c r="U14" s="10"/>
      <c r="V14" s="10">
        <v>833</v>
      </c>
      <c r="W14" s="12">
        <v>41079</v>
      </c>
      <c r="X14" s="10" t="s">
        <v>122</v>
      </c>
      <c r="Y14" s="10">
        <v>206319032</v>
      </c>
      <c r="Z14" s="10">
        <v>14</v>
      </c>
      <c r="AA14" s="10">
        <v>2.25</v>
      </c>
      <c r="AB14" s="10">
        <v>1</v>
      </c>
      <c r="AC14" s="11">
        <v>4</v>
      </c>
      <c r="AD14" s="13">
        <v>178.93</v>
      </c>
    </row>
    <row r="15" spans="1:30">
      <c r="A15" s="9">
        <f t="shared" si="3"/>
        <v>8</v>
      </c>
      <c r="B15" s="10">
        <v>1</v>
      </c>
      <c r="C15" s="10">
        <v>5.75</v>
      </c>
      <c r="D15" s="6">
        <f t="shared" si="0"/>
        <v>20.59</v>
      </c>
      <c r="E15" s="5">
        <v>11</v>
      </c>
      <c r="F15" s="7">
        <v>3</v>
      </c>
      <c r="G15" s="6">
        <f t="shared" si="1"/>
        <v>156.6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69.599999999999994</v>
      </c>
      <c r="O15" s="10">
        <v>1</v>
      </c>
      <c r="P15" s="10">
        <v>1550</v>
      </c>
      <c r="Q15" s="10">
        <v>1500</v>
      </c>
      <c r="R15" s="10">
        <v>10</v>
      </c>
      <c r="S15" s="10">
        <v>61</v>
      </c>
      <c r="T15" s="10"/>
      <c r="U15" s="10"/>
      <c r="V15" s="10">
        <v>833</v>
      </c>
      <c r="W15" s="12">
        <v>41080</v>
      </c>
      <c r="X15" s="10" t="s">
        <v>121</v>
      </c>
      <c r="Y15" s="10">
        <v>206319036</v>
      </c>
      <c r="Z15" s="10">
        <v>14</v>
      </c>
      <c r="AA15" s="10">
        <v>5</v>
      </c>
      <c r="AB15" s="10">
        <v>1</v>
      </c>
      <c r="AC15" s="11">
        <v>9.5</v>
      </c>
      <c r="AD15" s="13">
        <v>175.74</v>
      </c>
    </row>
    <row r="16" spans="1:30">
      <c r="A16" s="9">
        <f t="shared" si="3"/>
        <v>9</v>
      </c>
      <c r="B16" s="10">
        <v>3</v>
      </c>
      <c r="C16" s="10">
        <v>3</v>
      </c>
      <c r="D16" s="6">
        <f t="shared" si="0"/>
        <v>45.239999999999995</v>
      </c>
      <c r="E16" s="5">
        <v>14</v>
      </c>
      <c r="F16" s="7">
        <v>4</v>
      </c>
      <c r="G16" s="6">
        <f t="shared" si="1"/>
        <v>199.51999999999998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67.569999999999993</v>
      </c>
      <c r="O16" s="10">
        <v>1</v>
      </c>
      <c r="P16" s="10">
        <v>1550</v>
      </c>
      <c r="Q16" s="10">
        <v>1500</v>
      </c>
      <c r="R16" s="10">
        <v>10</v>
      </c>
      <c r="S16" s="10">
        <v>61</v>
      </c>
      <c r="T16" s="10"/>
      <c r="U16" s="10"/>
      <c r="V16" s="10">
        <v>829</v>
      </c>
      <c r="W16" s="12">
        <v>41083</v>
      </c>
      <c r="X16" s="10" t="s">
        <v>122</v>
      </c>
      <c r="Y16" s="10">
        <v>206122031</v>
      </c>
      <c r="Z16" s="10">
        <v>14</v>
      </c>
      <c r="AA16" s="10">
        <v>5.5</v>
      </c>
      <c r="AB16" s="10">
        <v>1</v>
      </c>
      <c r="AC16" s="11">
        <v>5.75</v>
      </c>
      <c r="AD16" s="13">
        <v>180.67</v>
      </c>
    </row>
    <row r="17" spans="1:30">
      <c r="A17" s="9">
        <f t="shared" si="3"/>
        <v>10</v>
      </c>
      <c r="B17" s="10">
        <v>8</v>
      </c>
      <c r="C17" s="10">
        <v>1</v>
      </c>
      <c r="D17" s="6">
        <f t="shared" si="0"/>
        <v>112.52</v>
      </c>
      <c r="E17" s="5">
        <v>1</v>
      </c>
      <c r="F17" s="7">
        <v>8.75</v>
      </c>
      <c r="G17" s="6">
        <f t="shared" si="1"/>
        <v>24.069999999999997</v>
      </c>
      <c r="H17" s="5"/>
      <c r="I17" s="10"/>
      <c r="J17" s="6">
        <f t="shared" si="2"/>
        <v>0</v>
      </c>
      <c r="K17" s="5"/>
      <c r="L17" s="10"/>
      <c r="M17" s="8"/>
      <c r="N17" s="11">
        <v>68.44</v>
      </c>
      <c r="O17" s="10">
        <v>1</v>
      </c>
      <c r="P17" s="10">
        <v>1550</v>
      </c>
      <c r="Q17" s="10">
        <v>1500</v>
      </c>
      <c r="R17" s="10">
        <v>10</v>
      </c>
      <c r="S17" s="10">
        <v>61</v>
      </c>
      <c r="T17" s="10"/>
      <c r="U17" s="10"/>
      <c r="V17" s="10">
        <v>830</v>
      </c>
      <c r="W17" s="24" t="s">
        <v>142</v>
      </c>
      <c r="X17" s="10" t="s">
        <v>121</v>
      </c>
      <c r="Y17" s="10">
        <v>206319043</v>
      </c>
      <c r="Z17" s="10">
        <v>13</v>
      </c>
      <c r="AA17" s="10">
        <v>5.5</v>
      </c>
      <c r="AB17" s="10">
        <v>1</v>
      </c>
      <c r="AC17" s="11">
        <v>4</v>
      </c>
      <c r="AD17" s="13">
        <v>168.78</v>
      </c>
    </row>
    <row r="18" spans="1:30">
      <c r="A18" s="9">
        <f t="shared" si="3"/>
        <v>11</v>
      </c>
      <c r="B18" s="10">
        <v>13</v>
      </c>
      <c r="C18" s="10">
        <v>0</v>
      </c>
      <c r="D18" s="6">
        <f t="shared" si="0"/>
        <v>180.95999999999998</v>
      </c>
      <c r="E18" s="5">
        <v>1</v>
      </c>
      <c r="F18" s="7">
        <v>8.75</v>
      </c>
      <c r="G18" s="6">
        <f t="shared" si="1"/>
        <v>24.069999999999997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68.439999999999969</v>
      </c>
      <c r="O18" s="10">
        <v>1</v>
      </c>
      <c r="P18" s="10">
        <v>1550</v>
      </c>
      <c r="Q18" s="10">
        <v>1500</v>
      </c>
      <c r="R18" s="10">
        <v>10</v>
      </c>
      <c r="S18" s="10">
        <v>61</v>
      </c>
      <c r="T18" s="10"/>
      <c r="U18" s="10"/>
      <c r="V18" s="10">
        <v>828</v>
      </c>
      <c r="W18" s="24" t="s">
        <v>210</v>
      </c>
      <c r="X18" s="10" t="s">
        <v>122</v>
      </c>
      <c r="Y18" s="10">
        <v>206319049</v>
      </c>
      <c r="Z18" s="10">
        <v>14</v>
      </c>
      <c r="AA18" s="10">
        <v>5.75</v>
      </c>
      <c r="AB18" s="10">
        <v>1</v>
      </c>
      <c r="AC18" s="11">
        <v>6</v>
      </c>
      <c r="AD18" s="13">
        <v>180.67</v>
      </c>
    </row>
    <row r="19" spans="1:30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4</v>
      </c>
      <c r="F19" s="7">
        <v>9</v>
      </c>
      <c r="G19" s="6">
        <f t="shared" si="1"/>
        <v>66.11999999999999</v>
      </c>
      <c r="H19" s="5"/>
      <c r="I19" s="10"/>
      <c r="J19" s="6">
        <f t="shared" si="2"/>
        <v>0</v>
      </c>
      <c r="K19" s="5"/>
      <c r="L19" s="10"/>
      <c r="M19" s="8"/>
      <c r="N19" s="11">
        <v>65.83</v>
      </c>
      <c r="O19" s="10">
        <v>1</v>
      </c>
      <c r="P19" s="10">
        <v>1525</v>
      </c>
      <c r="Q19" s="10">
        <v>1500</v>
      </c>
      <c r="R19" s="10">
        <v>10</v>
      </c>
      <c r="S19" s="10">
        <v>62</v>
      </c>
      <c r="T19" s="10"/>
      <c r="U19" s="10"/>
      <c r="V19" s="10">
        <v>827</v>
      </c>
      <c r="W19" s="25" t="s">
        <v>211</v>
      </c>
      <c r="X19" s="10" t="s">
        <v>121</v>
      </c>
      <c r="Y19" s="10">
        <v>206122040</v>
      </c>
      <c r="Z19" s="10">
        <v>14</v>
      </c>
      <c r="AA19" s="10">
        <v>5.5</v>
      </c>
      <c r="AB19" s="10">
        <v>1</v>
      </c>
      <c r="AC19" s="11">
        <v>6.5</v>
      </c>
      <c r="AD19" s="13">
        <v>179.8</v>
      </c>
    </row>
    <row r="20" spans="1:30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9</v>
      </c>
      <c r="F20" s="7">
        <v>5</v>
      </c>
      <c r="G20" s="6">
        <f t="shared" si="1"/>
        <v>131.07999999999998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64.95999999999998</v>
      </c>
      <c r="O20" s="10">
        <v>1</v>
      </c>
      <c r="P20" s="10">
        <v>1500</v>
      </c>
      <c r="Q20" s="10">
        <v>1450</v>
      </c>
      <c r="R20" s="10">
        <v>10</v>
      </c>
      <c r="S20" s="10">
        <v>61</v>
      </c>
      <c r="T20" s="10"/>
      <c r="U20" s="10"/>
      <c r="V20" s="14">
        <v>827</v>
      </c>
      <c r="W20" s="42" t="s">
        <v>34</v>
      </c>
      <c r="X20" s="42"/>
      <c r="Y20" s="42"/>
      <c r="Z20" s="42"/>
      <c r="AA20" s="42"/>
      <c r="AB20" s="42"/>
      <c r="AC20" s="42"/>
      <c r="AD20" s="15">
        <v>1955.76</v>
      </c>
    </row>
    <row r="21" spans="1:30">
      <c r="A21" s="9">
        <f t="shared" si="3"/>
        <v>14</v>
      </c>
      <c r="B21" s="10">
        <v>1</v>
      </c>
      <c r="C21" s="10">
        <v>10</v>
      </c>
      <c r="D21" s="6">
        <f t="shared" si="0"/>
        <v>25.52</v>
      </c>
      <c r="E21" s="5">
        <v>14</v>
      </c>
      <c r="F21" s="7">
        <v>3</v>
      </c>
      <c r="G21" s="6">
        <f t="shared" si="1"/>
        <v>198.35999999999999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69.600000000000023</v>
      </c>
      <c r="O21" s="10">
        <v>1</v>
      </c>
      <c r="P21" s="10">
        <v>1500</v>
      </c>
      <c r="Q21" s="10">
        <v>1400</v>
      </c>
      <c r="R21" s="16">
        <v>10</v>
      </c>
      <c r="S21" s="10">
        <v>62</v>
      </c>
      <c r="T21" s="10"/>
      <c r="U21" s="10"/>
      <c r="V21" s="10">
        <v>824</v>
      </c>
      <c r="W21" s="35"/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6</v>
      </c>
      <c r="C22" s="10">
        <v>8</v>
      </c>
      <c r="D22" s="6">
        <f t="shared" si="0"/>
        <v>92.8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67.279999999999973</v>
      </c>
      <c r="O22" s="10">
        <v>1</v>
      </c>
      <c r="P22" s="10">
        <v>1500</v>
      </c>
      <c r="Q22" s="10">
        <v>1400</v>
      </c>
      <c r="R22" s="10">
        <v>10</v>
      </c>
      <c r="S22" s="10">
        <v>70</v>
      </c>
      <c r="T22" s="10"/>
      <c r="U22" s="10"/>
      <c r="V22" s="10">
        <v>824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11</v>
      </c>
      <c r="C23" s="10">
        <v>7</v>
      </c>
      <c r="D23" s="6">
        <f t="shared" si="0"/>
        <v>161.23999999999998</v>
      </c>
      <c r="E23" s="5">
        <v>1</v>
      </c>
      <c r="F23" s="7">
        <v>8.5</v>
      </c>
      <c r="G23" s="6">
        <f t="shared" si="1"/>
        <v>23.779999999999998</v>
      </c>
      <c r="H23" s="5"/>
      <c r="I23" s="10"/>
      <c r="J23" s="6">
        <f t="shared" si="2"/>
        <v>0</v>
      </c>
      <c r="K23" s="5"/>
      <c r="L23" s="10"/>
      <c r="M23" s="8"/>
      <c r="N23" s="11">
        <v>69.599999999999994</v>
      </c>
      <c r="O23" s="10">
        <v>1</v>
      </c>
      <c r="P23" s="10">
        <v>1500</v>
      </c>
      <c r="Q23" s="10">
        <v>1400</v>
      </c>
      <c r="R23" s="10">
        <v>10</v>
      </c>
      <c r="S23" s="10">
        <v>72</v>
      </c>
      <c r="T23" s="10"/>
      <c r="U23" s="10"/>
      <c r="V23" s="10">
        <v>823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14</v>
      </c>
      <c r="C24" s="10">
        <v>0</v>
      </c>
      <c r="D24" s="6">
        <f t="shared" si="0"/>
        <v>194.88</v>
      </c>
      <c r="E24" s="5">
        <v>3</v>
      </c>
      <c r="F24" s="7">
        <v>10</v>
      </c>
      <c r="G24" s="6">
        <f t="shared" si="1"/>
        <v>53.36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63.220000000000027</v>
      </c>
      <c r="O24" s="10">
        <v>1</v>
      </c>
      <c r="P24" s="10">
        <v>1500</v>
      </c>
      <c r="Q24" s="10">
        <v>1400</v>
      </c>
      <c r="R24" s="10">
        <v>10</v>
      </c>
      <c r="S24" s="10">
        <v>71</v>
      </c>
      <c r="T24" s="10"/>
      <c r="U24" s="10"/>
      <c r="V24" s="10">
        <v>821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8</v>
      </c>
      <c r="F25" s="7">
        <v>8</v>
      </c>
      <c r="G25" s="6">
        <f t="shared" si="1"/>
        <v>120.63999999999999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67.279999999999973</v>
      </c>
      <c r="O25" s="10">
        <v>1</v>
      </c>
      <c r="P25" s="10">
        <v>1500</v>
      </c>
      <c r="Q25" s="10">
        <v>1400</v>
      </c>
      <c r="R25" s="10">
        <v>10</v>
      </c>
      <c r="S25" s="10">
        <v>70</v>
      </c>
      <c r="T25" s="10"/>
      <c r="U25" s="10"/>
      <c r="V25" s="17">
        <v>820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13</v>
      </c>
      <c r="F26" s="7">
        <v>10</v>
      </c>
      <c r="G26" s="6">
        <f t="shared" si="1"/>
        <v>192.55999999999997</v>
      </c>
      <c r="H26" s="5"/>
      <c r="I26" s="10"/>
      <c r="J26" s="6">
        <f t="shared" si="2"/>
        <v>0</v>
      </c>
      <c r="K26" s="5"/>
      <c r="L26" s="10"/>
      <c r="M26" s="8"/>
      <c r="N26" s="11">
        <v>74.53</v>
      </c>
      <c r="O26" s="10">
        <v>1</v>
      </c>
      <c r="P26" s="10">
        <v>1500</v>
      </c>
      <c r="Q26" s="10">
        <v>1400</v>
      </c>
      <c r="R26" s="10">
        <v>10</v>
      </c>
      <c r="S26" s="10">
        <v>70</v>
      </c>
      <c r="T26" s="10"/>
      <c r="U26" s="10"/>
      <c r="V26" s="10">
        <v>821</v>
      </c>
      <c r="W26" s="44" t="s">
        <v>37</v>
      </c>
      <c r="X26" s="44"/>
      <c r="Y26" s="44"/>
      <c r="Z26" s="44"/>
      <c r="AA26" s="44"/>
      <c r="AB26" s="44"/>
      <c r="AC26" s="39">
        <v>150.80000000000001</v>
      </c>
      <c r="AD26" s="39"/>
    </row>
    <row r="27" spans="1:30">
      <c r="A27" s="9">
        <f t="shared" si="3"/>
        <v>20</v>
      </c>
      <c r="B27" s="10">
        <v>5</v>
      </c>
      <c r="C27" s="10">
        <v>2</v>
      </c>
      <c r="D27" s="6">
        <f t="shared" si="0"/>
        <v>71.92</v>
      </c>
      <c r="E27" s="5">
        <v>1</v>
      </c>
      <c r="F27" s="7">
        <v>9.5</v>
      </c>
      <c r="G27" s="6">
        <f t="shared" si="1"/>
        <v>24.939999999999998</v>
      </c>
      <c r="H27" s="5"/>
      <c r="I27" s="10"/>
      <c r="J27" s="6">
        <f t="shared" si="2"/>
        <v>0</v>
      </c>
      <c r="K27" s="5"/>
      <c r="L27" s="10"/>
      <c r="M27" s="8"/>
      <c r="N27" s="11">
        <v>61.48</v>
      </c>
      <c r="O27" s="10">
        <v>1</v>
      </c>
      <c r="P27" s="10">
        <v>1500</v>
      </c>
      <c r="Q27" s="10">
        <v>1400</v>
      </c>
      <c r="R27" s="10">
        <v>10</v>
      </c>
      <c r="S27" s="10">
        <v>71</v>
      </c>
      <c r="T27" s="10"/>
      <c r="U27" s="10"/>
      <c r="V27" s="10">
        <v>821</v>
      </c>
      <c r="W27" s="38" t="s">
        <v>13</v>
      </c>
      <c r="X27" s="38"/>
      <c r="Y27" s="38"/>
      <c r="Z27" s="38"/>
      <c r="AA27" s="38"/>
      <c r="AB27" s="38"/>
      <c r="AC27" s="39">
        <v>1955.76</v>
      </c>
      <c r="AD27" s="39"/>
    </row>
    <row r="28" spans="1:30">
      <c r="A28" s="9">
        <f t="shared" si="3"/>
        <v>21</v>
      </c>
      <c r="B28" s="10">
        <v>10</v>
      </c>
      <c r="C28" s="10">
        <v>0</v>
      </c>
      <c r="D28" s="6">
        <f t="shared" si="0"/>
        <v>139.19999999999999</v>
      </c>
      <c r="E28" s="5">
        <v>1</v>
      </c>
      <c r="F28" s="7">
        <v>10</v>
      </c>
      <c r="G28" s="6">
        <f t="shared" si="1"/>
        <v>25.52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67.86</v>
      </c>
      <c r="O28" s="10">
        <v>1</v>
      </c>
      <c r="P28" s="10">
        <v>1500</v>
      </c>
      <c r="Q28" s="10">
        <v>1400</v>
      </c>
      <c r="R28" s="10">
        <v>10</v>
      </c>
      <c r="S28" s="10">
        <v>65</v>
      </c>
      <c r="T28" s="10"/>
      <c r="U28" s="10"/>
      <c r="V28" s="10">
        <v>818</v>
      </c>
      <c r="W28" s="38" t="s">
        <v>38</v>
      </c>
      <c r="X28" s="38"/>
      <c r="Y28" s="38"/>
      <c r="Z28" s="38"/>
      <c r="AA28" s="38"/>
      <c r="AB28" s="38"/>
      <c r="AC28" s="39">
        <v>74.239999999999995</v>
      </c>
      <c r="AD28" s="39"/>
    </row>
    <row r="29" spans="1:30">
      <c r="A29" s="9">
        <f t="shared" si="3"/>
        <v>22</v>
      </c>
      <c r="B29" s="10">
        <v>14</v>
      </c>
      <c r="C29" s="10">
        <v>3</v>
      </c>
      <c r="D29" s="6">
        <f t="shared" si="0"/>
        <v>198.35999999999999</v>
      </c>
      <c r="E29" s="5">
        <v>2</v>
      </c>
      <c r="F29" s="7">
        <v>7</v>
      </c>
      <c r="G29" s="6">
        <f t="shared" si="1"/>
        <v>35.96</v>
      </c>
      <c r="H29" s="5"/>
      <c r="I29" s="10"/>
      <c r="J29" s="6"/>
      <c r="K29" s="5"/>
      <c r="L29" s="10"/>
      <c r="M29" s="8"/>
      <c r="N29" s="11">
        <f>IF(B29=0,0,(D29+G29)-(D28+G28))</f>
        <v>69.599999999999994</v>
      </c>
      <c r="O29" s="10">
        <v>1</v>
      </c>
      <c r="P29" s="10">
        <v>1500</v>
      </c>
      <c r="Q29" s="10">
        <v>1400</v>
      </c>
      <c r="R29" s="10">
        <v>10</v>
      </c>
      <c r="S29" s="10">
        <v>67</v>
      </c>
      <c r="T29" s="10"/>
      <c r="U29" s="10"/>
      <c r="V29" s="10">
        <v>817</v>
      </c>
      <c r="W29" s="38" t="s">
        <v>11</v>
      </c>
      <c r="X29" s="38"/>
      <c r="Y29" s="38"/>
      <c r="Z29" s="38"/>
      <c r="AA29" s="38"/>
      <c r="AB29" s="38"/>
      <c r="AC29" s="39">
        <v>2032.32</v>
      </c>
      <c r="AD29" s="39"/>
    </row>
    <row r="30" spans="1:30">
      <c r="A30" s="9">
        <f t="shared" si="3"/>
        <v>23</v>
      </c>
      <c r="B30" s="10">
        <v>1</v>
      </c>
      <c r="C30" s="10">
        <v>5.75</v>
      </c>
      <c r="D30" s="6">
        <f t="shared" si="0"/>
        <v>20.59</v>
      </c>
      <c r="E30" s="5">
        <v>7</v>
      </c>
      <c r="F30" s="7">
        <v>10</v>
      </c>
      <c r="G30" s="6">
        <f t="shared" si="1"/>
        <v>109.03999999999999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75.98</v>
      </c>
      <c r="O30" s="10">
        <v>1</v>
      </c>
      <c r="P30" s="10">
        <v>1500</v>
      </c>
      <c r="Q30" s="10">
        <v>1400</v>
      </c>
      <c r="R30" s="10">
        <v>10</v>
      </c>
      <c r="S30" s="10">
        <v>65</v>
      </c>
      <c r="T30" s="10"/>
      <c r="U30" s="10"/>
      <c r="V30" s="10">
        <v>814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</v>
      </c>
      <c r="C31" s="10">
        <v>5.75</v>
      </c>
      <c r="D31" s="6">
        <f t="shared" si="0"/>
        <v>20.59</v>
      </c>
      <c r="E31" s="5">
        <v>12</v>
      </c>
      <c r="F31" s="7">
        <v>10</v>
      </c>
      <c r="G31" s="6">
        <f t="shared" si="1"/>
        <v>178.64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69.599999999999994</v>
      </c>
      <c r="O31" s="10">
        <v>1</v>
      </c>
      <c r="P31" s="10">
        <v>1500</v>
      </c>
      <c r="Q31" s="10">
        <v>1400</v>
      </c>
      <c r="R31" s="10">
        <v>10</v>
      </c>
      <c r="S31" s="10">
        <v>71</v>
      </c>
      <c r="T31" s="10"/>
      <c r="U31" s="10"/>
      <c r="V31" s="10">
        <v>815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5</v>
      </c>
      <c r="C32" s="10">
        <v>7</v>
      </c>
      <c r="D32" s="6">
        <f t="shared" si="0"/>
        <v>77.72</v>
      </c>
      <c r="E32" s="5">
        <v>13</v>
      </c>
      <c r="F32" s="7">
        <v>4</v>
      </c>
      <c r="G32" s="6">
        <f t="shared" si="1"/>
        <v>185.6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64.09</v>
      </c>
      <c r="O32" s="10">
        <v>1</v>
      </c>
      <c r="P32" s="10">
        <v>1500</v>
      </c>
      <c r="Q32" s="10">
        <v>1400</v>
      </c>
      <c r="R32" s="10">
        <v>10</v>
      </c>
      <c r="S32" s="10">
        <v>70</v>
      </c>
      <c r="T32" s="10"/>
      <c r="U32" s="10"/>
      <c r="V32" s="10">
        <v>813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10</v>
      </c>
      <c r="C33" s="10">
        <v>3</v>
      </c>
      <c r="D33" s="6">
        <f t="shared" si="0"/>
        <v>142.67999999999998</v>
      </c>
      <c r="E33" s="5">
        <v>1</v>
      </c>
      <c r="F33" s="7">
        <v>4</v>
      </c>
      <c r="G33" s="6">
        <f t="shared" si="1"/>
        <v>18.559999999999999</v>
      </c>
      <c r="H33" s="5"/>
      <c r="I33" s="10"/>
      <c r="J33" s="6">
        <f t="shared" si="4"/>
        <v>0</v>
      </c>
      <c r="K33" s="5"/>
      <c r="L33" s="10"/>
      <c r="M33" s="8"/>
      <c r="N33" s="11">
        <v>66.7</v>
      </c>
      <c r="O33" s="10">
        <v>1</v>
      </c>
      <c r="P33" s="10">
        <v>1500</v>
      </c>
      <c r="Q33" s="10">
        <v>1400</v>
      </c>
      <c r="R33" s="10">
        <v>10</v>
      </c>
      <c r="S33" s="10">
        <v>70</v>
      </c>
      <c r="T33" s="10"/>
      <c r="U33" s="10"/>
      <c r="V33" s="10">
        <v>811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3</v>
      </c>
      <c r="D34" s="6">
        <f t="shared" si="0"/>
        <v>198.35999999999999</v>
      </c>
      <c r="E34" s="5">
        <v>2</v>
      </c>
      <c r="F34" s="7">
        <v>4</v>
      </c>
      <c r="G34" s="6">
        <f t="shared" si="1"/>
        <v>32.479999999999997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69.599999999999994</v>
      </c>
      <c r="O34" s="10">
        <v>1</v>
      </c>
      <c r="P34" s="10">
        <v>1500</v>
      </c>
      <c r="Q34" s="10">
        <v>1400</v>
      </c>
      <c r="R34" s="10">
        <v>10</v>
      </c>
      <c r="S34" s="10">
        <v>71</v>
      </c>
      <c r="T34" s="10"/>
      <c r="U34" s="10"/>
      <c r="V34" s="10">
        <v>809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6</v>
      </c>
      <c r="D35" s="6">
        <f t="shared" si="0"/>
        <v>20.88</v>
      </c>
      <c r="E35" s="5">
        <v>7</v>
      </c>
      <c r="F35" s="7">
        <v>2</v>
      </c>
      <c r="G35" s="6">
        <f t="shared" si="1"/>
        <v>99.759999999999991</v>
      </c>
      <c r="H35" s="5"/>
      <c r="I35" s="10"/>
      <c r="J35" s="6">
        <f t="shared" si="4"/>
        <v>0</v>
      </c>
      <c r="K35" s="5"/>
      <c r="L35" s="10"/>
      <c r="M35" s="8"/>
      <c r="N35" s="11">
        <v>70.47</v>
      </c>
      <c r="O35" s="10">
        <v>1</v>
      </c>
      <c r="P35" s="10">
        <v>1500</v>
      </c>
      <c r="Q35" s="10">
        <v>1400</v>
      </c>
      <c r="R35" s="10">
        <v>10</v>
      </c>
      <c r="S35" s="10">
        <v>70</v>
      </c>
      <c r="T35" s="10"/>
      <c r="U35" s="10"/>
      <c r="V35" s="10">
        <v>809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12</v>
      </c>
      <c r="F36" s="7">
        <v>3</v>
      </c>
      <c r="G36" s="6">
        <f t="shared" si="1"/>
        <v>170.51999999999998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70.759999999999991</v>
      </c>
      <c r="O36" s="10">
        <v>1</v>
      </c>
      <c r="P36" s="10">
        <v>1500</v>
      </c>
      <c r="Q36" s="10">
        <v>1400</v>
      </c>
      <c r="R36" s="10">
        <v>10</v>
      </c>
      <c r="S36" s="10">
        <v>70</v>
      </c>
      <c r="T36" s="10"/>
      <c r="U36" s="10"/>
      <c r="V36" s="10">
        <v>806</v>
      </c>
      <c r="W36" s="34"/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4</v>
      </c>
      <c r="C37" s="10">
        <v>0</v>
      </c>
      <c r="D37" s="6">
        <f t="shared" si="0"/>
        <v>55.679999999999993</v>
      </c>
      <c r="E37" s="5">
        <v>1</v>
      </c>
      <c r="F37" s="7">
        <v>10</v>
      </c>
      <c r="G37" s="6">
        <f t="shared" si="1"/>
        <v>25.52</v>
      </c>
      <c r="H37" s="5"/>
      <c r="I37" s="10"/>
      <c r="J37" s="6">
        <f t="shared" si="4"/>
        <v>0</v>
      </c>
      <c r="K37" s="5"/>
      <c r="L37" s="10"/>
      <c r="M37" s="8"/>
      <c r="N37" s="11">
        <v>69.599999999999994</v>
      </c>
      <c r="O37" s="10">
        <v>1</v>
      </c>
      <c r="P37" s="10">
        <v>1500</v>
      </c>
      <c r="Q37" s="10">
        <v>1400</v>
      </c>
      <c r="R37" s="10">
        <v>10</v>
      </c>
      <c r="S37" s="10">
        <v>70</v>
      </c>
      <c r="T37" s="10"/>
      <c r="U37" s="10"/>
      <c r="V37" s="10">
        <v>807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9</v>
      </c>
      <c r="C39" s="10">
        <v>0</v>
      </c>
      <c r="D39" s="6">
        <f t="shared" si="0"/>
        <v>125.27999999999999</v>
      </c>
      <c r="E39" s="5">
        <v>1</v>
      </c>
      <c r="F39" s="7">
        <v>10</v>
      </c>
      <c r="G39" s="6">
        <f t="shared" si="1"/>
        <v>25.52</v>
      </c>
      <c r="H39" s="5"/>
      <c r="I39" s="10"/>
      <c r="J39" s="6">
        <f t="shared" si="4"/>
        <v>0</v>
      </c>
      <c r="K39" s="5"/>
      <c r="L39" s="10"/>
      <c r="M39" s="8"/>
      <c r="N39" s="11">
        <v>69.599999999999994</v>
      </c>
      <c r="O39" s="10">
        <v>0</v>
      </c>
      <c r="P39" s="10">
        <v>1500</v>
      </c>
      <c r="Q39" s="10">
        <v>1400</v>
      </c>
      <c r="R39" s="10">
        <v>10</v>
      </c>
      <c r="S39" s="10">
        <v>71</v>
      </c>
      <c r="T39" s="10"/>
      <c r="U39" s="10"/>
      <c r="V39" s="10">
        <v>807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2032.3199999999995</v>
      </c>
      <c r="O40" s="20"/>
      <c r="T40" s="22" t="s">
        <v>34</v>
      </c>
      <c r="U40" s="20">
        <f>SUM(U9:U39)</f>
        <v>0</v>
      </c>
      <c r="V40" s="20">
        <f>SUM(V9:V39)</f>
        <v>24675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2032.3199999999995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24675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L38" sqref="L38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4" width="10.1640625" customWidth="1"/>
    <col min="25" max="25" width="12.33203125" customWidth="1"/>
    <col min="26" max="26" width="4.1640625" customWidth="1"/>
    <col min="27" max="27" width="5.6640625" customWidth="1"/>
    <col min="28" max="28" width="5.1640625" customWidth="1"/>
    <col min="29" max="29" width="5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2</v>
      </c>
      <c r="C8" s="5">
        <v>9</v>
      </c>
      <c r="D8" s="6">
        <f t="shared" ref="D8:D23" si="0">((+B8*12)+C8)*1.16</f>
        <v>38.279999999999994</v>
      </c>
      <c r="E8" s="5">
        <v>3</v>
      </c>
      <c r="F8" s="7">
        <v>8</v>
      </c>
      <c r="G8" s="6">
        <f t="shared" ref="G8:G30" si="1">((+E8*12)+F8)*1.16</f>
        <v>51.04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2</v>
      </c>
      <c r="C9" s="10">
        <v>9</v>
      </c>
      <c r="D9" s="6">
        <f t="shared" si="0"/>
        <v>38.279999999999994</v>
      </c>
      <c r="E9" s="5">
        <v>8</v>
      </c>
      <c r="F9" s="7">
        <v>5</v>
      </c>
      <c r="G9" s="6">
        <f t="shared" si="1"/>
        <v>117.16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66.12</v>
      </c>
      <c r="O9" s="10">
        <v>1</v>
      </c>
      <c r="P9" s="10">
        <v>1575</v>
      </c>
      <c r="Q9" s="10">
        <v>1600</v>
      </c>
      <c r="R9" s="10">
        <v>10</v>
      </c>
      <c r="S9" s="10">
        <v>64</v>
      </c>
      <c r="T9" s="10"/>
      <c r="U9" s="10"/>
      <c r="V9" s="10">
        <v>863</v>
      </c>
      <c r="W9" s="12">
        <v>41033</v>
      </c>
      <c r="X9" s="10" t="s">
        <v>121</v>
      </c>
      <c r="Y9" s="10">
        <v>205016009</v>
      </c>
      <c r="Z9" s="10">
        <v>13</v>
      </c>
      <c r="AA9" s="10">
        <v>4.75</v>
      </c>
      <c r="AB9" s="10">
        <v>1</v>
      </c>
      <c r="AC9" s="11">
        <v>4</v>
      </c>
      <c r="AD9" s="13">
        <v>176.91</v>
      </c>
    </row>
    <row r="10" spans="1:30">
      <c r="A10" s="9">
        <f t="shared" ref="A10:A36" si="3">SUM(A9+1)</f>
        <v>3</v>
      </c>
      <c r="B10" s="10">
        <v>2</v>
      </c>
      <c r="C10" s="10">
        <v>9</v>
      </c>
      <c r="D10" s="6">
        <f t="shared" si="0"/>
        <v>38.279999999999994</v>
      </c>
      <c r="E10" s="5">
        <v>13</v>
      </c>
      <c r="F10" s="7">
        <v>0</v>
      </c>
      <c r="G10" s="6">
        <f t="shared" si="1"/>
        <v>180.95999999999998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63.799999999999983</v>
      </c>
      <c r="O10" s="10">
        <v>1</v>
      </c>
      <c r="P10" s="10">
        <v>1575</v>
      </c>
      <c r="Q10" s="10">
        <v>1600</v>
      </c>
      <c r="R10" s="10">
        <v>10</v>
      </c>
      <c r="S10" s="10">
        <v>63</v>
      </c>
      <c r="T10" s="10"/>
      <c r="U10" s="10"/>
      <c r="V10" s="10">
        <v>851</v>
      </c>
      <c r="W10" s="12" t="s">
        <v>212</v>
      </c>
      <c r="X10" s="10" t="s">
        <v>121</v>
      </c>
      <c r="Y10" s="10">
        <v>205122010</v>
      </c>
      <c r="Z10" s="10">
        <v>11</v>
      </c>
      <c r="AA10" s="10">
        <v>8.25</v>
      </c>
      <c r="AB10" s="10">
        <v>1</v>
      </c>
      <c r="AC10" s="11">
        <v>3.75</v>
      </c>
      <c r="AD10" s="13">
        <v>144.19999999999999</v>
      </c>
    </row>
    <row r="11" spans="1:30">
      <c r="A11" s="9">
        <f t="shared" si="3"/>
        <v>4</v>
      </c>
      <c r="B11" s="10">
        <v>9</v>
      </c>
      <c r="C11" s="10">
        <v>7</v>
      </c>
      <c r="D11" s="6">
        <f t="shared" si="0"/>
        <v>133.39999999999998</v>
      </c>
      <c r="E11" s="5">
        <v>1</v>
      </c>
      <c r="F11" s="7">
        <v>4</v>
      </c>
      <c r="G11" s="6">
        <f t="shared" si="1"/>
        <v>18.559999999999999</v>
      </c>
      <c r="H11" s="5"/>
      <c r="I11" s="10"/>
      <c r="J11" s="6">
        <f t="shared" si="2"/>
        <v>0</v>
      </c>
      <c r="K11" s="5"/>
      <c r="L11" s="10" t="s">
        <v>64</v>
      </c>
      <c r="M11" s="8"/>
      <c r="N11" s="11">
        <v>109.63</v>
      </c>
      <c r="O11" s="10">
        <v>1</v>
      </c>
      <c r="P11" s="10">
        <v>1575</v>
      </c>
      <c r="Q11" s="10">
        <v>1575</v>
      </c>
      <c r="R11" s="10">
        <v>10</v>
      </c>
      <c r="S11" s="10">
        <v>58</v>
      </c>
      <c r="T11" s="10"/>
      <c r="U11" s="10"/>
      <c r="V11" s="10">
        <v>872</v>
      </c>
      <c r="W11" s="12" t="s">
        <v>213</v>
      </c>
      <c r="X11" s="10" t="s">
        <v>122</v>
      </c>
      <c r="Y11" s="10">
        <v>205016021</v>
      </c>
      <c r="Z11" s="10">
        <v>13</v>
      </c>
      <c r="AA11" s="10">
        <v>7</v>
      </c>
      <c r="AB11" s="10">
        <v>1</v>
      </c>
      <c r="AC11" s="11">
        <v>4</v>
      </c>
      <c r="AD11" s="13">
        <v>170.52</v>
      </c>
    </row>
    <row r="12" spans="1:30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1</v>
      </c>
      <c r="F12" s="7">
        <v>11</v>
      </c>
      <c r="G12" s="6">
        <f t="shared" si="1"/>
        <v>26.68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73.080000000000013</v>
      </c>
      <c r="O12" s="10">
        <v>1</v>
      </c>
      <c r="P12" s="10">
        <v>1575</v>
      </c>
      <c r="Q12" s="10">
        <v>1575</v>
      </c>
      <c r="R12" s="10">
        <v>10</v>
      </c>
      <c r="S12" s="10">
        <v>64</v>
      </c>
      <c r="T12" s="10"/>
      <c r="U12" s="10"/>
      <c r="V12" s="10">
        <v>870</v>
      </c>
      <c r="W12" s="12">
        <v>41040</v>
      </c>
      <c r="X12" s="10" t="s">
        <v>121</v>
      </c>
      <c r="Y12" s="10">
        <v>205016024</v>
      </c>
      <c r="Z12" s="10">
        <v>14</v>
      </c>
      <c r="AA12" s="10">
        <v>0</v>
      </c>
      <c r="AB12" s="10">
        <v>1</v>
      </c>
      <c r="AC12" s="11">
        <v>4.25</v>
      </c>
      <c r="AD12" s="13">
        <v>176.03</v>
      </c>
    </row>
    <row r="13" spans="1:30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6</v>
      </c>
      <c r="F13" s="7">
        <v>8</v>
      </c>
      <c r="G13" s="6">
        <f t="shared" si="1"/>
        <v>92.8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66.119999999999976</v>
      </c>
      <c r="O13" s="10">
        <v>1</v>
      </c>
      <c r="P13" s="10">
        <v>1575</v>
      </c>
      <c r="Q13" s="10">
        <v>1575</v>
      </c>
      <c r="R13" s="10">
        <v>10</v>
      </c>
      <c r="S13" s="10">
        <v>63</v>
      </c>
      <c r="T13" s="10"/>
      <c r="U13" s="10"/>
      <c r="V13" s="10">
        <v>866</v>
      </c>
      <c r="W13" s="12">
        <v>41043</v>
      </c>
      <c r="X13" s="10" t="s">
        <v>122</v>
      </c>
      <c r="Y13" s="10">
        <v>205319014</v>
      </c>
      <c r="Z13" s="10">
        <v>14</v>
      </c>
      <c r="AA13" s="10">
        <v>5.75</v>
      </c>
      <c r="AB13" s="10">
        <v>1</v>
      </c>
      <c r="AC13" s="11">
        <v>6</v>
      </c>
      <c r="AD13" s="13">
        <v>180.67</v>
      </c>
    </row>
    <row r="14" spans="1:30">
      <c r="A14" s="9">
        <f t="shared" si="3"/>
        <v>7</v>
      </c>
      <c r="B14" s="10">
        <v>14</v>
      </c>
      <c r="C14" s="10">
        <v>3</v>
      </c>
      <c r="D14" s="6">
        <f t="shared" si="0"/>
        <v>198.35999999999999</v>
      </c>
      <c r="E14" s="5">
        <v>1</v>
      </c>
      <c r="F14" s="7">
        <v>3.75</v>
      </c>
      <c r="G14" s="6">
        <f t="shared" si="1"/>
        <v>18.27</v>
      </c>
      <c r="H14" s="5"/>
      <c r="I14" s="10"/>
      <c r="J14" s="6">
        <f t="shared" si="2"/>
        <v>0</v>
      </c>
      <c r="K14" s="5"/>
      <c r="L14" s="10"/>
      <c r="M14" s="8"/>
      <c r="N14" s="11">
        <v>69.67</v>
      </c>
      <c r="O14" s="10">
        <v>1</v>
      </c>
      <c r="P14" s="10">
        <v>1575</v>
      </c>
      <c r="Q14" s="10">
        <v>1575</v>
      </c>
      <c r="R14" s="10">
        <v>10</v>
      </c>
      <c r="S14" s="10">
        <v>63</v>
      </c>
      <c r="T14" s="10"/>
      <c r="U14" s="10"/>
      <c r="V14" s="10">
        <v>865</v>
      </c>
      <c r="W14" s="12">
        <v>41046</v>
      </c>
      <c r="X14" s="10" t="s">
        <v>121</v>
      </c>
      <c r="Y14" s="10">
        <v>205048023</v>
      </c>
      <c r="Z14" s="10">
        <v>14</v>
      </c>
      <c r="AA14" s="10">
        <v>4.5</v>
      </c>
      <c r="AB14" s="10">
        <v>1</v>
      </c>
      <c r="AC14" s="11">
        <v>3.5</v>
      </c>
      <c r="AD14" s="13">
        <v>182</v>
      </c>
    </row>
    <row r="15" spans="1:30">
      <c r="A15" s="9">
        <f t="shared" si="3"/>
        <v>8</v>
      </c>
      <c r="B15" s="10">
        <v>14</v>
      </c>
      <c r="C15" s="10">
        <v>0</v>
      </c>
      <c r="D15" s="6">
        <f t="shared" si="0"/>
        <v>194.88</v>
      </c>
      <c r="E15" s="5">
        <v>5</v>
      </c>
      <c r="F15" s="7">
        <v>8</v>
      </c>
      <c r="G15" s="6">
        <f t="shared" si="1"/>
        <v>78.88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57.129999999999995</v>
      </c>
      <c r="O15" s="10">
        <v>1</v>
      </c>
      <c r="P15" s="10">
        <v>1575</v>
      </c>
      <c r="Q15" s="10">
        <v>1575</v>
      </c>
      <c r="R15" s="10">
        <v>10</v>
      </c>
      <c r="S15" s="10">
        <v>60</v>
      </c>
      <c r="T15" s="10"/>
      <c r="U15" s="10"/>
      <c r="V15" s="10">
        <v>866</v>
      </c>
      <c r="W15" s="12">
        <v>41048</v>
      </c>
      <c r="X15" s="10" t="s">
        <v>122</v>
      </c>
      <c r="Y15" s="10">
        <v>205319022</v>
      </c>
      <c r="Z15" s="10">
        <v>14</v>
      </c>
      <c r="AA15" s="10">
        <v>6.75</v>
      </c>
      <c r="AB15" s="10">
        <v>1</v>
      </c>
      <c r="AC15" s="11">
        <v>10</v>
      </c>
      <c r="AD15" s="13">
        <v>177.19</v>
      </c>
    </row>
    <row r="16" spans="1:30">
      <c r="A16" s="9">
        <f t="shared" si="3"/>
        <v>9</v>
      </c>
      <c r="B16" s="10">
        <v>13</v>
      </c>
      <c r="C16" s="10">
        <v>6</v>
      </c>
      <c r="D16" s="6">
        <f t="shared" si="0"/>
        <v>187.92</v>
      </c>
      <c r="E16" s="5">
        <v>10</v>
      </c>
      <c r="F16" s="7">
        <v>0</v>
      </c>
      <c r="G16" s="6">
        <f t="shared" si="1"/>
        <v>139.19999999999999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53.360000000000014</v>
      </c>
      <c r="O16" s="10">
        <v>1</v>
      </c>
      <c r="P16" s="10">
        <v>1575</v>
      </c>
      <c r="Q16" s="10">
        <v>1575</v>
      </c>
      <c r="R16" s="10">
        <v>10</v>
      </c>
      <c r="S16" s="10">
        <v>62</v>
      </c>
      <c r="T16" s="10"/>
      <c r="U16" s="10"/>
      <c r="V16" s="10">
        <v>864</v>
      </c>
      <c r="W16" s="12">
        <v>41052</v>
      </c>
      <c r="X16" s="10" t="s">
        <v>121</v>
      </c>
      <c r="Y16" s="10">
        <v>205016039</v>
      </c>
      <c r="Z16" s="10">
        <v>14</v>
      </c>
      <c r="AA16" s="10">
        <v>0.5</v>
      </c>
      <c r="AB16" s="10">
        <v>1</v>
      </c>
      <c r="AC16" s="11">
        <v>4.25</v>
      </c>
      <c r="AD16" s="13">
        <v>176.61</v>
      </c>
    </row>
    <row r="17" spans="1:30">
      <c r="A17" s="9">
        <f t="shared" si="3"/>
        <v>10</v>
      </c>
      <c r="B17" s="10">
        <v>13</v>
      </c>
      <c r="C17" s="10">
        <v>6</v>
      </c>
      <c r="D17" s="6">
        <f t="shared" si="0"/>
        <v>187.92</v>
      </c>
      <c r="E17" s="5">
        <v>13</v>
      </c>
      <c r="F17" s="7">
        <v>8</v>
      </c>
      <c r="G17" s="6">
        <f t="shared" si="1"/>
        <v>190.23999999999998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51.039999999999964</v>
      </c>
      <c r="O17" s="10">
        <v>1</v>
      </c>
      <c r="P17" s="10">
        <v>1575</v>
      </c>
      <c r="Q17" s="10">
        <v>1575</v>
      </c>
      <c r="R17" s="10">
        <v>10</v>
      </c>
      <c r="S17" s="10">
        <v>61</v>
      </c>
      <c r="T17" s="10"/>
      <c r="U17" s="10"/>
      <c r="V17" s="10">
        <v>863</v>
      </c>
      <c r="W17" s="24" t="s">
        <v>214</v>
      </c>
      <c r="X17" s="10" t="s">
        <v>122</v>
      </c>
      <c r="Y17" s="10">
        <v>205122036</v>
      </c>
      <c r="Z17" s="10">
        <v>14</v>
      </c>
      <c r="AA17" s="10">
        <v>5.75</v>
      </c>
      <c r="AB17" s="10">
        <v>1</v>
      </c>
      <c r="AC17" s="11">
        <v>3.5</v>
      </c>
      <c r="AD17" s="13">
        <v>183.57</v>
      </c>
    </row>
    <row r="18" spans="1:30">
      <c r="A18" s="9">
        <f t="shared" si="3"/>
        <v>11</v>
      </c>
      <c r="B18" s="10">
        <v>5</v>
      </c>
      <c r="C18" s="10">
        <v>8</v>
      </c>
      <c r="D18" s="6">
        <f t="shared" si="0"/>
        <v>78.88</v>
      </c>
      <c r="E18" s="5">
        <v>13</v>
      </c>
      <c r="F18" s="7">
        <v>8</v>
      </c>
      <c r="G18" s="6">
        <f t="shared" si="1"/>
        <v>190.23999999999998</v>
      </c>
      <c r="H18" s="5"/>
      <c r="I18" s="10"/>
      <c r="J18" s="6">
        <f t="shared" si="2"/>
        <v>0</v>
      </c>
      <c r="K18" s="5"/>
      <c r="L18" s="10"/>
      <c r="M18" s="8"/>
      <c r="N18" s="11">
        <v>61.48</v>
      </c>
      <c r="O18" s="10">
        <v>1</v>
      </c>
      <c r="P18" s="10">
        <v>1575</v>
      </c>
      <c r="Q18" s="10">
        <v>1575</v>
      </c>
      <c r="R18" s="10">
        <v>10</v>
      </c>
      <c r="S18" s="10">
        <v>63</v>
      </c>
      <c r="T18" s="10"/>
      <c r="U18" s="10"/>
      <c r="V18" s="10">
        <v>862</v>
      </c>
      <c r="W18" s="24" t="s">
        <v>151</v>
      </c>
      <c r="X18" s="10" t="s">
        <v>121</v>
      </c>
      <c r="Y18" s="10">
        <v>205123015</v>
      </c>
      <c r="Z18" s="10">
        <v>14</v>
      </c>
      <c r="AA18" s="10">
        <v>4.5</v>
      </c>
      <c r="AB18" s="10">
        <v>1</v>
      </c>
      <c r="AC18" s="11">
        <v>4.25</v>
      </c>
      <c r="AD18" s="13">
        <v>181.25</v>
      </c>
    </row>
    <row r="19" spans="1:30">
      <c r="A19" s="9">
        <f t="shared" si="3"/>
        <v>12</v>
      </c>
      <c r="B19" s="10">
        <v>10</v>
      </c>
      <c r="C19" s="10">
        <v>0</v>
      </c>
      <c r="D19" s="6">
        <f t="shared" si="0"/>
        <v>139.19999999999999</v>
      </c>
      <c r="E19" s="5">
        <v>1</v>
      </c>
      <c r="F19" s="7">
        <v>4.25</v>
      </c>
      <c r="G19" s="6">
        <f t="shared" si="1"/>
        <v>18.849999999999998</v>
      </c>
      <c r="H19" s="5"/>
      <c r="I19" s="10"/>
      <c r="J19" s="6">
        <f t="shared" si="2"/>
        <v>0</v>
      </c>
      <c r="K19" s="5"/>
      <c r="L19" s="10"/>
      <c r="M19" s="8"/>
      <c r="N19" s="11">
        <v>64.959999999999994</v>
      </c>
      <c r="O19" s="10">
        <v>1</v>
      </c>
      <c r="P19" s="10">
        <v>1575</v>
      </c>
      <c r="Q19" s="10">
        <v>1575</v>
      </c>
      <c r="R19" s="10">
        <v>10</v>
      </c>
      <c r="S19" s="10">
        <v>63</v>
      </c>
      <c r="T19" s="10"/>
      <c r="U19" s="10"/>
      <c r="V19" s="10">
        <v>860</v>
      </c>
      <c r="W19" s="24" t="s">
        <v>215</v>
      </c>
      <c r="X19" s="10" t="s">
        <v>122</v>
      </c>
      <c r="Y19" s="10">
        <v>206319001</v>
      </c>
      <c r="Z19" s="10">
        <v>14</v>
      </c>
      <c r="AA19" s="10">
        <v>7</v>
      </c>
      <c r="AB19" s="10">
        <v>1</v>
      </c>
      <c r="AC19" s="11">
        <v>11</v>
      </c>
      <c r="AD19" s="13">
        <v>176.32</v>
      </c>
    </row>
    <row r="20" spans="1:30">
      <c r="A20" s="9">
        <f t="shared" si="3"/>
        <v>13</v>
      </c>
      <c r="B20" s="10">
        <v>14</v>
      </c>
      <c r="C20" s="10">
        <v>2</v>
      </c>
      <c r="D20" s="6">
        <f t="shared" si="0"/>
        <v>197.2</v>
      </c>
      <c r="E20" s="5">
        <v>2</v>
      </c>
      <c r="F20" s="7">
        <v>0</v>
      </c>
      <c r="G20" s="6">
        <f t="shared" si="1"/>
        <v>27.839999999999996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66.990000000000009</v>
      </c>
      <c r="O20" s="10">
        <v>1</v>
      </c>
      <c r="P20" s="10">
        <v>1575</v>
      </c>
      <c r="Q20" s="10">
        <v>1575</v>
      </c>
      <c r="R20" s="10">
        <v>10</v>
      </c>
      <c r="S20" s="10">
        <v>63</v>
      </c>
      <c r="T20" s="10"/>
      <c r="U20" s="10"/>
      <c r="V20" s="14">
        <v>861</v>
      </c>
      <c r="W20" s="42" t="s">
        <v>34</v>
      </c>
      <c r="X20" s="42"/>
      <c r="Y20" s="42"/>
      <c r="Z20" s="42"/>
      <c r="AA20" s="42"/>
      <c r="AB20" s="42"/>
      <c r="AC20" s="42"/>
      <c r="AD20" s="15">
        <v>1925.27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6</v>
      </c>
      <c r="F21" s="7">
        <v>5</v>
      </c>
      <c r="G21" s="6">
        <f t="shared" si="1"/>
        <v>89.32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62.639999999999958</v>
      </c>
      <c r="O21" s="10">
        <v>1</v>
      </c>
      <c r="P21" s="10">
        <v>1575</v>
      </c>
      <c r="Q21" s="10">
        <v>1575</v>
      </c>
      <c r="R21" s="16">
        <v>10</v>
      </c>
      <c r="S21" s="10">
        <v>62</v>
      </c>
      <c r="T21" s="10"/>
      <c r="U21" s="10"/>
      <c r="V21" s="10">
        <v>858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10</v>
      </c>
      <c r="F22" s="7">
        <v>11</v>
      </c>
      <c r="G22" s="6">
        <f t="shared" si="1"/>
        <v>151.95999999999998</v>
      </c>
      <c r="H22" s="5"/>
      <c r="I22" s="10"/>
      <c r="J22" s="6">
        <f t="shared" si="2"/>
        <v>0</v>
      </c>
      <c r="K22" s="5"/>
      <c r="L22" s="10"/>
      <c r="M22" s="8"/>
      <c r="N22" s="11">
        <v>65.83</v>
      </c>
      <c r="O22" s="10">
        <v>1</v>
      </c>
      <c r="P22" s="10">
        <v>1575</v>
      </c>
      <c r="Q22" s="10">
        <v>1575</v>
      </c>
      <c r="R22" s="10">
        <v>10</v>
      </c>
      <c r="S22" s="10">
        <v>62</v>
      </c>
      <c r="T22" s="10"/>
      <c r="U22" s="10"/>
      <c r="V22" s="10">
        <v>856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2</v>
      </c>
      <c r="C23" s="10">
        <v>9</v>
      </c>
      <c r="D23" s="6">
        <f t="shared" si="0"/>
        <v>38.279999999999994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63.800000000000011</v>
      </c>
      <c r="O23" s="10">
        <v>1</v>
      </c>
      <c r="P23" s="10">
        <v>1575</v>
      </c>
      <c r="Q23" s="10">
        <v>1575</v>
      </c>
      <c r="R23" s="10">
        <v>10</v>
      </c>
      <c r="S23" s="10">
        <v>63</v>
      </c>
      <c r="T23" s="10"/>
      <c r="U23" s="10"/>
      <c r="V23" s="10">
        <v>854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7</v>
      </c>
      <c r="C24" s="10">
        <v>5</v>
      </c>
      <c r="D24" s="6">
        <v>103.24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64.95999999999998</v>
      </c>
      <c r="O24" s="10">
        <v>1</v>
      </c>
      <c r="P24" s="10">
        <v>1575</v>
      </c>
      <c r="Q24" s="10">
        <v>1575</v>
      </c>
      <c r="R24" s="10">
        <v>10</v>
      </c>
      <c r="S24" s="10">
        <v>59</v>
      </c>
      <c r="T24" s="10"/>
      <c r="U24" s="10"/>
      <c r="V24" s="10">
        <v>857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12</v>
      </c>
      <c r="C25" s="10">
        <v>5</v>
      </c>
      <c r="D25" s="6">
        <f t="shared" ref="D25:D39" si="4">((+B25*12)+C25)*1.16</f>
        <v>172.83999999999997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2"/>
        <v>0</v>
      </c>
      <c r="K25" s="5"/>
      <c r="L25" s="10"/>
      <c r="M25" s="8"/>
      <c r="N25" s="11">
        <v>71.22</v>
      </c>
      <c r="O25" s="10">
        <v>1</v>
      </c>
      <c r="P25" s="10">
        <v>1575</v>
      </c>
      <c r="Q25" s="10">
        <v>1575</v>
      </c>
      <c r="R25" s="10">
        <v>10</v>
      </c>
      <c r="S25" s="10">
        <v>63</v>
      </c>
      <c r="T25" s="10"/>
      <c r="U25" s="10"/>
      <c r="V25" s="17">
        <v>849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14</v>
      </c>
      <c r="C26" s="10">
        <v>4</v>
      </c>
      <c r="D26" s="6">
        <f t="shared" si="4"/>
        <v>199.51999999999998</v>
      </c>
      <c r="E26" s="5">
        <v>4</v>
      </c>
      <c r="F26" s="7">
        <v>0</v>
      </c>
      <c r="G26" s="6">
        <f t="shared" si="1"/>
        <v>55.679999999999993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64.380000000000024</v>
      </c>
      <c r="O26" s="10">
        <v>1</v>
      </c>
      <c r="P26" s="10">
        <v>1575</v>
      </c>
      <c r="Q26" s="10">
        <v>1575</v>
      </c>
      <c r="R26" s="10">
        <v>10</v>
      </c>
      <c r="S26" s="10">
        <v>61</v>
      </c>
      <c r="T26" s="10"/>
      <c r="U26" s="10"/>
      <c r="V26" s="10">
        <v>850</v>
      </c>
      <c r="W26" s="44" t="s">
        <v>37</v>
      </c>
      <c r="X26" s="44"/>
      <c r="Y26" s="44"/>
      <c r="Z26" s="44"/>
      <c r="AA26" s="44"/>
      <c r="AB26" s="44"/>
      <c r="AC26" s="39">
        <v>74.239999999999995</v>
      </c>
      <c r="AD26" s="39"/>
    </row>
    <row r="27" spans="1:30">
      <c r="A27" s="9">
        <f t="shared" si="3"/>
        <v>20</v>
      </c>
      <c r="B27" s="10">
        <v>1</v>
      </c>
      <c r="C27" s="10">
        <v>10</v>
      </c>
      <c r="D27" s="6">
        <f t="shared" si="4"/>
        <v>25.52</v>
      </c>
      <c r="E27" s="5">
        <v>8</v>
      </c>
      <c r="F27" s="7">
        <v>10</v>
      </c>
      <c r="G27" s="6">
        <f t="shared" si="1"/>
        <v>122.96</v>
      </c>
      <c r="H27" s="5"/>
      <c r="I27" s="10"/>
      <c r="J27" s="6">
        <f t="shared" si="2"/>
        <v>0</v>
      </c>
      <c r="K27" s="5"/>
      <c r="L27" s="10"/>
      <c r="M27" s="8"/>
      <c r="N27" s="11">
        <v>70.47</v>
      </c>
      <c r="O27" s="10">
        <v>1</v>
      </c>
      <c r="P27" s="10">
        <v>1550</v>
      </c>
      <c r="Q27" s="10">
        <v>1550</v>
      </c>
      <c r="R27" s="10">
        <v>10</v>
      </c>
      <c r="S27" s="10">
        <v>60</v>
      </c>
      <c r="T27" s="10"/>
      <c r="U27" s="10"/>
      <c r="V27" s="10">
        <v>847</v>
      </c>
      <c r="W27" s="38" t="s">
        <v>13</v>
      </c>
      <c r="X27" s="38"/>
      <c r="Y27" s="38"/>
      <c r="Z27" s="38"/>
      <c r="AA27" s="38"/>
      <c r="AB27" s="38"/>
      <c r="AC27" s="39">
        <v>1925.27</v>
      </c>
      <c r="AD27" s="39"/>
    </row>
    <row r="28" spans="1:30">
      <c r="A28" s="9">
        <f t="shared" si="3"/>
        <v>21</v>
      </c>
      <c r="B28" s="10">
        <v>1</v>
      </c>
      <c r="C28" s="10">
        <v>10</v>
      </c>
      <c r="D28" s="6">
        <f t="shared" si="4"/>
        <v>25.52</v>
      </c>
      <c r="E28" s="5">
        <v>13</v>
      </c>
      <c r="F28" s="7">
        <v>6</v>
      </c>
      <c r="G28" s="6">
        <f t="shared" si="1"/>
        <v>187.92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64.960000000000008</v>
      </c>
      <c r="O28" s="10">
        <v>1</v>
      </c>
      <c r="P28" s="10">
        <v>1550</v>
      </c>
      <c r="Q28" s="10">
        <v>1550</v>
      </c>
      <c r="R28" s="10">
        <v>10</v>
      </c>
      <c r="S28" s="10">
        <v>62</v>
      </c>
      <c r="T28" s="10"/>
      <c r="U28" s="10"/>
      <c r="V28" s="10">
        <v>845</v>
      </c>
      <c r="W28" s="38" t="s">
        <v>38</v>
      </c>
      <c r="X28" s="38"/>
      <c r="Y28" s="38"/>
      <c r="Z28" s="38"/>
      <c r="AA28" s="38"/>
      <c r="AB28" s="38"/>
      <c r="AC28" s="39">
        <v>89.32</v>
      </c>
      <c r="AD28" s="39"/>
    </row>
    <row r="29" spans="1:30">
      <c r="A29" s="9">
        <f t="shared" si="3"/>
        <v>22</v>
      </c>
      <c r="B29" s="10">
        <v>5</v>
      </c>
      <c r="C29" s="10">
        <v>10</v>
      </c>
      <c r="D29" s="6">
        <f t="shared" si="4"/>
        <v>81.199999999999989</v>
      </c>
      <c r="E29" s="5">
        <v>13</v>
      </c>
      <c r="F29" s="7">
        <v>11</v>
      </c>
      <c r="G29" s="6">
        <f t="shared" si="1"/>
        <v>193.72</v>
      </c>
      <c r="H29" s="5"/>
      <c r="I29" s="10"/>
      <c r="J29" s="6"/>
      <c r="K29" s="5"/>
      <c r="L29" s="10"/>
      <c r="M29" s="8"/>
      <c r="N29" s="11">
        <f>IF(B29=0,0,(D29+G29)-(D28+G28))</f>
        <v>61.479999999999961</v>
      </c>
      <c r="O29" s="10">
        <v>1</v>
      </c>
      <c r="P29" s="10">
        <v>1550</v>
      </c>
      <c r="Q29" s="10">
        <v>1550</v>
      </c>
      <c r="R29" s="10">
        <v>10</v>
      </c>
      <c r="S29" s="10">
        <v>60</v>
      </c>
      <c r="T29" s="10"/>
      <c r="U29" s="10"/>
      <c r="V29" s="10">
        <v>844</v>
      </c>
      <c r="W29" s="38" t="s">
        <v>11</v>
      </c>
      <c r="X29" s="38"/>
      <c r="Y29" s="38"/>
      <c r="Z29" s="38"/>
      <c r="AA29" s="38"/>
      <c r="AB29" s="38"/>
      <c r="AC29" s="39">
        <v>1910.19</v>
      </c>
      <c r="AD29" s="39"/>
    </row>
    <row r="30" spans="1:30">
      <c r="A30" s="9">
        <f t="shared" si="3"/>
        <v>23</v>
      </c>
      <c r="B30" s="10">
        <v>6</v>
      </c>
      <c r="C30" s="10">
        <v>10</v>
      </c>
      <c r="D30" s="6">
        <f t="shared" si="4"/>
        <v>95.11999999999999</v>
      </c>
      <c r="E30" s="5">
        <v>13</v>
      </c>
      <c r="F30" s="7">
        <v>11</v>
      </c>
      <c r="G30" s="6">
        <f t="shared" si="1"/>
        <v>193.72</v>
      </c>
      <c r="H30" s="5"/>
      <c r="I30" s="10" t="s">
        <v>216</v>
      </c>
      <c r="J30" s="6"/>
      <c r="K30" s="5"/>
      <c r="L30" s="10"/>
      <c r="M30" s="8"/>
      <c r="N30" s="11">
        <f>IF(B30=0,0,(D30+G30)-(D29+G29))</f>
        <v>13.920000000000016</v>
      </c>
      <c r="O30" s="10">
        <v>0</v>
      </c>
      <c r="P30" s="10">
        <v>2150</v>
      </c>
      <c r="Q30" s="10">
        <v>1650</v>
      </c>
      <c r="R30" s="10">
        <v>10</v>
      </c>
      <c r="S30" s="10">
        <v>42</v>
      </c>
      <c r="T30" s="10"/>
      <c r="U30" s="10"/>
      <c r="V30" s="10">
        <v>160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6</v>
      </c>
      <c r="C31" s="10">
        <v>10</v>
      </c>
      <c r="D31" s="6">
        <f t="shared" si="4"/>
        <v>95.11999999999999</v>
      </c>
      <c r="E31" s="5">
        <v>13</v>
      </c>
      <c r="F31" s="7" t="s">
        <v>217</v>
      </c>
      <c r="G31" s="6">
        <v>193.72</v>
      </c>
      <c r="H31" s="5"/>
      <c r="I31" s="10" t="s">
        <v>216</v>
      </c>
      <c r="J31" s="6"/>
      <c r="K31" s="5"/>
      <c r="L31" s="10"/>
      <c r="M31" s="8"/>
      <c r="N31" s="11">
        <v>0</v>
      </c>
      <c r="O31" s="10">
        <v>0</v>
      </c>
      <c r="P31" s="10">
        <v>2150</v>
      </c>
      <c r="Q31" s="10">
        <v>1850</v>
      </c>
      <c r="R31" s="10">
        <v>10</v>
      </c>
      <c r="S31" s="10">
        <v>40</v>
      </c>
      <c r="T31" s="10"/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10</v>
      </c>
      <c r="C32" s="10">
        <v>3</v>
      </c>
      <c r="D32" s="6">
        <f t="shared" si="4"/>
        <v>142.67999999999998</v>
      </c>
      <c r="E32" s="5">
        <v>1</v>
      </c>
      <c r="F32" s="7">
        <v>4.25</v>
      </c>
      <c r="G32" s="6">
        <f t="shared" ref="G32:G39" si="5">((+E32*12)+F32)*1.16</f>
        <v>18.849999999999998</v>
      </c>
      <c r="H32" s="5"/>
      <c r="I32" s="10"/>
      <c r="J32" s="6">
        <f t="shared" ref="J32:J39" si="6">((+H32*12)+I32)*1.16</f>
        <v>0</v>
      </c>
      <c r="K32" s="5"/>
      <c r="L32" s="10" t="s">
        <v>64</v>
      </c>
      <c r="M32" s="8"/>
      <c r="N32" s="11">
        <v>49.3</v>
      </c>
      <c r="O32" s="10">
        <v>1</v>
      </c>
      <c r="P32" s="10">
        <v>1550</v>
      </c>
      <c r="Q32" s="10">
        <v>1850</v>
      </c>
      <c r="R32" s="10">
        <v>10</v>
      </c>
      <c r="S32" s="10">
        <v>62</v>
      </c>
      <c r="T32" s="10"/>
      <c r="U32" s="10"/>
      <c r="V32" s="10">
        <v>585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14</v>
      </c>
      <c r="C33" s="10">
        <v>2</v>
      </c>
      <c r="D33" s="6">
        <f t="shared" si="4"/>
        <v>197.2</v>
      </c>
      <c r="E33" s="5">
        <v>2</v>
      </c>
      <c r="F33" s="7">
        <v>0</v>
      </c>
      <c r="G33" s="6">
        <f t="shared" si="5"/>
        <v>27.839999999999996</v>
      </c>
      <c r="H33" s="5"/>
      <c r="I33" s="10"/>
      <c r="J33" s="6">
        <f t="shared" si="6"/>
        <v>0</v>
      </c>
      <c r="K33" s="5"/>
      <c r="L33" s="10"/>
      <c r="M33" s="8"/>
      <c r="N33" s="11">
        <f>IF(B33=0,0,(D33+G33)-(D32+G32))</f>
        <v>63.510000000000019</v>
      </c>
      <c r="O33" s="10">
        <v>1</v>
      </c>
      <c r="P33" s="10">
        <v>1550</v>
      </c>
      <c r="Q33" s="10">
        <v>1650</v>
      </c>
      <c r="R33" s="10">
        <v>10</v>
      </c>
      <c r="S33" s="10">
        <v>61</v>
      </c>
      <c r="T33" s="10"/>
      <c r="U33" s="10"/>
      <c r="V33" s="10">
        <v>849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14</v>
      </c>
      <c r="C34" s="10">
        <v>2</v>
      </c>
      <c r="D34" s="6">
        <f t="shared" si="4"/>
        <v>197.2</v>
      </c>
      <c r="E34" s="5">
        <v>6</v>
      </c>
      <c r="F34" s="7">
        <v>9</v>
      </c>
      <c r="G34" s="6">
        <f t="shared" si="5"/>
        <v>93.96</v>
      </c>
      <c r="H34" s="5"/>
      <c r="I34" s="10"/>
      <c r="J34" s="6">
        <f t="shared" si="6"/>
        <v>0</v>
      </c>
      <c r="K34" s="5"/>
      <c r="L34" s="10"/>
      <c r="M34" s="8"/>
      <c r="N34" s="11">
        <f>IF(B34=0,0,(D34+G34)-(D33+G33))</f>
        <v>66.119999999999976</v>
      </c>
      <c r="O34" s="10">
        <v>1</v>
      </c>
      <c r="P34" s="10">
        <v>1550</v>
      </c>
      <c r="Q34" s="10">
        <v>1625</v>
      </c>
      <c r="R34" s="10">
        <v>10</v>
      </c>
      <c r="S34" s="10">
        <v>64</v>
      </c>
      <c r="T34" s="10"/>
      <c r="U34" s="10"/>
      <c r="V34" s="10">
        <v>846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</v>
      </c>
      <c r="C35" s="10">
        <v>3.5</v>
      </c>
      <c r="D35" s="6">
        <f t="shared" si="4"/>
        <v>17.98</v>
      </c>
      <c r="E35" s="5">
        <v>11</v>
      </c>
      <c r="F35" s="7">
        <v>5</v>
      </c>
      <c r="G35" s="6">
        <f t="shared" si="5"/>
        <v>158.91999999999999</v>
      </c>
      <c r="H35" s="5"/>
      <c r="I35" s="10"/>
      <c r="J35" s="6">
        <f t="shared" si="6"/>
        <v>0</v>
      </c>
      <c r="K35" s="5"/>
      <c r="L35" s="10"/>
      <c r="M35" s="8"/>
      <c r="N35" s="11">
        <v>69.31</v>
      </c>
      <c r="O35" s="10">
        <v>1</v>
      </c>
      <c r="P35" s="10">
        <v>1550</v>
      </c>
      <c r="Q35" s="10">
        <v>1625</v>
      </c>
      <c r="R35" s="10">
        <v>10</v>
      </c>
      <c r="S35" s="10">
        <v>63</v>
      </c>
      <c r="T35" s="10"/>
      <c r="U35" s="10"/>
      <c r="V35" s="10">
        <v>849</v>
      </c>
      <c r="W35" s="19" t="s">
        <v>45</v>
      </c>
      <c r="X35" s="19"/>
      <c r="Y35" s="34" t="s">
        <v>218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3</v>
      </c>
      <c r="C36" s="10">
        <v>2</v>
      </c>
      <c r="D36" s="6">
        <f t="shared" si="4"/>
        <v>44.08</v>
      </c>
      <c r="E36" s="5">
        <v>14</v>
      </c>
      <c r="F36" s="7">
        <v>0</v>
      </c>
      <c r="G36" s="6">
        <f t="shared" si="5"/>
        <v>194.88</v>
      </c>
      <c r="H36" s="5"/>
      <c r="I36" s="10"/>
      <c r="J36" s="6">
        <f t="shared" si="6"/>
        <v>0</v>
      </c>
      <c r="K36" s="5"/>
      <c r="L36" s="10"/>
      <c r="M36" s="8"/>
      <c r="N36" s="11">
        <f>IF(B36=0,0,(D36+G36)-(D35+G35))</f>
        <v>62.06</v>
      </c>
      <c r="O36" s="10">
        <v>1</v>
      </c>
      <c r="P36" s="10">
        <v>1550</v>
      </c>
      <c r="Q36" s="10">
        <v>1625</v>
      </c>
      <c r="R36" s="10">
        <v>10</v>
      </c>
      <c r="S36" s="10">
        <v>62</v>
      </c>
      <c r="T36" s="10"/>
      <c r="U36" s="10"/>
      <c r="V36" s="10">
        <v>844</v>
      </c>
      <c r="W36" s="64" t="s">
        <v>219</v>
      </c>
      <c r="X36" s="64"/>
      <c r="Y36" s="64"/>
      <c r="Z36" s="64"/>
      <c r="AA36" s="64"/>
      <c r="AB36" s="64"/>
      <c r="AC36" s="64"/>
      <c r="AD36" s="64"/>
    </row>
    <row r="37" spans="1:30">
      <c r="A37" s="9">
        <v>30</v>
      </c>
      <c r="B37" s="10">
        <v>7</v>
      </c>
      <c r="C37" s="10">
        <v>6</v>
      </c>
      <c r="D37" s="6">
        <f t="shared" si="4"/>
        <v>104.39999999999999</v>
      </c>
      <c r="E37" s="5">
        <v>1</v>
      </c>
      <c r="F37" s="7">
        <v>4.25</v>
      </c>
      <c r="G37" s="6">
        <f t="shared" si="5"/>
        <v>18.849999999999998</v>
      </c>
      <c r="H37" s="5"/>
      <c r="I37" s="10"/>
      <c r="J37" s="6">
        <f t="shared" si="6"/>
        <v>0</v>
      </c>
      <c r="K37" s="5"/>
      <c r="L37" s="10"/>
      <c r="M37" s="8"/>
      <c r="N37" s="11">
        <v>65.540000000000006</v>
      </c>
      <c r="O37" s="10">
        <v>1</v>
      </c>
      <c r="P37" s="10">
        <v>1550</v>
      </c>
      <c r="Q37" s="10">
        <v>1525</v>
      </c>
      <c r="R37" s="10">
        <v>10</v>
      </c>
      <c r="S37" s="10">
        <v>61</v>
      </c>
      <c r="T37" s="10"/>
      <c r="U37" s="10"/>
      <c r="V37" s="10">
        <v>841</v>
      </c>
      <c r="W37" s="34" t="s">
        <v>220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12</v>
      </c>
      <c r="C38" s="10">
        <v>3</v>
      </c>
      <c r="D38" s="6">
        <f t="shared" si="4"/>
        <v>170.51999999999998</v>
      </c>
      <c r="E38" s="5">
        <v>1</v>
      </c>
      <c r="F38" s="7">
        <v>4.25</v>
      </c>
      <c r="G38" s="6">
        <f t="shared" si="5"/>
        <v>18.849999999999998</v>
      </c>
      <c r="H38" s="5"/>
      <c r="I38" s="10"/>
      <c r="J38" s="6">
        <f t="shared" si="6"/>
        <v>0</v>
      </c>
      <c r="K38" s="5"/>
      <c r="L38" s="10"/>
      <c r="M38" s="8"/>
      <c r="N38" s="11">
        <f>IF(B38=0,0,(D38+G38)-(D37+G37))</f>
        <v>66.11999999999999</v>
      </c>
      <c r="O38" s="10">
        <v>1</v>
      </c>
      <c r="P38" s="10">
        <v>1550</v>
      </c>
      <c r="Q38" s="10">
        <v>1525</v>
      </c>
      <c r="R38" s="10">
        <v>10</v>
      </c>
      <c r="S38" s="10">
        <v>62</v>
      </c>
      <c r="T38" s="10"/>
      <c r="U38" s="10"/>
      <c r="V38" s="10">
        <v>843</v>
      </c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1</v>
      </c>
      <c r="C39" s="10">
        <v>11</v>
      </c>
      <c r="D39" s="6">
        <f t="shared" si="4"/>
        <v>26.68</v>
      </c>
      <c r="E39" s="5">
        <v>3</v>
      </c>
      <c r="F39" s="7">
        <v>5</v>
      </c>
      <c r="G39" s="6">
        <f t="shared" si="5"/>
        <v>47.559999999999995</v>
      </c>
      <c r="H39" s="5"/>
      <c r="I39" s="10"/>
      <c r="J39" s="6">
        <f t="shared" si="6"/>
        <v>0</v>
      </c>
      <c r="K39" s="5"/>
      <c r="L39" s="10"/>
      <c r="M39" s="8"/>
      <c r="N39" s="11">
        <v>61.19</v>
      </c>
      <c r="O39" s="10">
        <v>0</v>
      </c>
      <c r="P39" s="10">
        <v>1550</v>
      </c>
      <c r="Q39" s="10">
        <v>1525</v>
      </c>
      <c r="R39" s="10">
        <v>10</v>
      </c>
      <c r="S39" s="10">
        <v>62</v>
      </c>
      <c r="T39" s="10"/>
      <c r="U39" s="10"/>
      <c r="V39" s="10">
        <v>845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1910.19</v>
      </c>
      <c r="O40" s="20"/>
      <c r="T40" s="22" t="s">
        <v>34</v>
      </c>
      <c r="U40" s="20">
        <f>SUM(U9:U39)</f>
        <v>0</v>
      </c>
      <c r="V40" s="20">
        <f>SUM(V9:V39)</f>
        <v>24685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1910.19</v>
      </c>
      <c r="O42" s="9">
        <f>O40+O41</f>
        <v>0</v>
      </c>
      <c r="S42" t="s">
        <v>48</v>
      </c>
      <c r="U42" s="9">
        <f>U40+U41</f>
        <v>0</v>
      </c>
      <c r="V42" s="9">
        <f>V40+V41</f>
        <v>24685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4"/>
  <sheetViews>
    <sheetView showGridLines="0" zoomScale="75" zoomScaleNormal="75" zoomScalePageLayoutView="75" workbookViewId="0">
      <selection activeCell="L39" sqref="L39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6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4" max="25" width="12.1640625" customWidth="1"/>
    <col min="26" max="26" width="4.1640625" customWidth="1"/>
    <col min="27" max="27" width="5.6640625" customWidth="1"/>
    <col min="28" max="28" width="4.1640625" customWidth="1"/>
    <col min="29" max="29" width="5.66406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221</v>
      </c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2012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3</v>
      </c>
      <c r="C8" s="5">
        <v>5</v>
      </c>
      <c r="D8" s="6">
        <f t="shared" ref="D8:D39" si="0">((+B8*12)+C8)*1.16</f>
        <v>47.559999999999995</v>
      </c>
      <c r="E8" s="5">
        <v>14</v>
      </c>
      <c r="F8" s="7">
        <v>3</v>
      </c>
      <c r="G8" s="6">
        <f t="shared" ref="G8:G39" si="1">((+E8*12)+F8)*1.16</f>
        <v>198.35999999999999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7</v>
      </c>
      <c r="C9" s="10">
        <v>7</v>
      </c>
      <c r="D9" s="6">
        <f t="shared" si="0"/>
        <v>105.55999999999999</v>
      </c>
      <c r="E9" s="5">
        <v>14</v>
      </c>
      <c r="F9" s="7">
        <v>3</v>
      </c>
      <c r="G9" s="6">
        <f t="shared" si="1"/>
        <v>198.35999999999999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57.999999999999972</v>
      </c>
      <c r="O9" s="10">
        <v>1</v>
      </c>
      <c r="P9" s="10">
        <v>1600</v>
      </c>
      <c r="Q9" s="10">
        <v>1500</v>
      </c>
      <c r="R9" s="10">
        <v>10</v>
      </c>
      <c r="S9" s="10">
        <v>67</v>
      </c>
      <c r="T9" s="10"/>
      <c r="U9" s="10"/>
      <c r="V9" s="10">
        <v>922</v>
      </c>
      <c r="W9" s="12">
        <v>41002</v>
      </c>
      <c r="X9" s="10" t="s">
        <v>121</v>
      </c>
      <c r="Y9" s="10">
        <v>204048011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>
      <c r="A10" s="9">
        <f t="shared" ref="A10:A36" si="3">SUM(A9+1)</f>
        <v>3</v>
      </c>
      <c r="B10" s="10">
        <v>11</v>
      </c>
      <c r="C10" s="10">
        <v>9</v>
      </c>
      <c r="D10" s="6">
        <f t="shared" si="0"/>
        <v>163.56</v>
      </c>
      <c r="E10" s="5">
        <v>1</v>
      </c>
      <c r="F10" s="7">
        <v>4</v>
      </c>
      <c r="G10" s="6">
        <f t="shared" si="1"/>
        <v>18.559999999999999</v>
      </c>
      <c r="H10" s="5"/>
      <c r="I10" s="10"/>
      <c r="J10" s="6">
        <f t="shared" si="2"/>
        <v>0</v>
      </c>
      <c r="K10" s="5"/>
      <c r="L10" s="10"/>
      <c r="M10" s="8"/>
      <c r="N10" s="11">
        <v>58.58</v>
      </c>
      <c r="O10" s="10">
        <v>1</v>
      </c>
      <c r="P10" s="10">
        <v>1600</v>
      </c>
      <c r="Q10" s="10">
        <v>1500</v>
      </c>
      <c r="R10" s="10">
        <v>10</v>
      </c>
      <c r="S10" s="10">
        <v>68</v>
      </c>
      <c r="T10" s="10"/>
      <c r="U10" s="10"/>
      <c r="V10" s="10">
        <v>919</v>
      </c>
      <c r="W10" s="12">
        <v>41004</v>
      </c>
      <c r="X10" s="10" t="s">
        <v>122</v>
      </c>
      <c r="Y10" s="10">
        <v>204122004</v>
      </c>
      <c r="Z10" s="10">
        <v>14</v>
      </c>
      <c r="AA10" s="10">
        <v>5.25</v>
      </c>
      <c r="AB10" s="10">
        <v>1</v>
      </c>
      <c r="AC10" s="11">
        <v>5.5</v>
      </c>
      <c r="AD10" s="13">
        <v>180.67</v>
      </c>
    </row>
    <row r="11" spans="1:30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8</v>
      </c>
      <c r="F11" s="7">
        <v>6</v>
      </c>
      <c r="G11" s="6">
        <f t="shared" si="1"/>
        <v>118.32</v>
      </c>
      <c r="H11" s="5"/>
      <c r="I11" s="10"/>
      <c r="J11" s="6">
        <f t="shared" si="2"/>
        <v>0</v>
      </c>
      <c r="K11" s="5"/>
      <c r="L11" s="10" t="s">
        <v>64</v>
      </c>
      <c r="M11" s="8"/>
      <c r="N11" s="11">
        <f>IF(B11=0,0,(D11+G11)-(D10+G10))</f>
        <v>133.39999999999998</v>
      </c>
      <c r="O11" s="10">
        <v>1</v>
      </c>
      <c r="P11" s="10">
        <v>1600</v>
      </c>
      <c r="Q11" s="10">
        <v>1500</v>
      </c>
      <c r="R11" s="10">
        <v>10</v>
      </c>
      <c r="S11" s="10">
        <v>67</v>
      </c>
      <c r="T11" s="10"/>
      <c r="U11" s="10"/>
      <c r="V11" s="10">
        <v>922</v>
      </c>
      <c r="W11" s="12">
        <v>41005</v>
      </c>
      <c r="X11" s="10" t="s">
        <v>121</v>
      </c>
      <c r="Y11" s="10">
        <v>204122005</v>
      </c>
      <c r="Z11" s="10">
        <v>14</v>
      </c>
      <c r="AA11" s="10">
        <v>5</v>
      </c>
      <c r="AB11" s="10">
        <v>1</v>
      </c>
      <c r="AC11" s="11">
        <v>6.25</v>
      </c>
      <c r="AD11" s="13">
        <v>179.51</v>
      </c>
    </row>
    <row r="12" spans="1:30">
      <c r="A12" s="9">
        <f t="shared" si="3"/>
        <v>5</v>
      </c>
      <c r="B12" s="10">
        <v>1</v>
      </c>
      <c r="C12" s="10">
        <v>5.5</v>
      </c>
      <c r="D12" s="6">
        <f t="shared" si="0"/>
        <v>20.299999999999997</v>
      </c>
      <c r="E12" s="5">
        <v>12</v>
      </c>
      <c r="F12" s="7">
        <v>9</v>
      </c>
      <c r="G12" s="6">
        <f t="shared" si="1"/>
        <v>177.48</v>
      </c>
      <c r="H12" s="5"/>
      <c r="I12" s="10"/>
      <c r="J12" s="6">
        <f t="shared" si="2"/>
        <v>0</v>
      </c>
      <c r="K12" s="5"/>
      <c r="L12" s="10"/>
      <c r="M12" s="8"/>
      <c r="N12" s="11">
        <v>62.93</v>
      </c>
      <c r="O12" s="10">
        <v>1</v>
      </c>
      <c r="P12" s="10">
        <v>1600</v>
      </c>
      <c r="Q12" s="10">
        <v>1500</v>
      </c>
      <c r="R12" s="10">
        <v>10</v>
      </c>
      <c r="S12" s="10">
        <v>69</v>
      </c>
      <c r="T12" s="10"/>
      <c r="U12" s="10"/>
      <c r="V12" s="10">
        <v>921</v>
      </c>
      <c r="W12" s="12">
        <v>41009</v>
      </c>
      <c r="X12" s="10" t="s">
        <v>122</v>
      </c>
      <c r="Y12" s="10">
        <v>204319017</v>
      </c>
      <c r="Z12" s="10">
        <v>14</v>
      </c>
      <c r="AA12" s="10">
        <v>5.5</v>
      </c>
      <c r="AB12" s="10">
        <v>1</v>
      </c>
      <c r="AC12" s="11">
        <v>5</v>
      </c>
      <c r="AD12" s="13">
        <v>181.54</v>
      </c>
    </row>
    <row r="13" spans="1:30">
      <c r="A13" s="9">
        <f t="shared" si="3"/>
        <v>6</v>
      </c>
      <c r="B13" s="10">
        <v>3</v>
      </c>
      <c r="C13" s="10">
        <v>11</v>
      </c>
      <c r="D13" s="6">
        <f t="shared" si="0"/>
        <v>54.519999999999996</v>
      </c>
      <c r="E13" s="5">
        <v>1</v>
      </c>
      <c r="F13" s="7">
        <v>6.25</v>
      </c>
      <c r="G13" s="6">
        <f t="shared" si="1"/>
        <v>21.169999999999998</v>
      </c>
      <c r="H13" s="5"/>
      <c r="I13" s="10"/>
      <c r="J13" s="6">
        <f t="shared" si="2"/>
        <v>0</v>
      </c>
      <c r="K13" s="5"/>
      <c r="L13" s="10"/>
      <c r="M13" s="8"/>
      <c r="N13" s="11">
        <v>57.42</v>
      </c>
      <c r="O13" s="10">
        <v>1</v>
      </c>
      <c r="P13" s="10">
        <v>1600</v>
      </c>
      <c r="Q13" s="10">
        <v>1500</v>
      </c>
      <c r="R13" s="10">
        <v>10</v>
      </c>
      <c r="S13" s="10">
        <v>64</v>
      </c>
      <c r="T13" s="10"/>
      <c r="U13" s="10"/>
      <c r="V13" s="10">
        <v>919</v>
      </c>
      <c r="W13" s="12">
        <v>41011</v>
      </c>
      <c r="X13" s="10" t="s">
        <v>121</v>
      </c>
      <c r="Y13" s="10">
        <v>204319026</v>
      </c>
      <c r="Z13" s="10">
        <v>14</v>
      </c>
      <c r="AA13" s="10">
        <v>5</v>
      </c>
      <c r="AB13" s="10">
        <v>1</v>
      </c>
      <c r="AC13" s="11">
        <v>5</v>
      </c>
      <c r="AD13" s="13">
        <v>180.96</v>
      </c>
    </row>
    <row r="14" spans="1:30">
      <c r="A14" s="9">
        <f t="shared" si="3"/>
        <v>7</v>
      </c>
      <c r="B14" s="10">
        <v>8</v>
      </c>
      <c r="C14" s="10">
        <v>4</v>
      </c>
      <c r="D14" s="6">
        <f t="shared" si="0"/>
        <v>115.99999999999999</v>
      </c>
      <c r="E14" s="5">
        <v>1</v>
      </c>
      <c r="F14" s="7">
        <v>6.25</v>
      </c>
      <c r="G14" s="6">
        <f t="shared" si="1"/>
        <v>21.169999999999998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61.47999999999999</v>
      </c>
      <c r="O14" s="10">
        <v>1</v>
      </c>
      <c r="P14" s="10">
        <v>1600</v>
      </c>
      <c r="Q14" s="10">
        <v>1500</v>
      </c>
      <c r="R14" s="10">
        <v>10</v>
      </c>
      <c r="S14" s="10">
        <v>67</v>
      </c>
      <c r="T14" s="10"/>
      <c r="U14" s="10"/>
      <c r="V14" s="10">
        <v>919</v>
      </c>
      <c r="W14" s="12">
        <v>41014</v>
      </c>
      <c r="X14" s="10" t="s">
        <v>122</v>
      </c>
      <c r="Y14" s="10">
        <v>204016001</v>
      </c>
      <c r="Z14" s="10">
        <v>14</v>
      </c>
      <c r="AA14" s="10">
        <v>5.75</v>
      </c>
      <c r="AB14" s="10">
        <v>1</v>
      </c>
      <c r="AC14" s="11">
        <v>9.25</v>
      </c>
      <c r="AD14" s="13">
        <v>176.9</v>
      </c>
    </row>
    <row r="15" spans="1:30">
      <c r="A15" s="9">
        <f t="shared" si="3"/>
        <v>8</v>
      </c>
      <c r="B15" s="10">
        <v>13</v>
      </c>
      <c r="C15" s="10">
        <v>5</v>
      </c>
      <c r="D15" s="6">
        <f t="shared" si="0"/>
        <v>186.76</v>
      </c>
      <c r="E15" s="5">
        <v>1</v>
      </c>
      <c r="F15" s="7">
        <v>6.25</v>
      </c>
      <c r="G15" s="6">
        <f t="shared" si="1"/>
        <v>21.169999999999998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70.759999999999991</v>
      </c>
      <c r="O15" s="10">
        <v>1</v>
      </c>
      <c r="P15" s="10">
        <v>1600</v>
      </c>
      <c r="Q15" s="10">
        <v>1500</v>
      </c>
      <c r="R15" s="10">
        <v>10</v>
      </c>
      <c r="S15" s="10">
        <v>68</v>
      </c>
      <c r="T15" s="10"/>
      <c r="U15" s="10"/>
      <c r="V15" s="10">
        <v>915</v>
      </c>
      <c r="W15" s="12">
        <v>41016</v>
      </c>
      <c r="X15" s="10" t="s">
        <v>121</v>
      </c>
      <c r="Y15" s="10">
        <v>204016007</v>
      </c>
      <c r="Z15" s="10">
        <v>14</v>
      </c>
      <c r="AA15" s="10">
        <v>4.25</v>
      </c>
      <c r="AB15" s="10">
        <v>1</v>
      </c>
      <c r="AC15" s="11">
        <v>7.75</v>
      </c>
      <c r="AD15" s="13">
        <v>176.9</v>
      </c>
    </row>
    <row r="16" spans="1:30">
      <c r="A16" s="9">
        <f t="shared" si="3"/>
        <v>9</v>
      </c>
      <c r="B16" s="10">
        <v>14</v>
      </c>
      <c r="C16" s="10">
        <v>4</v>
      </c>
      <c r="D16" s="6">
        <f t="shared" si="0"/>
        <v>199.51999999999998</v>
      </c>
      <c r="E16" s="5">
        <v>4</v>
      </c>
      <c r="F16" s="7">
        <v>10</v>
      </c>
      <c r="G16" s="6">
        <f t="shared" si="1"/>
        <v>67.28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58.869999999999976</v>
      </c>
      <c r="O16" s="10">
        <v>1</v>
      </c>
      <c r="P16" s="10">
        <v>1600</v>
      </c>
      <c r="Q16" s="10">
        <v>1500</v>
      </c>
      <c r="R16" s="10">
        <v>10</v>
      </c>
      <c r="S16" s="10">
        <v>65</v>
      </c>
      <c r="T16" s="10"/>
      <c r="U16" s="10"/>
      <c r="V16" s="10">
        <v>914</v>
      </c>
      <c r="W16" s="12">
        <v>41019</v>
      </c>
      <c r="X16" s="10" t="s">
        <v>122</v>
      </c>
      <c r="Y16" s="10">
        <v>204319042</v>
      </c>
      <c r="Z16" s="10">
        <v>14</v>
      </c>
      <c r="AA16" s="10">
        <v>6</v>
      </c>
      <c r="AB16" s="10">
        <v>1</v>
      </c>
      <c r="AC16" s="11">
        <v>8.5</v>
      </c>
      <c r="AD16" s="13">
        <v>178.06</v>
      </c>
    </row>
    <row r="17" spans="1:30">
      <c r="A17" s="9">
        <f t="shared" si="3"/>
        <v>10</v>
      </c>
      <c r="B17" s="10">
        <v>1</v>
      </c>
      <c r="C17" s="10">
        <v>5</v>
      </c>
      <c r="D17" s="6">
        <f t="shared" si="0"/>
        <v>19.72</v>
      </c>
      <c r="E17" s="5">
        <v>9</v>
      </c>
      <c r="F17" s="7">
        <v>3</v>
      </c>
      <c r="G17" s="6">
        <f t="shared" si="1"/>
        <v>128.76</v>
      </c>
      <c r="H17" s="5"/>
      <c r="I17" s="10"/>
      <c r="J17" s="6">
        <f t="shared" si="2"/>
        <v>0</v>
      </c>
      <c r="K17" s="5"/>
      <c r="L17" s="10"/>
      <c r="M17" s="8"/>
      <c r="N17" s="11">
        <v>63.22</v>
      </c>
      <c r="O17" s="10">
        <v>1</v>
      </c>
      <c r="P17" s="10">
        <v>1600</v>
      </c>
      <c r="Q17" s="10">
        <v>1500</v>
      </c>
      <c r="R17" s="10">
        <v>10</v>
      </c>
      <c r="S17" s="10">
        <v>67</v>
      </c>
      <c r="T17" s="10"/>
      <c r="U17" s="10"/>
      <c r="V17" s="10">
        <v>913</v>
      </c>
      <c r="W17" s="24" t="s">
        <v>157</v>
      </c>
      <c r="X17" s="10" t="s">
        <v>121</v>
      </c>
      <c r="Y17" s="10">
        <v>204122027</v>
      </c>
      <c r="Z17" s="10">
        <v>14</v>
      </c>
      <c r="AA17" s="10">
        <v>4.75</v>
      </c>
      <c r="AB17" s="10">
        <v>1</v>
      </c>
      <c r="AC17" s="11">
        <v>3</v>
      </c>
      <c r="AD17" s="13">
        <v>182.99</v>
      </c>
    </row>
    <row r="18" spans="1:30">
      <c r="A18" s="9">
        <f t="shared" si="3"/>
        <v>11</v>
      </c>
      <c r="B18" s="10">
        <v>1</v>
      </c>
      <c r="C18" s="10">
        <v>5</v>
      </c>
      <c r="D18" s="6">
        <f t="shared" si="0"/>
        <v>19.72</v>
      </c>
      <c r="E18" s="5">
        <v>13</v>
      </c>
      <c r="F18" s="7">
        <v>7</v>
      </c>
      <c r="G18" s="6">
        <f t="shared" si="1"/>
        <v>189.07999999999998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60.319999999999993</v>
      </c>
      <c r="O18" s="10">
        <v>1</v>
      </c>
      <c r="P18" s="10">
        <v>1600</v>
      </c>
      <c r="Q18" s="10">
        <v>1500</v>
      </c>
      <c r="R18" s="10">
        <v>10</v>
      </c>
      <c r="S18" s="10">
        <v>64</v>
      </c>
      <c r="T18" s="10"/>
      <c r="U18" s="10"/>
      <c r="V18" s="10">
        <v>911</v>
      </c>
      <c r="W18" s="24" t="s">
        <v>158</v>
      </c>
      <c r="X18" s="10" t="s">
        <v>122</v>
      </c>
      <c r="Y18" s="10">
        <v>204319047</v>
      </c>
      <c r="Z18" s="10">
        <v>14</v>
      </c>
      <c r="AA18" s="10">
        <v>1.5</v>
      </c>
      <c r="AB18" s="10">
        <v>1</v>
      </c>
      <c r="AC18" s="11">
        <v>4</v>
      </c>
      <c r="AD18" s="13">
        <v>178.06</v>
      </c>
    </row>
    <row r="19" spans="1:30">
      <c r="A19" s="9">
        <f t="shared" si="3"/>
        <v>12</v>
      </c>
      <c r="B19" s="10">
        <v>5</v>
      </c>
      <c r="C19" s="10">
        <v>0</v>
      </c>
      <c r="D19" s="6">
        <f t="shared" si="0"/>
        <v>69.599999999999994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59.16</v>
      </c>
      <c r="O19" s="10">
        <v>1</v>
      </c>
      <c r="P19" s="10">
        <v>1600</v>
      </c>
      <c r="Q19" s="10">
        <v>1500</v>
      </c>
      <c r="R19" s="10">
        <v>10</v>
      </c>
      <c r="S19" s="10">
        <v>66</v>
      </c>
      <c r="T19" s="10"/>
      <c r="U19" s="10"/>
      <c r="V19" s="10">
        <v>920</v>
      </c>
      <c r="W19" s="24" t="s">
        <v>222</v>
      </c>
      <c r="X19" s="10" t="s">
        <v>121</v>
      </c>
      <c r="Y19" s="10">
        <v>204048052</v>
      </c>
      <c r="Z19" s="10">
        <v>14</v>
      </c>
      <c r="AA19" s="10">
        <v>4.5</v>
      </c>
      <c r="AB19" s="10">
        <v>1</v>
      </c>
      <c r="AC19" s="11">
        <v>4.75</v>
      </c>
      <c r="AD19" s="13">
        <v>180.67</v>
      </c>
    </row>
    <row r="20" spans="1:30">
      <c r="A20" s="9">
        <f t="shared" si="3"/>
        <v>13</v>
      </c>
      <c r="B20" s="10">
        <v>9</v>
      </c>
      <c r="C20" s="10">
        <v>6</v>
      </c>
      <c r="D20" s="6">
        <f t="shared" si="0"/>
        <v>132.23999999999998</v>
      </c>
      <c r="E20" s="5">
        <v>1</v>
      </c>
      <c r="F20" s="7">
        <v>5</v>
      </c>
      <c r="G20" s="6">
        <f t="shared" si="1"/>
        <v>19.72</v>
      </c>
      <c r="H20" s="5"/>
      <c r="I20" s="10"/>
      <c r="J20" s="6">
        <f t="shared" si="2"/>
        <v>0</v>
      </c>
      <c r="K20" s="5"/>
      <c r="L20" s="10"/>
      <c r="M20" s="8"/>
      <c r="N20" s="11">
        <v>64.959999999999994</v>
      </c>
      <c r="O20" s="10">
        <v>1</v>
      </c>
      <c r="P20" s="10">
        <v>1600</v>
      </c>
      <c r="Q20" s="10">
        <v>1500</v>
      </c>
      <c r="R20" s="10">
        <v>10</v>
      </c>
      <c r="S20" s="10">
        <v>67</v>
      </c>
      <c r="T20" s="10"/>
      <c r="U20" s="10"/>
      <c r="V20" s="14">
        <v>916</v>
      </c>
      <c r="W20" s="42" t="s">
        <v>34</v>
      </c>
      <c r="X20" s="42"/>
      <c r="Y20" s="42"/>
      <c r="Z20" s="42"/>
      <c r="AA20" s="42"/>
      <c r="AB20" s="42"/>
      <c r="AC20" s="42"/>
      <c r="AD20" s="15">
        <v>2155.86</v>
      </c>
    </row>
    <row r="21" spans="1:30">
      <c r="A21" s="9">
        <f t="shared" si="3"/>
        <v>14</v>
      </c>
      <c r="B21" s="10">
        <v>13</v>
      </c>
      <c r="C21" s="10">
        <v>10</v>
      </c>
      <c r="D21" s="6">
        <f t="shared" si="0"/>
        <v>192.55999999999997</v>
      </c>
      <c r="E21" s="5">
        <v>1</v>
      </c>
      <c r="F21" s="7">
        <v>5</v>
      </c>
      <c r="G21" s="6">
        <f t="shared" si="1"/>
        <v>19.72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60.319999999999993</v>
      </c>
      <c r="O21" s="10">
        <v>1</v>
      </c>
      <c r="P21" s="10">
        <v>1600</v>
      </c>
      <c r="Q21" s="10">
        <v>1500</v>
      </c>
      <c r="R21" s="16">
        <v>10</v>
      </c>
      <c r="S21" s="10">
        <v>64</v>
      </c>
      <c r="T21" s="10"/>
      <c r="U21" s="10"/>
      <c r="V21" s="10">
        <v>906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5</v>
      </c>
      <c r="F22" s="7">
        <v>1</v>
      </c>
      <c r="G22" s="6">
        <f t="shared" si="1"/>
        <v>70.759999999999991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56.840000000000032</v>
      </c>
      <c r="O22" s="10">
        <v>1</v>
      </c>
      <c r="P22" s="10">
        <v>1600</v>
      </c>
      <c r="Q22" s="10">
        <v>1500</v>
      </c>
      <c r="R22" s="10">
        <v>10</v>
      </c>
      <c r="S22" s="10">
        <v>65</v>
      </c>
      <c r="T22" s="10"/>
      <c r="U22" s="10"/>
      <c r="V22" s="10">
        <v>910</v>
      </c>
      <c r="W22" s="24" t="s">
        <v>223</v>
      </c>
      <c r="X22" s="10" t="s">
        <v>122</v>
      </c>
      <c r="Y22" s="10">
        <v>205048001</v>
      </c>
      <c r="Z22" s="10">
        <v>14</v>
      </c>
      <c r="AA22" s="10">
        <v>6.5</v>
      </c>
      <c r="AB22" s="10">
        <v>1</v>
      </c>
      <c r="AC22" s="10">
        <v>8</v>
      </c>
      <c r="AD22" s="10">
        <v>179.22</v>
      </c>
    </row>
    <row r="23" spans="1:30">
      <c r="A23" s="9">
        <f t="shared" si="3"/>
        <v>16</v>
      </c>
      <c r="B23" s="10">
        <v>1</v>
      </c>
      <c r="C23" s="10">
        <v>9.25</v>
      </c>
      <c r="D23" s="6">
        <f t="shared" si="0"/>
        <v>24.65</v>
      </c>
      <c r="E23" s="5">
        <v>9</v>
      </c>
      <c r="F23" s="7">
        <v>7</v>
      </c>
      <c r="G23" s="6">
        <f t="shared" si="1"/>
        <v>133.39999999999998</v>
      </c>
      <c r="H23" s="5"/>
      <c r="I23" s="10"/>
      <c r="J23" s="6">
        <f t="shared" si="2"/>
        <v>0</v>
      </c>
      <c r="K23" s="5"/>
      <c r="L23" s="10"/>
      <c r="M23" s="8"/>
      <c r="N23" s="11">
        <v>65.83</v>
      </c>
      <c r="O23" s="10">
        <v>1</v>
      </c>
      <c r="P23" s="10">
        <v>1600</v>
      </c>
      <c r="Q23" s="10">
        <v>1500</v>
      </c>
      <c r="R23" s="10">
        <v>10</v>
      </c>
      <c r="S23" s="10">
        <v>64</v>
      </c>
      <c r="T23" s="10"/>
      <c r="U23" s="10"/>
      <c r="V23" s="10">
        <v>892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9.25</v>
      </c>
      <c r="D24" s="6">
        <f t="shared" si="0"/>
        <v>24.65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64.960000000000008</v>
      </c>
      <c r="O24" s="10">
        <v>1</v>
      </c>
      <c r="P24" s="10">
        <v>1600</v>
      </c>
      <c r="Q24" s="10">
        <v>1500</v>
      </c>
      <c r="R24" s="10">
        <v>10</v>
      </c>
      <c r="S24" s="10">
        <v>63</v>
      </c>
      <c r="T24" s="10"/>
      <c r="U24" s="10"/>
      <c r="V24" s="10">
        <v>891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6</v>
      </c>
      <c r="C25" s="10">
        <v>7</v>
      </c>
      <c r="D25" s="6">
        <f t="shared" si="0"/>
        <v>91.64</v>
      </c>
      <c r="E25" s="5">
        <v>1</v>
      </c>
      <c r="F25" s="7">
        <v>7.75</v>
      </c>
      <c r="G25" s="6">
        <f t="shared" si="1"/>
        <v>22.91</v>
      </c>
      <c r="H25" s="5"/>
      <c r="I25" s="10"/>
      <c r="J25" s="6">
        <f t="shared" si="2"/>
        <v>0</v>
      </c>
      <c r="K25" s="5"/>
      <c r="L25" s="10"/>
      <c r="M25" s="8"/>
      <c r="N25" s="11">
        <v>68.44</v>
      </c>
      <c r="O25" s="10">
        <v>1</v>
      </c>
      <c r="P25" s="10">
        <v>1600</v>
      </c>
      <c r="Q25" s="10">
        <v>1500</v>
      </c>
      <c r="R25" s="10">
        <v>10</v>
      </c>
      <c r="S25" s="10">
        <v>61</v>
      </c>
      <c r="T25" s="10"/>
      <c r="U25" s="10"/>
      <c r="V25" s="17">
        <v>890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11</v>
      </c>
      <c r="C26" s="10">
        <v>5</v>
      </c>
      <c r="D26" s="6">
        <f t="shared" si="0"/>
        <v>158.91999999999999</v>
      </c>
      <c r="E26" s="5">
        <v>1</v>
      </c>
      <c r="F26" s="7">
        <v>7.75</v>
      </c>
      <c r="G26" s="6">
        <f t="shared" si="1"/>
        <v>22.91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67.279999999999987</v>
      </c>
      <c r="O26" s="10">
        <v>1</v>
      </c>
      <c r="P26" s="10">
        <v>1600</v>
      </c>
      <c r="Q26" s="10">
        <v>1500</v>
      </c>
      <c r="R26" s="10">
        <v>10</v>
      </c>
      <c r="S26" s="10">
        <v>60</v>
      </c>
      <c r="T26" s="10"/>
      <c r="U26" s="10"/>
      <c r="V26" s="10">
        <v>890</v>
      </c>
      <c r="W26" s="44" t="s">
        <v>37</v>
      </c>
      <c r="X26" s="44"/>
      <c r="Y26" s="44"/>
      <c r="Z26" s="44"/>
      <c r="AA26" s="44"/>
      <c r="AB26" s="44"/>
      <c r="AC26" s="39">
        <v>89.32</v>
      </c>
      <c r="AD26" s="39"/>
    </row>
    <row r="27" spans="1:30">
      <c r="A27" s="9">
        <f t="shared" si="3"/>
        <v>20</v>
      </c>
      <c r="B27" s="10">
        <v>14</v>
      </c>
      <c r="C27" s="10">
        <v>3</v>
      </c>
      <c r="D27" s="6">
        <f t="shared" si="0"/>
        <v>198.35999999999999</v>
      </c>
      <c r="E27" s="5">
        <v>3</v>
      </c>
      <c r="F27" s="7">
        <v>7</v>
      </c>
      <c r="G27" s="6">
        <f t="shared" si="1"/>
        <v>49.879999999999995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66.41</v>
      </c>
      <c r="O27" s="10">
        <v>1</v>
      </c>
      <c r="P27" s="10">
        <v>1600</v>
      </c>
      <c r="Q27" s="10">
        <v>1600</v>
      </c>
      <c r="R27" s="10">
        <v>10</v>
      </c>
      <c r="S27" s="10">
        <v>72</v>
      </c>
      <c r="T27" s="10"/>
      <c r="U27" s="10"/>
      <c r="V27" s="10">
        <v>888</v>
      </c>
      <c r="W27" s="38" t="s">
        <v>13</v>
      </c>
      <c r="X27" s="38"/>
      <c r="Y27" s="38"/>
      <c r="Z27" s="38"/>
      <c r="AA27" s="38"/>
      <c r="AB27" s="38"/>
      <c r="AC27" s="39">
        <v>2155.86</v>
      </c>
      <c r="AD27" s="39"/>
    </row>
    <row r="28" spans="1:30">
      <c r="A28" s="9">
        <f t="shared" si="3"/>
        <v>21</v>
      </c>
      <c r="B28" s="10">
        <v>1</v>
      </c>
      <c r="C28" s="10">
        <v>8.5</v>
      </c>
      <c r="D28" s="6">
        <f t="shared" si="0"/>
        <v>23.779999999999998</v>
      </c>
      <c r="E28" s="5">
        <v>8</v>
      </c>
      <c r="F28" s="7">
        <v>3</v>
      </c>
      <c r="G28" s="6">
        <f t="shared" si="1"/>
        <v>114.83999999999999</v>
      </c>
      <c r="H28" s="5"/>
      <c r="I28" s="10"/>
      <c r="J28" s="6">
        <f t="shared" si="2"/>
        <v>0</v>
      </c>
      <c r="K28" s="5"/>
      <c r="L28" s="10"/>
      <c r="M28" s="8"/>
      <c r="N28" s="11">
        <v>68.44</v>
      </c>
      <c r="O28" s="10">
        <v>1</v>
      </c>
      <c r="P28" s="10">
        <v>1600</v>
      </c>
      <c r="Q28" s="10">
        <v>1600</v>
      </c>
      <c r="R28" s="10">
        <v>10</v>
      </c>
      <c r="S28" s="10">
        <v>64</v>
      </c>
      <c r="T28" s="10"/>
      <c r="U28" s="10"/>
      <c r="V28" s="10">
        <v>886</v>
      </c>
      <c r="W28" s="38" t="s">
        <v>38</v>
      </c>
      <c r="X28" s="38"/>
      <c r="Y28" s="38"/>
      <c r="Z28" s="38"/>
      <c r="AA28" s="38"/>
      <c r="AB28" s="38"/>
      <c r="AC28" s="39">
        <v>245.92</v>
      </c>
      <c r="AD28" s="39"/>
    </row>
    <row r="29" spans="1:30">
      <c r="A29" s="9">
        <f t="shared" si="3"/>
        <v>22</v>
      </c>
      <c r="B29" s="10">
        <v>1</v>
      </c>
      <c r="C29" s="10">
        <v>8.5</v>
      </c>
      <c r="D29" s="6">
        <f t="shared" si="0"/>
        <v>23.779999999999998</v>
      </c>
      <c r="E29" s="5">
        <v>13</v>
      </c>
      <c r="F29" s="7">
        <v>3</v>
      </c>
      <c r="G29" s="6">
        <f t="shared" si="1"/>
        <v>184.44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1</v>
      </c>
      <c r="P29" s="10">
        <v>1600</v>
      </c>
      <c r="Q29" s="10">
        <v>1600</v>
      </c>
      <c r="R29" s="10">
        <v>10</v>
      </c>
      <c r="S29" s="10">
        <v>66</v>
      </c>
      <c r="T29" s="10"/>
      <c r="U29" s="10"/>
      <c r="V29" s="10">
        <v>885</v>
      </c>
      <c r="W29" s="38" t="s">
        <v>11</v>
      </c>
      <c r="X29" s="38"/>
      <c r="Y29" s="38"/>
      <c r="Z29" s="38"/>
      <c r="AA29" s="38"/>
      <c r="AB29" s="38"/>
      <c r="AC29" s="39">
        <v>1999.26</v>
      </c>
      <c r="AD29" s="39"/>
    </row>
    <row r="30" spans="1:30">
      <c r="A30" s="9">
        <f t="shared" si="3"/>
        <v>23</v>
      </c>
      <c r="B30" s="10">
        <v>5</v>
      </c>
      <c r="C30" s="10">
        <v>4</v>
      </c>
      <c r="D30" s="6">
        <f t="shared" si="0"/>
        <v>74.239999999999995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64.379999999999967</v>
      </c>
      <c r="O30" s="10">
        <v>1</v>
      </c>
      <c r="P30" s="10">
        <v>1600</v>
      </c>
      <c r="Q30" s="10">
        <v>1600</v>
      </c>
      <c r="R30" s="10">
        <v>10</v>
      </c>
      <c r="S30" s="10">
        <v>65</v>
      </c>
      <c r="T30" s="10"/>
      <c r="U30" s="10"/>
      <c r="V30" s="10">
        <v>880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10</v>
      </c>
      <c r="C31" s="10">
        <v>0</v>
      </c>
      <c r="D31" s="6">
        <f t="shared" si="0"/>
        <v>139.19999999999999</v>
      </c>
      <c r="E31" s="5">
        <v>1</v>
      </c>
      <c r="F31" s="7">
        <v>3</v>
      </c>
      <c r="G31" s="6">
        <f t="shared" si="1"/>
        <v>17.399999999999999</v>
      </c>
      <c r="H31" s="5"/>
      <c r="I31" s="10"/>
      <c r="J31" s="6">
        <f t="shared" si="4"/>
        <v>0</v>
      </c>
      <c r="K31" s="5"/>
      <c r="L31" s="10"/>
      <c r="M31" s="8"/>
      <c r="N31" s="11">
        <v>66.989999999999995</v>
      </c>
      <c r="O31" s="10">
        <v>1</v>
      </c>
      <c r="P31" s="10">
        <v>1600</v>
      </c>
      <c r="Q31" s="10">
        <v>1600</v>
      </c>
      <c r="R31" s="10">
        <v>10</v>
      </c>
      <c r="S31" s="10">
        <v>64</v>
      </c>
      <c r="T31" s="10"/>
      <c r="U31" s="10"/>
      <c r="V31" s="10">
        <v>882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14</v>
      </c>
      <c r="C32" s="10">
        <v>0</v>
      </c>
      <c r="D32" s="6">
        <f t="shared" si="0"/>
        <v>194.88</v>
      </c>
      <c r="E32" s="5">
        <v>1</v>
      </c>
      <c r="F32" s="7">
        <v>10</v>
      </c>
      <c r="G32" s="6">
        <f t="shared" si="1"/>
        <v>25.52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63.800000000000011</v>
      </c>
      <c r="O32" s="10">
        <v>1</v>
      </c>
      <c r="P32" s="10">
        <v>1600</v>
      </c>
      <c r="Q32" s="10">
        <v>1600</v>
      </c>
      <c r="R32" s="10">
        <v>10</v>
      </c>
      <c r="S32" s="10">
        <v>63</v>
      </c>
      <c r="T32" s="10"/>
      <c r="U32" s="10"/>
      <c r="V32" s="10">
        <v>879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5</v>
      </c>
      <c r="G33" s="6">
        <f t="shared" si="1"/>
        <v>89.32</v>
      </c>
      <c r="H33" s="5"/>
      <c r="I33" s="10"/>
      <c r="J33" s="6">
        <f t="shared" si="4"/>
        <v>0</v>
      </c>
      <c r="K33" s="5"/>
      <c r="L33" s="10"/>
      <c r="M33" s="8"/>
      <c r="N33" s="11">
        <v>65.540000000000006</v>
      </c>
      <c r="O33" s="10">
        <v>1</v>
      </c>
      <c r="P33" s="10">
        <v>1600</v>
      </c>
      <c r="Q33" s="10">
        <v>1600</v>
      </c>
      <c r="R33" s="10">
        <v>10</v>
      </c>
      <c r="S33" s="10">
        <v>61</v>
      </c>
      <c r="T33" s="10"/>
      <c r="U33" s="10"/>
      <c r="V33" s="10">
        <v>879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11</v>
      </c>
      <c r="F34" s="7">
        <v>5</v>
      </c>
      <c r="G34" s="6">
        <f t="shared" si="1"/>
        <v>158.91999999999999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69.599999999999994</v>
      </c>
      <c r="O34" s="10">
        <v>1</v>
      </c>
      <c r="P34" s="10">
        <v>1600</v>
      </c>
      <c r="Q34" s="10">
        <v>1600</v>
      </c>
      <c r="R34" s="10">
        <v>10</v>
      </c>
      <c r="S34" s="10">
        <v>63</v>
      </c>
      <c r="T34" s="10"/>
      <c r="U34" s="10"/>
      <c r="V34" s="10">
        <v>876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3</v>
      </c>
      <c r="C35" s="10">
        <v>7</v>
      </c>
      <c r="D35" s="6">
        <f t="shared" si="0"/>
        <v>49.879999999999995</v>
      </c>
      <c r="E35" s="5">
        <v>14</v>
      </c>
      <c r="F35" s="7">
        <v>0</v>
      </c>
      <c r="G35" s="6">
        <f t="shared" si="1"/>
        <v>194.88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67.28</v>
      </c>
      <c r="O35" s="10">
        <v>1</v>
      </c>
      <c r="P35" s="10">
        <v>1575</v>
      </c>
      <c r="Q35" s="10">
        <v>1600</v>
      </c>
      <c r="R35" s="10">
        <v>10</v>
      </c>
      <c r="S35" s="10">
        <v>62</v>
      </c>
      <c r="T35" s="10"/>
      <c r="U35" s="10"/>
      <c r="V35" s="10">
        <v>876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8</v>
      </c>
      <c r="C36" s="10">
        <v>2</v>
      </c>
      <c r="D36" s="6">
        <f t="shared" si="0"/>
        <v>113.67999999999999</v>
      </c>
      <c r="E36" s="5">
        <v>1</v>
      </c>
      <c r="F36" s="7">
        <v>4.75</v>
      </c>
      <c r="G36" s="6">
        <f t="shared" si="1"/>
        <v>19.43</v>
      </c>
      <c r="H36" s="5"/>
      <c r="I36" s="10"/>
      <c r="J36" s="6">
        <f t="shared" si="4"/>
        <v>0</v>
      </c>
      <c r="K36" s="5"/>
      <c r="L36" s="10"/>
      <c r="M36" s="8"/>
      <c r="N36" s="11">
        <v>69.02</v>
      </c>
      <c r="O36" s="10">
        <v>1</v>
      </c>
      <c r="P36" s="10">
        <v>1575</v>
      </c>
      <c r="Q36" s="10">
        <v>1600</v>
      </c>
      <c r="R36" s="10">
        <v>10</v>
      </c>
      <c r="S36" s="10">
        <v>64</v>
      </c>
      <c r="T36" s="10"/>
      <c r="U36" s="10"/>
      <c r="V36" s="10">
        <v>873</v>
      </c>
      <c r="W36" s="34" t="s">
        <v>224</v>
      </c>
      <c r="X36" s="34"/>
      <c r="Y36" s="34"/>
      <c r="Z36" s="34"/>
      <c r="AA36" s="34"/>
      <c r="AB36" s="34"/>
      <c r="AC36" s="34"/>
      <c r="AD36" s="34"/>
    </row>
    <row r="37" spans="1:30">
      <c r="A37" s="9">
        <v>30</v>
      </c>
      <c r="B37" s="10">
        <v>13</v>
      </c>
      <c r="C37" s="10">
        <v>2</v>
      </c>
      <c r="D37" s="6">
        <f t="shared" si="0"/>
        <v>183.28</v>
      </c>
      <c r="E37" s="5">
        <v>1</v>
      </c>
      <c r="F37" s="7">
        <v>4.75</v>
      </c>
      <c r="G37" s="6">
        <f t="shared" si="1"/>
        <v>19.43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69.600000000000023</v>
      </c>
      <c r="O37" s="10">
        <v>1</v>
      </c>
      <c r="P37" s="10">
        <v>1575</v>
      </c>
      <c r="Q37" s="10">
        <v>1600</v>
      </c>
      <c r="R37" s="10">
        <v>10</v>
      </c>
      <c r="S37" s="10">
        <v>62</v>
      </c>
      <c r="T37" s="10"/>
      <c r="U37" s="10"/>
      <c r="V37" s="10">
        <v>870</v>
      </c>
      <c r="W37" s="34"/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2</v>
      </c>
      <c r="C39" s="10">
        <v>9</v>
      </c>
      <c r="D39" s="6">
        <f t="shared" si="0"/>
        <v>38.279999999999994</v>
      </c>
      <c r="E39" s="5">
        <v>3</v>
      </c>
      <c r="F39" s="7">
        <v>8</v>
      </c>
      <c r="G39" s="6">
        <f t="shared" si="1"/>
        <v>51.04</v>
      </c>
      <c r="H39" s="5"/>
      <c r="I39" s="10"/>
      <c r="J39" s="6">
        <f t="shared" si="4"/>
        <v>0</v>
      </c>
      <c r="K39" s="5"/>
      <c r="L39" s="10"/>
      <c r="M39" s="8"/>
      <c r="N39" s="11">
        <v>65.83</v>
      </c>
      <c r="O39" s="10">
        <v>0</v>
      </c>
      <c r="P39" s="10">
        <v>1575</v>
      </c>
      <c r="Q39" s="10">
        <v>1600</v>
      </c>
      <c r="R39" s="10">
        <v>10</v>
      </c>
      <c r="S39" s="10">
        <v>63</v>
      </c>
      <c r="T39" s="10"/>
      <c r="U39" s="10"/>
      <c r="V39" s="10">
        <v>866</v>
      </c>
      <c r="W39" s="34"/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1999.2599999999998</v>
      </c>
      <c r="O40" s="20"/>
      <c r="T40" s="22" t="s">
        <v>34</v>
      </c>
      <c r="U40" s="20">
        <f>SUM(U9:U39)</f>
        <v>0</v>
      </c>
      <c r="V40" s="20">
        <f>SUM(V9:V39)</f>
        <v>26930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1999.2599999999998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26930</v>
      </c>
    </row>
    <row r="44" spans="1:30">
      <c r="N44">
        <v>-2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2"/>
  <sheetViews>
    <sheetView showGridLines="0" zoomScale="75" zoomScaleNormal="75" zoomScalePageLayoutView="75" workbookViewId="0">
      <selection activeCell="U36" sqref="U36"/>
    </sheetView>
  </sheetViews>
  <sheetFormatPr baseColWidth="10" defaultColWidth="8.83203125" defaultRowHeight="12" x14ac:dyDescent="0"/>
  <cols>
    <col min="1" max="1" width="5" customWidth="1"/>
    <col min="2" max="2" width="4.1640625" customWidth="1"/>
    <col min="3" max="3" width="5.332031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3" width="7.6640625" customWidth="1"/>
    <col min="25" max="25" width="10.6640625" customWidth="1"/>
    <col min="26" max="26" width="4.1640625" customWidth="1"/>
    <col min="27" max="27" width="5.5" customWidth="1"/>
    <col min="28" max="28" width="4" customWidth="1"/>
    <col min="29" max="29" width="4.83203125" customWidth="1"/>
    <col min="30" max="30" width="21.6640625" customWidth="1"/>
  </cols>
  <sheetData>
    <row r="1" spans="1:30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>
      <c r="A8" s="53"/>
      <c r="B8" s="5">
        <v>13</v>
      </c>
      <c r="C8" s="5">
        <v>0</v>
      </c>
      <c r="D8" s="6">
        <f t="shared" ref="D8:D39" si="0">((+B8*12)+C8)*1.16</f>
        <v>180.95999999999998</v>
      </c>
      <c r="E8" s="5">
        <v>1</v>
      </c>
      <c r="F8" s="7">
        <v>3</v>
      </c>
      <c r="G8" s="6">
        <f t="shared" ref="G8:G39" si="1">((+E8*12)+F8)*1.16</f>
        <v>17.399999999999999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>
      <c r="A9" s="9">
        <v>2</v>
      </c>
      <c r="B9" s="10">
        <v>1</v>
      </c>
      <c r="C9" s="10">
        <v>8</v>
      </c>
      <c r="D9" s="6">
        <f t="shared" si="0"/>
        <v>23.2</v>
      </c>
      <c r="E9" s="5">
        <v>3</v>
      </c>
      <c r="F9" s="7">
        <v>7</v>
      </c>
      <c r="G9" s="6">
        <f t="shared" si="1"/>
        <v>49.879999999999995</v>
      </c>
      <c r="H9" s="5"/>
      <c r="I9" s="10"/>
      <c r="J9" s="6">
        <f t="shared" si="2"/>
        <v>0</v>
      </c>
      <c r="K9" s="5"/>
      <c r="L9" s="10"/>
      <c r="M9" s="8"/>
      <c r="N9" s="11">
        <v>53.65</v>
      </c>
      <c r="O9" s="10">
        <v>1</v>
      </c>
      <c r="P9" s="10">
        <v>1650</v>
      </c>
      <c r="Q9" s="10">
        <v>1300</v>
      </c>
      <c r="R9" s="10">
        <v>10</v>
      </c>
      <c r="S9" s="10">
        <v>67</v>
      </c>
      <c r="T9" s="10"/>
      <c r="U9" s="10"/>
      <c r="V9" s="10">
        <v>945</v>
      </c>
      <c r="W9" s="12">
        <v>40970</v>
      </c>
      <c r="X9" s="10" t="s">
        <v>122</v>
      </c>
      <c r="Y9" s="10">
        <v>703122001</v>
      </c>
      <c r="Z9" s="10">
        <v>14</v>
      </c>
      <c r="AA9" s="10">
        <v>6.25</v>
      </c>
      <c r="AB9" s="10">
        <v>1</v>
      </c>
      <c r="AC9" s="11">
        <v>8</v>
      </c>
      <c r="AD9" s="13">
        <v>178.93</v>
      </c>
    </row>
    <row r="10" spans="1:30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7</v>
      </c>
      <c r="F10" s="7">
        <v>4</v>
      </c>
      <c r="G10" s="6">
        <f t="shared" si="1"/>
        <v>102.08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52.2</v>
      </c>
      <c r="O10" s="10">
        <v>1</v>
      </c>
      <c r="P10" s="10">
        <v>1650</v>
      </c>
      <c r="Q10" s="10">
        <v>1300</v>
      </c>
      <c r="R10" s="10">
        <v>10</v>
      </c>
      <c r="S10" s="10">
        <v>70</v>
      </c>
      <c r="T10" s="10"/>
      <c r="U10" s="10"/>
      <c r="V10" s="10">
        <v>943</v>
      </c>
      <c r="W10" s="12">
        <v>40976</v>
      </c>
      <c r="X10" s="10" t="s">
        <v>121</v>
      </c>
      <c r="Y10" s="10">
        <v>203125007</v>
      </c>
      <c r="Z10" s="10">
        <v>13</v>
      </c>
      <c r="AA10" s="10">
        <v>11</v>
      </c>
      <c r="AB10" s="10">
        <v>1</v>
      </c>
      <c r="AC10" s="11">
        <v>3</v>
      </c>
      <c r="AD10" s="13">
        <v>176.32</v>
      </c>
    </row>
    <row r="11" spans="1:30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11</v>
      </c>
      <c r="F11" s="7">
        <v>2</v>
      </c>
      <c r="G11" s="6">
        <f t="shared" si="1"/>
        <v>155.44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53.359999999999985</v>
      </c>
      <c r="O11" s="10">
        <v>1</v>
      </c>
      <c r="P11" s="10">
        <v>1650</v>
      </c>
      <c r="Q11" s="10">
        <v>1300</v>
      </c>
      <c r="R11" s="10">
        <v>10</v>
      </c>
      <c r="S11" s="10">
        <v>68</v>
      </c>
      <c r="T11" s="10"/>
      <c r="U11" s="10"/>
      <c r="V11" s="10">
        <v>942</v>
      </c>
      <c r="W11" s="12">
        <v>40976</v>
      </c>
      <c r="X11" s="10" t="s">
        <v>122</v>
      </c>
      <c r="Y11" s="10">
        <v>203122009</v>
      </c>
      <c r="Z11" s="10">
        <v>14</v>
      </c>
      <c r="AA11" s="10">
        <v>6.25</v>
      </c>
      <c r="AB11" s="10">
        <v>1</v>
      </c>
      <c r="AC11" s="11">
        <v>9.5</v>
      </c>
      <c r="AD11" s="13">
        <v>177.19</v>
      </c>
    </row>
    <row r="12" spans="1:30">
      <c r="A12" s="9">
        <f t="shared" si="3"/>
        <v>5</v>
      </c>
      <c r="B12" s="10">
        <v>2</v>
      </c>
      <c r="C12" s="10">
        <v>9</v>
      </c>
      <c r="D12" s="6">
        <f t="shared" si="0"/>
        <v>38.279999999999994</v>
      </c>
      <c r="E12" s="5">
        <v>13</v>
      </c>
      <c r="F12" s="7">
        <v>10</v>
      </c>
      <c r="G12" s="6">
        <f t="shared" si="1"/>
        <v>192.55999999999997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52.199999999999989</v>
      </c>
      <c r="O12" s="10">
        <v>1</v>
      </c>
      <c r="P12" s="10">
        <v>1600</v>
      </c>
      <c r="Q12" s="10">
        <v>1300</v>
      </c>
      <c r="R12" s="10">
        <v>10</v>
      </c>
      <c r="S12" s="10">
        <v>68</v>
      </c>
      <c r="T12" s="10"/>
      <c r="U12" s="10"/>
      <c r="V12" s="10">
        <v>942</v>
      </c>
      <c r="W12" s="12">
        <v>40983</v>
      </c>
      <c r="X12" s="10" t="s">
        <v>121</v>
      </c>
      <c r="Y12" s="10">
        <v>203340039</v>
      </c>
      <c r="Z12" s="10">
        <v>13</v>
      </c>
      <c r="AA12" s="10">
        <v>8</v>
      </c>
      <c r="AB12" s="10">
        <v>1</v>
      </c>
      <c r="AC12" s="11">
        <v>4</v>
      </c>
      <c r="AD12" s="13">
        <v>171.68</v>
      </c>
    </row>
    <row r="13" spans="1:30">
      <c r="A13" s="9">
        <f t="shared" si="3"/>
        <v>6</v>
      </c>
      <c r="B13" s="10">
        <v>6</v>
      </c>
      <c r="C13" s="10">
        <v>7</v>
      </c>
      <c r="D13" s="6">
        <f t="shared" si="0"/>
        <v>91.64</v>
      </c>
      <c r="E13" s="5">
        <v>13</v>
      </c>
      <c r="F13" s="7">
        <v>10</v>
      </c>
      <c r="G13" s="6">
        <f t="shared" si="1"/>
        <v>192.55999999999997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53.360000000000014</v>
      </c>
      <c r="O13" s="10">
        <v>1</v>
      </c>
      <c r="P13" s="10">
        <v>1600</v>
      </c>
      <c r="Q13" s="10">
        <v>1300</v>
      </c>
      <c r="R13" s="10">
        <v>10</v>
      </c>
      <c r="S13" s="10">
        <v>66</v>
      </c>
      <c r="T13" s="10"/>
      <c r="U13" s="10"/>
      <c r="V13" s="10">
        <v>940</v>
      </c>
      <c r="W13" s="12">
        <v>40988</v>
      </c>
      <c r="X13" s="10" t="s">
        <v>122</v>
      </c>
      <c r="Y13" s="10">
        <v>203016033</v>
      </c>
      <c r="Z13" s="10">
        <v>14</v>
      </c>
      <c r="AA13" s="10">
        <v>2</v>
      </c>
      <c r="AB13" s="10">
        <v>1</v>
      </c>
      <c r="AC13" s="11">
        <v>4.75</v>
      </c>
      <c r="AD13" s="13">
        <v>177.77</v>
      </c>
    </row>
    <row r="14" spans="1:30">
      <c r="A14" s="9">
        <f t="shared" si="3"/>
        <v>7</v>
      </c>
      <c r="B14" s="10">
        <v>10</v>
      </c>
      <c r="C14" s="10">
        <v>5</v>
      </c>
      <c r="D14" s="6">
        <f t="shared" si="0"/>
        <v>145</v>
      </c>
      <c r="E14" s="5">
        <v>13</v>
      </c>
      <c r="F14" s="7">
        <v>10</v>
      </c>
      <c r="G14" s="6">
        <f t="shared" si="1"/>
        <v>192.55999999999997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53.359999999999957</v>
      </c>
      <c r="O14" s="10">
        <v>1</v>
      </c>
      <c r="P14" s="10">
        <v>1600</v>
      </c>
      <c r="Q14" s="10">
        <v>1300</v>
      </c>
      <c r="R14" s="10">
        <v>10</v>
      </c>
      <c r="S14" s="10">
        <v>68</v>
      </c>
      <c r="T14" s="10"/>
      <c r="U14" s="10"/>
      <c r="V14" s="10">
        <v>937</v>
      </c>
      <c r="W14" s="12">
        <v>40990</v>
      </c>
      <c r="X14" s="10" t="s">
        <v>121</v>
      </c>
      <c r="Y14" s="10">
        <v>203122025</v>
      </c>
      <c r="Z14" s="10">
        <v>14</v>
      </c>
      <c r="AA14" s="10">
        <v>3.75</v>
      </c>
      <c r="AB14" s="10">
        <v>1</v>
      </c>
      <c r="AC14" s="11">
        <v>5.5</v>
      </c>
      <c r="AD14" s="13">
        <v>178.64</v>
      </c>
    </row>
    <row r="15" spans="1:30">
      <c r="A15" s="9">
        <f t="shared" si="3"/>
        <v>8</v>
      </c>
      <c r="B15" s="10">
        <v>14</v>
      </c>
      <c r="C15" s="10">
        <v>5</v>
      </c>
      <c r="D15" s="6">
        <f t="shared" si="0"/>
        <v>200.67999999999998</v>
      </c>
      <c r="E15" s="5">
        <v>1</v>
      </c>
      <c r="F15" s="7">
        <v>3</v>
      </c>
      <c r="G15" s="6">
        <f t="shared" si="1"/>
        <v>17.399999999999999</v>
      </c>
      <c r="H15" s="5"/>
      <c r="I15" s="10"/>
      <c r="J15" s="6">
        <f t="shared" si="2"/>
        <v>0</v>
      </c>
      <c r="K15" s="5"/>
      <c r="L15" s="10"/>
      <c r="M15" s="8"/>
      <c r="N15" s="11">
        <v>56.84</v>
      </c>
      <c r="O15" s="10">
        <v>1</v>
      </c>
      <c r="P15" s="10">
        <v>1600</v>
      </c>
      <c r="Q15" s="10">
        <v>1300</v>
      </c>
      <c r="R15" s="10">
        <v>10</v>
      </c>
      <c r="S15" s="10">
        <v>70</v>
      </c>
      <c r="T15" s="10"/>
      <c r="U15" s="10"/>
      <c r="V15" s="10">
        <v>934</v>
      </c>
      <c r="W15" s="12">
        <v>40993</v>
      </c>
      <c r="X15" s="10" t="s">
        <v>122</v>
      </c>
      <c r="Y15" s="10">
        <v>203048009</v>
      </c>
      <c r="Z15" s="10">
        <v>14</v>
      </c>
      <c r="AA15" s="10">
        <v>5.75</v>
      </c>
      <c r="AB15" s="10">
        <v>1</v>
      </c>
      <c r="AC15" s="11">
        <v>8.25</v>
      </c>
      <c r="AD15" s="13">
        <v>178.06</v>
      </c>
    </row>
    <row r="16" spans="1:30">
      <c r="A16" s="9">
        <f t="shared" si="3"/>
        <v>9</v>
      </c>
      <c r="B16" s="10">
        <v>5</v>
      </c>
      <c r="C16" s="10">
        <v>4</v>
      </c>
      <c r="D16" s="6">
        <f t="shared" si="0"/>
        <v>74.239999999999995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v>50.75</v>
      </c>
      <c r="O16" s="10">
        <v>1</v>
      </c>
      <c r="P16" s="10">
        <v>1600</v>
      </c>
      <c r="Q16" s="10">
        <v>1300</v>
      </c>
      <c r="R16" s="10">
        <v>10</v>
      </c>
      <c r="S16" s="10">
        <v>70</v>
      </c>
      <c r="T16" s="10"/>
      <c r="U16" s="10"/>
      <c r="V16" s="10">
        <v>933</v>
      </c>
      <c r="W16" s="12">
        <v>40996</v>
      </c>
      <c r="X16" s="10" t="s">
        <v>121</v>
      </c>
      <c r="Y16" s="10">
        <v>203319052</v>
      </c>
      <c r="Z16" s="10">
        <v>14</v>
      </c>
      <c r="AA16" s="10">
        <v>2</v>
      </c>
      <c r="AB16" s="10">
        <v>1</v>
      </c>
      <c r="AC16" s="11">
        <v>4</v>
      </c>
      <c r="AD16" s="13">
        <v>178.64</v>
      </c>
    </row>
    <row r="17" spans="1:30">
      <c r="A17" s="9">
        <f t="shared" si="3"/>
        <v>10</v>
      </c>
      <c r="B17" s="10">
        <v>6</v>
      </c>
      <c r="C17" s="10">
        <v>3</v>
      </c>
      <c r="D17" s="6">
        <f t="shared" si="0"/>
        <v>87</v>
      </c>
      <c r="E17" s="5">
        <v>1</v>
      </c>
      <c r="F17" s="7">
        <v>3</v>
      </c>
      <c r="G17" s="6">
        <f t="shared" si="1"/>
        <v>17.399999999999999</v>
      </c>
      <c r="H17" s="5"/>
      <c r="I17" s="10"/>
      <c r="J17" s="6">
        <f t="shared" si="2"/>
        <v>0</v>
      </c>
      <c r="K17" s="5"/>
      <c r="L17" s="10" t="s">
        <v>64</v>
      </c>
      <c r="M17" s="8"/>
      <c r="N17" s="11">
        <f t="shared" ref="N17:N22" si="4">IF(B17=0,0,(D17+G17)-(D16+G16))</f>
        <v>12.760000000000019</v>
      </c>
      <c r="O17" s="10">
        <v>0</v>
      </c>
      <c r="P17" s="10">
        <v>2000</v>
      </c>
      <c r="Q17" s="10">
        <v>1300</v>
      </c>
      <c r="R17" s="10">
        <v>10</v>
      </c>
      <c r="S17" s="10">
        <v>43</v>
      </c>
      <c r="T17" s="10"/>
      <c r="U17" s="10"/>
      <c r="V17" s="10">
        <v>224</v>
      </c>
      <c r="W17" s="24" t="s">
        <v>170</v>
      </c>
      <c r="X17" s="10" t="s">
        <v>122</v>
      </c>
      <c r="Y17" s="10">
        <v>203048020</v>
      </c>
      <c r="Z17" s="10">
        <v>14</v>
      </c>
      <c r="AA17" s="10">
        <v>6.25</v>
      </c>
      <c r="AB17" s="10">
        <v>1</v>
      </c>
      <c r="AC17" s="11">
        <v>10</v>
      </c>
      <c r="AD17" s="13">
        <v>176.61</v>
      </c>
    </row>
    <row r="18" spans="1:30">
      <c r="A18" s="9">
        <f t="shared" si="3"/>
        <v>11</v>
      </c>
      <c r="B18" s="10">
        <v>9</v>
      </c>
      <c r="C18" s="10">
        <v>1</v>
      </c>
      <c r="D18" s="6">
        <f t="shared" si="0"/>
        <v>126.44</v>
      </c>
      <c r="E18" s="5">
        <v>1</v>
      </c>
      <c r="F18" s="7">
        <v>3</v>
      </c>
      <c r="G18" s="6">
        <f t="shared" si="1"/>
        <v>17.399999999999999</v>
      </c>
      <c r="H18" s="5"/>
      <c r="I18" s="10"/>
      <c r="J18" s="6">
        <f t="shared" si="2"/>
        <v>0</v>
      </c>
      <c r="K18" s="5"/>
      <c r="L18" s="10" t="s">
        <v>64</v>
      </c>
      <c r="M18" s="8"/>
      <c r="N18" s="11">
        <f t="shared" si="4"/>
        <v>39.44</v>
      </c>
      <c r="O18" s="10">
        <v>1</v>
      </c>
      <c r="P18" s="10">
        <v>1700</v>
      </c>
      <c r="Q18" s="10">
        <v>1300</v>
      </c>
      <c r="R18" s="10">
        <v>10</v>
      </c>
      <c r="S18" s="10">
        <v>67</v>
      </c>
      <c r="T18" s="10"/>
      <c r="U18" s="10"/>
      <c r="V18" s="10">
        <v>547</v>
      </c>
      <c r="W18" s="10"/>
      <c r="X18" s="10"/>
      <c r="Y18" s="10"/>
      <c r="Z18" s="10"/>
      <c r="AA18" s="10"/>
      <c r="AB18" s="10"/>
      <c r="AC18" s="11"/>
      <c r="AD18" s="13"/>
    </row>
    <row r="19" spans="1:30">
      <c r="A19" s="9">
        <f t="shared" si="3"/>
        <v>12</v>
      </c>
      <c r="B19" s="10">
        <v>12</v>
      </c>
      <c r="C19" s="10">
        <v>6</v>
      </c>
      <c r="D19" s="6">
        <f t="shared" si="0"/>
        <v>174</v>
      </c>
      <c r="E19" s="5">
        <v>1</v>
      </c>
      <c r="F19" s="7">
        <v>3</v>
      </c>
      <c r="G19" s="6">
        <f t="shared" si="1"/>
        <v>17.399999999999999</v>
      </c>
      <c r="H19" s="5"/>
      <c r="I19" s="10"/>
      <c r="J19" s="6">
        <f t="shared" si="2"/>
        <v>0</v>
      </c>
      <c r="K19" s="5"/>
      <c r="L19" s="10" t="s">
        <v>64</v>
      </c>
      <c r="M19" s="8"/>
      <c r="N19" s="11">
        <f t="shared" si="4"/>
        <v>47.56</v>
      </c>
      <c r="O19" s="10">
        <v>1</v>
      </c>
      <c r="P19" s="10">
        <v>1600</v>
      </c>
      <c r="Q19" s="10">
        <v>1400</v>
      </c>
      <c r="R19" s="10">
        <v>10</v>
      </c>
      <c r="S19" s="10">
        <v>72</v>
      </c>
      <c r="T19" s="10"/>
      <c r="U19" s="10"/>
      <c r="V19" s="10">
        <v>911</v>
      </c>
      <c r="W19" s="10"/>
      <c r="X19" s="10"/>
      <c r="Y19" s="10"/>
      <c r="Z19" s="10"/>
      <c r="AA19" s="10"/>
      <c r="AB19" s="10"/>
      <c r="AC19" s="11"/>
      <c r="AD19" s="13"/>
    </row>
    <row r="20" spans="1:30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1</v>
      </c>
      <c r="F20" s="7">
        <v>10</v>
      </c>
      <c r="G20" s="6">
        <f t="shared" si="1"/>
        <v>25.52</v>
      </c>
      <c r="H20" s="5"/>
      <c r="I20" s="10"/>
      <c r="J20" s="6">
        <f t="shared" si="2"/>
        <v>0</v>
      </c>
      <c r="K20" s="5"/>
      <c r="L20" s="10" t="s">
        <v>64</v>
      </c>
      <c r="M20" s="8"/>
      <c r="N20" s="11">
        <f t="shared" si="4"/>
        <v>32.47999999999999</v>
      </c>
      <c r="O20" s="10">
        <v>1</v>
      </c>
      <c r="P20" s="10">
        <v>1650</v>
      </c>
      <c r="Q20" s="10">
        <v>1400</v>
      </c>
      <c r="R20" s="10">
        <v>10</v>
      </c>
      <c r="S20" s="10">
        <v>70</v>
      </c>
      <c r="T20" s="10"/>
      <c r="U20" s="10"/>
      <c r="V20" s="14">
        <v>816</v>
      </c>
      <c r="W20" s="42" t="s">
        <v>34</v>
      </c>
      <c r="X20" s="42"/>
      <c r="Y20" s="42"/>
      <c r="Z20" s="42"/>
      <c r="AA20" s="42"/>
      <c r="AB20" s="42"/>
      <c r="AC20" s="42"/>
      <c r="AD20" s="15">
        <v>1593.84</v>
      </c>
    </row>
    <row r="21" spans="1:30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1</v>
      </c>
      <c r="F21" s="7">
        <v>10</v>
      </c>
      <c r="G21" s="6">
        <f t="shared" si="1"/>
        <v>25.52</v>
      </c>
      <c r="H21" s="5"/>
      <c r="I21" s="10"/>
      <c r="J21" s="6">
        <f t="shared" si="2"/>
        <v>0</v>
      </c>
      <c r="K21" s="5"/>
      <c r="L21" s="10" t="s">
        <v>64</v>
      </c>
      <c r="M21" s="8"/>
      <c r="N21" s="11">
        <f t="shared" si="4"/>
        <v>0</v>
      </c>
      <c r="O21" s="10">
        <v>0</v>
      </c>
      <c r="P21" s="10">
        <v>2200</v>
      </c>
      <c r="Q21" s="10">
        <v>1400</v>
      </c>
      <c r="R21" s="16">
        <v>10</v>
      </c>
      <c r="S21" s="10">
        <v>40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>
      <c r="A22" s="9">
        <f t="shared" si="3"/>
        <v>15</v>
      </c>
      <c r="B22" s="10">
        <v>13</v>
      </c>
      <c r="C22" s="10">
        <v>8</v>
      </c>
      <c r="D22" s="6">
        <f t="shared" si="0"/>
        <v>190.23999999999998</v>
      </c>
      <c r="E22" s="5">
        <v>5</v>
      </c>
      <c r="F22" s="7">
        <v>7</v>
      </c>
      <c r="G22" s="6">
        <f t="shared" si="1"/>
        <v>77.72</v>
      </c>
      <c r="H22" s="5"/>
      <c r="I22" s="10"/>
      <c r="J22" s="6">
        <f t="shared" si="2"/>
        <v>0</v>
      </c>
      <c r="K22" s="5"/>
      <c r="L22" s="26" t="s">
        <v>225</v>
      </c>
      <c r="M22" s="8"/>
      <c r="N22" s="11">
        <f t="shared" si="4"/>
        <v>44.079999999999984</v>
      </c>
      <c r="O22" s="10">
        <v>1</v>
      </c>
      <c r="P22" s="10">
        <v>1600</v>
      </c>
      <c r="Q22" s="10">
        <v>1400</v>
      </c>
      <c r="R22" s="10">
        <v>10</v>
      </c>
      <c r="S22" s="10">
        <v>67</v>
      </c>
      <c r="T22" s="10"/>
      <c r="U22" s="10"/>
      <c r="V22" s="10">
        <v>831</v>
      </c>
      <c r="W22" s="10"/>
      <c r="X22" s="10"/>
      <c r="Y22" s="10"/>
      <c r="Z22" s="10"/>
      <c r="AA22" s="10"/>
      <c r="AB22" s="10"/>
      <c r="AC22" s="10"/>
      <c r="AD22" s="10"/>
    </row>
    <row r="23" spans="1:30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9</v>
      </c>
      <c r="F23" s="7">
        <v>6</v>
      </c>
      <c r="G23" s="6">
        <f t="shared" si="1"/>
        <v>132.23999999999998</v>
      </c>
      <c r="H23" s="5"/>
      <c r="I23" s="10"/>
      <c r="J23" s="6">
        <f t="shared" si="2"/>
        <v>0</v>
      </c>
      <c r="K23" s="5"/>
      <c r="L23" s="10"/>
      <c r="M23" s="8"/>
      <c r="N23" s="11">
        <v>54.52</v>
      </c>
      <c r="O23" s="10">
        <v>1</v>
      </c>
      <c r="P23" s="10">
        <v>1600</v>
      </c>
      <c r="Q23" s="10">
        <v>1450</v>
      </c>
      <c r="R23" s="10">
        <v>10</v>
      </c>
      <c r="S23" s="10">
        <v>70</v>
      </c>
      <c r="T23" s="10"/>
      <c r="U23" s="10"/>
      <c r="V23" s="10">
        <v>932</v>
      </c>
      <c r="W23" s="10"/>
      <c r="X23" s="10"/>
      <c r="Y23" s="10"/>
      <c r="Z23" s="10"/>
      <c r="AA23" s="10"/>
      <c r="AB23" s="10"/>
      <c r="AC23" s="10"/>
      <c r="AD23" s="10"/>
    </row>
    <row r="24" spans="1:30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13</v>
      </c>
      <c r="F24" s="7">
        <v>10</v>
      </c>
      <c r="G24" s="6">
        <f t="shared" si="1"/>
        <v>192.55999999999997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60.319999999999993</v>
      </c>
      <c r="O24" s="10">
        <v>2</v>
      </c>
      <c r="P24" s="10">
        <v>1600</v>
      </c>
      <c r="Q24" s="10">
        <v>1500</v>
      </c>
      <c r="R24" s="10">
        <v>10</v>
      </c>
      <c r="S24" s="10">
        <v>64</v>
      </c>
      <c r="T24" s="10"/>
      <c r="U24" s="10"/>
      <c r="V24" s="10">
        <v>936</v>
      </c>
      <c r="W24" s="10"/>
      <c r="X24" s="10"/>
      <c r="Y24" s="10"/>
      <c r="Z24" s="10"/>
      <c r="AA24" s="10"/>
      <c r="AB24" s="10"/>
      <c r="AC24" s="10"/>
      <c r="AD24" s="10"/>
    </row>
    <row r="25" spans="1:30">
      <c r="A25" s="9">
        <f t="shared" si="3"/>
        <v>18</v>
      </c>
      <c r="B25" s="10">
        <v>5</v>
      </c>
      <c r="C25" s="10">
        <v>4</v>
      </c>
      <c r="D25" s="6">
        <f t="shared" si="0"/>
        <v>74.239999999999995</v>
      </c>
      <c r="E25" s="5">
        <v>13</v>
      </c>
      <c r="F25" s="7">
        <v>10</v>
      </c>
      <c r="G25" s="6">
        <f t="shared" si="1"/>
        <v>192.55999999999997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55.679999999999978</v>
      </c>
      <c r="O25" s="10">
        <v>1</v>
      </c>
      <c r="P25" s="10">
        <v>1600</v>
      </c>
      <c r="Q25" s="10">
        <v>1500</v>
      </c>
      <c r="R25" s="10">
        <v>10</v>
      </c>
      <c r="S25" s="10">
        <v>65</v>
      </c>
      <c r="T25" s="10"/>
      <c r="U25" s="10"/>
      <c r="V25" s="17">
        <v>936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>
      <c r="A26" s="9">
        <f t="shared" si="3"/>
        <v>19</v>
      </c>
      <c r="B26" s="10">
        <v>9</v>
      </c>
      <c r="C26" s="10">
        <v>5</v>
      </c>
      <c r="D26" s="6">
        <f t="shared" si="0"/>
        <v>131.07999999999998</v>
      </c>
      <c r="E26" s="5">
        <v>13</v>
      </c>
      <c r="F26" s="7">
        <v>10</v>
      </c>
      <c r="G26" s="6">
        <f t="shared" si="1"/>
        <v>192.55999999999997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56.840000000000032</v>
      </c>
      <c r="O26" s="10">
        <v>1</v>
      </c>
      <c r="P26" s="10">
        <v>1600</v>
      </c>
      <c r="Q26" s="10">
        <v>1500</v>
      </c>
      <c r="R26" s="10">
        <v>10</v>
      </c>
      <c r="S26" s="10">
        <v>66</v>
      </c>
      <c r="T26" s="10"/>
      <c r="U26" s="10"/>
      <c r="V26" s="10">
        <v>937</v>
      </c>
      <c r="W26" s="44" t="s">
        <v>37</v>
      </c>
      <c r="X26" s="44"/>
      <c r="Y26" s="44"/>
      <c r="Z26" s="44"/>
      <c r="AA26" s="44"/>
      <c r="AB26" s="44"/>
      <c r="AC26" s="39">
        <v>245.92</v>
      </c>
      <c r="AD26" s="39"/>
    </row>
    <row r="27" spans="1:30">
      <c r="A27" s="9">
        <f t="shared" si="3"/>
        <v>20</v>
      </c>
      <c r="B27" s="10">
        <v>13</v>
      </c>
      <c r="C27" s="10">
        <v>7</v>
      </c>
      <c r="D27" s="6">
        <f t="shared" si="0"/>
        <v>189.07999999999998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58</v>
      </c>
      <c r="O27" s="10">
        <v>1</v>
      </c>
      <c r="P27" s="10">
        <v>1600</v>
      </c>
      <c r="Q27" s="10">
        <v>1500</v>
      </c>
      <c r="R27" s="10">
        <v>10</v>
      </c>
      <c r="S27" s="10">
        <v>66</v>
      </c>
      <c r="T27" s="10"/>
      <c r="U27" s="10"/>
      <c r="V27" s="10">
        <v>934</v>
      </c>
      <c r="W27" s="38" t="s">
        <v>13</v>
      </c>
      <c r="X27" s="38"/>
      <c r="Y27" s="38"/>
      <c r="Z27" s="38"/>
      <c r="AA27" s="38"/>
      <c r="AB27" s="38"/>
      <c r="AC27" s="39">
        <v>1593.84</v>
      </c>
      <c r="AD27" s="39"/>
    </row>
    <row r="28" spans="1:30">
      <c r="A28" s="9">
        <f t="shared" si="3"/>
        <v>21</v>
      </c>
      <c r="B28" s="10">
        <v>5</v>
      </c>
      <c r="C28" s="10">
        <v>4</v>
      </c>
      <c r="D28" s="6">
        <f t="shared" si="0"/>
        <v>74.239999999999995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 t="shared" si="2"/>
        <v>0</v>
      </c>
      <c r="K28" s="5"/>
      <c r="L28" s="10"/>
      <c r="M28" s="8"/>
      <c r="N28" s="11">
        <v>62.93</v>
      </c>
      <c r="O28" s="10">
        <v>1</v>
      </c>
      <c r="P28" s="10">
        <v>1600</v>
      </c>
      <c r="Q28" s="10">
        <v>1500</v>
      </c>
      <c r="R28" s="10">
        <v>10</v>
      </c>
      <c r="S28" s="10">
        <v>64</v>
      </c>
      <c r="T28" s="10"/>
      <c r="U28" s="10"/>
      <c r="V28" s="10">
        <v>932</v>
      </c>
      <c r="W28" s="38" t="s">
        <v>38</v>
      </c>
      <c r="X28" s="38"/>
      <c r="Y28" s="38"/>
      <c r="Z28" s="38"/>
      <c r="AA28" s="38"/>
      <c r="AB28" s="38"/>
      <c r="AC28" s="39">
        <v>198.36</v>
      </c>
      <c r="AD28" s="39"/>
    </row>
    <row r="29" spans="1:30">
      <c r="A29" s="9">
        <f t="shared" si="3"/>
        <v>22</v>
      </c>
      <c r="B29" s="10">
        <v>9</v>
      </c>
      <c r="C29" s="10">
        <v>9</v>
      </c>
      <c r="D29" s="6">
        <f t="shared" si="0"/>
        <v>135.72</v>
      </c>
      <c r="E29" s="5">
        <v>1</v>
      </c>
      <c r="F29" s="7">
        <v>5.5</v>
      </c>
      <c r="G29" s="6">
        <f t="shared" si="1"/>
        <v>20.299999999999997</v>
      </c>
      <c r="H29" s="5"/>
      <c r="I29" s="10"/>
      <c r="J29" s="6"/>
      <c r="K29" s="5"/>
      <c r="L29" s="10"/>
      <c r="M29" s="8"/>
      <c r="N29" s="11">
        <v>67.86</v>
      </c>
      <c r="O29" s="10">
        <v>1</v>
      </c>
      <c r="P29" s="10">
        <v>1600</v>
      </c>
      <c r="Q29" s="10">
        <v>1500</v>
      </c>
      <c r="R29" s="10">
        <v>10</v>
      </c>
      <c r="S29" s="10">
        <v>67</v>
      </c>
      <c r="T29" s="10"/>
      <c r="U29" s="10"/>
      <c r="V29" s="10">
        <v>929</v>
      </c>
      <c r="W29" s="38" t="s">
        <v>11</v>
      </c>
      <c r="X29" s="38"/>
      <c r="Y29" s="38"/>
      <c r="Z29" s="38"/>
      <c r="AA29" s="38"/>
      <c r="AB29" s="38"/>
      <c r="AC29" s="39">
        <v>1641.4</v>
      </c>
      <c r="AD29" s="39"/>
    </row>
    <row r="30" spans="1:30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1</v>
      </c>
      <c r="F30" s="7">
        <v>5.5</v>
      </c>
      <c r="G30" s="6">
        <f t="shared" si="1"/>
        <v>20.299999999999997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62.639999999999986</v>
      </c>
      <c r="O30" s="10">
        <v>1</v>
      </c>
      <c r="P30" s="10">
        <v>1600</v>
      </c>
      <c r="Q30" s="10">
        <v>1500</v>
      </c>
      <c r="R30" s="10">
        <v>10</v>
      </c>
      <c r="S30" s="10">
        <v>65</v>
      </c>
      <c r="T30" s="10"/>
      <c r="U30" s="10"/>
      <c r="V30" s="10">
        <v>931</v>
      </c>
      <c r="W30" s="40"/>
      <c r="X30" s="40"/>
      <c r="Y30" s="40"/>
      <c r="Z30" s="40"/>
      <c r="AA30" s="40"/>
      <c r="AB30" s="40"/>
      <c r="AC30" s="41"/>
      <c r="AD30" s="41"/>
    </row>
    <row r="31" spans="1:30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5</v>
      </c>
      <c r="F31" s="7">
        <v>7</v>
      </c>
      <c r="G31" s="6">
        <f t="shared" si="1"/>
        <v>77.72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57.420000000000016</v>
      </c>
      <c r="O31" s="10">
        <v>1</v>
      </c>
      <c r="P31" s="10">
        <v>1600</v>
      </c>
      <c r="Q31" s="10">
        <v>1500</v>
      </c>
      <c r="R31" s="10">
        <v>10</v>
      </c>
      <c r="S31" s="10">
        <v>68</v>
      </c>
      <c r="T31" s="10"/>
      <c r="U31" s="10"/>
      <c r="V31" s="10">
        <v>927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>
      <c r="A32" s="9">
        <f t="shared" si="3"/>
        <v>25</v>
      </c>
      <c r="B32" s="10">
        <v>1</v>
      </c>
      <c r="C32" s="10">
        <v>8.25</v>
      </c>
      <c r="D32" s="6">
        <f t="shared" si="0"/>
        <v>23.49</v>
      </c>
      <c r="E32" s="5">
        <v>10</v>
      </c>
      <c r="F32" s="7">
        <v>2</v>
      </c>
      <c r="G32" s="6">
        <f t="shared" si="1"/>
        <v>141.51999999999998</v>
      </c>
      <c r="H32" s="5"/>
      <c r="I32" s="10"/>
      <c r="J32" s="6">
        <f t="shared" si="5"/>
        <v>0</v>
      </c>
      <c r="K32" s="5"/>
      <c r="L32" s="10"/>
      <c r="M32" s="8"/>
      <c r="N32" s="11">
        <v>66.989999999999995</v>
      </c>
      <c r="O32" s="10">
        <v>2</v>
      </c>
      <c r="P32" s="10">
        <v>1600</v>
      </c>
      <c r="Q32" s="10">
        <v>1500</v>
      </c>
      <c r="R32" s="10">
        <v>10</v>
      </c>
      <c r="S32" s="10">
        <v>65</v>
      </c>
      <c r="T32" s="10"/>
      <c r="U32" s="10"/>
      <c r="V32" s="10">
        <v>926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14</v>
      </c>
      <c r="F33" s="7">
        <v>0</v>
      </c>
      <c r="G33" s="6">
        <f t="shared" si="1"/>
        <v>194.88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60.03</v>
      </c>
      <c r="O33" s="10">
        <v>1</v>
      </c>
      <c r="P33" s="10">
        <v>1600</v>
      </c>
      <c r="Q33" s="10">
        <v>1500</v>
      </c>
      <c r="R33" s="10">
        <v>10</v>
      </c>
      <c r="S33" s="10">
        <v>67</v>
      </c>
      <c r="T33" s="10"/>
      <c r="U33" s="10"/>
      <c r="V33" s="10">
        <v>926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8">
      <c r="A34" s="9">
        <f t="shared" si="3"/>
        <v>27</v>
      </c>
      <c r="B34" s="10">
        <v>6</v>
      </c>
      <c r="C34" s="10">
        <v>5</v>
      </c>
      <c r="D34" s="6">
        <f t="shared" si="0"/>
        <v>89.32</v>
      </c>
      <c r="E34" s="5">
        <v>14</v>
      </c>
      <c r="F34" s="7">
        <v>0</v>
      </c>
      <c r="G34" s="6">
        <f t="shared" si="1"/>
        <v>194.88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59.16</v>
      </c>
      <c r="O34" s="10">
        <v>1</v>
      </c>
      <c r="P34" s="10">
        <v>1600</v>
      </c>
      <c r="Q34" s="10">
        <v>1500</v>
      </c>
      <c r="R34" s="10">
        <v>10</v>
      </c>
      <c r="S34" s="10">
        <v>69</v>
      </c>
      <c r="T34" s="10"/>
      <c r="U34" s="10"/>
      <c r="V34" s="10">
        <v>923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>
      <c r="A35" s="9">
        <f t="shared" si="3"/>
        <v>28</v>
      </c>
      <c r="B35" s="10">
        <v>11</v>
      </c>
      <c r="C35" s="10">
        <v>0</v>
      </c>
      <c r="D35" s="6">
        <f t="shared" si="0"/>
        <v>153.11999999999998</v>
      </c>
      <c r="E35" s="5">
        <v>14</v>
      </c>
      <c r="F35" s="7">
        <v>0</v>
      </c>
      <c r="G35" s="6">
        <f t="shared" si="1"/>
        <v>194.88</v>
      </c>
      <c r="H35" s="5"/>
      <c r="I35" s="10"/>
      <c r="J35" s="6">
        <f t="shared" si="5"/>
        <v>0</v>
      </c>
      <c r="K35" s="5"/>
      <c r="L35" s="10"/>
      <c r="M35" s="8"/>
      <c r="N35" s="11">
        <f>IF(B35=0,0,(D35+G35)-(D34+G34))</f>
        <v>63.800000000000011</v>
      </c>
      <c r="O35" s="10">
        <v>1</v>
      </c>
      <c r="P35" s="10">
        <v>1600</v>
      </c>
      <c r="Q35" s="10">
        <v>1500</v>
      </c>
      <c r="R35" s="10">
        <v>10</v>
      </c>
      <c r="S35" s="10">
        <v>67</v>
      </c>
      <c r="T35" s="10"/>
      <c r="U35" s="10"/>
      <c r="V35" s="10">
        <v>919</v>
      </c>
      <c r="W35" s="19" t="s">
        <v>45</v>
      </c>
      <c r="X35" s="19"/>
      <c r="Y35" s="34" t="s">
        <v>226</v>
      </c>
      <c r="Z35" s="34"/>
      <c r="AA35" s="34"/>
      <c r="AB35" s="34"/>
      <c r="AC35" s="34"/>
      <c r="AD35" s="34"/>
    </row>
    <row r="36" spans="1:30">
      <c r="A36" s="9">
        <f t="shared" si="3"/>
        <v>29</v>
      </c>
      <c r="B36" s="10">
        <v>1</v>
      </c>
      <c r="C36" s="10">
        <v>9</v>
      </c>
      <c r="D36" s="6">
        <f t="shared" si="0"/>
        <v>24.36</v>
      </c>
      <c r="E36" s="5">
        <v>2</v>
      </c>
      <c r="F36" s="7">
        <v>4</v>
      </c>
      <c r="G36" s="6">
        <f t="shared" si="1"/>
        <v>32.479999999999997</v>
      </c>
      <c r="H36" s="5"/>
      <c r="I36" s="10"/>
      <c r="J36" s="6">
        <f t="shared" si="5"/>
        <v>0</v>
      </c>
      <c r="K36" s="5"/>
      <c r="L36" s="10"/>
      <c r="M36" s="8"/>
      <c r="N36" s="11">
        <v>64.09</v>
      </c>
      <c r="O36" s="10">
        <v>2</v>
      </c>
      <c r="P36" s="10">
        <v>1600</v>
      </c>
      <c r="Q36" s="10">
        <v>1500</v>
      </c>
      <c r="R36" s="10">
        <v>10</v>
      </c>
      <c r="S36" s="10">
        <v>67</v>
      </c>
      <c r="T36" s="10"/>
      <c r="U36" s="10"/>
      <c r="V36" s="10">
        <v>919</v>
      </c>
      <c r="W36" s="64" t="s">
        <v>227</v>
      </c>
      <c r="X36" s="64"/>
      <c r="Y36" s="64"/>
      <c r="Z36" s="64"/>
      <c r="AA36" s="64"/>
      <c r="AB36" s="64"/>
      <c r="AC36" s="64"/>
      <c r="AD36" s="64"/>
    </row>
    <row r="37" spans="1:30">
      <c r="A37" s="9">
        <v>30</v>
      </c>
      <c r="B37" s="10">
        <v>1</v>
      </c>
      <c r="C37" s="10">
        <v>9</v>
      </c>
      <c r="D37" s="6">
        <f t="shared" si="0"/>
        <v>24.36</v>
      </c>
      <c r="E37" s="5">
        <v>6</v>
      </c>
      <c r="F37" s="7">
        <v>7</v>
      </c>
      <c r="G37" s="6">
        <f t="shared" si="1"/>
        <v>91.64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59.160000000000004</v>
      </c>
      <c r="O37" s="10">
        <v>1</v>
      </c>
      <c r="P37" s="10">
        <v>1600</v>
      </c>
      <c r="Q37" s="10">
        <v>1500</v>
      </c>
      <c r="R37" s="10">
        <v>10</v>
      </c>
      <c r="S37" s="10">
        <v>65</v>
      </c>
      <c r="T37" s="10"/>
      <c r="U37" s="10"/>
      <c r="V37" s="10">
        <v>918</v>
      </c>
      <c r="W37" s="34" t="s">
        <v>228</v>
      </c>
      <c r="X37" s="34"/>
      <c r="Y37" s="34"/>
      <c r="Z37" s="34"/>
      <c r="AA37" s="34"/>
      <c r="AB37" s="34"/>
      <c r="AC37" s="34"/>
      <c r="AD37" s="34"/>
    </row>
    <row r="38" spans="1:30">
      <c r="A38" s="9">
        <v>31</v>
      </c>
      <c r="B38" s="10">
        <v>1</v>
      </c>
      <c r="C38" s="10">
        <v>9</v>
      </c>
      <c r="D38" s="6">
        <f t="shared" si="0"/>
        <v>24.36</v>
      </c>
      <c r="E38" s="5">
        <v>11</v>
      </c>
      <c r="F38" s="7">
        <v>2</v>
      </c>
      <c r="G38" s="6">
        <f t="shared" si="1"/>
        <v>155.44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63.800000000000011</v>
      </c>
      <c r="O38" s="10">
        <v>1</v>
      </c>
      <c r="P38" s="10">
        <v>1600</v>
      </c>
      <c r="Q38" s="10">
        <v>1500</v>
      </c>
      <c r="R38" s="10">
        <v>10</v>
      </c>
      <c r="S38" s="10">
        <v>68</v>
      </c>
      <c r="T38" s="10"/>
      <c r="U38" s="10"/>
      <c r="V38" s="10">
        <v>926</v>
      </c>
      <c r="W38" s="20" t="s">
        <v>229</v>
      </c>
      <c r="X38" s="20"/>
      <c r="Y38" s="20"/>
      <c r="Z38" s="20"/>
      <c r="AA38" s="20"/>
      <c r="AB38" s="20"/>
      <c r="AC38" s="20"/>
      <c r="AD38" s="20"/>
    </row>
    <row r="39" spans="1:30">
      <c r="A39" s="9">
        <v>1</v>
      </c>
      <c r="B39" s="10">
        <v>3</v>
      </c>
      <c r="C39" s="10">
        <v>5</v>
      </c>
      <c r="D39" s="6">
        <f t="shared" si="0"/>
        <v>47.559999999999995</v>
      </c>
      <c r="E39" s="5">
        <v>14</v>
      </c>
      <c r="F39" s="7">
        <v>3</v>
      </c>
      <c r="G39" s="6">
        <f t="shared" si="1"/>
        <v>198.35999999999999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66.119999999999976</v>
      </c>
      <c r="O39" s="10">
        <v>1</v>
      </c>
      <c r="P39" s="10">
        <v>1600</v>
      </c>
      <c r="Q39" s="10">
        <v>1500</v>
      </c>
      <c r="R39" s="10">
        <v>10</v>
      </c>
      <c r="S39" s="10">
        <v>67</v>
      </c>
      <c r="T39" s="10"/>
      <c r="U39" s="10"/>
      <c r="V39" s="10">
        <v>924</v>
      </c>
      <c r="W39" s="34" t="s">
        <v>230</v>
      </c>
      <c r="X39" s="34"/>
      <c r="Y39" s="34"/>
      <c r="Z39" s="34"/>
      <c r="AA39" s="34"/>
      <c r="AB39" s="34"/>
      <c r="AC39" s="34"/>
      <c r="AD39" s="34"/>
    </row>
    <row r="40" spans="1:30">
      <c r="M40" t="s">
        <v>34</v>
      </c>
      <c r="N40" s="21">
        <f>SUM(N9:N39)</f>
        <v>1641.3999999999999</v>
      </c>
      <c r="O40" s="20"/>
      <c r="T40" s="22" t="s">
        <v>34</v>
      </c>
      <c r="U40" s="20">
        <f>SUM(U9:U39)</f>
        <v>0</v>
      </c>
      <c r="V40" s="20">
        <f>SUM(V9:V39)</f>
        <v>26620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>
      <c r="I41" t="s">
        <v>47</v>
      </c>
      <c r="N41" s="9"/>
      <c r="O41" s="9"/>
      <c r="Q41" t="s">
        <v>47</v>
      </c>
      <c r="U41" s="9"/>
      <c r="V41" s="9"/>
    </row>
    <row r="42" spans="1:30">
      <c r="K42" t="s">
        <v>48</v>
      </c>
      <c r="N42" s="9">
        <f>N40+N41</f>
        <v>1641.3999999999999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26620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hyperlinks>
    <hyperlink ref="L22" r:id="rId1"/>
  </hyperlinks>
  <pageMargins left="0.75" right="0.75" top="1" bottom="1" header="0.51180555555555551" footer="0.51180555555555551"/>
  <pageSetup paperSize="5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April 2020</vt:lpstr>
      <vt:lpstr>March 2020</vt:lpstr>
      <vt:lpstr>Feb 2020</vt:lpstr>
      <vt:lpstr>Jan 2020</vt:lpstr>
      <vt:lpstr>Dec 2019</vt:lpstr>
      <vt:lpstr>Nov 2019</vt:lpstr>
      <vt:lpstr>Oct 2019</vt:lpstr>
      <vt:lpstr>Sept 2019</vt:lpstr>
      <vt:lpstr>Aug 2019</vt:lpstr>
      <vt:lpstr>July 2019</vt:lpstr>
      <vt:lpstr>June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Oct 2018</vt:lpstr>
      <vt:lpstr>Sept 2018</vt:lpstr>
      <vt:lpstr>Aug 2018</vt:lpstr>
      <vt:lpstr>July 2018</vt:lpstr>
      <vt:lpstr>June 2018</vt:lpstr>
      <vt:lpstr>May 2018</vt:lpstr>
      <vt:lpstr>April 2018</vt:lpstr>
      <vt:lpstr>Mar 2018</vt:lpstr>
      <vt:lpstr>Feb 2018</vt:lpstr>
      <vt:lpstr>Jan 2018</vt:lpstr>
      <vt:lpstr>Dec 2017</vt:lpstr>
      <vt:lpstr>Nov 2017</vt:lpstr>
      <vt:lpstr>Oct 2017</vt:lpstr>
      <vt:lpstr>Sept 2017</vt:lpstr>
      <vt:lpstr>Aug 2017</vt:lpstr>
      <vt:lpstr>July 2017</vt:lpstr>
      <vt:lpstr>June 2017</vt:lpstr>
      <vt:lpstr>May 2017</vt:lpstr>
      <vt:lpstr>Apr 2017</vt:lpstr>
      <vt:lpstr>Mar 2017</vt:lpstr>
      <vt:lpstr>Feb 2017</vt:lpstr>
      <vt:lpstr>Blank</vt:lpstr>
      <vt:lpstr>Jan 2017</vt:lpstr>
      <vt:lpstr>Dec 2016</vt:lpstr>
      <vt:lpstr>Nov 2016</vt:lpstr>
      <vt:lpstr>Oct 2016</vt:lpstr>
      <vt:lpstr>Sept 2016</vt:lpstr>
      <vt:lpstr>July 2016</vt:lpstr>
      <vt:lpstr>Aug 2016</vt:lpstr>
      <vt:lpstr>June 2016</vt:lpstr>
      <vt:lpstr>May 2016</vt:lpstr>
      <vt:lpstr>Apr 2016</vt:lpstr>
      <vt:lpstr>Mar 2016</vt:lpstr>
      <vt:lpstr>Feb 2016</vt:lpstr>
      <vt:lpstr>Jan 2016</vt:lpstr>
      <vt:lpstr>Dec 2015</vt:lpstr>
      <vt:lpstr>Nov 2015</vt:lpstr>
      <vt:lpstr>Oct 2015</vt:lpstr>
      <vt:lpstr>Sept 2015</vt:lpstr>
      <vt:lpstr>Aug 2015</vt:lpstr>
      <vt:lpstr>July 2015</vt:lpstr>
      <vt:lpstr>May 2015</vt:lpstr>
      <vt:lpstr>June 2015</vt:lpstr>
      <vt:lpstr>April 2015</vt:lpstr>
      <vt:lpstr>Mar 2015</vt:lpstr>
      <vt:lpstr>Feb 2015</vt:lpstr>
      <vt:lpstr>Jan 2015</vt:lpstr>
      <vt:lpstr>Dec 2014</vt:lpstr>
      <vt:lpstr>Nov 2014</vt:lpstr>
      <vt:lpstr>Oct 2014</vt:lpstr>
      <vt:lpstr>Sept 2014</vt:lpstr>
      <vt:lpstr>Aug 2014</vt:lpstr>
      <vt:lpstr>July 2014</vt:lpstr>
      <vt:lpstr>June 2014</vt:lpstr>
      <vt:lpstr>May 2014</vt:lpstr>
      <vt:lpstr>April 2014</vt:lpstr>
      <vt:lpstr>March 2014</vt:lpstr>
      <vt:lpstr>Feb 2014</vt:lpstr>
      <vt:lpstr>Jan 2014</vt:lpstr>
      <vt:lpstr>Dec 2013</vt:lpstr>
      <vt:lpstr>Nov 2013</vt:lpstr>
      <vt:lpstr>Oct 2013</vt:lpstr>
      <vt:lpstr>Sept 2013</vt:lpstr>
      <vt:lpstr>August 2013</vt:lpstr>
      <vt:lpstr>July 2013</vt:lpstr>
      <vt:lpstr>June 2013</vt:lpstr>
      <vt:lpstr>May 2013</vt:lpstr>
      <vt:lpstr>Apr 2013</vt:lpstr>
      <vt:lpstr>Mar 2013</vt:lpstr>
      <vt:lpstr>Feb 2013</vt:lpstr>
      <vt:lpstr>Jan 2013</vt:lpstr>
      <vt:lpstr>Dec 2012</vt:lpstr>
      <vt:lpstr>Nov 2012</vt:lpstr>
      <vt:lpstr>Oct 2012</vt:lpstr>
      <vt:lpstr>Sept 2012</vt:lpstr>
      <vt:lpstr>Aug 2012</vt:lpstr>
      <vt:lpstr>July 2012</vt:lpstr>
      <vt:lpstr>June 2012</vt:lpstr>
      <vt:lpstr>May 2012</vt:lpstr>
      <vt:lpstr>Apr 2012</vt:lpstr>
      <vt:lpstr>Mar 2012</vt:lpstr>
      <vt:lpstr>Feb 2012</vt:lpstr>
      <vt:lpstr>Jan 2012</vt:lpstr>
      <vt:lpstr>Dec</vt:lpstr>
      <vt:lpstr>Nov</vt:lpstr>
      <vt:lpstr>June</vt:lpstr>
      <vt:lpstr>Oct</vt:lpstr>
      <vt:lpstr>Sept</vt:lpstr>
      <vt:lpstr>May</vt:lpstr>
      <vt:lpstr>July 2011</vt:lpstr>
      <vt:lpstr>Aug 2011</vt:lpstr>
      <vt:lpstr>MARCH</vt:lpstr>
      <vt:lpstr>April</vt:lpstr>
      <vt:lpstr>February</vt:lpstr>
      <vt:lpstr>Well Name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dcterms:created xsi:type="dcterms:W3CDTF">2015-04-05T23:38:32Z</dcterms:created>
  <dcterms:modified xsi:type="dcterms:W3CDTF">2020-06-25T19:10:59Z</dcterms:modified>
</cp:coreProperties>
</file>