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4EC264FC-C547-457F-B612-93129A51EC9B}" xr6:coauthVersionLast="45" xr6:coauthVersionMax="45" xr10:uidLastSave="{00000000-0000-0000-0000-000000000000}"/>
  <bookViews>
    <workbookView xWindow="30585" yWindow="375" windowWidth="25950" windowHeight="13470" firstSheet="3" activeTab="11"/>
  </bookViews>
  <sheets>
    <sheet name="SPARE" sheetId="1" r:id="rId1"/>
    <sheet name="JAN 2019" sheetId="83" r:id="rId2"/>
    <sheet name="FEB 2019" sheetId="84" r:id="rId3"/>
    <sheet name="MARCH 2019" sheetId="85" r:id="rId4"/>
    <sheet name="APRIL 2019" sheetId="87" r:id="rId5"/>
    <sheet name="MAY 2019" sheetId="88" r:id="rId6"/>
    <sheet name="JUNE 12" sheetId="89" r:id="rId7"/>
    <sheet name="JULY 2019" sheetId="90" r:id="rId8"/>
    <sheet name="AUGUST 2019" sheetId="91" r:id="rId9"/>
    <sheet name="SEPT 2019" sheetId="92" r:id="rId10"/>
    <sheet name="OCT 2019" sheetId="93" r:id="rId11"/>
    <sheet name="NOV 2019" sheetId="94" r:id="rId1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0" i="94" l="1"/>
  <c r="V40" i="94"/>
  <c r="Q40" i="94"/>
  <c r="P40" i="94"/>
  <c r="L40" i="94"/>
  <c r="K38" i="94"/>
  <c r="H38" i="94"/>
  <c r="E38" i="94"/>
  <c r="K37" i="94"/>
  <c r="H37" i="94"/>
  <c r="N37" i="94" s="1"/>
  <c r="O37" i="94" s="1"/>
  <c r="E37" i="94"/>
  <c r="K36" i="94"/>
  <c r="H36" i="94"/>
  <c r="E36" i="94"/>
  <c r="K35" i="94"/>
  <c r="H35" i="94"/>
  <c r="E35" i="94"/>
  <c r="K34" i="94"/>
  <c r="H34" i="94"/>
  <c r="E34" i="94"/>
  <c r="K33" i="94"/>
  <c r="H33" i="94"/>
  <c r="E33" i="94"/>
  <c r="K32" i="94"/>
  <c r="H32" i="94"/>
  <c r="E32" i="94"/>
  <c r="K31" i="94"/>
  <c r="H31" i="94"/>
  <c r="N31" i="94" s="1"/>
  <c r="E31" i="94"/>
  <c r="K30" i="94"/>
  <c r="H30" i="94"/>
  <c r="M31" i="94"/>
  <c r="E30" i="94"/>
  <c r="K29" i="94"/>
  <c r="H29" i="94"/>
  <c r="E29" i="94"/>
  <c r="K28" i="94"/>
  <c r="H28" i="94"/>
  <c r="M29" i="94" s="1"/>
  <c r="E28" i="94"/>
  <c r="K27" i="94"/>
  <c r="H27" i="94"/>
  <c r="E27" i="94"/>
  <c r="K26" i="94"/>
  <c r="H26" i="94"/>
  <c r="E26" i="94"/>
  <c r="M27" i="94" s="1"/>
  <c r="AH25" i="94"/>
  <c r="K25" i="94"/>
  <c r="H25" i="94"/>
  <c r="E25" i="94"/>
  <c r="K24" i="94"/>
  <c r="H24" i="94"/>
  <c r="E24" i="94"/>
  <c r="K23" i="94"/>
  <c r="H23" i="94"/>
  <c r="E23" i="94"/>
  <c r="K22" i="94"/>
  <c r="H22" i="94"/>
  <c r="M23" i="94"/>
  <c r="E22" i="94"/>
  <c r="K21" i="94"/>
  <c r="H21" i="94"/>
  <c r="E21" i="94"/>
  <c r="K20" i="94"/>
  <c r="H20" i="94"/>
  <c r="E20" i="94"/>
  <c r="K19" i="94"/>
  <c r="H19" i="94"/>
  <c r="E19" i="94"/>
  <c r="K18" i="94"/>
  <c r="N18" i="94"/>
  <c r="H18" i="94"/>
  <c r="E18" i="94"/>
  <c r="K17" i="94"/>
  <c r="H17" i="94"/>
  <c r="N17" i="94" s="1"/>
  <c r="O17" i="94" s="1"/>
  <c r="E17" i="94"/>
  <c r="K16" i="94"/>
  <c r="H16" i="94"/>
  <c r="E16" i="94"/>
  <c r="K15" i="94"/>
  <c r="H15" i="94"/>
  <c r="N15" i="94" s="1"/>
  <c r="O15" i="94" s="1"/>
  <c r="E15" i="94"/>
  <c r="K14" i="94"/>
  <c r="H14" i="94"/>
  <c r="E14" i="94"/>
  <c r="K13" i="94"/>
  <c r="H13" i="94"/>
  <c r="M14" i="94" s="1"/>
  <c r="E13" i="94"/>
  <c r="K12" i="94"/>
  <c r="H12" i="94"/>
  <c r="E12" i="94"/>
  <c r="N12" i="94"/>
  <c r="K11" i="94"/>
  <c r="N11" i="94" s="1"/>
  <c r="O11" i="94" s="1"/>
  <c r="H11" i="94"/>
  <c r="E11" i="94"/>
  <c r="K10" i="94"/>
  <c r="H10" i="94"/>
  <c r="E10" i="94"/>
  <c r="K9" i="94"/>
  <c r="O10" i="94" s="1"/>
  <c r="H9" i="94"/>
  <c r="E9" i="94"/>
  <c r="K8" i="94"/>
  <c r="H8" i="94"/>
  <c r="K7" i="94"/>
  <c r="H7" i="94"/>
  <c r="M8" i="94" s="1"/>
  <c r="E7" i="94"/>
  <c r="W40" i="93"/>
  <c r="V40" i="93"/>
  <c r="Q40" i="93"/>
  <c r="P40" i="93"/>
  <c r="L40" i="93"/>
  <c r="K38" i="93"/>
  <c r="H38" i="93"/>
  <c r="E38" i="93"/>
  <c r="K37" i="93"/>
  <c r="H37" i="93"/>
  <c r="N37" i="93" s="1"/>
  <c r="O37" i="93" s="1"/>
  <c r="E37" i="93"/>
  <c r="K36" i="93"/>
  <c r="H36" i="93"/>
  <c r="E36" i="93"/>
  <c r="K35" i="93"/>
  <c r="H35" i="93"/>
  <c r="E35" i="93"/>
  <c r="K34" i="93"/>
  <c r="H34" i="93"/>
  <c r="M35" i="93" s="1"/>
  <c r="E34" i="93"/>
  <c r="K33" i="93"/>
  <c r="H33" i="93"/>
  <c r="E33" i="93"/>
  <c r="K32" i="93"/>
  <c r="H32" i="93"/>
  <c r="E32" i="93"/>
  <c r="K31" i="93"/>
  <c r="N31" i="93"/>
  <c r="H31" i="93"/>
  <c r="E31" i="93"/>
  <c r="K30" i="93"/>
  <c r="N30" i="93" s="1"/>
  <c r="O30" i="93" s="1"/>
  <c r="H30" i="93"/>
  <c r="E30" i="93"/>
  <c r="K29" i="93"/>
  <c r="H29" i="93"/>
  <c r="E29" i="93"/>
  <c r="N29" i="93" s="1"/>
  <c r="K28" i="93"/>
  <c r="H28" i="93"/>
  <c r="E28" i="93"/>
  <c r="M29" i="93" s="1"/>
  <c r="K27" i="93"/>
  <c r="H27" i="93"/>
  <c r="N27" i="93" s="1"/>
  <c r="O27" i="93" s="1"/>
  <c r="E27" i="93"/>
  <c r="K26" i="93"/>
  <c r="H26" i="93"/>
  <c r="E26" i="93"/>
  <c r="AH25" i="93"/>
  <c r="K25" i="93"/>
  <c r="H25" i="93"/>
  <c r="E25" i="93"/>
  <c r="K24" i="93"/>
  <c r="H24" i="93"/>
  <c r="E24" i="93"/>
  <c r="N24" i="93" s="1"/>
  <c r="K23" i="93"/>
  <c r="H23" i="93"/>
  <c r="E23" i="93"/>
  <c r="K22" i="93"/>
  <c r="H22" i="93"/>
  <c r="E22" i="93"/>
  <c r="N22" i="93" s="1"/>
  <c r="O22" i="93" s="1"/>
  <c r="K21" i="93"/>
  <c r="H21" i="93"/>
  <c r="E21" i="93"/>
  <c r="K20" i="93"/>
  <c r="H20" i="93"/>
  <c r="E20" i="93"/>
  <c r="N20" i="93" s="1"/>
  <c r="K19" i="93"/>
  <c r="H19" i="93"/>
  <c r="E19" i="93"/>
  <c r="N19" i="93" s="1"/>
  <c r="O19" i="93" s="1"/>
  <c r="K18" i="93"/>
  <c r="N18" i="93"/>
  <c r="O18" i="93" s="1"/>
  <c r="H18" i="93"/>
  <c r="E18" i="93"/>
  <c r="K17" i="93"/>
  <c r="H17" i="93"/>
  <c r="E17" i="93"/>
  <c r="K16" i="93"/>
  <c r="H16" i="93"/>
  <c r="E16" i="93"/>
  <c r="K15" i="93"/>
  <c r="H15" i="93"/>
  <c r="E15" i="93"/>
  <c r="K14" i="93"/>
  <c r="H14" i="93"/>
  <c r="E14" i="93"/>
  <c r="N14" i="93" s="1"/>
  <c r="O14" i="93" s="1"/>
  <c r="K13" i="93"/>
  <c r="H13" i="93"/>
  <c r="E13" i="93"/>
  <c r="K12" i="93"/>
  <c r="N12" i="93"/>
  <c r="O12" i="93" s="1"/>
  <c r="H12" i="93"/>
  <c r="E12" i="93"/>
  <c r="K11" i="93"/>
  <c r="H11" i="93"/>
  <c r="E11" i="93"/>
  <c r="K10" i="93"/>
  <c r="H10" i="93"/>
  <c r="E10" i="93"/>
  <c r="N10" i="93" s="1"/>
  <c r="O10" i="93" s="1"/>
  <c r="K9" i="93"/>
  <c r="H9" i="93"/>
  <c r="E9" i="93"/>
  <c r="K8" i="93"/>
  <c r="H8" i="93"/>
  <c r="M9" i="93" s="1"/>
  <c r="K7" i="93"/>
  <c r="M8" i="93" s="1"/>
  <c r="H7" i="93"/>
  <c r="E7" i="93"/>
  <c r="W40" i="92"/>
  <c r="V40" i="92"/>
  <c r="Q40" i="92"/>
  <c r="P40" i="92"/>
  <c r="L40" i="92"/>
  <c r="K38" i="92"/>
  <c r="H38" i="92"/>
  <c r="E38" i="92"/>
  <c r="K37" i="92"/>
  <c r="H37" i="92"/>
  <c r="N37" i="92" s="1"/>
  <c r="O37" i="92" s="1"/>
  <c r="E37" i="92"/>
  <c r="K36" i="92"/>
  <c r="H36" i="92"/>
  <c r="E36" i="92"/>
  <c r="K35" i="92"/>
  <c r="H35" i="92"/>
  <c r="N35" i="92" s="1"/>
  <c r="E35" i="92"/>
  <c r="K34" i="92"/>
  <c r="H34" i="92"/>
  <c r="E34" i="92"/>
  <c r="M35" i="92" s="1"/>
  <c r="K33" i="92"/>
  <c r="H33" i="92"/>
  <c r="E33" i="92"/>
  <c r="K32" i="92"/>
  <c r="H32" i="92"/>
  <c r="M33" i="92"/>
  <c r="E32" i="92"/>
  <c r="K31" i="92"/>
  <c r="H31" i="92"/>
  <c r="E31" i="92"/>
  <c r="K30" i="92"/>
  <c r="H30" i="92"/>
  <c r="M31" i="92" s="1"/>
  <c r="E30" i="92"/>
  <c r="K29" i="92"/>
  <c r="H29" i="92"/>
  <c r="E29" i="92"/>
  <c r="K28" i="92"/>
  <c r="H28" i="92"/>
  <c r="E28" i="92"/>
  <c r="K27" i="92"/>
  <c r="H27" i="92"/>
  <c r="E27" i="92"/>
  <c r="K26" i="92"/>
  <c r="H26" i="92"/>
  <c r="E26" i="92"/>
  <c r="AH25" i="92"/>
  <c r="K25" i="92"/>
  <c r="H25" i="92"/>
  <c r="E25" i="92"/>
  <c r="K24" i="92"/>
  <c r="N24" i="92"/>
  <c r="H24" i="92"/>
  <c r="E24" i="92"/>
  <c r="K23" i="92"/>
  <c r="H23" i="92"/>
  <c r="N23" i="92"/>
  <c r="O23" i="92" s="1"/>
  <c r="E23" i="92"/>
  <c r="K22" i="92"/>
  <c r="H22" i="92"/>
  <c r="E22" i="92"/>
  <c r="K21" i="92"/>
  <c r="H21" i="92"/>
  <c r="E21" i="92"/>
  <c r="K20" i="92"/>
  <c r="H20" i="92"/>
  <c r="E20" i="92"/>
  <c r="K19" i="92"/>
  <c r="H19" i="92"/>
  <c r="E19" i="92"/>
  <c r="K18" i="92"/>
  <c r="H18" i="92"/>
  <c r="E18" i="92"/>
  <c r="K17" i="92"/>
  <c r="H17" i="92"/>
  <c r="E17" i="92"/>
  <c r="K16" i="92"/>
  <c r="H16" i="92"/>
  <c r="E16" i="92"/>
  <c r="K15" i="92"/>
  <c r="H15" i="92"/>
  <c r="E15" i="92"/>
  <c r="N15" i="92" s="1"/>
  <c r="K14" i="92"/>
  <c r="H14" i="92"/>
  <c r="E14" i="92"/>
  <c r="K13" i="92"/>
  <c r="H13" i="92"/>
  <c r="M14" i="92" s="1"/>
  <c r="E13" i="92"/>
  <c r="K12" i="92"/>
  <c r="H12" i="92"/>
  <c r="E12" i="92"/>
  <c r="K11" i="92"/>
  <c r="H11" i="92"/>
  <c r="N11" i="92" s="1"/>
  <c r="E11" i="92"/>
  <c r="K10" i="92"/>
  <c r="H10" i="92"/>
  <c r="E10" i="92"/>
  <c r="O11" i="92" s="1"/>
  <c r="K9" i="92"/>
  <c r="H9" i="92"/>
  <c r="E9" i="92"/>
  <c r="K8" i="92"/>
  <c r="H8" i="92"/>
  <c r="K7" i="92"/>
  <c r="M8" i="92" s="1"/>
  <c r="H7" i="92"/>
  <c r="E7" i="92"/>
  <c r="W40" i="91"/>
  <c r="V40" i="91"/>
  <c r="Q40" i="91"/>
  <c r="P40" i="91"/>
  <c r="L40" i="91"/>
  <c r="K38" i="91"/>
  <c r="H38" i="91"/>
  <c r="E38" i="91"/>
  <c r="K37" i="91"/>
  <c r="H37" i="91"/>
  <c r="E37" i="91"/>
  <c r="K36" i="91"/>
  <c r="N36" i="91"/>
  <c r="H36" i="91"/>
  <c r="E36" i="91"/>
  <c r="K35" i="91"/>
  <c r="H35" i="91"/>
  <c r="E35" i="91"/>
  <c r="M36" i="91" s="1"/>
  <c r="K34" i="91"/>
  <c r="M35" i="91" s="1"/>
  <c r="H34" i="91"/>
  <c r="E34" i="91"/>
  <c r="K33" i="91"/>
  <c r="H33" i="91"/>
  <c r="E33" i="91"/>
  <c r="M34" i="91" s="1"/>
  <c r="K32" i="91"/>
  <c r="H32" i="91"/>
  <c r="E32" i="91"/>
  <c r="K31" i="91"/>
  <c r="H31" i="91"/>
  <c r="M32" i="91" s="1"/>
  <c r="E31" i="91"/>
  <c r="K30" i="91"/>
  <c r="H30" i="91"/>
  <c r="E30" i="91"/>
  <c r="N30" i="91" s="1"/>
  <c r="O30" i="91" s="1"/>
  <c r="K29" i="91"/>
  <c r="H29" i="91"/>
  <c r="E29" i="91"/>
  <c r="M30" i="91" s="1"/>
  <c r="K28" i="91"/>
  <c r="H28" i="91"/>
  <c r="E28" i="91"/>
  <c r="K27" i="91"/>
  <c r="M28" i="91"/>
  <c r="H27" i="91"/>
  <c r="E27" i="91"/>
  <c r="K26" i="91"/>
  <c r="H26" i="91"/>
  <c r="E26" i="91"/>
  <c r="AH25" i="91"/>
  <c r="K25" i="91"/>
  <c r="H25" i="91"/>
  <c r="E25" i="91"/>
  <c r="K24" i="91"/>
  <c r="H24" i="91"/>
  <c r="E24" i="91"/>
  <c r="N24" i="91" s="1"/>
  <c r="K23" i="91"/>
  <c r="M24" i="91"/>
  <c r="H23" i="91"/>
  <c r="E23" i="91"/>
  <c r="K22" i="91"/>
  <c r="H22" i="91"/>
  <c r="E22" i="91"/>
  <c r="K21" i="91"/>
  <c r="H21" i="91"/>
  <c r="E21" i="91"/>
  <c r="K20" i="91"/>
  <c r="H20" i="91"/>
  <c r="E20" i="91"/>
  <c r="N20" i="91" s="1"/>
  <c r="K19" i="91"/>
  <c r="H19" i="91"/>
  <c r="E19" i="91"/>
  <c r="M20" i="91" s="1"/>
  <c r="K18" i="91"/>
  <c r="H18" i="91"/>
  <c r="E18" i="91"/>
  <c r="N18" i="91" s="1"/>
  <c r="K17" i="91"/>
  <c r="H17" i="91"/>
  <c r="E17" i="91"/>
  <c r="K16" i="91"/>
  <c r="H16" i="91"/>
  <c r="E16" i="91"/>
  <c r="K15" i="91"/>
  <c r="O15" i="91"/>
  <c r="H15" i="91"/>
  <c r="E15" i="91"/>
  <c r="N15" i="91" s="1"/>
  <c r="K14" i="91"/>
  <c r="H14" i="91"/>
  <c r="E14" i="91"/>
  <c r="N14" i="91" s="1"/>
  <c r="O14" i="91" s="1"/>
  <c r="K13" i="91"/>
  <c r="H13" i="91"/>
  <c r="E13" i="91"/>
  <c r="K12" i="91"/>
  <c r="H12" i="91"/>
  <c r="E12" i="91"/>
  <c r="K11" i="91"/>
  <c r="H11" i="91"/>
  <c r="E11" i="91"/>
  <c r="K10" i="91"/>
  <c r="H10" i="91"/>
  <c r="E10" i="91"/>
  <c r="K9" i="91"/>
  <c r="H9" i="91"/>
  <c r="E9" i="91"/>
  <c r="K8" i="91"/>
  <c r="H8" i="91"/>
  <c r="K7" i="91"/>
  <c r="H7" i="91"/>
  <c r="E7" i="91"/>
  <c r="W40" i="90"/>
  <c r="V40" i="90"/>
  <c r="Q40" i="90"/>
  <c r="P40" i="90"/>
  <c r="L40" i="90"/>
  <c r="K38" i="90"/>
  <c r="H38" i="90"/>
  <c r="E38" i="90"/>
  <c r="N38" i="90"/>
  <c r="K37" i="90"/>
  <c r="N37" i="90" s="1"/>
  <c r="H37" i="90"/>
  <c r="E37" i="90"/>
  <c r="K36" i="90"/>
  <c r="H36" i="90"/>
  <c r="E36" i="90"/>
  <c r="K35" i="90"/>
  <c r="H35" i="90"/>
  <c r="E35" i="90"/>
  <c r="K34" i="90"/>
  <c r="H34" i="90"/>
  <c r="E34" i="90"/>
  <c r="K33" i="90"/>
  <c r="H33" i="90"/>
  <c r="E33" i="90"/>
  <c r="K32" i="90"/>
  <c r="H32" i="90"/>
  <c r="E32" i="90"/>
  <c r="M33" i="90" s="1"/>
  <c r="K31" i="90"/>
  <c r="H31" i="90"/>
  <c r="M32" i="90" s="1"/>
  <c r="E31" i="90"/>
  <c r="K30" i="90"/>
  <c r="H30" i="90"/>
  <c r="E30" i="90"/>
  <c r="K29" i="90"/>
  <c r="H29" i="90"/>
  <c r="E29" i="90"/>
  <c r="K28" i="90"/>
  <c r="H28" i="90"/>
  <c r="E28" i="90"/>
  <c r="M29" i="90"/>
  <c r="K27" i="90"/>
  <c r="H27" i="90"/>
  <c r="E27" i="90"/>
  <c r="K26" i="90"/>
  <c r="H26" i="90"/>
  <c r="E26" i="90"/>
  <c r="O27" i="90" s="1"/>
  <c r="AH25" i="90"/>
  <c r="K25" i="90"/>
  <c r="M26" i="90"/>
  <c r="H25" i="90"/>
  <c r="E25" i="90"/>
  <c r="K24" i="90"/>
  <c r="H24" i="90"/>
  <c r="E24" i="90"/>
  <c r="K23" i="90"/>
  <c r="H23" i="90"/>
  <c r="E23" i="90"/>
  <c r="K22" i="90"/>
  <c r="N22" i="90" s="1"/>
  <c r="H22" i="90"/>
  <c r="E22" i="90"/>
  <c r="K21" i="90"/>
  <c r="H21" i="90"/>
  <c r="E21" i="90"/>
  <c r="K20" i="90"/>
  <c r="M21" i="90" s="1"/>
  <c r="H20" i="90"/>
  <c r="E20" i="90"/>
  <c r="K19" i="90"/>
  <c r="H19" i="90"/>
  <c r="E19" i="90"/>
  <c r="N19" i="90" s="1"/>
  <c r="K18" i="90"/>
  <c r="H18" i="90"/>
  <c r="E18" i="90"/>
  <c r="K17" i="90"/>
  <c r="H17" i="90"/>
  <c r="E17" i="90"/>
  <c r="K16" i="90"/>
  <c r="H16" i="90"/>
  <c r="E16" i="90"/>
  <c r="K15" i="90"/>
  <c r="H15" i="90"/>
  <c r="N15" i="90" s="1"/>
  <c r="O15" i="90" s="1"/>
  <c r="E15" i="90"/>
  <c r="K14" i="90"/>
  <c r="H14" i="90"/>
  <c r="E14" i="90"/>
  <c r="K13" i="90"/>
  <c r="N13" i="90"/>
  <c r="H13" i="90"/>
  <c r="E13" i="90"/>
  <c r="K12" i="90"/>
  <c r="H12" i="90"/>
  <c r="E12" i="90"/>
  <c r="K11" i="90"/>
  <c r="H11" i="90"/>
  <c r="M12" i="90" s="1"/>
  <c r="E11" i="90"/>
  <c r="K10" i="90"/>
  <c r="H10" i="90"/>
  <c r="E10" i="90"/>
  <c r="K9" i="90"/>
  <c r="H9" i="90"/>
  <c r="E9" i="90"/>
  <c r="K8" i="90"/>
  <c r="H8" i="90"/>
  <c r="K7" i="90"/>
  <c r="H7" i="90"/>
  <c r="E7" i="90"/>
  <c r="W40" i="89"/>
  <c r="V40" i="89"/>
  <c r="Q40" i="89"/>
  <c r="P40" i="89"/>
  <c r="L40" i="89"/>
  <c r="K38" i="89"/>
  <c r="N38" i="89" s="1"/>
  <c r="O38" i="89" s="1"/>
  <c r="H38" i="89"/>
  <c r="E38" i="89"/>
  <c r="K37" i="89"/>
  <c r="H37" i="89"/>
  <c r="E37" i="89"/>
  <c r="K36" i="89"/>
  <c r="H36" i="89"/>
  <c r="M37" i="89" s="1"/>
  <c r="E36" i="89"/>
  <c r="K35" i="89"/>
  <c r="H35" i="89"/>
  <c r="N35" i="89" s="1"/>
  <c r="E35" i="89"/>
  <c r="K34" i="89"/>
  <c r="M35" i="89"/>
  <c r="H34" i="89"/>
  <c r="E34" i="89"/>
  <c r="K33" i="89"/>
  <c r="M34" i="89" s="1"/>
  <c r="H33" i="89"/>
  <c r="E33" i="89"/>
  <c r="K32" i="89"/>
  <c r="H32" i="89"/>
  <c r="E32" i="89"/>
  <c r="M33" i="89"/>
  <c r="K31" i="89"/>
  <c r="H31" i="89"/>
  <c r="E31" i="89"/>
  <c r="K30" i="89"/>
  <c r="H30" i="89"/>
  <c r="E30" i="89"/>
  <c r="M31" i="89" s="1"/>
  <c r="K29" i="89"/>
  <c r="H29" i="89"/>
  <c r="M30" i="89"/>
  <c r="E29" i="89"/>
  <c r="K28" i="89"/>
  <c r="H28" i="89"/>
  <c r="E28" i="89"/>
  <c r="K27" i="89"/>
  <c r="H27" i="89"/>
  <c r="E27" i="89"/>
  <c r="K26" i="89"/>
  <c r="H26" i="89"/>
  <c r="E26" i="89"/>
  <c r="M27" i="89" s="1"/>
  <c r="AH25" i="89"/>
  <c r="K25" i="89"/>
  <c r="H25" i="89"/>
  <c r="E25" i="89"/>
  <c r="K24" i="89"/>
  <c r="H24" i="89"/>
  <c r="E24" i="89"/>
  <c r="K23" i="89"/>
  <c r="M24" i="89" s="1"/>
  <c r="H23" i="89"/>
  <c r="E23" i="89"/>
  <c r="K22" i="89"/>
  <c r="H22" i="89"/>
  <c r="E22" i="89"/>
  <c r="K21" i="89"/>
  <c r="H21" i="89"/>
  <c r="E21" i="89"/>
  <c r="N21" i="89" s="1"/>
  <c r="K20" i="89"/>
  <c r="H20" i="89"/>
  <c r="E20" i="89"/>
  <c r="O21" i="89" s="1"/>
  <c r="K19" i="89"/>
  <c r="N19" i="89"/>
  <c r="O19" i="89" s="1"/>
  <c r="H19" i="89"/>
  <c r="E19" i="89"/>
  <c r="K18" i="89"/>
  <c r="M19" i="89" s="1"/>
  <c r="H18" i="89"/>
  <c r="E18" i="89"/>
  <c r="K17" i="89"/>
  <c r="H17" i="89"/>
  <c r="E17" i="89"/>
  <c r="K16" i="89"/>
  <c r="H16" i="89"/>
  <c r="E16" i="89"/>
  <c r="K15" i="89"/>
  <c r="H15" i="89"/>
  <c r="M16" i="89"/>
  <c r="E15" i="89"/>
  <c r="K14" i="89"/>
  <c r="H14" i="89"/>
  <c r="E14" i="89"/>
  <c r="K13" i="89"/>
  <c r="H13" i="89"/>
  <c r="M14" i="89" s="1"/>
  <c r="E13" i="89"/>
  <c r="K12" i="89"/>
  <c r="H12" i="89"/>
  <c r="E12" i="89"/>
  <c r="K11" i="89"/>
  <c r="H11" i="89"/>
  <c r="E11" i="89"/>
  <c r="N11" i="89" s="1"/>
  <c r="O11" i="89" s="1"/>
  <c r="K10" i="89"/>
  <c r="H10" i="89"/>
  <c r="E10" i="89"/>
  <c r="K9" i="89"/>
  <c r="H9" i="89"/>
  <c r="E9" i="89"/>
  <c r="N9" i="89"/>
  <c r="O9" i="89" s="1"/>
  <c r="K8" i="89"/>
  <c r="H8" i="89"/>
  <c r="M9" i="89"/>
  <c r="K7" i="89"/>
  <c r="H7" i="89"/>
  <c r="M8" i="89"/>
  <c r="E7" i="89"/>
  <c r="W40" i="88"/>
  <c r="V40" i="88"/>
  <c r="Q40" i="88"/>
  <c r="P40" i="88"/>
  <c r="L40" i="88"/>
  <c r="K38" i="88"/>
  <c r="H38" i="88"/>
  <c r="E38" i="88"/>
  <c r="K37" i="88"/>
  <c r="H37" i="88"/>
  <c r="M38" i="88" s="1"/>
  <c r="N37" i="88"/>
  <c r="O37" i="88" s="1"/>
  <c r="E37" i="88"/>
  <c r="K36" i="88"/>
  <c r="H36" i="88"/>
  <c r="E36" i="88"/>
  <c r="K35" i="88"/>
  <c r="H35" i="88"/>
  <c r="N35" i="88" s="1"/>
  <c r="O35" i="88" s="1"/>
  <c r="E35" i="88"/>
  <c r="K34" i="88"/>
  <c r="H34" i="88"/>
  <c r="E34" i="88"/>
  <c r="K33" i="88"/>
  <c r="N33" i="88" s="1"/>
  <c r="H33" i="88"/>
  <c r="E33" i="88"/>
  <c r="M34" i="88" s="1"/>
  <c r="K32" i="88"/>
  <c r="H32" i="88"/>
  <c r="E32" i="88"/>
  <c r="N32" i="88" s="1"/>
  <c r="O32" i="88" s="1"/>
  <c r="K31" i="88"/>
  <c r="H31" i="88"/>
  <c r="E31" i="88"/>
  <c r="K30" i="88"/>
  <c r="H30" i="88"/>
  <c r="E30" i="88"/>
  <c r="N30" i="88" s="1"/>
  <c r="O30" i="88" s="1"/>
  <c r="K29" i="88"/>
  <c r="H29" i="88"/>
  <c r="M30" i="88" s="1"/>
  <c r="E29" i="88"/>
  <c r="K28" i="88"/>
  <c r="H28" i="88"/>
  <c r="E28" i="88"/>
  <c r="K27" i="88"/>
  <c r="H27" i="88"/>
  <c r="E27" i="88"/>
  <c r="K26" i="88"/>
  <c r="H26" i="88"/>
  <c r="E26" i="88"/>
  <c r="AH25" i="88"/>
  <c r="K25" i="88"/>
  <c r="H25" i="88"/>
  <c r="E25" i="88"/>
  <c r="K24" i="88"/>
  <c r="H24" i="88"/>
  <c r="E24" i="88"/>
  <c r="K23" i="88"/>
  <c r="H23" i="88"/>
  <c r="E23" i="88"/>
  <c r="K22" i="88"/>
  <c r="N22" i="88" s="1"/>
  <c r="O22" i="88" s="1"/>
  <c r="H22" i="88"/>
  <c r="E22" i="88"/>
  <c r="K21" i="88"/>
  <c r="H21" i="88"/>
  <c r="E21" i="88"/>
  <c r="K20" i="88"/>
  <c r="N20" i="88" s="1"/>
  <c r="H20" i="88"/>
  <c r="E20" i="88"/>
  <c r="K19" i="88"/>
  <c r="H19" i="88"/>
  <c r="E19" i="88"/>
  <c r="K18" i="88"/>
  <c r="H18" i="88"/>
  <c r="E18" i="88"/>
  <c r="K17" i="88"/>
  <c r="H17" i="88"/>
  <c r="E17" i="88"/>
  <c r="K16" i="88"/>
  <c r="N16" i="88"/>
  <c r="O16" i="88" s="1"/>
  <c r="H16" i="88"/>
  <c r="E16" i="88"/>
  <c r="K15" i="88"/>
  <c r="H15" i="88"/>
  <c r="E15" i="88"/>
  <c r="K14" i="88"/>
  <c r="H14" i="88"/>
  <c r="E14" i="88"/>
  <c r="K13" i="88"/>
  <c r="H13" i="88"/>
  <c r="E13" i="88"/>
  <c r="K12" i="88"/>
  <c r="H12" i="88"/>
  <c r="E12" i="88"/>
  <c r="N12" i="88" s="1"/>
  <c r="K11" i="88"/>
  <c r="N11" i="88" s="1"/>
  <c r="O11" i="88" s="1"/>
  <c r="H11" i="88"/>
  <c r="E11" i="88"/>
  <c r="K10" i="88"/>
  <c r="N10" i="88"/>
  <c r="O10" i="88" s="1"/>
  <c r="H10" i="88"/>
  <c r="E10" i="88"/>
  <c r="K9" i="88"/>
  <c r="H9" i="88"/>
  <c r="E9" i="88"/>
  <c r="K8" i="88"/>
  <c r="H8" i="88"/>
  <c r="M9" i="88" s="1"/>
  <c r="K7" i="88"/>
  <c r="O8" i="88" s="1"/>
  <c r="H7" i="88"/>
  <c r="E7" i="88"/>
  <c r="W40" i="87"/>
  <c r="V40" i="87"/>
  <c r="Q40" i="87"/>
  <c r="P40" i="87"/>
  <c r="L40" i="87"/>
  <c r="K38" i="87"/>
  <c r="H38" i="87"/>
  <c r="E38" i="87"/>
  <c r="N38" i="87"/>
  <c r="O38" i="87" s="1"/>
  <c r="K37" i="87"/>
  <c r="H37" i="87"/>
  <c r="E37" i="87"/>
  <c r="K36" i="87"/>
  <c r="H36" i="87"/>
  <c r="E36" i="87"/>
  <c r="K35" i="87"/>
  <c r="H35" i="87"/>
  <c r="E35" i="87"/>
  <c r="K34" i="87"/>
  <c r="M35" i="87"/>
  <c r="H34" i="87"/>
  <c r="E34" i="87"/>
  <c r="K33" i="87"/>
  <c r="H33" i="87"/>
  <c r="E33" i="87"/>
  <c r="O34" i="87" s="1"/>
  <c r="K32" i="87"/>
  <c r="M33" i="87" s="1"/>
  <c r="H32" i="87"/>
  <c r="E32" i="87"/>
  <c r="K31" i="87"/>
  <c r="H31" i="87"/>
  <c r="E31" i="87"/>
  <c r="K30" i="87"/>
  <c r="M31" i="87" s="1"/>
  <c r="H30" i="87"/>
  <c r="E30" i="87"/>
  <c r="K29" i="87"/>
  <c r="H29" i="87"/>
  <c r="M30" i="87" s="1"/>
  <c r="E29" i="87"/>
  <c r="K28" i="87"/>
  <c r="H28" i="87"/>
  <c r="E28" i="87"/>
  <c r="N28" i="87" s="1"/>
  <c r="K27" i="87"/>
  <c r="N27" i="87" s="1"/>
  <c r="M28" i="87"/>
  <c r="H27" i="87"/>
  <c r="E27" i="87"/>
  <c r="K26" i="87"/>
  <c r="H26" i="87"/>
  <c r="E26" i="87"/>
  <c r="AH25" i="87"/>
  <c r="K25" i="87"/>
  <c r="H25" i="87"/>
  <c r="E25" i="87"/>
  <c r="K24" i="87"/>
  <c r="H24" i="87"/>
  <c r="E24" i="87"/>
  <c r="K23" i="87"/>
  <c r="H23" i="87"/>
  <c r="E23" i="87"/>
  <c r="K22" i="87"/>
  <c r="H22" i="87"/>
  <c r="E22" i="87"/>
  <c r="M23" i="87" s="1"/>
  <c r="K21" i="87"/>
  <c r="H21" i="87"/>
  <c r="E21" i="87"/>
  <c r="K20" i="87"/>
  <c r="H20" i="87"/>
  <c r="E20" i="87"/>
  <c r="M21" i="87" s="1"/>
  <c r="K19" i="87"/>
  <c r="H19" i="87"/>
  <c r="E19" i="87"/>
  <c r="M20" i="87" s="1"/>
  <c r="K18" i="87"/>
  <c r="H18" i="87"/>
  <c r="E18" i="87"/>
  <c r="K17" i="87"/>
  <c r="H17" i="87"/>
  <c r="E17" i="87"/>
  <c r="N17" i="87" s="1"/>
  <c r="K16" i="87"/>
  <c r="H16" i="87"/>
  <c r="E16" i="87"/>
  <c r="M17" i="87" s="1"/>
  <c r="K15" i="87"/>
  <c r="H15" i="87"/>
  <c r="E15" i="87"/>
  <c r="N15" i="87" s="1"/>
  <c r="O15" i="87" s="1"/>
  <c r="K14" i="87"/>
  <c r="H14" i="87"/>
  <c r="M15" i="87" s="1"/>
  <c r="E14" i="87"/>
  <c r="K13" i="87"/>
  <c r="H13" i="87"/>
  <c r="M14" i="87" s="1"/>
  <c r="E13" i="87"/>
  <c r="K12" i="87"/>
  <c r="H12" i="87"/>
  <c r="M13" i="87" s="1"/>
  <c r="E12" i="87"/>
  <c r="K11" i="87"/>
  <c r="M12" i="87" s="1"/>
  <c r="H11" i="87"/>
  <c r="E11" i="87"/>
  <c r="K10" i="87"/>
  <c r="H10" i="87"/>
  <c r="M11" i="87"/>
  <c r="E10" i="87"/>
  <c r="N10" i="87" s="1"/>
  <c r="O10" i="87" s="1"/>
  <c r="K9" i="87"/>
  <c r="H9" i="87"/>
  <c r="E9" i="87"/>
  <c r="K8" i="87"/>
  <c r="H8" i="87"/>
  <c r="M9" i="87" s="1"/>
  <c r="K7" i="87"/>
  <c r="H7" i="87"/>
  <c r="M8" i="87" s="1"/>
  <c r="E7" i="87"/>
  <c r="W40" i="85"/>
  <c r="V40" i="85"/>
  <c r="Q40" i="85"/>
  <c r="P40" i="85"/>
  <c r="L40" i="85"/>
  <c r="K38" i="85"/>
  <c r="H38" i="85"/>
  <c r="E38" i="85"/>
  <c r="N38" i="85" s="1"/>
  <c r="K37" i="85"/>
  <c r="H37" i="85"/>
  <c r="E37" i="85"/>
  <c r="K36" i="85"/>
  <c r="H36" i="85"/>
  <c r="E36" i="85"/>
  <c r="N36" i="85" s="1"/>
  <c r="O36" i="85" s="1"/>
  <c r="K35" i="85"/>
  <c r="H35" i="85"/>
  <c r="E35" i="85"/>
  <c r="K34" i="85"/>
  <c r="H34" i="85"/>
  <c r="M35" i="85" s="1"/>
  <c r="E34" i="85"/>
  <c r="K33" i="85"/>
  <c r="H33" i="85"/>
  <c r="E33" i="85"/>
  <c r="K32" i="85"/>
  <c r="H32" i="85"/>
  <c r="E32" i="85"/>
  <c r="K31" i="85"/>
  <c r="H31" i="85"/>
  <c r="E31" i="85"/>
  <c r="K30" i="85"/>
  <c r="H30" i="85"/>
  <c r="E30" i="85"/>
  <c r="K29" i="85"/>
  <c r="H29" i="85"/>
  <c r="M30" i="85" s="1"/>
  <c r="E29" i="85"/>
  <c r="K28" i="85"/>
  <c r="H28" i="85"/>
  <c r="E28" i="85"/>
  <c r="K27" i="85"/>
  <c r="N27" i="85"/>
  <c r="O27" i="85" s="1"/>
  <c r="H27" i="85"/>
  <c r="E27" i="85"/>
  <c r="K26" i="85"/>
  <c r="H26" i="85"/>
  <c r="E26" i="85"/>
  <c r="M27" i="85" s="1"/>
  <c r="AH25" i="85"/>
  <c r="K25" i="85"/>
  <c r="H25" i="85"/>
  <c r="E25" i="85"/>
  <c r="M26" i="85" s="1"/>
  <c r="K24" i="85"/>
  <c r="N24" i="85"/>
  <c r="O24" i="85" s="1"/>
  <c r="H24" i="85"/>
  <c r="E24" i="85"/>
  <c r="K23" i="85"/>
  <c r="H23" i="85"/>
  <c r="E23" i="85"/>
  <c r="K22" i="85"/>
  <c r="H22" i="85"/>
  <c r="E22" i="85"/>
  <c r="K21" i="85"/>
  <c r="H21" i="85"/>
  <c r="E21" i="85"/>
  <c r="K20" i="85"/>
  <c r="H20" i="85"/>
  <c r="E20" i="85"/>
  <c r="K19" i="85"/>
  <c r="N19" i="85" s="1"/>
  <c r="M20" i="85"/>
  <c r="H19" i="85"/>
  <c r="E19" i="85"/>
  <c r="K18" i="85"/>
  <c r="H18" i="85"/>
  <c r="E18" i="85"/>
  <c r="K17" i="85"/>
  <c r="H17" i="85"/>
  <c r="E17" i="85"/>
  <c r="K16" i="85"/>
  <c r="H16" i="85"/>
  <c r="E16" i="85"/>
  <c r="M17" i="85" s="1"/>
  <c r="K15" i="85"/>
  <c r="H15" i="85"/>
  <c r="E15" i="85"/>
  <c r="K14" i="85"/>
  <c r="H14" i="85"/>
  <c r="N14" i="85" s="1"/>
  <c r="O14" i="85" s="1"/>
  <c r="E14" i="85"/>
  <c r="K13" i="85"/>
  <c r="H13" i="85"/>
  <c r="E13" i="85"/>
  <c r="M14" i="85" s="1"/>
  <c r="K12" i="85"/>
  <c r="H12" i="85"/>
  <c r="N12" i="85" s="1"/>
  <c r="O12" i="85" s="1"/>
  <c r="E12" i="85"/>
  <c r="K11" i="85"/>
  <c r="H11" i="85"/>
  <c r="E11" i="85"/>
  <c r="K10" i="85"/>
  <c r="H10" i="85"/>
  <c r="E10" i="85"/>
  <c r="K9" i="85"/>
  <c r="H9" i="85"/>
  <c r="E9" i="85"/>
  <c r="K8" i="85"/>
  <c r="H8" i="85"/>
  <c r="M9" i="85" s="1"/>
  <c r="K7" i="85"/>
  <c r="H7" i="85"/>
  <c r="E7" i="85"/>
  <c r="W40" i="84"/>
  <c r="V40" i="84"/>
  <c r="Q40" i="84"/>
  <c r="P40" i="84"/>
  <c r="L40" i="84"/>
  <c r="K38" i="84"/>
  <c r="H38" i="84"/>
  <c r="E38" i="84"/>
  <c r="N38" i="84" s="1"/>
  <c r="O38" i="84" s="1"/>
  <c r="K37" i="84"/>
  <c r="H37" i="84"/>
  <c r="E37" i="84"/>
  <c r="K36" i="84"/>
  <c r="M37" i="84" s="1"/>
  <c r="H36" i="84"/>
  <c r="E36" i="84"/>
  <c r="N36" i="84"/>
  <c r="O36" i="84" s="1"/>
  <c r="K35" i="84"/>
  <c r="H35" i="84"/>
  <c r="E35" i="84"/>
  <c r="K34" i="84"/>
  <c r="H34" i="84"/>
  <c r="E34" i="84"/>
  <c r="K33" i="84"/>
  <c r="H33" i="84"/>
  <c r="E33" i="84"/>
  <c r="K32" i="84"/>
  <c r="N32" i="84" s="1"/>
  <c r="O32" i="84" s="1"/>
  <c r="H32" i="84"/>
  <c r="E32" i="84"/>
  <c r="K31" i="84"/>
  <c r="H31" i="84"/>
  <c r="E31" i="84"/>
  <c r="M32" i="84" s="1"/>
  <c r="K30" i="84"/>
  <c r="H30" i="84"/>
  <c r="E30" i="84"/>
  <c r="K29" i="84"/>
  <c r="H29" i="84"/>
  <c r="E29" i="84"/>
  <c r="M30" i="84" s="1"/>
  <c r="K28" i="84"/>
  <c r="N28" i="84" s="1"/>
  <c r="H28" i="84"/>
  <c r="E28" i="84"/>
  <c r="K27" i="84"/>
  <c r="H27" i="84"/>
  <c r="N27" i="84"/>
  <c r="O27" i="84" s="1"/>
  <c r="E27" i="84"/>
  <c r="K26" i="84"/>
  <c r="H26" i="84"/>
  <c r="E26" i="84"/>
  <c r="M27" i="84" s="1"/>
  <c r="N26" i="84"/>
  <c r="O26" i="84" s="1"/>
  <c r="AH25" i="84"/>
  <c r="K25" i="84"/>
  <c r="H25" i="84"/>
  <c r="E25" i="84"/>
  <c r="N25" i="84" s="1"/>
  <c r="O25" i="84" s="1"/>
  <c r="K24" i="84"/>
  <c r="M25" i="84" s="1"/>
  <c r="H24" i="84"/>
  <c r="E24" i="84"/>
  <c r="K23" i="84"/>
  <c r="H23" i="84"/>
  <c r="E23" i="84"/>
  <c r="K22" i="84"/>
  <c r="H22" i="84"/>
  <c r="E22" i="84"/>
  <c r="K21" i="84"/>
  <c r="H21" i="84"/>
  <c r="E21" i="84"/>
  <c r="K20" i="84"/>
  <c r="H20" i="84"/>
  <c r="E20" i="84"/>
  <c r="K19" i="84"/>
  <c r="H19" i="84"/>
  <c r="E19" i="84"/>
  <c r="K18" i="84"/>
  <c r="M19" i="84" s="1"/>
  <c r="H18" i="84"/>
  <c r="E18" i="84"/>
  <c r="K17" i="84"/>
  <c r="H17" i="84"/>
  <c r="E17" i="84"/>
  <c r="N17" i="84" s="1"/>
  <c r="O17" i="84" s="1"/>
  <c r="K16" i="84"/>
  <c r="M17" i="84" s="1"/>
  <c r="H16" i="84"/>
  <c r="E16" i="84"/>
  <c r="K15" i="84"/>
  <c r="H15" i="84"/>
  <c r="E15" i="84"/>
  <c r="K14" i="84"/>
  <c r="H14" i="84"/>
  <c r="E14" i="84"/>
  <c r="K13" i="84"/>
  <c r="H13" i="84"/>
  <c r="E13" i="84"/>
  <c r="K12" i="84"/>
  <c r="H12" i="84"/>
  <c r="E12" i="84"/>
  <c r="M13" i="84" s="1"/>
  <c r="K11" i="84"/>
  <c r="H11" i="84"/>
  <c r="E11" i="84"/>
  <c r="K10" i="84"/>
  <c r="H10" i="84"/>
  <c r="E10" i="84"/>
  <c r="N10" i="84" s="1"/>
  <c r="K9" i="84"/>
  <c r="H9" i="84"/>
  <c r="E9" i="84"/>
  <c r="K8" i="84"/>
  <c r="H8" i="84"/>
  <c r="M9" i="84"/>
  <c r="K7" i="84"/>
  <c r="H7" i="84"/>
  <c r="E7" i="84"/>
  <c r="W40" i="83"/>
  <c r="V40" i="83"/>
  <c r="Q40" i="83"/>
  <c r="P40" i="83"/>
  <c r="L40" i="83"/>
  <c r="K38" i="83"/>
  <c r="H38" i="83"/>
  <c r="E38" i="83"/>
  <c r="K37" i="83"/>
  <c r="H37" i="83"/>
  <c r="E37" i="83"/>
  <c r="K36" i="83"/>
  <c r="H36" i="83"/>
  <c r="E36" i="83"/>
  <c r="M37" i="83" s="1"/>
  <c r="K35" i="83"/>
  <c r="N35" i="83" s="1"/>
  <c r="M36" i="83"/>
  <c r="H35" i="83"/>
  <c r="E35" i="83"/>
  <c r="K34" i="83"/>
  <c r="H34" i="83"/>
  <c r="E34" i="83"/>
  <c r="M35" i="83"/>
  <c r="K33" i="83"/>
  <c r="H33" i="83"/>
  <c r="E33" i="83"/>
  <c r="M34" i="83" s="1"/>
  <c r="K32" i="83"/>
  <c r="H32" i="83"/>
  <c r="E32" i="83"/>
  <c r="K31" i="83"/>
  <c r="H31" i="83"/>
  <c r="E31" i="83"/>
  <c r="K30" i="83"/>
  <c r="M31" i="83"/>
  <c r="H30" i="83"/>
  <c r="E30" i="83"/>
  <c r="K29" i="83"/>
  <c r="H29" i="83"/>
  <c r="E29" i="83"/>
  <c r="K28" i="83"/>
  <c r="H28" i="83"/>
  <c r="E28" i="83"/>
  <c r="K27" i="83"/>
  <c r="H27" i="83"/>
  <c r="E27" i="83"/>
  <c r="K26" i="83"/>
  <c r="H26" i="83"/>
  <c r="E26" i="83"/>
  <c r="AH25" i="83"/>
  <c r="K25" i="83"/>
  <c r="N25" i="83" s="1"/>
  <c r="M26" i="83"/>
  <c r="H25" i="83"/>
  <c r="E25" i="83"/>
  <c r="K24" i="83"/>
  <c r="H24" i="83"/>
  <c r="E24" i="83"/>
  <c r="K23" i="83"/>
  <c r="H23" i="83"/>
  <c r="E23" i="83"/>
  <c r="K22" i="83"/>
  <c r="N22" i="83"/>
  <c r="O22" i="83"/>
  <c r="H22" i="83"/>
  <c r="M23" i="83" s="1"/>
  <c r="E22" i="83"/>
  <c r="K21" i="83"/>
  <c r="H21" i="83"/>
  <c r="N21" i="83"/>
  <c r="O21" i="83"/>
  <c r="E21" i="83"/>
  <c r="K20" i="83"/>
  <c r="H20" i="83"/>
  <c r="E20" i="83"/>
  <c r="K19" i="83"/>
  <c r="H19" i="83"/>
  <c r="N19" i="83" s="1"/>
  <c r="O19" i="83" s="1"/>
  <c r="E19" i="83"/>
  <c r="K18" i="83"/>
  <c r="M19" i="83" s="1"/>
  <c r="H18" i="83"/>
  <c r="E18" i="83"/>
  <c r="K17" i="83"/>
  <c r="H17" i="83"/>
  <c r="E17" i="83"/>
  <c r="K16" i="83"/>
  <c r="H16" i="83"/>
  <c r="E16" i="83"/>
  <c r="K15" i="83"/>
  <c r="M16" i="83" s="1"/>
  <c r="H15" i="83"/>
  <c r="E15" i="83"/>
  <c r="K14" i="83"/>
  <c r="H14" i="83"/>
  <c r="E14" i="83"/>
  <c r="K13" i="83"/>
  <c r="N13" i="83" s="1"/>
  <c r="H13" i="83"/>
  <c r="E13" i="83"/>
  <c r="K12" i="83"/>
  <c r="N12" i="83" s="1"/>
  <c r="O12" i="83" s="1"/>
  <c r="H12" i="83"/>
  <c r="E12" i="83"/>
  <c r="K11" i="83"/>
  <c r="H11" i="83"/>
  <c r="E11" i="83"/>
  <c r="K10" i="83"/>
  <c r="H10" i="83"/>
  <c r="E10" i="83"/>
  <c r="K9" i="83"/>
  <c r="H9" i="83"/>
  <c r="E9" i="83"/>
  <c r="K8" i="83"/>
  <c r="N8" i="83" s="1"/>
  <c r="O8" i="83" s="1"/>
  <c r="H8" i="83"/>
  <c r="M9" i="83" s="1"/>
  <c r="K7" i="83"/>
  <c r="H7" i="83"/>
  <c r="E7" i="83"/>
  <c r="K8" i="1"/>
  <c r="K9" i="1"/>
  <c r="K10" i="1"/>
  <c r="K11" i="1"/>
  <c r="K12" i="1"/>
  <c r="K13" i="1"/>
  <c r="K14" i="1"/>
  <c r="M15" i="1" s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N32" i="1" s="1"/>
  <c r="O32" i="1" s="1"/>
  <c r="K33" i="1"/>
  <c r="K34" i="1"/>
  <c r="K35" i="1"/>
  <c r="K36" i="1"/>
  <c r="K37" i="1"/>
  <c r="K38" i="1"/>
  <c r="K7" i="1"/>
  <c r="H8" i="1"/>
  <c r="N8" i="1" s="1"/>
  <c r="O8" i="1" s="1"/>
  <c r="H9" i="1"/>
  <c r="H10" i="1"/>
  <c r="H11" i="1"/>
  <c r="H12" i="1"/>
  <c r="H13" i="1"/>
  <c r="M14" i="1" s="1"/>
  <c r="H14" i="1"/>
  <c r="H15" i="1"/>
  <c r="H16" i="1"/>
  <c r="N16" i="1" s="1"/>
  <c r="O16" i="1" s="1"/>
  <c r="H17" i="1"/>
  <c r="H18" i="1"/>
  <c r="H19" i="1"/>
  <c r="H20" i="1"/>
  <c r="H21" i="1"/>
  <c r="M22" i="1" s="1"/>
  <c r="H22" i="1"/>
  <c r="H23" i="1"/>
  <c r="N23" i="1" s="1"/>
  <c r="H24" i="1"/>
  <c r="H25" i="1"/>
  <c r="H26" i="1"/>
  <c r="H27" i="1"/>
  <c r="H28" i="1"/>
  <c r="M29" i="1" s="1"/>
  <c r="H29" i="1"/>
  <c r="H30" i="1"/>
  <c r="H31" i="1"/>
  <c r="H32" i="1"/>
  <c r="H33" i="1"/>
  <c r="N33" i="1" s="1"/>
  <c r="O33" i="1" s="1"/>
  <c r="H34" i="1"/>
  <c r="H35" i="1"/>
  <c r="H36" i="1"/>
  <c r="H37" i="1"/>
  <c r="H38" i="1"/>
  <c r="H7" i="1"/>
  <c r="M8" i="1" s="1"/>
  <c r="E7" i="1"/>
  <c r="W40" i="1"/>
  <c r="V40" i="1"/>
  <c r="Q40" i="1"/>
  <c r="P40" i="1"/>
  <c r="E9" i="1"/>
  <c r="E10" i="1"/>
  <c r="E11" i="1"/>
  <c r="E12" i="1"/>
  <c r="E13" i="1"/>
  <c r="N13" i="1"/>
  <c r="O13" i="1"/>
  <c r="E14" i="1"/>
  <c r="E15" i="1"/>
  <c r="E16" i="1"/>
  <c r="E17" i="1"/>
  <c r="M18" i="1" s="1"/>
  <c r="N17" i="1"/>
  <c r="O17" i="1" s="1"/>
  <c r="E18" i="1"/>
  <c r="M19" i="1"/>
  <c r="E19" i="1"/>
  <c r="E20" i="1"/>
  <c r="N20" i="1" s="1"/>
  <c r="O20" i="1" s="1"/>
  <c r="E21" i="1"/>
  <c r="N21" i="1"/>
  <c r="O21" i="1" s="1"/>
  <c r="E22" i="1"/>
  <c r="N22" i="1" s="1"/>
  <c r="O22" i="1" s="1"/>
  <c r="E23" i="1"/>
  <c r="M24" i="1"/>
  <c r="E24" i="1"/>
  <c r="N24" i="1" s="1"/>
  <c r="O24" i="1" s="1"/>
  <c r="E25" i="1"/>
  <c r="M26" i="1" s="1"/>
  <c r="E26" i="1"/>
  <c r="E27" i="1"/>
  <c r="E28" i="1"/>
  <c r="E29" i="1"/>
  <c r="N29" i="1"/>
  <c r="O29" i="1" s="1"/>
  <c r="E30" i="1"/>
  <c r="E31" i="1"/>
  <c r="M32" i="1" s="1"/>
  <c r="E32" i="1"/>
  <c r="E33" i="1"/>
  <c r="M34" i="1" s="1"/>
  <c r="E34" i="1"/>
  <c r="E35" i="1"/>
  <c r="E36" i="1"/>
  <c r="N36" i="1"/>
  <c r="O36" i="1"/>
  <c r="E37" i="1"/>
  <c r="M38" i="1" s="1"/>
  <c r="E38" i="1"/>
  <c r="L40" i="1"/>
  <c r="AH35" i="1"/>
  <c r="AH36" i="1" s="1"/>
  <c r="M30" i="1"/>
  <c r="M21" i="1"/>
  <c r="M37" i="1"/>
  <c r="AH34" i="1"/>
  <c r="N31" i="1"/>
  <c r="O31" i="1" s="1"/>
  <c r="M31" i="1"/>
  <c r="N30" i="1"/>
  <c r="O30" i="1"/>
  <c r="N25" i="1"/>
  <c r="O25" i="1" s="1"/>
  <c r="O23" i="1"/>
  <c r="N19" i="1"/>
  <c r="O19" i="1"/>
  <c r="M20" i="1"/>
  <c r="N18" i="1"/>
  <c r="O18" i="1" s="1"/>
  <c r="N38" i="83"/>
  <c r="N18" i="83"/>
  <c r="O18" i="83" s="1"/>
  <c r="N20" i="83"/>
  <c r="O20" i="83" s="1"/>
  <c r="M28" i="83"/>
  <c r="M30" i="83"/>
  <c r="M32" i="83"/>
  <c r="N16" i="83"/>
  <c r="O16" i="83" s="1"/>
  <c r="N15" i="83"/>
  <c r="O15" i="83" s="1"/>
  <c r="N11" i="83"/>
  <c r="O11" i="83" s="1"/>
  <c r="N17" i="83"/>
  <c r="O17" i="83" s="1"/>
  <c r="N10" i="83"/>
  <c r="O10" i="83" s="1"/>
  <c r="M8" i="83"/>
  <c r="M12" i="83"/>
  <c r="M13" i="83"/>
  <c r="M14" i="83"/>
  <c r="M18" i="83"/>
  <c r="M20" i="83"/>
  <c r="M21" i="83"/>
  <c r="M24" i="83"/>
  <c r="M25" i="83"/>
  <c r="N27" i="83"/>
  <c r="O27" i="83" s="1"/>
  <c r="N29" i="83"/>
  <c r="N30" i="83"/>
  <c r="O30" i="83" s="1"/>
  <c r="N31" i="83"/>
  <c r="O31" i="83" s="1"/>
  <c r="N33" i="83"/>
  <c r="N34" i="83"/>
  <c r="O34" i="83" s="1"/>
  <c r="O35" i="83"/>
  <c r="N36" i="83"/>
  <c r="O36" i="83" s="1"/>
  <c r="O25" i="83"/>
  <c r="N23" i="83"/>
  <c r="O23" i="83"/>
  <c r="N23" i="84"/>
  <c r="N8" i="84"/>
  <c r="M11" i="84"/>
  <c r="N16" i="84"/>
  <c r="O16" i="84" s="1"/>
  <c r="N31" i="84"/>
  <c r="O31" i="84" s="1"/>
  <c r="N35" i="84"/>
  <c r="N11" i="84"/>
  <c r="O11" i="84" s="1"/>
  <c r="N12" i="84"/>
  <c r="N18" i="84"/>
  <c r="O18" i="84" s="1"/>
  <c r="M24" i="84"/>
  <c r="M28" i="85"/>
  <c r="M12" i="85"/>
  <c r="N25" i="85"/>
  <c r="O25" i="85" s="1"/>
  <c r="N26" i="85"/>
  <c r="O26" i="85" s="1"/>
  <c r="N30" i="85"/>
  <c r="N34" i="85"/>
  <c r="O34" i="85" s="1"/>
  <c r="M10" i="85"/>
  <c r="M8" i="85"/>
  <c r="N9" i="85"/>
  <c r="N11" i="85"/>
  <c r="N13" i="85"/>
  <c r="O13" i="85" s="1"/>
  <c r="M25" i="85"/>
  <c r="M36" i="84"/>
  <c r="M28" i="84"/>
  <c r="O28" i="84"/>
  <c r="M33" i="84"/>
  <c r="N15" i="85"/>
  <c r="O15" i="85" s="1"/>
  <c r="M16" i="85"/>
  <c r="N16" i="85"/>
  <c r="O16" i="85" s="1"/>
  <c r="M24" i="85"/>
  <c r="N23" i="85"/>
  <c r="O23" i="85" s="1"/>
  <c r="M18" i="87"/>
  <c r="N12" i="87"/>
  <c r="N14" i="87"/>
  <c r="O14" i="87" s="1"/>
  <c r="N16" i="87"/>
  <c r="O16" i="87"/>
  <c r="M36" i="87"/>
  <c r="M38" i="87"/>
  <c r="M10" i="87"/>
  <c r="N35" i="87"/>
  <c r="O35" i="87" s="1"/>
  <c r="N26" i="87"/>
  <c r="O26" i="87"/>
  <c r="N30" i="87"/>
  <c r="O30" i="87" s="1"/>
  <c r="N32" i="87"/>
  <c r="N25" i="87"/>
  <c r="M31" i="85"/>
  <c r="N28" i="85"/>
  <c r="O28" i="85" s="1"/>
  <c r="M29" i="85"/>
  <c r="N13" i="87"/>
  <c r="O13" i="87"/>
  <c r="N9" i="87"/>
  <c r="O17" i="87"/>
  <c r="N22" i="87"/>
  <c r="N19" i="87"/>
  <c r="O19" i="87"/>
  <c r="M29" i="87"/>
  <c r="M27" i="87"/>
  <c r="M26" i="87"/>
  <c r="N34" i="87"/>
  <c r="N29" i="87"/>
  <c r="O29" i="87" s="1"/>
  <c r="N19" i="88"/>
  <c r="N21" i="88"/>
  <c r="O21" i="88"/>
  <c r="N23" i="88"/>
  <c r="O23" i="88" s="1"/>
  <c r="M26" i="88"/>
  <c r="M37" i="88"/>
  <c r="N8" i="88"/>
  <c r="M10" i="88"/>
  <c r="M11" i="88"/>
  <c r="M13" i="88"/>
  <c r="M17" i="88"/>
  <c r="M20" i="88"/>
  <c r="M22" i="88"/>
  <c r="M23" i="88"/>
  <c r="M24" i="88"/>
  <c r="N27" i="88"/>
  <c r="O27" i="88" s="1"/>
  <c r="N31" i="88"/>
  <c r="O31" i="88" s="1"/>
  <c r="N36" i="88"/>
  <c r="O36" i="88"/>
  <c r="N25" i="88"/>
  <c r="O25" i="88" s="1"/>
  <c r="N37" i="87"/>
  <c r="O37" i="87" s="1"/>
  <c r="N9" i="88"/>
  <c r="O9" i="88" s="1"/>
  <c r="N17" i="88"/>
  <c r="O17" i="88"/>
  <c r="M15" i="88"/>
  <c r="M18" i="88"/>
  <c r="O20" i="88"/>
  <c r="M21" i="88"/>
  <c r="M28" i="88"/>
  <c r="N29" i="88"/>
  <c r="O29" i="88"/>
  <c r="M32" i="88"/>
  <c r="N34" i="88"/>
  <c r="O34" i="88" s="1"/>
  <c r="N38" i="88"/>
  <c r="O38" i="88" s="1"/>
  <c r="N16" i="89"/>
  <c r="O16" i="89"/>
  <c r="N24" i="89"/>
  <c r="O24" i="89" s="1"/>
  <c r="M32" i="89"/>
  <c r="M36" i="89"/>
  <c r="M38" i="89"/>
  <c r="N8" i="89"/>
  <c r="O8" i="89"/>
  <c r="M10" i="89"/>
  <c r="M12" i="89"/>
  <c r="M15" i="89"/>
  <c r="M20" i="89"/>
  <c r="M23" i="89"/>
  <c r="M25" i="89"/>
  <c r="N26" i="89"/>
  <c r="N29" i="89"/>
  <c r="O29" i="89"/>
  <c r="N31" i="89"/>
  <c r="O31" i="89" s="1"/>
  <c r="N32" i="89"/>
  <c r="O32" i="89"/>
  <c r="N33" i="89"/>
  <c r="O33" i="89"/>
  <c r="N34" i="89"/>
  <c r="O34" i="89" s="1"/>
  <c r="N36" i="89"/>
  <c r="O36" i="89"/>
  <c r="N37" i="89"/>
  <c r="O37" i="89" s="1"/>
  <c r="M17" i="89"/>
  <c r="N14" i="89"/>
  <c r="O14" i="89"/>
  <c r="N15" i="89"/>
  <c r="O15" i="89" s="1"/>
  <c r="N22" i="89"/>
  <c r="O22" i="89"/>
  <c r="M22" i="89"/>
  <c r="N30" i="89"/>
  <c r="O30" i="89"/>
  <c r="N10" i="90"/>
  <c r="O10" i="90"/>
  <c r="N14" i="90"/>
  <c r="O22" i="90"/>
  <c r="M28" i="90"/>
  <c r="M9" i="90"/>
  <c r="M8" i="90"/>
  <c r="N8" i="90"/>
  <c r="O8" i="90"/>
  <c r="M11" i="90"/>
  <c r="M13" i="90"/>
  <c r="M14" i="90"/>
  <c r="M15" i="90"/>
  <c r="M16" i="90"/>
  <c r="M17" i="90"/>
  <c r="M20" i="90"/>
  <c r="M22" i="90"/>
  <c r="M23" i="90"/>
  <c r="O23" i="90" s="1"/>
  <c r="M24" i="90"/>
  <c r="N27" i="90"/>
  <c r="N28" i="90"/>
  <c r="O28" i="90"/>
  <c r="N31" i="90"/>
  <c r="O31" i="90" s="1"/>
  <c r="N32" i="90"/>
  <c r="O32" i="90"/>
  <c r="N34" i="90"/>
  <c r="O34" i="90" s="1"/>
  <c r="N36" i="90"/>
  <c r="O36" i="90"/>
  <c r="N25" i="90"/>
  <c r="O25" i="90" s="1"/>
  <c r="O35" i="89"/>
  <c r="N21" i="90"/>
  <c r="N20" i="90"/>
  <c r="O20" i="90"/>
  <c r="N16" i="90"/>
  <c r="O16" i="90"/>
  <c r="O14" i="90"/>
  <c r="N12" i="90"/>
  <c r="O12" i="90"/>
  <c r="N9" i="90"/>
  <c r="O9" i="90" s="1"/>
  <c r="M10" i="90"/>
  <c r="O13" i="90"/>
  <c r="O21" i="90"/>
  <c r="N24" i="90"/>
  <c r="O24" i="90" s="1"/>
  <c r="M25" i="90"/>
  <c r="N23" i="90"/>
  <c r="M27" i="90"/>
  <c r="N26" i="90"/>
  <c r="O26" i="90" s="1"/>
  <c r="M31" i="90"/>
  <c r="N29" i="90"/>
  <c r="O29" i="90"/>
  <c r="N30" i="90"/>
  <c r="O30" i="90"/>
  <c r="M38" i="90"/>
  <c r="O38" i="90"/>
  <c r="M37" i="90"/>
  <c r="M35" i="90"/>
  <c r="M34" i="90"/>
  <c r="O37" i="90"/>
  <c r="N35" i="90"/>
  <c r="O35" i="90"/>
  <c r="N33" i="90"/>
  <c r="O33" i="90" s="1"/>
  <c r="M23" i="91"/>
  <c r="N17" i="91"/>
  <c r="O17" i="91"/>
  <c r="N21" i="91"/>
  <c r="O21" i="91"/>
  <c r="M26" i="91"/>
  <c r="M27" i="91"/>
  <c r="M29" i="91"/>
  <c r="M31" i="91"/>
  <c r="M33" i="91"/>
  <c r="M37" i="91"/>
  <c r="N38" i="91"/>
  <c r="O38" i="91"/>
  <c r="N12" i="91"/>
  <c r="O12" i="91" s="1"/>
  <c r="N10" i="91"/>
  <c r="O10" i="91" s="1"/>
  <c r="N9" i="91"/>
  <c r="O9" i="91" s="1"/>
  <c r="N8" i="91"/>
  <c r="O8" i="91" s="1"/>
  <c r="N13" i="91"/>
  <c r="O13" i="91" s="1"/>
  <c r="M9" i="91"/>
  <c r="M10" i="91"/>
  <c r="M11" i="91"/>
  <c r="M12" i="91"/>
  <c r="M13" i="91"/>
  <c r="M14" i="91"/>
  <c r="M15" i="91"/>
  <c r="M16" i="91"/>
  <c r="M17" i="91"/>
  <c r="M18" i="91"/>
  <c r="M19" i="91"/>
  <c r="M21" i="91"/>
  <c r="M22" i="91"/>
  <c r="M25" i="91"/>
  <c r="N26" i="91"/>
  <c r="O26" i="91"/>
  <c r="N28" i="91"/>
  <c r="O28" i="91"/>
  <c r="N29" i="91"/>
  <c r="O29" i="91" s="1"/>
  <c r="N32" i="91"/>
  <c r="N33" i="91"/>
  <c r="O33" i="91" s="1"/>
  <c r="N35" i="91"/>
  <c r="O35" i="91" s="1"/>
  <c r="N25" i="91"/>
  <c r="O25" i="91"/>
  <c r="O24" i="91"/>
  <c r="N23" i="91"/>
  <c r="O23" i="91" s="1"/>
  <c r="O36" i="91"/>
  <c r="N34" i="91"/>
  <c r="O34" i="91" s="1"/>
  <c r="O32" i="91"/>
  <c r="N31" i="91"/>
  <c r="O31" i="91"/>
  <c r="N27" i="91"/>
  <c r="O27" i="91"/>
  <c r="M9" i="92"/>
  <c r="M13" i="92"/>
  <c r="M11" i="92"/>
  <c r="N9" i="92"/>
  <c r="O9" i="92" s="1"/>
  <c r="N8" i="92"/>
  <c r="O8" i="92" s="1"/>
  <c r="M28" i="92"/>
  <c r="M30" i="92"/>
  <c r="M32" i="92"/>
  <c r="M34" i="92"/>
  <c r="M38" i="92"/>
  <c r="M18" i="92"/>
  <c r="N19" i="92"/>
  <c r="O19" i="92"/>
  <c r="N21" i="92"/>
  <c r="O21" i="92" s="1"/>
  <c r="M26" i="92"/>
  <c r="N26" i="92"/>
  <c r="O26" i="92" s="1"/>
  <c r="N28" i="92"/>
  <c r="M17" i="92"/>
  <c r="N27" i="92"/>
  <c r="O27" i="92" s="1"/>
  <c r="N29" i="92"/>
  <c r="O29" i="92" s="1"/>
  <c r="N32" i="92"/>
  <c r="O32" i="92"/>
  <c r="N34" i="92"/>
  <c r="O34" i="92" s="1"/>
  <c r="N38" i="92"/>
  <c r="O38" i="92" s="1"/>
  <c r="O28" i="92"/>
  <c r="N13" i="92"/>
  <c r="O13" i="92"/>
  <c r="N10" i="92"/>
  <c r="O10" i="92" s="1"/>
  <c r="N12" i="92"/>
  <c r="O12" i="92"/>
  <c r="N14" i="92"/>
  <c r="O14" i="92" s="1"/>
  <c r="N17" i="92"/>
  <c r="O17" i="92"/>
  <c r="M10" i="92"/>
  <c r="M12" i="92"/>
  <c r="M20" i="92"/>
  <c r="M22" i="92"/>
  <c r="M24" i="92"/>
  <c r="M25" i="92"/>
  <c r="N25" i="92"/>
  <c r="O25" i="92" s="1"/>
  <c r="N22" i="92"/>
  <c r="O22" i="92"/>
  <c r="N20" i="92"/>
  <c r="O20" i="92"/>
  <c r="N18" i="92"/>
  <c r="O18" i="92" s="1"/>
  <c r="N16" i="92"/>
  <c r="O16" i="92" s="1"/>
  <c r="M16" i="92"/>
  <c r="M15" i="92"/>
  <c r="M23" i="92"/>
  <c r="M21" i="92"/>
  <c r="M19" i="92"/>
  <c r="O15" i="92"/>
  <c r="M37" i="92"/>
  <c r="N33" i="92"/>
  <c r="O33" i="92"/>
  <c r="N31" i="92"/>
  <c r="O31" i="92" s="1"/>
  <c r="N30" i="92"/>
  <c r="O30" i="92"/>
  <c r="N11" i="93"/>
  <c r="O11" i="93"/>
  <c r="N15" i="93"/>
  <c r="O15" i="93" s="1"/>
  <c r="N17" i="93"/>
  <c r="O17" i="93" s="1"/>
  <c r="N23" i="93"/>
  <c r="O23" i="93"/>
  <c r="N26" i="93"/>
  <c r="O26" i="93" s="1"/>
  <c r="N34" i="93"/>
  <c r="O34" i="93"/>
  <c r="N38" i="93"/>
  <c r="O38" i="93"/>
  <c r="O20" i="93"/>
  <c r="O24" i="93"/>
  <c r="O29" i="93"/>
  <c r="M28" i="93"/>
  <c r="M30" i="93"/>
  <c r="M36" i="93"/>
  <c r="M38" i="93"/>
  <c r="N8" i="93"/>
  <c r="O8" i="93"/>
  <c r="M10" i="93"/>
  <c r="M11" i="93"/>
  <c r="M12" i="93"/>
  <c r="M13" i="93"/>
  <c r="M14" i="93"/>
  <c r="M15" i="93"/>
  <c r="M16" i="93"/>
  <c r="M17" i="93"/>
  <c r="M18" i="93"/>
  <c r="M19" i="93"/>
  <c r="M20" i="93"/>
  <c r="M21" i="93"/>
  <c r="M23" i="93"/>
  <c r="M24" i="93"/>
  <c r="M25" i="93"/>
  <c r="N36" i="92"/>
  <c r="O36" i="92"/>
  <c r="O35" i="92"/>
  <c r="N13" i="93"/>
  <c r="O13" i="93"/>
  <c r="N9" i="93"/>
  <c r="O9" i="93" s="1"/>
  <c r="N21" i="93"/>
  <c r="O21" i="93" s="1"/>
  <c r="M22" i="93"/>
  <c r="N28" i="93"/>
  <c r="O28" i="93"/>
  <c r="M26" i="93"/>
  <c r="N25" i="93"/>
  <c r="O25" i="93" s="1"/>
  <c r="N36" i="93"/>
  <c r="O36" i="93"/>
  <c r="N33" i="93"/>
  <c r="O33" i="93"/>
  <c r="M34" i="93"/>
  <c r="M32" i="93"/>
  <c r="N16" i="94"/>
  <c r="O16" i="94" s="1"/>
  <c r="N14" i="94"/>
  <c r="N10" i="94"/>
  <c r="N9" i="94"/>
  <c r="O9" i="94"/>
  <c r="N13" i="94"/>
  <c r="O13" i="94" s="1"/>
  <c r="O12" i="94"/>
  <c r="O14" i="94"/>
  <c r="M28" i="94"/>
  <c r="M30" i="94"/>
  <c r="M32" i="94"/>
  <c r="M34" i="94"/>
  <c r="M36" i="94"/>
  <c r="M38" i="94"/>
  <c r="O31" i="94"/>
  <c r="N19" i="94"/>
  <c r="O19" i="94"/>
  <c r="N23" i="94"/>
  <c r="O23" i="94"/>
  <c r="M26" i="94"/>
  <c r="N26" i="94"/>
  <c r="O26" i="94" s="1"/>
  <c r="N28" i="94"/>
  <c r="O28" i="94"/>
  <c r="N30" i="94"/>
  <c r="O30" i="94" s="1"/>
  <c r="N32" i="94"/>
  <c r="O32" i="94" s="1"/>
  <c r="N34" i="94"/>
  <c r="O34" i="94"/>
  <c r="N36" i="94"/>
  <c r="O36" i="94" s="1"/>
  <c r="N38" i="94"/>
  <c r="O38" i="94" s="1"/>
  <c r="M9" i="94"/>
  <c r="N8" i="94"/>
  <c r="O8" i="94" s="1"/>
  <c r="M10" i="94"/>
  <c r="M11" i="94"/>
  <c r="M13" i="94"/>
  <c r="M15" i="94"/>
  <c r="M16" i="94"/>
  <c r="M17" i="94"/>
  <c r="M19" i="94"/>
  <c r="M20" i="94"/>
  <c r="M21" i="94"/>
  <c r="M22" i="94"/>
  <c r="M24" i="94"/>
  <c r="M25" i="94"/>
  <c r="N25" i="94"/>
  <c r="O25" i="94" s="1"/>
  <c r="N24" i="94"/>
  <c r="O24" i="94"/>
  <c r="N22" i="94"/>
  <c r="O22" i="94" s="1"/>
  <c r="N20" i="94"/>
  <c r="O20" i="94" s="1"/>
  <c r="N29" i="94"/>
  <c r="O29" i="94"/>
  <c r="N27" i="94"/>
  <c r="O27" i="94" s="1"/>
  <c r="N33" i="94"/>
  <c r="O33" i="94" s="1"/>
  <c r="M37" i="94"/>
  <c r="N35" i="94"/>
  <c r="O35" i="94"/>
  <c r="M35" i="94"/>
  <c r="M33" i="94"/>
  <c r="O32" i="87" l="1"/>
  <c r="M18" i="85"/>
  <c r="N17" i="85"/>
  <c r="O17" i="85" s="1"/>
  <c r="M18" i="90"/>
  <c r="N17" i="90"/>
  <c r="O17" i="90" s="1"/>
  <c r="O20" i="91"/>
  <c r="M37" i="85"/>
  <c r="O30" i="85"/>
  <c r="M26" i="84"/>
  <c r="M28" i="1"/>
  <c r="N27" i="1"/>
  <c r="O27" i="1" s="1"/>
  <c r="M13" i="1"/>
  <c r="N12" i="1"/>
  <c r="O12" i="1" s="1"/>
  <c r="M15" i="83"/>
  <c r="N14" i="83"/>
  <c r="O14" i="83" s="1"/>
  <c r="N32" i="83"/>
  <c r="O32" i="83" s="1"/>
  <c r="M33" i="83"/>
  <c r="O33" i="83"/>
  <c r="N34" i="84"/>
  <c r="O34" i="84" s="1"/>
  <c r="M35" i="84"/>
  <c r="O35" i="84"/>
  <c r="M38" i="84"/>
  <c r="N37" i="84"/>
  <c r="O37" i="84" s="1"/>
  <c r="M19" i="85"/>
  <c r="N18" i="85"/>
  <c r="O18" i="85" s="1"/>
  <c r="O19" i="85"/>
  <c r="M33" i="85"/>
  <c r="N32" i="85"/>
  <c r="O32" i="85" s="1"/>
  <c r="M19" i="87"/>
  <c r="N18" i="87"/>
  <c r="O18" i="87" s="1"/>
  <c r="M25" i="87"/>
  <c r="O25" i="87"/>
  <c r="M14" i="88"/>
  <c r="N13" i="88"/>
  <c r="O13" i="88" s="1"/>
  <c r="N15" i="88"/>
  <c r="O15" i="88" s="1"/>
  <c r="M16" i="88"/>
  <c r="N24" i="88"/>
  <c r="O24" i="88" s="1"/>
  <c r="M25" i="88"/>
  <c r="M27" i="88"/>
  <c r="N26" i="88"/>
  <c r="O26" i="88" s="1"/>
  <c r="N28" i="88"/>
  <c r="O28" i="88" s="1"/>
  <c r="M29" i="88"/>
  <c r="M38" i="83"/>
  <c r="N37" i="83"/>
  <c r="O37" i="83" s="1"/>
  <c r="M32" i="87"/>
  <c r="N31" i="87"/>
  <c r="O31" i="87" s="1"/>
  <c r="M34" i="87"/>
  <c r="N33" i="87"/>
  <c r="O33" i="87" s="1"/>
  <c r="O19" i="88"/>
  <c r="M19" i="88"/>
  <c r="M18" i="89"/>
  <c r="N17" i="89"/>
  <c r="O17" i="89" s="1"/>
  <c r="O18" i="91"/>
  <c r="N19" i="91"/>
  <c r="O19" i="91" s="1"/>
  <c r="N20" i="87"/>
  <c r="O20" i="87" s="1"/>
  <c r="M16" i="87"/>
  <c r="O38" i="83"/>
  <c r="M17" i="1"/>
  <c r="M16" i="1"/>
  <c r="N15" i="1"/>
  <c r="O15" i="1" s="1"/>
  <c r="N11" i="1"/>
  <c r="O11" i="1" s="1"/>
  <c r="M12" i="1"/>
  <c r="M27" i="1"/>
  <c r="N26" i="1"/>
  <c r="O26" i="1" s="1"/>
  <c r="N30" i="84"/>
  <c r="O30" i="84" s="1"/>
  <c r="M31" i="84"/>
  <c r="N8" i="85"/>
  <c r="O8" i="85" s="1"/>
  <c r="O9" i="85"/>
  <c r="N10" i="85"/>
  <c r="O10" i="85" s="1"/>
  <c r="M11" i="85"/>
  <c r="M15" i="85"/>
  <c r="M23" i="85"/>
  <c r="N24" i="87"/>
  <c r="O24" i="87" s="1"/>
  <c r="O27" i="87"/>
  <c r="M8" i="88"/>
  <c r="N12" i="89"/>
  <c r="O12" i="89" s="1"/>
  <c r="M13" i="89"/>
  <c r="O18" i="94"/>
  <c r="O40" i="94" s="1"/>
  <c r="M32" i="85"/>
  <c r="N31" i="85"/>
  <c r="O31" i="85" s="1"/>
  <c r="N37" i="91"/>
  <c r="O37" i="91" s="1"/>
  <c r="M38" i="91"/>
  <c r="M18" i="94"/>
  <c r="M12" i="94"/>
  <c r="M36" i="92"/>
  <c r="M33" i="88"/>
  <c r="O9" i="87"/>
  <c r="N8" i="87"/>
  <c r="O8" i="87" s="1"/>
  <c r="N29" i="84"/>
  <c r="O29" i="84" s="1"/>
  <c r="N9" i="1"/>
  <c r="O9" i="1" s="1"/>
  <c r="O40" i="1" s="1"/>
  <c r="M10" i="1"/>
  <c r="N10" i="1"/>
  <c r="O10" i="1" s="1"/>
  <c r="M11" i="1"/>
  <c r="N15" i="84"/>
  <c r="O15" i="84" s="1"/>
  <c r="M16" i="84"/>
  <c r="M18" i="84"/>
  <c r="N20" i="84"/>
  <c r="O20" i="84" s="1"/>
  <c r="M21" i="84"/>
  <c r="M21" i="85"/>
  <c r="N20" i="85"/>
  <c r="O20" i="85" s="1"/>
  <c r="N29" i="85"/>
  <c r="O29" i="85" s="1"/>
  <c r="N11" i="87"/>
  <c r="O11" i="87" s="1"/>
  <c r="N23" i="87"/>
  <c r="O23" i="87" s="1"/>
  <c r="M24" i="87"/>
  <c r="M37" i="87"/>
  <c r="N36" i="87"/>
  <c r="O36" i="87" s="1"/>
  <c r="O12" i="88"/>
  <c r="N10" i="89"/>
  <c r="O10" i="89" s="1"/>
  <c r="M11" i="89"/>
  <c r="M28" i="89"/>
  <c r="N27" i="89"/>
  <c r="O27" i="89" s="1"/>
  <c r="N18" i="90"/>
  <c r="O18" i="90" s="1"/>
  <c r="M19" i="90"/>
  <c r="M8" i="91"/>
  <c r="M31" i="93"/>
  <c r="M31" i="88"/>
  <c r="O23" i="84"/>
  <c r="N34" i="1"/>
  <c r="O34" i="1" s="1"/>
  <c r="M35" i="1"/>
  <c r="M25" i="1"/>
  <c r="M8" i="84"/>
  <c r="O8" i="84"/>
  <c r="M10" i="84"/>
  <c r="N9" i="84"/>
  <c r="O9" i="84" s="1"/>
  <c r="O12" i="84"/>
  <c r="M14" i="84"/>
  <c r="N19" i="84"/>
  <c r="O19" i="84" s="1"/>
  <c r="M20" i="84"/>
  <c r="M22" i="84"/>
  <c r="N21" i="84"/>
  <c r="O21" i="84" s="1"/>
  <c r="N21" i="85"/>
  <c r="O21" i="85" s="1"/>
  <c r="M22" i="85"/>
  <c r="M36" i="85"/>
  <c r="N35" i="85"/>
  <c r="O35" i="85" s="1"/>
  <c r="M38" i="85"/>
  <c r="O38" i="85" s="1"/>
  <c r="N37" i="85"/>
  <c r="O37" i="85" s="1"/>
  <c r="O22" i="87"/>
  <c r="N21" i="87"/>
  <c r="O21" i="87" s="1"/>
  <c r="M22" i="87"/>
  <c r="O33" i="88"/>
  <c r="N20" i="89"/>
  <c r="O20" i="89" s="1"/>
  <c r="M21" i="89"/>
  <c r="M26" i="89"/>
  <c r="N25" i="89"/>
  <c r="O25" i="89" s="1"/>
  <c r="O26" i="89"/>
  <c r="M33" i="93"/>
  <c r="N32" i="93"/>
  <c r="O32" i="93" s="1"/>
  <c r="O40" i="93" s="1"/>
  <c r="N14" i="1"/>
  <c r="O14" i="1" s="1"/>
  <c r="N38" i="1"/>
  <c r="O38" i="1" s="1"/>
  <c r="M22" i="83"/>
  <c r="O10" i="84"/>
  <c r="N14" i="84"/>
  <c r="O14" i="84" s="1"/>
  <c r="M15" i="84"/>
  <c r="N33" i="85"/>
  <c r="O33" i="85" s="1"/>
  <c r="M34" i="85"/>
  <c r="O28" i="87"/>
  <c r="O19" i="90"/>
  <c r="N16" i="91"/>
  <c r="O16" i="91" s="1"/>
  <c r="M27" i="93"/>
  <c r="M37" i="93"/>
  <c r="N21" i="94"/>
  <c r="O21" i="94" s="1"/>
  <c r="O11" i="85"/>
  <c r="M36" i="1"/>
  <c r="N35" i="1"/>
  <c r="O35" i="1" s="1"/>
  <c r="N9" i="83"/>
  <c r="O9" i="83" s="1"/>
  <c r="O40" i="83" s="1"/>
  <c r="M10" i="83"/>
  <c r="O13" i="83"/>
  <c r="N24" i="83"/>
  <c r="O24" i="83" s="1"/>
  <c r="M34" i="84"/>
  <c r="N33" i="84"/>
  <c r="O33" i="84" s="1"/>
  <c r="N14" i="88"/>
  <c r="O14" i="88" s="1"/>
  <c r="O40" i="88" s="1"/>
  <c r="M35" i="88"/>
  <c r="N16" i="93"/>
  <c r="O16" i="93" s="1"/>
  <c r="O31" i="93"/>
  <c r="N37" i="1"/>
  <c r="O37" i="1" s="1"/>
  <c r="M33" i="1"/>
  <c r="M9" i="1"/>
  <c r="M11" i="83"/>
  <c r="M17" i="83"/>
  <c r="N13" i="89"/>
  <c r="O13" i="89" s="1"/>
  <c r="M29" i="89"/>
  <c r="N28" i="89"/>
  <c r="O28" i="89" s="1"/>
  <c r="O12" i="87"/>
  <c r="N28" i="1"/>
  <c r="O28" i="1" s="1"/>
  <c r="M23" i="1"/>
  <c r="M27" i="83"/>
  <c r="N26" i="83"/>
  <c r="O26" i="83" s="1"/>
  <c r="M29" i="83"/>
  <c r="O29" i="83" s="1"/>
  <c r="N28" i="83"/>
  <c r="O28" i="83" s="1"/>
  <c r="M12" i="84"/>
  <c r="N13" i="84"/>
  <c r="O13" i="84" s="1"/>
  <c r="N22" i="84"/>
  <c r="O22" i="84" s="1"/>
  <c r="M23" i="84"/>
  <c r="N24" i="84"/>
  <c r="O24" i="84" s="1"/>
  <c r="M29" i="84"/>
  <c r="M13" i="85"/>
  <c r="N22" i="85"/>
  <c r="O22" i="85" s="1"/>
  <c r="M12" i="88"/>
  <c r="N18" i="88"/>
  <c r="O18" i="88" s="1"/>
  <c r="M36" i="88"/>
  <c r="N18" i="89"/>
  <c r="O18" i="89" s="1"/>
  <c r="N23" i="89"/>
  <c r="O23" i="89" s="1"/>
  <c r="N11" i="90"/>
  <c r="O11" i="90" s="1"/>
  <c r="O40" i="90" s="1"/>
  <c r="M30" i="90"/>
  <c r="M36" i="90"/>
  <c r="N11" i="91"/>
  <c r="O11" i="91" s="1"/>
  <c r="O40" i="91" s="1"/>
  <c r="N22" i="91"/>
  <c r="O22" i="91" s="1"/>
  <c r="O24" i="92"/>
  <c r="O40" i="92" s="1"/>
  <c r="M27" i="92"/>
  <c r="M29" i="92"/>
  <c r="N35" i="93"/>
  <c r="O35" i="93" s="1"/>
  <c r="O40" i="84" l="1"/>
  <c r="O40" i="89"/>
  <c r="O40" i="85"/>
  <c r="O40" i="87"/>
</calcChain>
</file>

<file path=xl/sharedStrings.xml><?xml version="1.0" encoding="utf-8"?>
<sst xmlns="http://schemas.openxmlformats.org/spreadsheetml/2006/main" count="935" uniqueCount="80">
  <si>
    <t>SIZE</t>
  </si>
  <si>
    <t>BBLS</t>
  </si>
  <si>
    <t xml:space="preserve">OIL </t>
  </si>
  <si>
    <t>WATER</t>
  </si>
  <si>
    <t>GAS</t>
  </si>
  <si>
    <t>TUBING</t>
  </si>
  <si>
    <t>CASING</t>
  </si>
  <si>
    <t>CHOKE</t>
  </si>
  <si>
    <t>ORIFICE</t>
  </si>
  <si>
    <t>HOURS</t>
  </si>
  <si>
    <t>DATE</t>
  </si>
  <si>
    <t>TANK NO.</t>
  </si>
  <si>
    <t>TICKET NO.</t>
  </si>
  <si>
    <t>OPEN</t>
  </si>
  <si>
    <t>CLOSE</t>
  </si>
  <si>
    <t>DAY</t>
  </si>
  <si>
    <t>WELL</t>
  </si>
  <si>
    <t>FT</t>
  </si>
  <si>
    <t>IN.</t>
  </si>
  <si>
    <t>BBL.</t>
  </si>
  <si>
    <t>FT.</t>
  </si>
  <si>
    <t>BBL</t>
  </si>
  <si>
    <t>SOLD</t>
  </si>
  <si>
    <t>BEG.</t>
  </si>
  <si>
    <t>END.</t>
  </si>
  <si>
    <t>PROD</t>
  </si>
  <si>
    <t>PROD.</t>
  </si>
  <si>
    <t>PRESS.</t>
  </si>
  <si>
    <t>PLATE</t>
  </si>
  <si>
    <t>DOWN</t>
  </si>
  <si>
    <t>NET</t>
  </si>
  <si>
    <t>REMARKS</t>
  </si>
  <si>
    <t>USER ID</t>
  </si>
  <si>
    <t>INV.</t>
  </si>
  <si>
    <t>MCF</t>
  </si>
  <si>
    <t>S/M</t>
  </si>
  <si>
    <t>GVTY</t>
  </si>
  <si>
    <t>BS&amp;W</t>
  </si>
  <si>
    <t>TEMP</t>
  </si>
  <si>
    <t>PRODUCTION SUMMARY</t>
  </si>
  <si>
    <t>ENDING STOCK</t>
  </si>
  <si>
    <t>PIPELINE RUNS</t>
  </si>
  <si>
    <t>+</t>
  </si>
  <si>
    <t>TOTAL</t>
  </si>
  <si>
    <t>=</t>
  </si>
  <si>
    <t>BEGINNING GAUGE</t>
  </si>
  <si>
    <t>-</t>
  </si>
  <si>
    <t>PRODUCTION THIS MONTH</t>
  </si>
  <si>
    <t>SIGNATURE</t>
  </si>
  <si>
    <t>Operator:</t>
  </si>
  <si>
    <t>Well:</t>
  </si>
  <si>
    <t>Month:</t>
  </si>
  <si>
    <t>MAGNUM</t>
  </si>
  <si>
    <t>AL BURDITT</t>
  </si>
  <si>
    <t>JAN</t>
  </si>
  <si>
    <t>Leak on Abaco SWD</t>
  </si>
  <si>
    <t xml:space="preserve">FEB </t>
  </si>
  <si>
    <t>Leak at Abaco SWD</t>
  </si>
  <si>
    <t>LEAK IN FLOW LINE</t>
  </si>
  <si>
    <t>MARCH</t>
  </si>
  <si>
    <t>APRIL</t>
  </si>
  <si>
    <t>No power , call electric company</t>
  </si>
  <si>
    <t>MAY</t>
  </si>
  <si>
    <t>DRAIN BOTTOMS ON TANK</t>
  </si>
  <si>
    <t>LOST POWER AT ABACO, SHUT DOWN</t>
  </si>
  <si>
    <t>PBOL</t>
  </si>
  <si>
    <t>JUNE</t>
  </si>
  <si>
    <t>abaco swd down, no eta on repair</t>
  </si>
  <si>
    <t>JULY</t>
  </si>
  <si>
    <t>BREAKERS TRIPPED</t>
  </si>
  <si>
    <t>AUGUST</t>
  </si>
  <si>
    <t>Repair leak on sw poly transfer line</t>
  </si>
  <si>
    <t>SEPTEMBER</t>
  </si>
  <si>
    <t>Lost power at SWD</t>
  </si>
  <si>
    <t>ABACO SWD FULL, POWER PROBLEMS</t>
  </si>
  <si>
    <t>OCTOBER</t>
  </si>
  <si>
    <t>NO POWER AT ABACO SWD</t>
  </si>
  <si>
    <t>NOVEMBER</t>
  </si>
  <si>
    <t>MOTOR ON UNIT BURNED UP</t>
  </si>
  <si>
    <t>REPLACED MOTOR  AND STARTED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</si>
</sst>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"/>
  </numFmts>
  <fonts count="6" x14ac:knownFonts="1">
    <font>
      <sz val="10"/>
      <name val="Arial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0" fontId="1" fillId="0" borderId="1" xfId="0" applyFont="1" applyBorder="1"/>
    <xf numFmtId="13" fontId="2" fillId="0" borderId="2" xfId="0" applyNumberFormat="1" applyFont="1" applyBorder="1" applyAlignment="1"/>
    <xf numFmtId="0" fontId="1" fillId="0" borderId="3" xfId="0" applyFont="1" applyBorder="1"/>
    <xf numFmtId="13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2" fontId="3" fillId="0" borderId="4" xfId="0" applyNumberFormat="1" applyFont="1" applyBorder="1"/>
    <xf numFmtId="2" fontId="1" fillId="0" borderId="5" xfId="0" applyNumberFormat="1" applyFont="1" applyBorder="1"/>
    <xf numFmtId="0" fontId="3" fillId="0" borderId="5" xfId="0" applyFont="1" applyBorder="1"/>
    <xf numFmtId="1" fontId="4" fillId="0" borderId="5" xfId="0" applyNumberFormat="1" applyFont="1" applyBorder="1"/>
    <xf numFmtId="0" fontId="2" fillId="0" borderId="5" xfId="0" applyFont="1" applyBorder="1" applyAlignment="1"/>
    <xf numFmtId="0" fontId="2" fillId="0" borderId="5" xfId="0" applyFont="1" applyBorder="1"/>
    <xf numFmtId="164" fontId="2" fillId="0" borderId="5" xfId="0" applyNumberFormat="1" applyFont="1" applyBorder="1"/>
    <xf numFmtId="0" fontId="4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3" fillId="0" borderId="2" xfId="0" applyFont="1" applyBorder="1"/>
    <xf numFmtId="49" fontId="1" fillId="0" borderId="6" xfId="0" applyNumberFormat="1" applyFont="1" applyBorder="1"/>
    <xf numFmtId="0" fontId="3" fillId="0" borderId="0" xfId="0" applyFont="1"/>
    <xf numFmtId="0" fontId="2" fillId="0" borderId="6" xfId="0" applyFont="1" applyBorder="1" applyAlignment="1">
      <alignment horizontal="center"/>
    </xf>
    <xf numFmtId="13" fontId="2" fillId="0" borderId="6" xfId="0" applyNumberFormat="1" applyFont="1" applyBorder="1" applyAlignment="1"/>
    <xf numFmtId="0" fontId="3" fillId="0" borderId="6" xfId="0" applyFont="1" applyBorder="1" applyAlignment="1">
      <alignment horizontal="center"/>
    </xf>
    <xf numFmtId="13" fontId="2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left"/>
    </xf>
    <xf numFmtId="2" fontId="1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/>
    <xf numFmtId="2" fontId="1" fillId="0" borderId="7" xfId="0" applyNumberFormat="1" applyFont="1" applyBorder="1"/>
    <xf numFmtId="1" fontId="4" fillId="0" borderId="7" xfId="0" applyNumberFormat="1" applyFont="1" applyBorder="1"/>
    <xf numFmtId="164" fontId="2" fillId="0" borderId="7" xfId="0" applyNumberFormat="1" applyFont="1" applyBorder="1"/>
    <xf numFmtId="0" fontId="2" fillId="0" borderId="7" xfId="0" applyFont="1" applyBorder="1"/>
    <xf numFmtId="0" fontId="4" fillId="0" borderId="7" xfId="0" applyFont="1" applyBorder="1"/>
    <xf numFmtId="0" fontId="3" fillId="0" borderId="4" xfId="0" applyFont="1" applyBorder="1"/>
    <xf numFmtId="49" fontId="3" fillId="0" borderId="6" xfId="0" applyNumberFormat="1" applyFont="1" applyBorder="1"/>
    <xf numFmtId="0" fontId="2" fillId="0" borderId="0" xfId="0" applyFont="1"/>
    <xf numFmtId="0" fontId="2" fillId="0" borderId="6" xfId="0" applyFont="1" applyBorder="1" applyProtection="1">
      <protection locked="0"/>
    </xf>
    <xf numFmtId="13" fontId="2" fillId="0" borderId="6" xfId="0" applyNumberFormat="1" applyFont="1" applyBorder="1" applyAlignment="1" applyProtection="1">
      <protection locked="0"/>
    </xf>
    <xf numFmtId="2" fontId="1" fillId="0" borderId="6" xfId="0" applyNumberFormat="1" applyFont="1" applyBorder="1" applyProtection="1"/>
    <xf numFmtId="13" fontId="2" fillId="0" borderId="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2" fontId="1" fillId="0" borderId="8" xfId="0" applyNumberFormat="1" applyFont="1" applyBorder="1" applyAlignment="1" applyProtection="1">
      <alignment horizontal="left"/>
      <protection locked="0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2" fontId="1" fillId="0" borderId="8" xfId="0" applyNumberFormat="1" applyFont="1" applyBorder="1"/>
    <xf numFmtId="1" fontId="4" fillId="0" borderId="8" xfId="0" applyNumberFormat="1" applyFont="1" applyBorder="1"/>
    <xf numFmtId="164" fontId="3" fillId="0" borderId="8" xfId="0" applyNumberFormat="1" applyFont="1" applyBorder="1"/>
    <xf numFmtId="0" fontId="2" fillId="0" borderId="8" xfId="0" applyFont="1" applyBorder="1"/>
    <xf numFmtId="0" fontId="3" fillId="0" borderId="9" xfId="0" applyFont="1" applyBorder="1"/>
    <xf numFmtId="14" fontId="0" fillId="0" borderId="6" xfId="0" applyNumberFormat="1" applyBorder="1" applyProtection="1">
      <protection locked="0"/>
    </xf>
    <xf numFmtId="0" fontId="0" fillId="0" borderId="6" xfId="0" quotePrefix="1" applyBorder="1" applyProtection="1"/>
    <xf numFmtId="0" fontId="0" fillId="0" borderId="6" xfId="0" applyBorder="1" applyProtection="1">
      <protection locked="0"/>
    </xf>
    <xf numFmtId="2" fontId="3" fillId="0" borderId="6" xfId="0" applyNumberFormat="1" applyFont="1" applyBorder="1" applyProtection="1">
      <protection locked="0"/>
    </xf>
    <xf numFmtId="2" fontId="3" fillId="0" borderId="6" xfId="0" applyNumberFormat="1" applyFont="1" applyBorder="1" applyProtection="1"/>
    <xf numFmtId="2" fontId="1" fillId="0" borderId="6" xfId="0" applyNumberFormat="1" applyFont="1" applyBorder="1" applyProtection="1">
      <protection locked="0"/>
    </xf>
    <xf numFmtId="1" fontId="4" fillId="0" borderId="6" xfId="0" applyNumberFormat="1" applyFont="1" applyBorder="1" applyProtection="1">
      <protection locked="0"/>
    </xf>
    <xf numFmtId="0" fontId="4" fillId="0" borderId="8" xfId="0" applyFont="1" applyBorder="1" applyProtection="1">
      <protection locked="0"/>
    </xf>
    <xf numFmtId="164" fontId="0" fillId="0" borderId="6" xfId="0" applyNumberFormat="1" applyBorder="1" applyProtection="1">
      <protection locked="0"/>
    </xf>
    <xf numFmtId="1" fontId="0" fillId="0" borderId="6" xfId="0" applyNumberFormat="1" applyBorder="1" applyProtection="1">
      <protection locked="0"/>
    </xf>
    <xf numFmtId="165" fontId="0" fillId="0" borderId="6" xfId="0" quotePrefix="1" applyNumberFormat="1" applyBorder="1" applyProtection="1">
      <protection locked="0"/>
    </xf>
    <xf numFmtId="0" fontId="0" fillId="0" borderId="6" xfId="0" quotePrefix="1" applyBorder="1" applyProtection="1">
      <protection locked="0"/>
    </xf>
    <xf numFmtId="13" fontId="2" fillId="0" borderId="6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49" fontId="0" fillId="0" borderId="6" xfId="0" applyNumberFormat="1" applyBorder="1" applyProtection="1">
      <protection locked="0"/>
    </xf>
    <xf numFmtId="14" fontId="0" fillId="0" borderId="6" xfId="0" applyNumberFormat="1" applyBorder="1" applyProtection="1"/>
    <xf numFmtId="0" fontId="0" fillId="0" borderId="6" xfId="0" quotePrefix="1" applyBorder="1" applyAlignment="1" applyProtection="1">
      <alignment horizontal="left"/>
    </xf>
    <xf numFmtId="165" fontId="0" fillId="0" borderId="6" xfId="0" applyNumberFormat="1" applyBorder="1" applyProtection="1">
      <protection locked="0"/>
    </xf>
    <xf numFmtId="0" fontId="0" fillId="0" borderId="4" xfId="0" applyBorder="1" applyProtection="1"/>
    <xf numFmtId="0" fontId="0" fillId="0" borderId="10" xfId="0" applyBorder="1" applyProtection="1"/>
    <xf numFmtId="0" fontId="2" fillId="0" borderId="10" xfId="0" applyFont="1" applyBorder="1" applyProtection="1"/>
    <xf numFmtId="14" fontId="0" fillId="0" borderId="11" xfId="0" applyNumberFormat="1" applyBorder="1" applyProtection="1"/>
    <xf numFmtId="0" fontId="0" fillId="0" borderId="0" xfId="0" applyBorder="1" applyProtection="1"/>
    <xf numFmtId="0" fontId="2" fillId="0" borderId="0" xfId="0" applyFont="1" applyBorder="1" applyProtection="1"/>
    <xf numFmtId="0" fontId="0" fillId="0" borderId="11" xfId="0" applyBorder="1" applyProtection="1"/>
    <xf numFmtId="0" fontId="0" fillId="0" borderId="9" xfId="0" applyBorder="1" applyProtection="1"/>
    <xf numFmtId="0" fontId="0" fillId="0" borderId="12" xfId="0" applyBorder="1" applyProtection="1"/>
    <xf numFmtId="0" fontId="2" fillId="0" borderId="12" xfId="0" applyFont="1" applyBorder="1" applyProtection="1"/>
    <xf numFmtId="1" fontId="0" fillId="0" borderId="1" xfId="0" applyNumberFormat="1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2" fillId="0" borderId="2" xfId="0" applyFont="1" applyBorder="1" applyProtection="1"/>
    <xf numFmtId="0" fontId="0" fillId="0" borderId="3" xfId="0" applyBorder="1" applyProtection="1"/>
    <xf numFmtId="2" fontId="0" fillId="0" borderId="1" xfId="0" applyNumberFormat="1" applyBorder="1" applyProtection="1">
      <protection locked="0"/>
    </xf>
    <xf numFmtId="2" fontId="0" fillId="0" borderId="1" xfId="0" applyNumberFormat="1" applyBorder="1" applyProtection="1"/>
    <xf numFmtId="2" fontId="2" fillId="0" borderId="6" xfId="0" applyNumberFormat="1" applyFont="1" applyBorder="1" applyProtection="1">
      <protection locked="0"/>
    </xf>
    <xf numFmtId="0" fontId="0" fillId="0" borderId="4" xfId="0" applyBorder="1" applyProtection="1">
      <protection locked="0"/>
    </xf>
    <xf numFmtId="0" fontId="0" fillId="0" borderId="4" xfId="0" applyBorder="1"/>
    <xf numFmtId="0" fontId="0" fillId="0" borderId="10" xfId="0" applyBorder="1"/>
    <xf numFmtId="0" fontId="2" fillId="0" borderId="10" xfId="0" applyFont="1" applyBorder="1"/>
    <xf numFmtId="0" fontId="0" fillId="0" borderId="6" xfId="0" applyBorder="1"/>
    <xf numFmtId="0" fontId="2" fillId="0" borderId="6" xfId="0" applyFont="1" applyBorder="1"/>
    <xf numFmtId="0" fontId="1" fillId="0" borderId="6" xfId="0" applyFont="1" applyBorder="1"/>
    <xf numFmtId="2" fontId="2" fillId="0" borderId="6" xfId="0" applyNumberFormat="1" applyFont="1" applyBorder="1" applyProtection="1"/>
    <xf numFmtId="1" fontId="4" fillId="0" borderId="6" xfId="0" applyNumberFormat="1" applyFont="1" applyBorder="1" applyProtection="1"/>
    <xf numFmtId="0" fontId="2" fillId="0" borderId="6" xfId="0" applyFont="1" applyBorder="1" applyProtection="1"/>
    <xf numFmtId="0" fontId="1" fillId="0" borderId="6" xfId="0" applyFont="1" applyBorder="1" applyProtection="1"/>
    <xf numFmtId="0" fontId="0" fillId="0" borderId="6" xfId="0" applyBorder="1" applyProtection="1"/>
    <xf numFmtId="164" fontId="0" fillId="0" borderId="6" xfId="0" applyNumberFormat="1" applyBorder="1" applyProtection="1"/>
    <xf numFmtId="0" fontId="4" fillId="0" borderId="6" xfId="0" applyFont="1" applyBorder="1" applyProtection="1"/>
    <xf numFmtId="0" fontId="0" fillId="0" borderId="9" xfId="0" applyBorder="1"/>
    <xf numFmtId="0" fontId="0" fillId="0" borderId="12" xfId="0" applyBorder="1"/>
    <xf numFmtId="0" fontId="5" fillId="0" borderId="12" xfId="0" applyFont="1" applyBorder="1"/>
    <xf numFmtId="0" fontId="2" fillId="0" borderId="12" xfId="0" applyFont="1" applyBorder="1"/>
    <xf numFmtId="49" fontId="0" fillId="0" borderId="6" xfId="0" applyNumberFormat="1" applyBorder="1"/>
    <xf numFmtId="17" fontId="0" fillId="0" borderId="0" xfId="0" applyNumberFormat="1"/>
    <xf numFmtId="2" fontId="3" fillId="0" borderId="1" xfId="0" applyNumberFormat="1" applyFont="1" applyBorder="1" applyProtection="1">
      <protection locked="0"/>
    </xf>
    <xf numFmtId="2" fontId="3" fillId="0" borderId="1" xfId="0" applyNumberFormat="1" applyFont="1" applyBorder="1" applyProtection="1"/>
    <xf numFmtId="14" fontId="1" fillId="0" borderId="6" xfId="0" applyNumberFormat="1" applyFont="1" applyBorder="1" applyProtection="1">
      <protection locked="0"/>
    </xf>
    <xf numFmtId="13" fontId="1" fillId="0" borderId="2" xfId="0" applyNumberFormat="1" applyFont="1" applyBorder="1" applyAlignment="1">
      <alignment horizontal="center"/>
    </xf>
    <xf numFmtId="0" fontId="1" fillId="0" borderId="1" xfId="0" applyFont="1" applyBorder="1" applyProtection="1">
      <protection locked="0"/>
    </xf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I40"/>
  <sheetViews>
    <sheetView zoomScaleNormal="100" workbookViewId="0">
      <selection activeCell="B25" sqref="B25"/>
    </sheetView>
  </sheetViews>
  <sheetFormatPr defaultRowHeight="12.75" x14ac:dyDescent="0.2"/>
  <cols>
    <col min="2" max="2" width="7.710937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16.710937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G3" s="107">
        <v>40483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5"/>
      <c r="H5" s="4">
        <v>210</v>
      </c>
      <c r="I5" s="2" t="s">
        <v>0</v>
      </c>
      <c r="J5" s="6"/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1</v>
      </c>
      <c r="G7" s="41">
        <v>4</v>
      </c>
      <c r="H7" s="40">
        <f>(F7*12+G7)*1.16</f>
        <v>18.559999999999999</v>
      </c>
      <c r="I7" s="42">
        <v>1</v>
      </c>
      <c r="J7" s="42">
        <v>4</v>
      </c>
      <c r="K7" s="40">
        <f>(I7*12+J7)*1.16</f>
        <v>18.559999999999999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52">
        <v>39661</v>
      </c>
      <c r="B8" s="53"/>
      <c r="C8" s="38"/>
      <c r="D8" s="39">
        <v>6</v>
      </c>
      <c r="E8" s="40">
        <v>0</v>
      </c>
      <c r="F8" s="38">
        <v>0</v>
      </c>
      <c r="G8" s="41">
        <v>0</v>
      </c>
      <c r="H8" s="40">
        <f t="shared" ref="H8:H38" si="0">(F8*12+G8)*1.16</f>
        <v>0</v>
      </c>
      <c r="I8" s="42">
        <v>0</v>
      </c>
      <c r="J8" s="42">
        <v>0</v>
      </c>
      <c r="K8" s="40">
        <f t="shared" ref="K8:K38" si="1">(I8*12+J8)*1.16</f>
        <v>0</v>
      </c>
      <c r="L8" s="55">
        <v>0</v>
      </c>
      <c r="M8" s="56">
        <f>+H7+K7</f>
        <v>37.119999999999997</v>
      </c>
      <c r="N8" s="56">
        <f t="shared" ref="N8:N38" si="2">E8+H8+K8</f>
        <v>0</v>
      </c>
      <c r="O8" s="56">
        <f t="shared" ref="O8:O34" si="3">IF(N8=0,0,IF(L8&gt;0,(E8+H8+K8)-(M8-L8),(E8+H8+K8)-(E7+H7+K7)))</f>
        <v>0</v>
      </c>
      <c r="P8" s="57">
        <v>0</v>
      </c>
      <c r="Q8" s="58"/>
      <c r="R8" s="54"/>
      <c r="S8" s="54"/>
      <c r="T8" s="59"/>
      <c r="U8" s="60"/>
      <c r="V8" s="54"/>
      <c r="W8" s="61"/>
      <c r="X8" s="62"/>
      <c r="Y8" s="63"/>
      <c r="Z8" s="54"/>
      <c r="AA8" s="38"/>
      <c r="AB8" s="64"/>
      <c r="AC8" s="38"/>
      <c r="AD8" s="64"/>
      <c r="AE8" s="54"/>
      <c r="AF8" s="54"/>
      <c r="AG8" s="54"/>
      <c r="AH8" s="65"/>
      <c r="AI8" s="66"/>
    </row>
    <row r="9" spans="1:35" x14ac:dyDescent="0.2">
      <c r="A9" s="52">
        <v>39662</v>
      </c>
      <c r="B9" s="68"/>
      <c r="C9" s="38"/>
      <c r="D9" s="39"/>
      <c r="E9" s="40">
        <f t="shared" ref="E9:E38" si="4">(C9*12+D9)*1.16</f>
        <v>0</v>
      </c>
      <c r="F9" s="38">
        <v>0</v>
      </c>
      <c r="G9" s="41">
        <v>0</v>
      </c>
      <c r="H9" s="40">
        <f t="shared" si="0"/>
        <v>0</v>
      </c>
      <c r="I9" s="42">
        <v>0</v>
      </c>
      <c r="J9" s="42">
        <v>0</v>
      </c>
      <c r="K9" s="40">
        <f t="shared" si="1"/>
        <v>0</v>
      </c>
      <c r="L9" s="55">
        <v>0</v>
      </c>
      <c r="M9" s="56">
        <f t="shared" ref="M9:M38" si="5">E8+H8+K8</f>
        <v>0</v>
      </c>
      <c r="N9" s="56">
        <f t="shared" si="2"/>
        <v>0</v>
      </c>
      <c r="O9" s="56">
        <f t="shared" si="3"/>
        <v>0</v>
      </c>
      <c r="P9" s="57">
        <v>0</v>
      </c>
      <c r="Q9" s="58"/>
      <c r="R9" s="54"/>
      <c r="S9" s="54"/>
      <c r="T9" s="59"/>
      <c r="U9" s="60"/>
      <c r="V9" s="54"/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65"/>
      <c r="AI9" s="66"/>
    </row>
    <row r="10" spans="1:35" x14ac:dyDescent="0.2">
      <c r="A10" s="52">
        <v>39663</v>
      </c>
      <c r="B10" s="68"/>
      <c r="C10" s="38"/>
      <c r="D10" s="39"/>
      <c r="E10" s="40">
        <f t="shared" si="4"/>
        <v>0</v>
      </c>
      <c r="F10" s="38">
        <v>0</v>
      </c>
      <c r="G10" s="41">
        <v>0</v>
      </c>
      <c r="H10" s="40">
        <f t="shared" si="0"/>
        <v>0</v>
      </c>
      <c r="I10" s="42">
        <v>0</v>
      </c>
      <c r="J10" s="42">
        <v>0</v>
      </c>
      <c r="K10" s="40">
        <f t="shared" si="1"/>
        <v>0</v>
      </c>
      <c r="L10" s="55">
        <v>0</v>
      </c>
      <c r="M10" s="56">
        <f t="shared" si="5"/>
        <v>0</v>
      </c>
      <c r="N10" s="56">
        <f t="shared" si="2"/>
        <v>0</v>
      </c>
      <c r="O10" s="56">
        <f t="shared" si="3"/>
        <v>0</v>
      </c>
      <c r="P10" s="57">
        <v>0</v>
      </c>
      <c r="Q10" s="58"/>
      <c r="R10" s="54"/>
      <c r="S10" s="54"/>
      <c r="T10" s="59"/>
      <c r="U10" s="60"/>
      <c r="V10" s="54"/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65"/>
      <c r="AI10" s="66"/>
    </row>
    <row r="11" spans="1:35" x14ac:dyDescent="0.2">
      <c r="A11" s="52">
        <v>39664</v>
      </c>
      <c r="B11" s="68"/>
      <c r="C11" s="38"/>
      <c r="D11" s="39"/>
      <c r="E11" s="40">
        <f t="shared" si="4"/>
        <v>0</v>
      </c>
      <c r="F11" s="38">
        <v>0</v>
      </c>
      <c r="G11" s="41">
        <v>0</v>
      </c>
      <c r="H11" s="40">
        <f t="shared" si="0"/>
        <v>0</v>
      </c>
      <c r="I11" s="42">
        <v>0</v>
      </c>
      <c r="J11" s="42">
        <v>0</v>
      </c>
      <c r="K11" s="40">
        <f t="shared" si="1"/>
        <v>0</v>
      </c>
      <c r="L11" s="55">
        <v>0</v>
      </c>
      <c r="M11" s="56">
        <f t="shared" si="5"/>
        <v>0</v>
      </c>
      <c r="N11" s="56">
        <f t="shared" si="2"/>
        <v>0</v>
      </c>
      <c r="O11" s="56">
        <f t="shared" si="3"/>
        <v>0</v>
      </c>
      <c r="P11" s="57">
        <v>0</v>
      </c>
      <c r="Q11" s="58"/>
      <c r="R11" s="54"/>
      <c r="S11" s="54"/>
      <c r="T11" s="59"/>
      <c r="U11" s="60"/>
      <c r="V11" s="54"/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66"/>
    </row>
    <row r="12" spans="1:35" x14ac:dyDescent="0.2">
      <c r="A12" s="52">
        <v>39665</v>
      </c>
      <c r="B12" s="68"/>
      <c r="C12" s="38"/>
      <c r="D12" s="39"/>
      <c r="E12" s="40">
        <f t="shared" si="4"/>
        <v>0</v>
      </c>
      <c r="F12" s="38">
        <v>0</v>
      </c>
      <c r="G12" s="41">
        <v>0</v>
      </c>
      <c r="H12" s="40">
        <f t="shared" si="0"/>
        <v>0</v>
      </c>
      <c r="I12" s="42">
        <v>0</v>
      </c>
      <c r="J12" s="42">
        <v>0</v>
      </c>
      <c r="K12" s="40">
        <f t="shared" si="1"/>
        <v>0</v>
      </c>
      <c r="L12" s="55">
        <v>0</v>
      </c>
      <c r="M12" s="56">
        <f t="shared" si="5"/>
        <v>0</v>
      </c>
      <c r="N12" s="56">
        <f t="shared" si="2"/>
        <v>0</v>
      </c>
      <c r="O12" s="56">
        <f t="shared" si="3"/>
        <v>0</v>
      </c>
      <c r="P12" s="57">
        <v>0</v>
      </c>
      <c r="Q12" s="58"/>
      <c r="R12" s="54"/>
      <c r="S12" s="54"/>
      <c r="T12" s="59"/>
      <c r="U12" s="60"/>
      <c r="V12" s="54"/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66"/>
    </row>
    <row r="13" spans="1:35" x14ac:dyDescent="0.2">
      <c r="A13" s="52">
        <v>39666</v>
      </c>
      <c r="B13" s="68"/>
      <c r="C13" s="38"/>
      <c r="D13" s="39"/>
      <c r="E13" s="40">
        <f t="shared" si="4"/>
        <v>0</v>
      </c>
      <c r="F13" s="38">
        <v>0</v>
      </c>
      <c r="G13" s="41">
        <v>0</v>
      </c>
      <c r="H13" s="40">
        <f t="shared" si="0"/>
        <v>0</v>
      </c>
      <c r="I13" s="42">
        <v>0</v>
      </c>
      <c r="J13" s="42">
        <v>0</v>
      </c>
      <c r="K13" s="40">
        <f t="shared" si="1"/>
        <v>0</v>
      </c>
      <c r="L13" s="55">
        <v>0</v>
      </c>
      <c r="M13" s="56">
        <f t="shared" si="5"/>
        <v>0</v>
      </c>
      <c r="N13" s="56">
        <f t="shared" si="2"/>
        <v>0</v>
      </c>
      <c r="O13" s="56">
        <f t="shared" si="3"/>
        <v>0</v>
      </c>
      <c r="P13" s="57">
        <v>0</v>
      </c>
      <c r="Q13" s="58"/>
      <c r="R13" s="54"/>
      <c r="S13" s="54"/>
      <c r="T13" s="59"/>
      <c r="U13" s="60"/>
      <c r="V13" s="54"/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66"/>
    </row>
    <row r="14" spans="1:35" x14ac:dyDescent="0.2">
      <c r="A14" s="52">
        <v>39667</v>
      </c>
      <c r="B14" s="68"/>
      <c r="C14" s="38"/>
      <c r="D14" s="39"/>
      <c r="E14" s="40">
        <f t="shared" si="4"/>
        <v>0</v>
      </c>
      <c r="F14" s="38">
        <v>0</v>
      </c>
      <c r="G14" s="41">
        <v>0</v>
      </c>
      <c r="H14" s="40">
        <f t="shared" si="0"/>
        <v>0</v>
      </c>
      <c r="I14" s="42">
        <v>0</v>
      </c>
      <c r="J14" s="42">
        <v>0</v>
      </c>
      <c r="K14" s="40">
        <f t="shared" si="1"/>
        <v>0</v>
      </c>
      <c r="L14" s="55">
        <v>0</v>
      </c>
      <c r="M14" s="56">
        <f t="shared" si="5"/>
        <v>0</v>
      </c>
      <c r="N14" s="56">
        <f t="shared" si="2"/>
        <v>0</v>
      </c>
      <c r="O14" s="56">
        <f t="shared" si="3"/>
        <v>0</v>
      </c>
      <c r="P14" s="57">
        <v>0</v>
      </c>
      <c r="Q14" s="58"/>
      <c r="R14" s="54"/>
      <c r="S14" s="54"/>
      <c r="T14" s="59"/>
      <c r="U14" s="60"/>
      <c r="V14" s="54"/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66"/>
    </row>
    <row r="15" spans="1:35" x14ac:dyDescent="0.2">
      <c r="A15" s="52">
        <v>39668</v>
      </c>
      <c r="B15" s="68"/>
      <c r="C15" s="38"/>
      <c r="D15" s="39"/>
      <c r="E15" s="40">
        <f t="shared" si="4"/>
        <v>0</v>
      </c>
      <c r="F15" s="38">
        <v>0</v>
      </c>
      <c r="G15" s="41">
        <v>0</v>
      </c>
      <c r="H15" s="40">
        <f t="shared" si="0"/>
        <v>0</v>
      </c>
      <c r="I15" s="42">
        <v>0</v>
      </c>
      <c r="J15" s="42">
        <v>0</v>
      </c>
      <c r="K15" s="40">
        <f t="shared" si="1"/>
        <v>0</v>
      </c>
      <c r="L15" s="55">
        <v>0</v>
      </c>
      <c r="M15" s="56">
        <f t="shared" si="5"/>
        <v>0</v>
      </c>
      <c r="N15" s="56">
        <f t="shared" si="2"/>
        <v>0</v>
      </c>
      <c r="O15" s="56">
        <f t="shared" si="3"/>
        <v>0</v>
      </c>
      <c r="P15" s="57">
        <v>0</v>
      </c>
      <c r="Q15" s="58"/>
      <c r="R15" s="54"/>
      <c r="S15" s="54"/>
      <c r="T15" s="59"/>
      <c r="U15" s="60"/>
      <c r="V15" s="54"/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66"/>
    </row>
    <row r="16" spans="1:35" x14ac:dyDescent="0.2">
      <c r="A16" s="52">
        <v>39669</v>
      </c>
      <c r="B16" s="68"/>
      <c r="C16" s="38"/>
      <c r="D16" s="39"/>
      <c r="E16" s="40">
        <f t="shared" si="4"/>
        <v>0</v>
      </c>
      <c r="F16" s="38">
        <v>0</v>
      </c>
      <c r="G16" s="41">
        <v>0</v>
      </c>
      <c r="H16" s="40">
        <f t="shared" si="0"/>
        <v>0</v>
      </c>
      <c r="I16" s="42">
        <v>0</v>
      </c>
      <c r="J16" s="42">
        <v>0</v>
      </c>
      <c r="K16" s="40">
        <f t="shared" si="1"/>
        <v>0</v>
      </c>
      <c r="L16" s="55">
        <v>0</v>
      </c>
      <c r="M16" s="56">
        <f t="shared" si="5"/>
        <v>0</v>
      </c>
      <c r="N16" s="56">
        <f t="shared" si="2"/>
        <v>0</v>
      </c>
      <c r="O16" s="56">
        <f t="shared" si="3"/>
        <v>0</v>
      </c>
      <c r="P16" s="57">
        <v>0</v>
      </c>
      <c r="Q16" s="58"/>
      <c r="R16" s="54"/>
      <c r="S16" s="54"/>
      <c r="T16" s="59"/>
      <c r="U16" s="60"/>
      <c r="V16" s="54"/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66"/>
    </row>
    <row r="17" spans="1:35" x14ac:dyDescent="0.2">
      <c r="A17" s="52">
        <v>39670</v>
      </c>
      <c r="B17" s="68"/>
      <c r="C17" s="38"/>
      <c r="D17" s="39"/>
      <c r="E17" s="40">
        <f t="shared" si="4"/>
        <v>0</v>
      </c>
      <c r="F17" s="38">
        <v>0</v>
      </c>
      <c r="G17" s="41">
        <v>0</v>
      </c>
      <c r="H17" s="40">
        <f t="shared" si="0"/>
        <v>0</v>
      </c>
      <c r="I17" s="42">
        <v>0</v>
      </c>
      <c r="J17" s="42">
        <v>0</v>
      </c>
      <c r="K17" s="40">
        <f t="shared" si="1"/>
        <v>0</v>
      </c>
      <c r="L17" s="55">
        <v>0</v>
      </c>
      <c r="M17" s="56">
        <f t="shared" si="5"/>
        <v>0</v>
      </c>
      <c r="N17" s="56">
        <f t="shared" si="2"/>
        <v>0</v>
      </c>
      <c r="O17" s="56">
        <f t="shared" si="3"/>
        <v>0</v>
      </c>
      <c r="P17" s="57">
        <v>0</v>
      </c>
      <c r="Q17" s="58"/>
      <c r="R17" s="54"/>
      <c r="S17" s="54"/>
      <c r="T17" s="59"/>
      <c r="U17" s="60"/>
      <c r="V17" s="54"/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66"/>
    </row>
    <row r="18" spans="1:35" x14ac:dyDescent="0.2">
      <c r="A18" s="52">
        <v>39671</v>
      </c>
      <c r="B18" s="68"/>
      <c r="C18" s="38"/>
      <c r="D18" s="39"/>
      <c r="E18" s="40">
        <f t="shared" si="4"/>
        <v>0</v>
      </c>
      <c r="F18" s="38">
        <v>0</v>
      </c>
      <c r="G18" s="41">
        <v>0</v>
      </c>
      <c r="H18" s="40">
        <f t="shared" si="0"/>
        <v>0</v>
      </c>
      <c r="I18" s="42">
        <v>0</v>
      </c>
      <c r="J18" s="42">
        <v>0</v>
      </c>
      <c r="K18" s="40">
        <f t="shared" si="1"/>
        <v>0</v>
      </c>
      <c r="L18" s="55">
        <v>0</v>
      </c>
      <c r="M18" s="56">
        <f t="shared" si="5"/>
        <v>0</v>
      </c>
      <c r="N18" s="56">
        <f t="shared" si="2"/>
        <v>0</v>
      </c>
      <c r="O18" s="56">
        <f t="shared" si="3"/>
        <v>0</v>
      </c>
      <c r="P18" s="57">
        <v>0</v>
      </c>
      <c r="Q18" s="58"/>
      <c r="R18" s="54"/>
      <c r="S18" s="54"/>
      <c r="T18" s="59"/>
      <c r="U18" s="60"/>
      <c r="V18" s="54"/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66"/>
    </row>
    <row r="19" spans="1:35" x14ac:dyDescent="0.2">
      <c r="A19" s="52">
        <v>39672</v>
      </c>
      <c r="B19" s="68"/>
      <c r="C19" s="38"/>
      <c r="D19" s="39"/>
      <c r="E19" s="40">
        <f t="shared" si="4"/>
        <v>0</v>
      </c>
      <c r="F19" s="38">
        <v>0</v>
      </c>
      <c r="G19" s="41">
        <v>0</v>
      </c>
      <c r="H19" s="40">
        <f t="shared" si="0"/>
        <v>0</v>
      </c>
      <c r="I19" s="42">
        <v>0</v>
      </c>
      <c r="J19" s="42">
        <v>0</v>
      </c>
      <c r="K19" s="40">
        <f t="shared" si="1"/>
        <v>0</v>
      </c>
      <c r="L19" s="55">
        <v>0</v>
      </c>
      <c r="M19" s="56">
        <f t="shared" si="5"/>
        <v>0</v>
      </c>
      <c r="N19" s="56">
        <f t="shared" si="2"/>
        <v>0</v>
      </c>
      <c r="O19" s="56">
        <f t="shared" si="3"/>
        <v>0</v>
      </c>
      <c r="P19" s="57">
        <v>0</v>
      </c>
      <c r="Q19" s="58"/>
      <c r="R19" s="54"/>
      <c r="S19" s="54"/>
      <c r="T19" s="59"/>
      <c r="U19" s="60"/>
      <c r="V19" s="54"/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66"/>
    </row>
    <row r="20" spans="1:35" x14ac:dyDescent="0.2">
      <c r="A20" s="52">
        <v>39673</v>
      </c>
      <c r="B20" s="68"/>
      <c r="C20" s="38"/>
      <c r="D20" s="39"/>
      <c r="E20" s="40">
        <f t="shared" si="4"/>
        <v>0</v>
      </c>
      <c r="F20" s="38">
        <v>0</v>
      </c>
      <c r="G20" s="41">
        <v>0</v>
      </c>
      <c r="H20" s="40">
        <f t="shared" si="0"/>
        <v>0</v>
      </c>
      <c r="I20" s="42">
        <v>0</v>
      </c>
      <c r="J20" s="42">
        <v>0</v>
      </c>
      <c r="K20" s="40">
        <f t="shared" si="1"/>
        <v>0</v>
      </c>
      <c r="L20" s="55">
        <v>0</v>
      </c>
      <c r="M20" s="56">
        <f t="shared" si="5"/>
        <v>0</v>
      </c>
      <c r="N20" s="56">
        <f t="shared" si="2"/>
        <v>0</v>
      </c>
      <c r="O20" s="56">
        <f t="shared" si="3"/>
        <v>0</v>
      </c>
      <c r="P20" s="57">
        <v>0</v>
      </c>
      <c r="Q20" s="58"/>
      <c r="R20" s="54"/>
      <c r="S20" s="54"/>
      <c r="T20" s="59"/>
      <c r="U20" s="60"/>
      <c r="V20" s="54"/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66"/>
    </row>
    <row r="21" spans="1:35" x14ac:dyDescent="0.2">
      <c r="A21" s="52">
        <v>39674</v>
      </c>
      <c r="B21" s="68"/>
      <c r="C21" s="38"/>
      <c r="D21" s="39"/>
      <c r="E21" s="40">
        <f t="shared" si="4"/>
        <v>0</v>
      </c>
      <c r="F21" s="38">
        <v>0</v>
      </c>
      <c r="G21" s="41">
        <v>0</v>
      </c>
      <c r="H21" s="40">
        <f t="shared" si="0"/>
        <v>0</v>
      </c>
      <c r="I21" s="42">
        <v>0</v>
      </c>
      <c r="J21" s="42">
        <v>0</v>
      </c>
      <c r="K21" s="40">
        <f t="shared" si="1"/>
        <v>0</v>
      </c>
      <c r="L21" s="55">
        <v>0</v>
      </c>
      <c r="M21" s="56">
        <f t="shared" si="5"/>
        <v>0</v>
      </c>
      <c r="N21" s="56">
        <f t="shared" si="2"/>
        <v>0</v>
      </c>
      <c r="O21" s="56">
        <f t="shared" si="3"/>
        <v>0</v>
      </c>
      <c r="P21" s="57">
        <v>0</v>
      </c>
      <c r="Q21" s="58"/>
      <c r="R21" s="54"/>
      <c r="S21" s="54"/>
      <c r="T21" s="59"/>
      <c r="U21" s="60"/>
      <c r="V21" s="54"/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66"/>
    </row>
    <row r="22" spans="1:35" x14ac:dyDescent="0.2">
      <c r="A22" s="52">
        <v>39675</v>
      </c>
      <c r="B22" s="68"/>
      <c r="C22" s="38"/>
      <c r="D22" s="39"/>
      <c r="E22" s="40">
        <f t="shared" si="4"/>
        <v>0</v>
      </c>
      <c r="F22" s="38">
        <v>0</v>
      </c>
      <c r="G22" s="41">
        <v>0</v>
      </c>
      <c r="H22" s="40">
        <f t="shared" si="0"/>
        <v>0</v>
      </c>
      <c r="I22" s="42">
        <v>0</v>
      </c>
      <c r="J22" s="42">
        <v>0</v>
      </c>
      <c r="K22" s="40">
        <f t="shared" si="1"/>
        <v>0</v>
      </c>
      <c r="L22" s="55">
        <v>0</v>
      </c>
      <c r="M22" s="56">
        <f t="shared" si="5"/>
        <v>0</v>
      </c>
      <c r="N22" s="56">
        <f t="shared" si="2"/>
        <v>0</v>
      </c>
      <c r="O22" s="56">
        <f t="shared" si="3"/>
        <v>0</v>
      </c>
      <c r="P22" s="57">
        <v>0</v>
      </c>
      <c r="Q22" s="58"/>
      <c r="R22" s="54"/>
      <c r="S22" s="54"/>
      <c r="T22" s="59"/>
      <c r="U22" s="60"/>
      <c r="V22" s="54"/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66"/>
    </row>
    <row r="23" spans="1:35" x14ac:dyDescent="0.2">
      <c r="A23" s="52">
        <v>39676</v>
      </c>
      <c r="B23" s="68"/>
      <c r="C23" s="38"/>
      <c r="D23" s="39"/>
      <c r="E23" s="40">
        <f t="shared" si="4"/>
        <v>0</v>
      </c>
      <c r="F23" s="38">
        <v>0</v>
      </c>
      <c r="G23" s="41">
        <v>0</v>
      </c>
      <c r="H23" s="40">
        <f t="shared" si="0"/>
        <v>0</v>
      </c>
      <c r="I23" s="42">
        <v>0</v>
      </c>
      <c r="J23" s="42">
        <v>0</v>
      </c>
      <c r="K23" s="40">
        <f t="shared" si="1"/>
        <v>0</v>
      </c>
      <c r="L23" s="55">
        <v>0</v>
      </c>
      <c r="M23" s="56">
        <f t="shared" si="5"/>
        <v>0</v>
      </c>
      <c r="N23" s="56">
        <f t="shared" si="2"/>
        <v>0</v>
      </c>
      <c r="O23" s="56">
        <f t="shared" si="3"/>
        <v>0</v>
      </c>
      <c r="P23" s="57">
        <v>0</v>
      </c>
      <c r="Q23" s="58"/>
      <c r="R23" s="54"/>
      <c r="S23" s="54"/>
      <c r="T23" s="59"/>
      <c r="U23" s="60"/>
      <c r="V23" s="54"/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66"/>
    </row>
    <row r="24" spans="1:35" x14ac:dyDescent="0.2">
      <c r="A24" s="52">
        <v>39677</v>
      </c>
      <c r="B24" s="68"/>
      <c r="C24" s="38"/>
      <c r="D24" s="39"/>
      <c r="E24" s="40">
        <f t="shared" si="4"/>
        <v>0</v>
      </c>
      <c r="F24" s="38">
        <v>0</v>
      </c>
      <c r="G24" s="41">
        <v>0</v>
      </c>
      <c r="H24" s="40">
        <f t="shared" si="0"/>
        <v>0</v>
      </c>
      <c r="I24" s="42">
        <v>0</v>
      </c>
      <c r="J24" s="42">
        <v>0</v>
      </c>
      <c r="K24" s="40">
        <f t="shared" si="1"/>
        <v>0</v>
      </c>
      <c r="L24" s="55">
        <v>0</v>
      </c>
      <c r="M24" s="56">
        <f t="shared" si="5"/>
        <v>0</v>
      </c>
      <c r="N24" s="56">
        <f t="shared" si="2"/>
        <v>0</v>
      </c>
      <c r="O24" s="56">
        <f t="shared" si="3"/>
        <v>0</v>
      </c>
      <c r="P24" s="57">
        <v>0</v>
      </c>
      <c r="Q24" s="58"/>
      <c r="R24" s="54"/>
      <c r="S24" s="54"/>
      <c r="T24" s="59"/>
      <c r="U24" s="60"/>
      <c r="V24" s="54"/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66"/>
    </row>
    <row r="25" spans="1:35" x14ac:dyDescent="0.2">
      <c r="A25" s="52">
        <v>39678</v>
      </c>
      <c r="B25" s="68"/>
      <c r="C25" s="38"/>
      <c r="D25" s="39"/>
      <c r="E25" s="40">
        <f t="shared" si="4"/>
        <v>0</v>
      </c>
      <c r="F25" s="38">
        <v>0</v>
      </c>
      <c r="G25" s="41">
        <v>0</v>
      </c>
      <c r="H25" s="40">
        <f t="shared" si="0"/>
        <v>0</v>
      </c>
      <c r="I25" s="42">
        <v>0</v>
      </c>
      <c r="J25" s="42">
        <v>0</v>
      </c>
      <c r="K25" s="40">
        <f t="shared" si="1"/>
        <v>0</v>
      </c>
      <c r="L25" s="55">
        <v>0</v>
      </c>
      <c r="M25" s="56">
        <f t="shared" si="5"/>
        <v>0</v>
      </c>
      <c r="N25" s="56">
        <f t="shared" si="2"/>
        <v>0</v>
      </c>
      <c r="O25" s="56">
        <f t="shared" si="3"/>
        <v>0</v>
      </c>
      <c r="P25" s="57">
        <v>0</v>
      </c>
      <c r="Q25" s="58"/>
      <c r="R25" s="54"/>
      <c r="S25" s="54"/>
      <c r="T25" s="59"/>
      <c r="U25" s="60"/>
      <c r="V25" s="54"/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65"/>
      <c r="AI25" s="66"/>
    </row>
    <row r="26" spans="1:35" x14ac:dyDescent="0.2">
      <c r="A26" s="52">
        <v>39679</v>
      </c>
      <c r="B26" s="68"/>
      <c r="C26" s="38"/>
      <c r="D26" s="39"/>
      <c r="E26" s="40">
        <f t="shared" si="4"/>
        <v>0</v>
      </c>
      <c r="F26" s="38">
        <v>0</v>
      </c>
      <c r="G26" s="41">
        <v>0</v>
      </c>
      <c r="H26" s="40">
        <f t="shared" si="0"/>
        <v>0</v>
      </c>
      <c r="I26" s="42">
        <v>0</v>
      </c>
      <c r="J26" s="42">
        <v>0</v>
      </c>
      <c r="K26" s="40">
        <f t="shared" si="1"/>
        <v>0</v>
      </c>
      <c r="L26" s="55">
        <v>0</v>
      </c>
      <c r="M26" s="56">
        <f t="shared" si="5"/>
        <v>0</v>
      </c>
      <c r="N26" s="56">
        <f t="shared" si="2"/>
        <v>0</v>
      </c>
      <c r="O26" s="56">
        <f t="shared" si="3"/>
        <v>0</v>
      </c>
      <c r="P26" s="57">
        <v>0</v>
      </c>
      <c r="Q26" s="58"/>
      <c r="R26" s="54"/>
      <c r="S26" s="54"/>
      <c r="T26" s="59"/>
      <c r="U26" s="60"/>
      <c r="V26" s="54"/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66"/>
    </row>
    <row r="27" spans="1:35" x14ac:dyDescent="0.2">
      <c r="A27" s="52">
        <v>39680</v>
      </c>
      <c r="B27" s="68"/>
      <c r="C27" s="38"/>
      <c r="D27" s="39"/>
      <c r="E27" s="40">
        <f t="shared" si="4"/>
        <v>0</v>
      </c>
      <c r="F27" s="38">
        <v>0</v>
      </c>
      <c r="G27" s="41">
        <v>0</v>
      </c>
      <c r="H27" s="40">
        <f t="shared" si="0"/>
        <v>0</v>
      </c>
      <c r="I27" s="42">
        <v>0</v>
      </c>
      <c r="J27" s="42">
        <v>0</v>
      </c>
      <c r="K27" s="40">
        <f t="shared" si="1"/>
        <v>0</v>
      </c>
      <c r="L27" s="55">
        <v>0</v>
      </c>
      <c r="M27" s="56">
        <f t="shared" si="5"/>
        <v>0</v>
      </c>
      <c r="N27" s="56">
        <f t="shared" si="2"/>
        <v>0</v>
      </c>
      <c r="O27" s="56">
        <f t="shared" si="3"/>
        <v>0</v>
      </c>
      <c r="P27" s="57">
        <v>0</v>
      </c>
      <c r="Q27" s="58"/>
      <c r="R27" s="54"/>
      <c r="S27" s="54"/>
      <c r="T27" s="59"/>
      <c r="U27" s="60"/>
      <c r="V27" s="54"/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66"/>
    </row>
    <row r="28" spans="1:35" x14ac:dyDescent="0.2">
      <c r="A28" s="52">
        <v>39681</v>
      </c>
      <c r="B28" s="68"/>
      <c r="C28" s="38"/>
      <c r="D28" s="39"/>
      <c r="E28" s="40">
        <f t="shared" si="4"/>
        <v>0</v>
      </c>
      <c r="F28" s="38">
        <v>0</v>
      </c>
      <c r="G28" s="41">
        <v>0</v>
      </c>
      <c r="H28" s="40">
        <f t="shared" si="0"/>
        <v>0</v>
      </c>
      <c r="I28" s="42">
        <v>0</v>
      </c>
      <c r="J28" s="42">
        <v>0</v>
      </c>
      <c r="K28" s="40">
        <f t="shared" si="1"/>
        <v>0</v>
      </c>
      <c r="L28" s="55">
        <v>0</v>
      </c>
      <c r="M28" s="56">
        <f t="shared" si="5"/>
        <v>0</v>
      </c>
      <c r="N28" s="56">
        <f t="shared" si="2"/>
        <v>0</v>
      </c>
      <c r="O28" s="56">
        <f t="shared" si="3"/>
        <v>0</v>
      </c>
      <c r="P28" s="57">
        <v>0</v>
      </c>
      <c r="Q28" s="58"/>
      <c r="R28" s="54"/>
      <c r="S28" s="54"/>
      <c r="T28" s="59"/>
      <c r="U28" s="60"/>
      <c r="V28" s="54"/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66"/>
    </row>
    <row r="29" spans="1:35" x14ac:dyDescent="0.2">
      <c r="A29" s="52">
        <v>39682</v>
      </c>
      <c r="B29" s="68"/>
      <c r="C29" s="38"/>
      <c r="D29" s="39"/>
      <c r="E29" s="40">
        <f t="shared" si="4"/>
        <v>0</v>
      </c>
      <c r="F29" s="38">
        <v>0</v>
      </c>
      <c r="G29" s="41">
        <v>0</v>
      </c>
      <c r="H29" s="40">
        <f t="shared" si="0"/>
        <v>0</v>
      </c>
      <c r="I29" s="42">
        <v>0</v>
      </c>
      <c r="J29" s="42">
        <v>0</v>
      </c>
      <c r="K29" s="40">
        <f t="shared" si="1"/>
        <v>0</v>
      </c>
      <c r="L29" s="55">
        <v>0</v>
      </c>
      <c r="M29" s="56">
        <f t="shared" si="5"/>
        <v>0</v>
      </c>
      <c r="N29" s="56">
        <f t="shared" si="2"/>
        <v>0</v>
      </c>
      <c r="O29" s="56">
        <f t="shared" si="3"/>
        <v>0</v>
      </c>
      <c r="P29" s="57">
        <v>0</v>
      </c>
      <c r="Q29" s="58"/>
      <c r="R29" s="54"/>
      <c r="S29" s="54"/>
      <c r="T29" s="59"/>
      <c r="U29" s="60"/>
      <c r="V29" s="54"/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66"/>
    </row>
    <row r="30" spans="1:35" x14ac:dyDescent="0.2">
      <c r="A30" s="52">
        <v>39683</v>
      </c>
      <c r="B30" s="68"/>
      <c r="C30" s="38"/>
      <c r="D30" s="39"/>
      <c r="E30" s="40">
        <f t="shared" si="4"/>
        <v>0</v>
      </c>
      <c r="F30" s="38">
        <v>0</v>
      </c>
      <c r="G30" s="41">
        <v>0</v>
      </c>
      <c r="H30" s="40">
        <f t="shared" si="0"/>
        <v>0</v>
      </c>
      <c r="I30" s="42">
        <v>0</v>
      </c>
      <c r="J30" s="42">
        <v>0</v>
      </c>
      <c r="K30" s="40">
        <f t="shared" si="1"/>
        <v>0</v>
      </c>
      <c r="L30" s="55">
        <v>0</v>
      </c>
      <c r="M30" s="56">
        <f t="shared" si="5"/>
        <v>0</v>
      </c>
      <c r="N30" s="56">
        <f t="shared" si="2"/>
        <v>0</v>
      </c>
      <c r="O30" s="56">
        <f t="shared" si="3"/>
        <v>0</v>
      </c>
      <c r="P30" s="57">
        <v>0</v>
      </c>
      <c r="Q30" s="58"/>
      <c r="R30" s="54"/>
      <c r="S30" s="54"/>
      <c r="T30" s="59"/>
      <c r="U30" s="60"/>
      <c r="V30" s="54"/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66"/>
    </row>
    <row r="31" spans="1:35" x14ac:dyDescent="0.2">
      <c r="A31" s="52">
        <v>39684</v>
      </c>
      <c r="B31" s="68"/>
      <c r="C31" s="38"/>
      <c r="D31" s="39"/>
      <c r="E31" s="40">
        <f t="shared" si="4"/>
        <v>0</v>
      </c>
      <c r="F31" s="38">
        <v>0</v>
      </c>
      <c r="G31" s="41">
        <v>0</v>
      </c>
      <c r="H31" s="40">
        <f t="shared" si="0"/>
        <v>0</v>
      </c>
      <c r="I31" s="42">
        <v>0</v>
      </c>
      <c r="J31" s="42">
        <v>0</v>
      </c>
      <c r="K31" s="40">
        <f t="shared" si="1"/>
        <v>0</v>
      </c>
      <c r="L31" s="55">
        <v>0</v>
      </c>
      <c r="M31" s="56">
        <f t="shared" si="5"/>
        <v>0</v>
      </c>
      <c r="N31" s="56">
        <f t="shared" si="2"/>
        <v>0</v>
      </c>
      <c r="O31" s="56">
        <f t="shared" si="3"/>
        <v>0</v>
      </c>
      <c r="P31" s="57">
        <v>0</v>
      </c>
      <c r="Q31" s="58"/>
      <c r="R31" s="54"/>
      <c r="S31" s="54"/>
      <c r="T31" s="59"/>
      <c r="U31" s="60"/>
      <c r="V31" s="54"/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66"/>
    </row>
    <row r="32" spans="1:35" x14ac:dyDescent="0.2">
      <c r="A32" s="52">
        <v>39685</v>
      </c>
      <c r="B32" s="68"/>
      <c r="C32" s="38"/>
      <c r="D32" s="39"/>
      <c r="E32" s="40">
        <f t="shared" si="4"/>
        <v>0</v>
      </c>
      <c r="F32" s="38">
        <v>0</v>
      </c>
      <c r="G32" s="41">
        <v>0</v>
      </c>
      <c r="H32" s="40">
        <f t="shared" si="0"/>
        <v>0</v>
      </c>
      <c r="I32" s="42">
        <v>0</v>
      </c>
      <c r="J32" s="42">
        <v>0</v>
      </c>
      <c r="K32" s="40">
        <f t="shared" si="1"/>
        <v>0</v>
      </c>
      <c r="L32" s="55">
        <v>0</v>
      </c>
      <c r="M32" s="56">
        <f t="shared" si="5"/>
        <v>0</v>
      </c>
      <c r="N32" s="56">
        <f t="shared" si="2"/>
        <v>0</v>
      </c>
      <c r="O32" s="56">
        <f t="shared" si="3"/>
        <v>0</v>
      </c>
      <c r="P32" s="57">
        <v>0</v>
      </c>
      <c r="Q32" s="58"/>
      <c r="R32" s="54"/>
      <c r="S32" s="54"/>
      <c r="T32" s="59"/>
      <c r="U32" s="60"/>
      <c r="V32" s="54"/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66"/>
    </row>
    <row r="33" spans="1:35" x14ac:dyDescent="0.2">
      <c r="A33" s="52">
        <v>39686</v>
      </c>
      <c r="B33" s="68"/>
      <c r="C33" s="38"/>
      <c r="D33" s="39"/>
      <c r="E33" s="40">
        <f t="shared" si="4"/>
        <v>0</v>
      </c>
      <c r="F33" s="38">
        <v>0</v>
      </c>
      <c r="G33" s="41">
        <v>0</v>
      </c>
      <c r="H33" s="40">
        <f t="shared" si="0"/>
        <v>0</v>
      </c>
      <c r="I33" s="42">
        <v>0</v>
      </c>
      <c r="J33" s="42">
        <v>0</v>
      </c>
      <c r="K33" s="40">
        <f t="shared" si="1"/>
        <v>0</v>
      </c>
      <c r="L33" s="55">
        <v>0</v>
      </c>
      <c r="M33" s="56">
        <f t="shared" si="5"/>
        <v>0</v>
      </c>
      <c r="N33" s="56">
        <f t="shared" si="2"/>
        <v>0</v>
      </c>
      <c r="O33" s="56">
        <f t="shared" si="3"/>
        <v>0</v>
      </c>
      <c r="P33" s="57">
        <v>0</v>
      </c>
      <c r="Q33" s="58"/>
      <c r="R33" s="54"/>
      <c r="S33" s="54"/>
      <c r="T33" s="59"/>
      <c r="U33" s="60"/>
      <c r="V33" s="54"/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66"/>
    </row>
    <row r="34" spans="1:35" x14ac:dyDescent="0.2">
      <c r="A34" s="52">
        <v>39687</v>
      </c>
      <c r="B34" s="68"/>
      <c r="C34" s="38"/>
      <c r="D34" s="39"/>
      <c r="E34" s="40">
        <f t="shared" si="4"/>
        <v>0</v>
      </c>
      <c r="F34" s="38">
        <v>0</v>
      </c>
      <c r="G34" s="41">
        <v>0</v>
      </c>
      <c r="H34" s="40">
        <f t="shared" si="0"/>
        <v>0</v>
      </c>
      <c r="I34" s="42">
        <v>0</v>
      </c>
      <c r="J34" s="42">
        <v>0</v>
      </c>
      <c r="K34" s="40">
        <f t="shared" si="1"/>
        <v>0</v>
      </c>
      <c r="L34" s="55">
        <v>0</v>
      </c>
      <c r="M34" s="56">
        <f t="shared" si="5"/>
        <v>0</v>
      </c>
      <c r="N34" s="56">
        <f t="shared" si="2"/>
        <v>0</v>
      </c>
      <c r="O34" s="56">
        <f t="shared" si="3"/>
        <v>0</v>
      </c>
      <c r="P34" s="57">
        <v>0</v>
      </c>
      <c r="Q34" s="58"/>
      <c r="R34" s="54"/>
      <c r="S34" s="54"/>
      <c r="T34" s="59"/>
      <c r="U34" s="60"/>
      <c r="V34" s="54"/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85">
        <f>+H35+K35</f>
        <v>0</v>
      </c>
      <c r="AI34" s="66"/>
    </row>
    <row r="35" spans="1:35" x14ac:dyDescent="0.2">
      <c r="A35" s="52">
        <v>39688</v>
      </c>
      <c r="B35" s="68"/>
      <c r="C35" s="38"/>
      <c r="D35" s="39"/>
      <c r="E35" s="40">
        <f t="shared" si="4"/>
        <v>0</v>
      </c>
      <c r="F35" s="38">
        <v>0</v>
      </c>
      <c r="G35" s="41">
        <v>0</v>
      </c>
      <c r="H35" s="40">
        <f t="shared" si="0"/>
        <v>0</v>
      </c>
      <c r="I35" s="42">
        <v>0</v>
      </c>
      <c r="J35" s="42">
        <v>0</v>
      </c>
      <c r="K35" s="40">
        <f t="shared" si="1"/>
        <v>0</v>
      </c>
      <c r="L35" s="55">
        <v>0</v>
      </c>
      <c r="M35" s="56">
        <f t="shared" si="5"/>
        <v>0</v>
      </c>
      <c r="N35" s="56">
        <f t="shared" si="2"/>
        <v>0</v>
      </c>
      <c r="O35" s="56">
        <f>IF(N35=0,0,IF(L35&gt;0,(E35+H35+K35)-(M35-L35),(E35+H35+K35)-(E34+H34+K34)))</f>
        <v>0</v>
      </c>
      <c r="P35" s="57">
        <v>0</v>
      </c>
      <c r="Q35" s="58"/>
      <c r="R35" s="54"/>
      <c r="S35" s="54"/>
      <c r="T35" s="59"/>
      <c r="U35" s="60"/>
      <c r="V35" s="54"/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86">
        <f>L40</f>
        <v>0</v>
      </c>
      <c r="AI35" s="66"/>
    </row>
    <row r="36" spans="1:35" x14ac:dyDescent="0.2">
      <c r="A36" s="52">
        <v>39689</v>
      </c>
      <c r="B36" s="68"/>
      <c r="C36" s="38"/>
      <c r="D36" s="39"/>
      <c r="E36" s="40">
        <f t="shared" si="4"/>
        <v>0</v>
      </c>
      <c r="F36" s="38">
        <v>0</v>
      </c>
      <c r="G36" s="41">
        <v>0</v>
      </c>
      <c r="H36" s="40">
        <f t="shared" si="0"/>
        <v>0</v>
      </c>
      <c r="I36" s="42">
        <v>0</v>
      </c>
      <c r="J36" s="42">
        <v>0</v>
      </c>
      <c r="K36" s="40">
        <f t="shared" si="1"/>
        <v>0</v>
      </c>
      <c r="L36" s="55">
        <v>0</v>
      </c>
      <c r="M36" s="56">
        <f t="shared" si="5"/>
        <v>0</v>
      </c>
      <c r="N36" s="56">
        <f t="shared" si="2"/>
        <v>0</v>
      </c>
      <c r="O36" s="56">
        <f>IF(N36=0,0,IF(L36&gt;0,(E36+H36+K36)-(M36-L36),(E36+H36+K36)-(E35+H35+K35)))</f>
        <v>0</v>
      </c>
      <c r="P36" s="57">
        <v>0</v>
      </c>
      <c r="Q36" s="58"/>
      <c r="R36" s="54"/>
      <c r="S36" s="54"/>
      <c r="T36" s="59"/>
      <c r="U36" s="60"/>
      <c r="V36" s="54"/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86">
        <f>AH34+AH35</f>
        <v>0</v>
      </c>
      <c r="AI36" s="66"/>
    </row>
    <row r="37" spans="1:35" x14ac:dyDescent="0.2">
      <c r="A37" s="52">
        <v>39690</v>
      </c>
      <c r="B37" s="68"/>
      <c r="C37" s="38"/>
      <c r="D37" s="39"/>
      <c r="E37" s="40">
        <f t="shared" si="4"/>
        <v>0</v>
      </c>
      <c r="F37" s="38">
        <v>0</v>
      </c>
      <c r="G37" s="41">
        <v>0</v>
      </c>
      <c r="H37" s="40">
        <f t="shared" si="0"/>
        <v>0</v>
      </c>
      <c r="I37" s="42">
        <v>0</v>
      </c>
      <c r="J37" s="42">
        <v>0</v>
      </c>
      <c r="K37" s="40">
        <f t="shared" si="1"/>
        <v>0</v>
      </c>
      <c r="L37" s="55">
        <v>0</v>
      </c>
      <c r="M37" s="56">
        <f t="shared" si="5"/>
        <v>0</v>
      </c>
      <c r="N37" s="56">
        <f t="shared" si="2"/>
        <v>0</v>
      </c>
      <c r="O37" s="56">
        <f>IF(N37=0,0,IF(L37&gt;0,(E37+H37+K37)-(M37-L37),(E37+H37+K37)-(E36+H36+K36)))</f>
        <v>0</v>
      </c>
      <c r="P37" s="57">
        <v>0</v>
      </c>
      <c r="Q37" s="58"/>
      <c r="R37" s="54"/>
      <c r="S37" s="54"/>
      <c r="T37" s="59"/>
      <c r="U37" s="60"/>
      <c r="V37" s="54"/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 t="s">
        <v>46</v>
      </c>
      <c r="AH37" s="86">
        <v>0</v>
      </c>
      <c r="AI37" s="66"/>
    </row>
    <row r="38" spans="1:35" x14ac:dyDescent="0.2">
      <c r="A38" s="52">
        <v>39691</v>
      </c>
      <c r="B38" s="68"/>
      <c r="C38" s="38"/>
      <c r="D38" s="39"/>
      <c r="E38" s="40">
        <f t="shared" si="4"/>
        <v>0</v>
      </c>
      <c r="F38" s="38">
        <v>0</v>
      </c>
      <c r="G38" s="41">
        <v>0</v>
      </c>
      <c r="H38" s="40">
        <f t="shared" si="0"/>
        <v>0</v>
      </c>
      <c r="I38" s="42">
        <v>0</v>
      </c>
      <c r="J38" s="42">
        <v>0</v>
      </c>
      <c r="K38" s="40">
        <f t="shared" si="1"/>
        <v>0</v>
      </c>
      <c r="L38" s="55">
        <v>0</v>
      </c>
      <c r="M38" s="56">
        <f t="shared" si="5"/>
        <v>0</v>
      </c>
      <c r="N38" s="56">
        <f t="shared" si="2"/>
        <v>0</v>
      </c>
      <c r="O38" s="56">
        <f>IF(N38=0,0,IF(L38&gt;0,(E38+H38+K38)-(M38-L38),(E38+H38+K38)-(E37+H37+K37)))</f>
        <v>0</v>
      </c>
      <c r="P38" s="57">
        <v>0</v>
      </c>
      <c r="Q38" s="58"/>
      <c r="R38" s="54"/>
      <c r="S38" s="54"/>
      <c r="T38" s="59"/>
      <c r="U38" s="60"/>
      <c r="V38" s="54"/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86">
        <v>0</v>
      </c>
      <c r="AI38" s="6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54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6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0</v>
      </c>
      <c r="M40" s="95"/>
      <c r="N40" s="56"/>
      <c r="O40" s="56">
        <f>SUM(O8:O39)</f>
        <v>0</v>
      </c>
      <c r="P40" s="40">
        <f>SUM(P8:P39)</f>
        <v>0</v>
      </c>
      <c r="Q40" s="96">
        <f>SUM(Q8:Q39)</f>
        <v>0</v>
      </c>
      <c r="R40" s="97"/>
      <c r="S40" s="98"/>
      <c r="T40" s="99"/>
      <c r="U40" s="100"/>
      <c r="V40" s="101">
        <f>SUM(V8:V39)</f>
        <v>0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phoneticPr fontId="0" type="noConversion"/>
  <dataValidations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I40"/>
  <sheetViews>
    <sheetView zoomScaleNormal="100" workbookViewId="0">
      <selection activeCell="AC21" sqref="AC21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6.28515625" customWidth="1"/>
    <col min="7" max="7" width="13.4257812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72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3</v>
      </c>
      <c r="G7" s="41">
        <v>5</v>
      </c>
      <c r="H7" s="40">
        <f>(F7*12+G7)*1.16</f>
        <v>47.559999999999995</v>
      </c>
      <c r="I7" s="42">
        <v>2</v>
      </c>
      <c r="J7" s="42">
        <v>2</v>
      </c>
      <c r="K7" s="40">
        <f>(I7*12+J7)*1.16</f>
        <v>30.159999999999997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43709</v>
      </c>
      <c r="B8" s="53"/>
      <c r="C8" s="38"/>
      <c r="D8" s="39">
        <v>6</v>
      </c>
      <c r="E8" s="40">
        <v>0</v>
      </c>
      <c r="F8" s="38">
        <v>3</v>
      </c>
      <c r="G8" s="41">
        <v>9</v>
      </c>
      <c r="H8" s="40">
        <f t="shared" ref="H8:H38" si="0">(F8*12+G8)*1.16</f>
        <v>52.199999999999996</v>
      </c>
      <c r="I8" s="42">
        <v>2</v>
      </c>
      <c r="J8" s="42">
        <v>2</v>
      </c>
      <c r="K8" s="40">
        <f t="shared" ref="K8:K38" si="1">(I8*12+J8)*1.16</f>
        <v>30.159999999999997</v>
      </c>
      <c r="L8" s="55">
        <v>0</v>
      </c>
      <c r="M8" s="56">
        <f>+H7+K7</f>
        <v>77.72</v>
      </c>
      <c r="N8" s="56">
        <f t="shared" ref="N8:N38" si="2">E8+H8+K8</f>
        <v>82.359999999999985</v>
      </c>
      <c r="O8" s="56">
        <f>IF(N8=0,0,IF(L8&gt;0,(E8+H8+K8)-(M8-L8),(E8+H8+K8)-(H7+K7)))</f>
        <v>4.6399999999999864</v>
      </c>
      <c r="P8" s="57">
        <v>70</v>
      </c>
      <c r="Q8" s="58"/>
      <c r="R8" s="54"/>
      <c r="S8" s="54"/>
      <c r="T8" s="59"/>
      <c r="U8" s="60"/>
      <c r="V8" s="54">
        <v>4</v>
      </c>
      <c r="W8" s="61"/>
      <c r="X8" s="62">
        <v>43738</v>
      </c>
      <c r="Y8" s="63">
        <v>12279</v>
      </c>
      <c r="Z8" s="54">
        <v>2392964</v>
      </c>
      <c r="AA8" s="38">
        <v>14</v>
      </c>
      <c r="AB8" s="64">
        <v>5.25</v>
      </c>
      <c r="AC8" s="38">
        <v>2</v>
      </c>
      <c r="AD8" s="64">
        <v>3</v>
      </c>
      <c r="AE8" s="54">
        <v>26.5</v>
      </c>
      <c r="AF8" s="54">
        <v>0.1</v>
      </c>
      <c r="AG8" s="54">
        <v>88</v>
      </c>
      <c r="AH8" s="112">
        <v>169.65</v>
      </c>
      <c r="AI8" s="36" t="s">
        <v>69</v>
      </c>
    </row>
    <row r="9" spans="1:35" x14ac:dyDescent="0.2">
      <c r="A9" s="110">
        <v>43710</v>
      </c>
      <c r="B9" s="68"/>
      <c r="C9" s="38"/>
      <c r="D9" s="39"/>
      <c r="E9" s="40">
        <f t="shared" ref="E9:E38" si="3">(C9*12+D9)*1.16</f>
        <v>0</v>
      </c>
      <c r="F9" s="38">
        <v>4</v>
      </c>
      <c r="G9" s="41">
        <v>4</v>
      </c>
      <c r="H9" s="40">
        <f t="shared" si="0"/>
        <v>60.319999999999993</v>
      </c>
      <c r="I9" s="42">
        <v>2</v>
      </c>
      <c r="J9" s="42">
        <v>2</v>
      </c>
      <c r="K9" s="40">
        <f t="shared" si="1"/>
        <v>30.159999999999997</v>
      </c>
      <c r="L9" s="55">
        <v>0</v>
      </c>
      <c r="M9" s="56">
        <f t="shared" ref="M9:M38" si="4">E8+H8+K8</f>
        <v>82.359999999999985</v>
      </c>
      <c r="N9" s="56">
        <f t="shared" si="2"/>
        <v>90.47999999999999</v>
      </c>
      <c r="O9" s="56">
        <f>IF(N9=0,0,IF(L9&gt;0,(E9+H9+K9)-(M9-L9),(E9+H9+K9)-(E8+H8+K8)))</f>
        <v>8.1200000000000045</v>
      </c>
      <c r="P9" s="57">
        <v>71</v>
      </c>
      <c r="Q9" s="58"/>
      <c r="R9" s="54"/>
      <c r="S9" s="54"/>
      <c r="T9" s="59"/>
      <c r="U9" s="60"/>
      <c r="V9" s="54">
        <v>0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/>
    </row>
    <row r="10" spans="1:35" x14ac:dyDescent="0.2">
      <c r="A10" s="110">
        <v>43711</v>
      </c>
      <c r="B10" s="68"/>
      <c r="C10" s="38"/>
      <c r="D10" s="39"/>
      <c r="E10" s="40">
        <f t="shared" si="3"/>
        <v>0</v>
      </c>
      <c r="F10" s="38">
        <v>4</v>
      </c>
      <c r="G10" s="41">
        <v>10</v>
      </c>
      <c r="H10" s="40">
        <f t="shared" si="0"/>
        <v>67.28</v>
      </c>
      <c r="I10" s="42">
        <v>2</v>
      </c>
      <c r="J10" s="42">
        <v>2</v>
      </c>
      <c r="K10" s="40">
        <f t="shared" si="1"/>
        <v>30.159999999999997</v>
      </c>
      <c r="L10" s="55">
        <v>0</v>
      </c>
      <c r="M10" s="56">
        <f t="shared" si="4"/>
        <v>90.47999999999999</v>
      </c>
      <c r="N10" s="56">
        <f t="shared" si="2"/>
        <v>97.44</v>
      </c>
      <c r="O10" s="56">
        <f t="shared" ref="O10:O38" si="5">IF(N10=0,0,IF(L10&gt;0,(E10+H10+K10)-(M10-L10),(E10+H10+K10)-(E9+H9+K9)))</f>
        <v>6.960000000000008</v>
      </c>
      <c r="P10" s="57">
        <v>71</v>
      </c>
      <c r="Q10" s="58"/>
      <c r="R10" s="54"/>
      <c r="S10" s="54"/>
      <c r="T10" s="59"/>
      <c r="U10" s="60"/>
      <c r="V10" s="54">
        <v>0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/>
    </row>
    <row r="11" spans="1:35" x14ac:dyDescent="0.2">
      <c r="A11" s="110">
        <v>43712</v>
      </c>
      <c r="B11" s="68"/>
      <c r="C11" s="38"/>
      <c r="D11" s="39"/>
      <c r="E11" s="40">
        <f t="shared" si="3"/>
        <v>0</v>
      </c>
      <c r="F11" s="38">
        <v>5</v>
      </c>
      <c r="G11" s="41">
        <v>3.5</v>
      </c>
      <c r="H11" s="40">
        <f t="shared" si="0"/>
        <v>73.66</v>
      </c>
      <c r="I11" s="42">
        <v>2</v>
      </c>
      <c r="J11" s="42">
        <v>2</v>
      </c>
      <c r="K11" s="40">
        <f t="shared" si="1"/>
        <v>30.159999999999997</v>
      </c>
      <c r="L11" s="55">
        <v>0</v>
      </c>
      <c r="M11" s="56">
        <f t="shared" si="4"/>
        <v>97.44</v>
      </c>
      <c r="N11" s="56">
        <f t="shared" si="2"/>
        <v>103.82</v>
      </c>
      <c r="O11" s="56">
        <f t="shared" si="5"/>
        <v>6.3799999999999955</v>
      </c>
      <c r="P11" s="57">
        <v>72</v>
      </c>
      <c r="Q11" s="58"/>
      <c r="R11" s="54"/>
      <c r="S11" s="54"/>
      <c r="T11" s="59"/>
      <c r="U11" s="60"/>
      <c r="V11" s="54">
        <v>0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/>
    </row>
    <row r="12" spans="1:35" x14ac:dyDescent="0.2">
      <c r="A12" s="110">
        <v>43713</v>
      </c>
      <c r="B12" s="68"/>
      <c r="C12" s="38"/>
      <c r="D12" s="39"/>
      <c r="E12" s="40">
        <f t="shared" si="3"/>
        <v>0</v>
      </c>
      <c r="F12" s="38">
        <v>5</v>
      </c>
      <c r="G12" s="41">
        <v>11</v>
      </c>
      <c r="H12" s="40">
        <f t="shared" si="0"/>
        <v>82.36</v>
      </c>
      <c r="I12" s="42">
        <v>2</v>
      </c>
      <c r="J12" s="42">
        <v>2</v>
      </c>
      <c r="K12" s="40">
        <f t="shared" si="1"/>
        <v>30.159999999999997</v>
      </c>
      <c r="L12" s="55">
        <v>0</v>
      </c>
      <c r="M12" s="56">
        <f t="shared" si="4"/>
        <v>103.82</v>
      </c>
      <c r="N12" s="56">
        <f t="shared" si="2"/>
        <v>112.52</v>
      </c>
      <c r="O12" s="56">
        <f t="shared" si="5"/>
        <v>8.7000000000000028</v>
      </c>
      <c r="P12" s="57">
        <v>71</v>
      </c>
      <c r="Q12" s="58"/>
      <c r="R12" s="54"/>
      <c r="S12" s="54"/>
      <c r="T12" s="59"/>
      <c r="U12" s="60"/>
      <c r="V12" s="54">
        <v>0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/>
    </row>
    <row r="13" spans="1:35" x14ac:dyDescent="0.2">
      <c r="A13" s="110">
        <v>43714</v>
      </c>
      <c r="B13" s="68"/>
      <c r="C13" s="38"/>
      <c r="D13" s="39"/>
      <c r="E13" s="40">
        <f t="shared" si="3"/>
        <v>0</v>
      </c>
      <c r="F13" s="38">
        <v>6</v>
      </c>
      <c r="G13" s="41">
        <v>4</v>
      </c>
      <c r="H13" s="40">
        <f t="shared" si="0"/>
        <v>88.16</v>
      </c>
      <c r="I13" s="42">
        <v>2</v>
      </c>
      <c r="J13" s="42">
        <v>2</v>
      </c>
      <c r="K13" s="40">
        <f t="shared" si="1"/>
        <v>30.159999999999997</v>
      </c>
      <c r="L13" s="55">
        <v>0</v>
      </c>
      <c r="M13" s="56">
        <f t="shared" si="4"/>
        <v>112.52</v>
      </c>
      <c r="N13" s="56">
        <f t="shared" si="2"/>
        <v>118.32</v>
      </c>
      <c r="O13" s="56">
        <f t="shared" si="5"/>
        <v>5.7999999999999972</v>
      </c>
      <c r="P13" s="57">
        <v>70</v>
      </c>
      <c r="Q13" s="58"/>
      <c r="R13" s="54"/>
      <c r="S13" s="54"/>
      <c r="T13" s="59"/>
      <c r="U13" s="60"/>
      <c r="V13" s="54">
        <v>0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/>
    </row>
    <row r="14" spans="1:35" x14ac:dyDescent="0.2">
      <c r="A14" s="110">
        <v>43715</v>
      </c>
      <c r="B14" s="68"/>
      <c r="C14" s="38"/>
      <c r="D14" s="39"/>
      <c r="E14" s="40">
        <f t="shared" si="3"/>
        <v>0</v>
      </c>
      <c r="F14" s="38">
        <v>6</v>
      </c>
      <c r="G14" s="41">
        <v>10</v>
      </c>
      <c r="H14" s="40">
        <f t="shared" si="0"/>
        <v>95.11999999999999</v>
      </c>
      <c r="I14" s="42">
        <v>2</v>
      </c>
      <c r="J14" s="42">
        <v>2</v>
      </c>
      <c r="K14" s="40">
        <f t="shared" si="1"/>
        <v>30.159999999999997</v>
      </c>
      <c r="L14" s="55">
        <v>0</v>
      </c>
      <c r="M14" s="56">
        <f t="shared" si="4"/>
        <v>118.32</v>
      </c>
      <c r="N14" s="56">
        <f t="shared" si="2"/>
        <v>125.27999999999999</v>
      </c>
      <c r="O14" s="56">
        <f t="shared" si="5"/>
        <v>6.9599999999999937</v>
      </c>
      <c r="P14" s="57">
        <v>70</v>
      </c>
      <c r="Q14" s="58"/>
      <c r="R14" s="54"/>
      <c r="S14" s="54"/>
      <c r="T14" s="59"/>
      <c r="U14" s="60"/>
      <c r="V14" s="54">
        <v>0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/>
    </row>
    <row r="15" spans="1:35" x14ac:dyDescent="0.2">
      <c r="A15" s="110">
        <v>43716</v>
      </c>
      <c r="B15" s="68"/>
      <c r="C15" s="38"/>
      <c r="D15" s="39"/>
      <c r="E15" s="40">
        <f t="shared" si="3"/>
        <v>0</v>
      </c>
      <c r="F15" s="38">
        <v>7</v>
      </c>
      <c r="G15" s="41">
        <v>3</v>
      </c>
      <c r="H15" s="40">
        <f t="shared" si="0"/>
        <v>100.91999999999999</v>
      </c>
      <c r="I15" s="42">
        <v>2</v>
      </c>
      <c r="J15" s="42">
        <v>2</v>
      </c>
      <c r="K15" s="40">
        <f t="shared" si="1"/>
        <v>30.159999999999997</v>
      </c>
      <c r="L15" s="55">
        <v>0</v>
      </c>
      <c r="M15" s="56">
        <f t="shared" si="4"/>
        <v>125.27999999999999</v>
      </c>
      <c r="N15" s="56">
        <f t="shared" si="2"/>
        <v>131.07999999999998</v>
      </c>
      <c r="O15" s="56">
        <f t="shared" si="5"/>
        <v>5.7999999999999972</v>
      </c>
      <c r="P15" s="57">
        <v>71</v>
      </c>
      <c r="Q15" s="58"/>
      <c r="R15" s="54"/>
      <c r="S15" s="54"/>
      <c r="T15" s="59"/>
      <c r="U15" s="60"/>
      <c r="V15" s="54">
        <v>0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/>
    </row>
    <row r="16" spans="1:35" x14ac:dyDescent="0.2">
      <c r="A16" s="110">
        <v>43717</v>
      </c>
      <c r="B16" s="68"/>
      <c r="C16" s="38"/>
      <c r="D16" s="39"/>
      <c r="E16" s="40">
        <f t="shared" si="3"/>
        <v>0</v>
      </c>
      <c r="F16" s="38">
        <v>7</v>
      </c>
      <c r="G16" s="41">
        <v>9</v>
      </c>
      <c r="H16" s="40">
        <f t="shared" si="0"/>
        <v>107.88</v>
      </c>
      <c r="I16" s="42">
        <v>2</v>
      </c>
      <c r="J16" s="42">
        <v>2</v>
      </c>
      <c r="K16" s="40">
        <f t="shared" si="1"/>
        <v>30.159999999999997</v>
      </c>
      <c r="L16" s="55">
        <v>0</v>
      </c>
      <c r="M16" s="56">
        <f t="shared" si="4"/>
        <v>131.07999999999998</v>
      </c>
      <c r="N16" s="56">
        <f t="shared" si="2"/>
        <v>138.04</v>
      </c>
      <c r="O16" s="56">
        <f t="shared" si="5"/>
        <v>6.960000000000008</v>
      </c>
      <c r="P16" s="57">
        <v>71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43718</v>
      </c>
      <c r="B17" s="68"/>
      <c r="C17" s="38"/>
      <c r="D17" s="39"/>
      <c r="E17" s="40">
        <f t="shared" si="3"/>
        <v>0</v>
      </c>
      <c r="F17" s="38">
        <v>8</v>
      </c>
      <c r="G17" s="41">
        <v>3</v>
      </c>
      <c r="H17" s="40">
        <f t="shared" si="0"/>
        <v>114.83999999999999</v>
      </c>
      <c r="I17" s="42">
        <v>2</v>
      </c>
      <c r="J17" s="42">
        <v>2</v>
      </c>
      <c r="K17" s="40">
        <f t="shared" si="1"/>
        <v>30.159999999999997</v>
      </c>
      <c r="L17" s="55">
        <v>0</v>
      </c>
      <c r="M17" s="56">
        <f t="shared" si="4"/>
        <v>138.04</v>
      </c>
      <c r="N17" s="56">
        <f t="shared" si="2"/>
        <v>145</v>
      </c>
      <c r="O17" s="56">
        <f t="shared" si="5"/>
        <v>6.960000000000008</v>
      </c>
      <c r="P17" s="57">
        <v>72</v>
      </c>
      <c r="Q17" s="58"/>
      <c r="R17" s="54"/>
      <c r="S17" s="54"/>
      <c r="T17" s="59"/>
      <c r="U17" s="60"/>
      <c r="V17" s="54">
        <v>0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/>
    </row>
    <row r="18" spans="1:35" x14ac:dyDescent="0.2">
      <c r="A18" s="110">
        <v>43719</v>
      </c>
      <c r="B18" s="68"/>
      <c r="C18" s="38"/>
      <c r="D18" s="39"/>
      <c r="E18" s="40">
        <f t="shared" si="3"/>
        <v>0</v>
      </c>
      <c r="F18" s="38">
        <v>8</v>
      </c>
      <c r="G18" s="41">
        <v>9</v>
      </c>
      <c r="H18" s="40">
        <f t="shared" si="0"/>
        <v>121.8</v>
      </c>
      <c r="I18" s="42">
        <v>2</v>
      </c>
      <c r="J18" s="42">
        <v>2</v>
      </c>
      <c r="K18" s="40">
        <f t="shared" si="1"/>
        <v>30.159999999999997</v>
      </c>
      <c r="L18" s="55">
        <v>0</v>
      </c>
      <c r="M18" s="56">
        <f t="shared" si="4"/>
        <v>145</v>
      </c>
      <c r="N18" s="56">
        <f t="shared" si="2"/>
        <v>151.95999999999998</v>
      </c>
      <c r="O18" s="56">
        <f t="shared" si="5"/>
        <v>6.9599999999999795</v>
      </c>
      <c r="P18" s="57">
        <v>70</v>
      </c>
      <c r="Q18" s="58"/>
      <c r="R18" s="54"/>
      <c r="S18" s="54"/>
      <c r="T18" s="59"/>
      <c r="U18" s="60"/>
      <c r="V18" s="54">
        <v>0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/>
    </row>
    <row r="19" spans="1:35" x14ac:dyDescent="0.2">
      <c r="A19" s="110">
        <v>43720</v>
      </c>
      <c r="B19" s="68"/>
      <c r="C19" s="38"/>
      <c r="D19" s="39"/>
      <c r="E19" s="40">
        <f t="shared" si="3"/>
        <v>0</v>
      </c>
      <c r="F19" s="38">
        <v>8</v>
      </c>
      <c r="G19" s="41">
        <v>11</v>
      </c>
      <c r="H19" s="40">
        <f t="shared" si="0"/>
        <v>124.11999999999999</v>
      </c>
      <c r="I19" s="42">
        <v>2</v>
      </c>
      <c r="J19" s="42">
        <v>2</v>
      </c>
      <c r="K19" s="40">
        <f t="shared" si="1"/>
        <v>30.159999999999997</v>
      </c>
      <c r="L19" s="55">
        <v>0</v>
      </c>
      <c r="M19" s="56">
        <f t="shared" si="4"/>
        <v>151.95999999999998</v>
      </c>
      <c r="N19" s="56">
        <f t="shared" si="2"/>
        <v>154.27999999999997</v>
      </c>
      <c r="O19" s="56">
        <f t="shared" si="5"/>
        <v>2.3199999999999932</v>
      </c>
      <c r="P19" s="57">
        <v>31</v>
      </c>
      <c r="Q19" s="58"/>
      <c r="R19" s="54"/>
      <c r="S19" s="54"/>
      <c r="T19" s="59"/>
      <c r="U19" s="60"/>
      <c r="V19" s="54">
        <v>12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 t="s">
        <v>73</v>
      </c>
    </row>
    <row r="20" spans="1:35" x14ac:dyDescent="0.2">
      <c r="A20" s="110">
        <v>43721</v>
      </c>
      <c r="B20" s="68"/>
      <c r="C20" s="38"/>
      <c r="D20" s="39"/>
      <c r="E20" s="40">
        <f t="shared" si="3"/>
        <v>0</v>
      </c>
      <c r="F20" s="38">
        <v>9</v>
      </c>
      <c r="G20" s="41">
        <v>2</v>
      </c>
      <c r="H20" s="40">
        <f t="shared" si="0"/>
        <v>127.6</v>
      </c>
      <c r="I20" s="42">
        <v>2</v>
      </c>
      <c r="J20" s="42">
        <v>2</v>
      </c>
      <c r="K20" s="40">
        <f t="shared" si="1"/>
        <v>30.159999999999997</v>
      </c>
      <c r="L20" s="55">
        <v>0</v>
      </c>
      <c r="M20" s="56">
        <f t="shared" si="4"/>
        <v>154.27999999999997</v>
      </c>
      <c r="N20" s="56">
        <f t="shared" si="2"/>
        <v>157.76</v>
      </c>
      <c r="O20" s="56">
        <f t="shared" si="5"/>
        <v>3.4800000000000182</v>
      </c>
      <c r="P20" s="57">
        <v>46</v>
      </c>
      <c r="Q20" s="58"/>
      <c r="R20" s="54"/>
      <c r="S20" s="54"/>
      <c r="T20" s="59"/>
      <c r="U20" s="60"/>
      <c r="V20" s="54">
        <v>4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 t="s">
        <v>73</v>
      </c>
    </row>
    <row r="21" spans="1:35" x14ac:dyDescent="0.2">
      <c r="A21" s="110">
        <v>43722</v>
      </c>
      <c r="B21" s="68"/>
      <c r="C21" s="38"/>
      <c r="D21" s="39"/>
      <c r="E21" s="40">
        <f t="shared" si="3"/>
        <v>0</v>
      </c>
      <c r="F21" s="38">
        <v>9</v>
      </c>
      <c r="G21" s="41">
        <v>6</v>
      </c>
      <c r="H21" s="40">
        <f t="shared" si="0"/>
        <v>132.23999999999998</v>
      </c>
      <c r="I21" s="42">
        <v>2</v>
      </c>
      <c r="J21" s="42">
        <v>2</v>
      </c>
      <c r="K21" s="40">
        <f t="shared" si="1"/>
        <v>30.159999999999997</v>
      </c>
      <c r="L21" s="55">
        <v>0</v>
      </c>
      <c r="M21" s="56">
        <f t="shared" si="4"/>
        <v>157.76</v>
      </c>
      <c r="N21" s="56">
        <f t="shared" si="2"/>
        <v>162.39999999999998</v>
      </c>
      <c r="O21" s="56">
        <f t="shared" si="5"/>
        <v>4.6399999999999864</v>
      </c>
      <c r="P21" s="57">
        <v>65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43723</v>
      </c>
      <c r="B22" s="68"/>
      <c r="C22" s="38"/>
      <c r="D22" s="39"/>
      <c r="E22" s="40">
        <f t="shared" si="3"/>
        <v>0</v>
      </c>
      <c r="F22" s="38">
        <v>10</v>
      </c>
      <c r="G22" s="41">
        <v>0</v>
      </c>
      <c r="H22" s="40">
        <f t="shared" si="0"/>
        <v>139.19999999999999</v>
      </c>
      <c r="I22" s="42">
        <v>2</v>
      </c>
      <c r="J22" s="42">
        <v>2</v>
      </c>
      <c r="K22" s="40">
        <f t="shared" si="1"/>
        <v>30.159999999999997</v>
      </c>
      <c r="L22" s="55">
        <v>0</v>
      </c>
      <c r="M22" s="56">
        <f t="shared" si="4"/>
        <v>162.39999999999998</v>
      </c>
      <c r="N22" s="56">
        <f t="shared" si="2"/>
        <v>169.35999999999999</v>
      </c>
      <c r="O22" s="56">
        <f t="shared" si="5"/>
        <v>6.960000000000008</v>
      </c>
      <c r="P22" s="57">
        <v>71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43724</v>
      </c>
      <c r="B23" s="68"/>
      <c r="C23" s="38"/>
      <c r="D23" s="39"/>
      <c r="E23" s="40">
        <f t="shared" si="3"/>
        <v>0</v>
      </c>
      <c r="F23" s="38">
        <v>10</v>
      </c>
      <c r="G23" s="41">
        <v>5</v>
      </c>
      <c r="H23" s="40">
        <f t="shared" si="0"/>
        <v>145</v>
      </c>
      <c r="I23" s="42">
        <v>2</v>
      </c>
      <c r="J23" s="42">
        <v>2</v>
      </c>
      <c r="K23" s="40">
        <f t="shared" si="1"/>
        <v>30.159999999999997</v>
      </c>
      <c r="L23" s="55">
        <v>0</v>
      </c>
      <c r="M23" s="56">
        <f t="shared" si="4"/>
        <v>169.35999999999999</v>
      </c>
      <c r="N23" s="56">
        <f t="shared" si="2"/>
        <v>175.16</v>
      </c>
      <c r="O23" s="56">
        <f t="shared" si="5"/>
        <v>5.8000000000000114</v>
      </c>
      <c r="P23" s="57">
        <v>70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43725</v>
      </c>
      <c r="B24" s="68"/>
      <c r="C24" s="38"/>
      <c r="D24" s="39"/>
      <c r="E24" s="40">
        <f t="shared" si="3"/>
        <v>0</v>
      </c>
      <c r="F24" s="38">
        <v>10</v>
      </c>
      <c r="G24" s="41">
        <v>11</v>
      </c>
      <c r="H24" s="40">
        <f t="shared" si="0"/>
        <v>151.95999999999998</v>
      </c>
      <c r="I24" s="42">
        <v>2</v>
      </c>
      <c r="J24" s="42">
        <v>2</v>
      </c>
      <c r="K24" s="40">
        <f t="shared" si="1"/>
        <v>30.159999999999997</v>
      </c>
      <c r="L24" s="55">
        <v>0</v>
      </c>
      <c r="M24" s="56">
        <f t="shared" si="4"/>
        <v>175.16</v>
      </c>
      <c r="N24" s="56">
        <f t="shared" si="2"/>
        <v>182.11999999999998</v>
      </c>
      <c r="O24" s="56">
        <f t="shared" si="5"/>
        <v>6.9599999999999795</v>
      </c>
      <c r="P24" s="57">
        <v>71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43726</v>
      </c>
      <c r="B25" s="68"/>
      <c r="C25" s="38"/>
      <c r="D25" s="39"/>
      <c r="E25" s="40">
        <f t="shared" si="3"/>
        <v>0</v>
      </c>
      <c r="F25" s="38">
        <v>11</v>
      </c>
      <c r="G25" s="41">
        <v>1</v>
      </c>
      <c r="H25" s="40">
        <f t="shared" si="0"/>
        <v>154.28</v>
      </c>
      <c r="I25" s="42">
        <v>2</v>
      </c>
      <c r="J25" s="42">
        <v>2</v>
      </c>
      <c r="K25" s="40">
        <f t="shared" si="1"/>
        <v>30.159999999999997</v>
      </c>
      <c r="L25" s="55">
        <v>0</v>
      </c>
      <c r="M25" s="56">
        <f t="shared" si="4"/>
        <v>182.11999999999998</v>
      </c>
      <c r="N25" s="56">
        <f t="shared" si="2"/>
        <v>184.44</v>
      </c>
      <c r="O25" s="56">
        <f t="shared" si="5"/>
        <v>2.3200000000000216</v>
      </c>
      <c r="P25" s="57">
        <v>44</v>
      </c>
      <c r="Q25" s="58"/>
      <c r="R25" s="54"/>
      <c r="S25" s="54"/>
      <c r="T25" s="59"/>
      <c r="U25" s="60"/>
      <c r="V25" s="54">
        <v>12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169.65</v>
      </c>
      <c r="AI25" s="36" t="s">
        <v>74</v>
      </c>
    </row>
    <row r="26" spans="1:35" x14ac:dyDescent="0.2">
      <c r="A26" s="110">
        <v>43727</v>
      </c>
      <c r="B26" s="68"/>
      <c r="C26" s="38"/>
      <c r="D26" s="39"/>
      <c r="E26" s="40">
        <f t="shared" si="3"/>
        <v>0</v>
      </c>
      <c r="F26" s="38">
        <v>11</v>
      </c>
      <c r="G26" s="41">
        <v>1</v>
      </c>
      <c r="H26" s="40">
        <f t="shared" si="0"/>
        <v>154.28</v>
      </c>
      <c r="I26" s="42">
        <v>2</v>
      </c>
      <c r="J26" s="42">
        <v>2</v>
      </c>
      <c r="K26" s="40">
        <f t="shared" si="1"/>
        <v>30.159999999999997</v>
      </c>
      <c r="L26" s="55">
        <v>0</v>
      </c>
      <c r="M26" s="56">
        <f t="shared" si="4"/>
        <v>184.44</v>
      </c>
      <c r="N26" s="56">
        <f t="shared" si="2"/>
        <v>184.44</v>
      </c>
      <c r="O26" s="56">
        <f t="shared" si="5"/>
        <v>0</v>
      </c>
      <c r="P26" s="57">
        <v>0</v>
      </c>
      <c r="Q26" s="58"/>
      <c r="R26" s="54"/>
      <c r="S26" s="54"/>
      <c r="T26" s="59"/>
      <c r="U26" s="60"/>
      <c r="V26" s="54">
        <v>24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 t="s">
        <v>74</v>
      </c>
    </row>
    <row r="27" spans="1:35" x14ac:dyDescent="0.2">
      <c r="A27" s="110">
        <v>43728</v>
      </c>
      <c r="B27" s="68"/>
      <c r="C27" s="38"/>
      <c r="D27" s="39"/>
      <c r="E27" s="40">
        <f t="shared" si="3"/>
        <v>0</v>
      </c>
      <c r="F27" s="38">
        <v>11</v>
      </c>
      <c r="G27" s="41">
        <v>6</v>
      </c>
      <c r="H27" s="40">
        <f t="shared" si="0"/>
        <v>160.07999999999998</v>
      </c>
      <c r="I27" s="42">
        <v>2</v>
      </c>
      <c r="J27" s="42">
        <v>2</v>
      </c>
      <c r="K27" s="40">
        <f t="shared" si="1"/>
        <v>30.159999999999997</v>
      </c>
      <c r="L27" s="55">
        <v>0</v>
      </c>
      <c r="M27" s="56">
        <f t="shared" si="4"/>
        <v>184.44</v>
      </c>
      <c r="N27" s="56">
        <f t="shared" si="2"/>
        <v>190.23999999999998</v>
      </c>
      <c r="O27" s="56">
        <f t="shared" si="5"/>
        <v>5.7999999999999829</v>
      </c>
      <c r="P27" s="57">
        <v>70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43729</v>
      </c>
      <c r="B28" s="68"/>
      <c r="C28" s="38"/>
      <c r="D28" s="39"/>
      <c r="E28" s="40">
        <f t="shared" si="3"/>
        <v>0</v>
      </c>
      <c r="F28" s="38">
        <v>11</v>
      </c>
      <c r="G28" s="41">
        <v>11</v>
      </c>
      <c r="H28" s="40">
        <f t="shared" si="0"/>
        <v>165.88</v>
      </c>
      <c r="I28" s="42">
        <v>2</v>
      </c>
      <c r="J28" s="42">
        <v>2</v>
      </c>
      <c r="K28" s="40">
        <f t="shared" si="1"/>
        <v>30.159999999999997</v>
      </c>
      <c r="L28" s="55">
        <v>0</v>
      </c>
      <c r="M28" s="56">
        <f t="shared" si="4"/>
        <v>190.23999999999998</v>
      </c>
      <c r="N28" s="56">
        <f t="shared" si="2"/>
        <v>196.04</v>
      </c>
      <c r="O28" s="56">
        <f t="shared" si="5"/>
        <v>5.8000000000000114</v>
      </c>
      <c r="P28" s="57">
        <v>71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43730</v>
      </c>
      <c r="B29" s="68"/>
      <c r="C29" s="38"/>
      <c r="D29" s="39"/>
      <c r="E29" s="40">
        <f t="shared" si="3"/>
        <v>0</v>
      </c>
      <c r="F29" s="38">
        <v>12</v>
      </c>
      <c r="G29" s="41">
        <v>5</v>
      </c>
      <c r="H29" s="40">
        <f t="shared" si="0"/>
        <v>172.83999999999997</v>
      </c>
      <c r="I29" s="42">
        <v>2</v>
      </c>
      <c r="J29" s="42">
        <v>2</v>
      </c>
      <c r="K29" s="40">
        <f t="shared" si="1"/>
        <v>30.159999999999997</v>
      </c>
      <c r="L29" s="55">
        <v>0</v>
      </c>
      <c r="M29" s="56">
        <f t="shared" si="4"/>
        <v>196.04</v>
      </c>
      <c r="N29" s="56">
        <f t="shared" si="2"/>
        <v>202.99999999999997</v>
      </c>
      <c r="O29" s="56">
        <f t="shared" si="5"/>
        <v>6.9599999999999795</v>
      </c>
      <c r="P29" s="57">
        <v>71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43731</v>
      </c>
      <c r="B30" s="68"/>
      <c r="C30" s="38"/>
      <c r="D30" s="39"/>
      <c r="E30" s="40">
        <f t="shared" si="3"/>
        <v>0</v>
      </c>
      <c r="F30" s="38">
        <v>12</v>
      </c>
      <c r="G30" s="41">
        <v>11</v>
      </c>
      <c r="H30" s="40">
        <f t="shared" si="0"/>
        <v>179.79999999999998</v>
      </c>
      <c r="I30" s="42">
        <v>2</v>
      </c>
      <c r="J30" s="42">
        <v>2</v>
      </c>
      <c r="K30" s="40">
        <f t="shared" si="1"/>
        <v>30.159999999999997</v>
      </c>
      <c r="L30" s="55">
        <v>0</v>
      </c>
      <c r="M30" s="56">
        <f t="shared" si="4"/>
        <v>202.99999999999997</v>
      </c>
      <c r="N30" s="56">
        <f t="shared" si="2"/>
        <v>209.95999999999998</v>
      </c>
      <c r="O30" s="56">
        <f t="shared" si="5"/>
        <v>6.960000000000008</v>
      </c>
      <c r="P30" s="57">
        <v>70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43732</v>
      </c>
      <c r="B31" s="68"/>
      <c r="C31" s="38"/>
      <c r="D31" s="39"/>
      <c r="E31" s="40">
        <f t="shared" si="3"/>
        <v>0</v>
      </c>
      <c r="F31" s="38">
        <v>13</v>
      </c>
      <c r="G31" s="41">
        <v>4</v>
      </c>
      <c r="H31" s="40">
        <f t="shared" si="0"/>
        <v>185.6</v>
      </c>
      <c r="I31" s="42">
        <v>2</v>
      </c>
      <c r="J31" s="42">
        <v>2</v>
      </c>
      <c r="K31" s="40">
        <f t="shared" si="1"/>
        <v>30.159999999999997</v>
      </c>
      <c r="L31" s="55">
        <v>0</v>
      </c>
      <c r="M31" s="56">
        <f t="shared" si="4"/>
        <v>209.95999999999998</v>
      </c>
      <c r="N31" s="56">
        <f t="shared" si="2"/>
        <v>215.76</v>
      </c>
      <c r="O31" s="56">
        <f t="shared" si="5"/>
        <v>5.8000000000000114</v>
      </c>
      <c r="P31" s="57">
        <v>70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43733</v>
      </c>
      <c r="B32" s="68"/>
      <c r="C32" s="38"/>
      <c r="D32" s="39"/>
      <c r="E32" s="40">
        <f t="shared" si="3"/>
        <v>0</v>
      </c>
      <c r="F32" s="38">
        <v>13</v>
      </c>
      <c r="G32" s="41">
        <v>9</v>
      </c>
      <c r="H32" s="40">
        <f t="shared" si="0"/>
        <v>191.39999999999998</v>
      </c>
      <c r="I32" s="42">
        <v>2</v>
      </c>
      <c r="J32" s="42">
        <v>2</v>
      </c>
      <c r="K32" s="40">
        <f t="shared" si="1"/>
        <v>30.159999999999997</v>
      </c>
      <c r="L32" s="55">
        <v>0</v>
      </c>
      <c r="M32" s="56">
        <f t="shared" si="4"/>
        <v>215.76</v>
      </c>
      <c r="N32" s="56">
        <f t="shared" si="2"/>
        <v>221.55999999999997</v>
      </c>
      <c r="O32" s="56">
        <f t="shared" si="5"/>
        <v>5.7999999999999829</v>
      </c>
      <c r="P32" s="57">
        <v>70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43734</v>
      </c>
      <c r="B33" s="68"/>
      <c r="C33" s="38"/>
      <c r="D33" s="39"/>
      <c r="E33" s="40">
        <f t="shared" si="3"/>
        <v>0</v>
      </c>
      <c r="F33" s="38">
        <v>14</v>
      </c>
      <c r="G33" s="41">
        <v>3</v>
      </c>
      <c r="H33" s="40">
        <f t="shared" si="0"/>
        <v>198.35999999999999</v>
      </c>
      <c r="I33" s="42">
        <v>2</v>
      </c>
      <c r="J33" s="42">
        <v>2</v>
      </c>
      <c r="K33" s="40">
        <f t="shared" si="1"/>
        <v>30.159999999999997</v>
      </c>
      <c r="L33" s="55">
        <v>0</v>
      </c>
      <c r="M33" s="56">
        <f t="shared" si="4"/>
        <v>221.55999999999997</v>
      </c>
      <c r="N33" s="56">
        <f t="shared" si="2"/>
        <v>228.51999999999998</v>
      </c>
      <c r="O33" s="56">
        <f t="shared" si="5"/>
        <v>6.960000000000008</v>
      </c>
      <c r="P33" s="57">
        <v>71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43735</v>
      </c>
      <c r="B34" s="68"/>
      <c r="C34" s="38"/>
      <c r="D34" s="39"/>
      <c r="E34" s="40">
        <f t="shared" si="3"/>
        <v>0</v>
      </c>
      <c r="F34" s="38">
        <v>14</v>
      </c>
      <c r="G34" s="41">
        <v>5.25</v>
      </c>
      <c r="H34" s="40">
        <f t="shared" si="0"/>
        <v>200.97</v>
      </c>
      <c r="I34" s="42">
        <v>2</v>
      </c>
      <c r="J34" s="42">
        <v>5</v>
      </c>
      <c r="K34" s="40">
        <f t="shared" si="1"/>
        <v>33.64</v>
      </c>
      <c r="L34" s="55">
        <v>0</v>
      </c>
      <c r="M34" s="56">
        <f t="shared" si="4"/>
        <v>228.51999999999998</v>
      </c>
      <c r="N34" s="56">
        <f t="shared" si="2"/>
        <v>234.61</v>
      </c>
      <c r="O34" s="56">
        <f t="shared" si="5"/>
        <v>6.0900000000000318</v>
      </c>
      <c r="P34" s="57">
        <v>70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85.84</v>
      </c>
      <c r="AI34" s="36"/>
    </row>
    <row r="35" spans="1:35" x14ac:dyDescent="0.2">
      <c r="A35" s="110">
        <v>43736</v>
      </c>
      <c r="B35" s="68"/>
      <c r="C35" s="38"/>
      <c r="D35" s="39"/>
      <c r="E35" s="40">
        <f t="shared" si="3"/>
        <v>0</v>
      </c>
      <c r="F35" s="38">
        <v>14</v>
      </c>
      <c r="G35" s="41">
        <v>5.25</v>
      </c>
      <c r="H35" s="40">
        <f t="shared" si="0"/>
        <v>200.97</v>
      </c>
      <c r="I35" s="42">
        <v>2</v>
      </c>
      <c r="J35" s="42">
        <v>11</v>
      </c>
      <c r="K35" s="40">
        <f t="shared" si="1"/>
        <v>40.599999999999994</v>
      </c>
      <c r="L35" s="55">
        <v>0</v>
      </c>
      <c r="M35" s="56">
        <f t="shared" si="4"/>
        <v>234.61</v>
      </c>
      <c r="N35" s="56">
        <f t="shared" si="2"/>
        <v>241.57</v>
      </c>
      <c r="O35" s="56">
        <f t="shared" si="5"/>
        <v>6.9599999999999795</v>
      </c>
      <c r="P35" s="57">
        <v>71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169.65</v>
      </c>
      <c r="AI35" s="36"/>
    </row>
    <row r="36" spans="1:35" x14ac:dyDescent="0.2">
      <c r="A36" s="110">
        <v>43737</v>
      </c>
      <c r="B36" s="68"/>
      <c r="C36" s="38"/>
      <c r="D36" s="39"/>
      <c r="E36" s="40">
        <f t="shared" si="3"/>
        <v>0</v>
      </c>
      <c r="F36" s="38">
        <v>14</v>
      </c>
      <c r="G36" s="41">
        <v>5.25</v>
      </c>
      <c r="H36" s="40">
        <f t="shared" si="0"/>
        <v>200.97</v>
      </c>
      <c r="I36" s="42">
        <v>3</v>
      </c>
      <c r="J36" s="42">
        <v>5</v>
      </c>
      <c r="K36" s="40">
        <f t="shared" si="1"/>
        <v>47.559999999999995</v>
      </c>
      <c r="L36" s="55">
        <v>0</v>
      </c>
      <c r="M36" s="56">
        <f t="shared" si="4"/>
        <v>241.57</v>
      </c>
      <c r="N36" s="56">
        <f t="shared" si="2"/>
        <v>248.53</v>
      </c>
      <c r="O36" s="56">
        <f t="shared" si="5"/>
        <v>6.960000000000008</v>
      </c>
      <c r="P36" s="57">
        <v>70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255.49</v>
      </c>
      <c r="AI36" s="36"/>
    </row>
    <row r="37" spans="1:35" x14ac:dyDescent="0.2">
      <c r="A37" s="110">
        <v>43738</v>
      </c>
      <c r="B37" s="68"/>
      <c r="C37" s="38"/>
      <c r="D37" s="39"/>
      <c r="E37" s="40">
        <f t="shared" si="3"/>
        <v>0</v>
      </c>
      <c r="F37" s="38">
        <v>2</v>
      </c>
      <c r="G37" s="41">
        <v>3</v>
      </c>
      <c r="H37" s="40">
        <f t="shared" si="0"/>
        <v>31.319999999999997</v>
      </c>
      <c r="I37" s="42">
        <v>3</v>
      </c>
      <c r="J37" s="42">
        <v>11</v>
      </c>
      <c r="K37" s="40">
        <f t="shared" si="1"/>
        <v>54.519999999999996</v>
      </c>
      <c r="L37" s="55">
        <v>169.65</v>
      </c>
      <c r="M37" s="56">
        <f>E36+H36+K36</f>
        <v>248.53</v>
      </c>
      <c r="N37" s="56">
        <f t="shared" si="2"/>
        <v>85.839999999999989</v>
      </c>
      <c r="O37" s="56">
        <f t="shared" si="5"/>
        <v>6.9599999999999937</v>
      </c>
      <c r="P37" s="57">
        <v>70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77.72</v>
      </c>
      <c r="AI37" s="36"/>
    </row>
    <row r="38" spans="1:35" x14ac:dyDescent="0.2">
      <c r="A38" s="110">
        <v>43739</v>
      </c>
      <c r="B38" s="68"/>
      <c r="C38" s="38"/>
      <c r="D38" s="39"/>
      <c r="E38" s="40">
        <f t="shared" si="3"/>
        <v>0</v>
      </c>
      <c r="F38" s="38">
        <v>0</v>
      </c>
      <c r="G38" s="41">
        <v>0</v>
      </c>
      <c r="H38" s="40">
        <f t="shared" si="0"/>
        <v>0</v>
      </c>
      <c r="I38" s="42">
        <v>0</v>
      </c>
      <c r="J38" s="42">
        <v>0</v>
      </c>
      <c r="K38" s="40">
        <f t="shared" si="1"/>
        <v>0</v>
      </c>
      <c r="L38" s="55">
        <v>0</v>
      </c>
      <c r="M38" s="56">
        <f t="shared" si="4"/>
        <v>85.839999999999989</v>
      </c>
      <c r="N38" s="56">
        <f t="shared" si="2"/>
        <v>0</v>
      </c>
      <c r="O38" s="56">
        <f t="shared" si="5"/>
        <v>0</v>
      </c>
      <c r="P38" s="57">
        <v>0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177.77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169.65</v>
      </c>
      <c r="M40" s="95"/>
      <c r="N40" s="56"/>
      <c r="O40" s="56">
        <f>SUM(O8:O39)</f>
        <v>177.76999999999998</v>
      </c>
      <c r="P40" s="56">
        <f>SUM(P8:P39)</f>
        <v>1951</v>
      </c>
      <c r="Q40" s="96">
        <f>SUM(Q8:Q39)</f>
        <v>0</v>
      </c>
      <c r="R40" s="97"/>
      <c r="S40" s="98"/>
      <c r="T40" s="99"/>
      <c r="U40" s="100"/>
      <c r="V40" s="101">
        <f>SUM(V8:V39)</f>
        <v>56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542" yWindow="691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I40"/>
  <sheetViews>
    <sheetView zoomScaleNormal="100" workbookViewId="0">
      <selection activeCell="AH39" sqref="AH3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7.42578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75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2</v>
      </c>
      <c r="G7" s="41">
        <v>3</v>
      </c>
      <c r="H7" s="40">
        <f>(F7*12+G7)*1.16</f>
        <v>31.319999999999997</v>
      </c>
      <c r="I7" s="42">
        <v>3</v>
      </c>
      <c r="J7" s="42">
        <v>11</v>
      </c>
      <c r="K7" s="40">
        <f>(I7*12+J7)*1.16</f>
        <v>54.519999999999996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43739</v>
      </c>
      <c r="B8" s="53"/>
      <c r="C8" s="38"/>
      <c r="D8" s="39">
        <v>6</v>
      </c>
      <c r="E8" s="40">
        <v>0</v>
      </c>
      <c r="F8" s="38">
        <v>2</v>
      </c>
      <c r="G8" s="41">
        <v>3</v>
      </c>
      <c r="H8" s="40">
        <f t="shared" ref="H8:H38" si="0">(F8*12+G8)*1.16</f>
        <v>31.319999999999997</v>
      </c>
      <c r="I8" s="42">
        <v>4</v>
      </c>
      <c r="J8" s="42">
        <v>5.5</v>
      </c>
      <c r="K8" s="40">
        <f t="shared" ref="K8:K38" si="1">(I8*12+J8)*1.16</f>
        <v>62.059999999999995</v>
      </c>
      <c r="L8" s="55">
        <v>0</v>
      </c>
      <c r="M8" s="56">
        <f>+H7+K7</f>
        <v>85.839999999999989</v>
      </c>
      <c r="N8" s="56">
        <f t="shared" ref="N8:N38" si="2">E8+H8+K8</f>
        <v>93.38</v>
      </c>
      <c r="O8" s="56">
        <f>IF(N8=0,0,IF(L8&gt;0,(E8+H8+K8)-(M8-L8),(E8+H8+K8)-(H7+K7)))</f>
        <v>7.5400000000000063</v>
      </c>
      <c r="P8" s="57">
        <v>68</v>
      </c>
      <c r="Q8" s="58"/>
      <c r="R8" s="54"/>
      <c r="S8" s="54"/>
      <c r="T8" s="59"/>
      <c r="U8" s="60"/>
      <c r="V8" s="54">
        <v>0</v>
      </c>
      <c r="W8" s="61"/>
      <c r="X8" s="62">
        <v>43760</v>
      </c>
      <c r="Y8" s="63">
        <v>12280</v>
      </c>
      <c r="Z8" s="54">
        <v>2405383</v>
      </c>
      <c r="AA8" s="38">
        <v>14</v>
      </c>
      <c r="AB8" s="64">
        <v>4.5</v>
      </c>
      <c r="AC8" s="38">
        <v>2</v>
      </c>
      <c r="AD8" s="64">
        <v>2.5</v>
      </c>
      <c r="AE8" s="54">
        <v>26</v>
      </c>
      <c r="AF8" s="54">
        <v>0.1</v>
      </c>
      <c r="AG8" s="54">
        <v>68</v>
      </c>
      <c r="AH8" s="112">
        <v>169.36</v>
      </c>
      <c r="AI8" s="36"/>
    </row>
    <row r="9" spans="1:35" x14ac:dyDescent="0.2">
      <c r="A9" s="110">
        <v>43740</v>
      </c>
      <c r="B9" s="68"/>
      <c r="C9" s="38"/>
      <c r="D9" s="39"/>
      <c r="E9" s="40">
        <f t="shared" ref="E9:E38" si="3">(C9*12+D9)*1.16</f>
        <v>0</v>
      </c>
      <c r="F9" s="38">
        <v>2</v>
      </c>
      <c r="G9" s="41">
        <v>3</v>
      </c>
      <c r="H9" s="40">
        <f t="shared" si="0"/>
        <v>31.319999999999997</v>
      </c>
      <c r="I9" s="42">
        <v>4</v>
      </c>
      <c r="J9" s="42">
        <v>11</v>
      </c>
      <c r="K9" s="40">
        <f t="shared" si="1"/>
        <v>68.44</v>
      </c>
      <c r="L9" s="55">
        <v>0</v>
      </c>
      <c r="M9" s="56">
        <f t="shared" ref="M9:M38" si="4">E8+H8+K8</f>
        <v>93.38</v>
      </c>
      <c r="N9" s="56">
        <f t="shared" si="2"/>
        <v>99.759999999999991</v>
      </c>
      <c r="O9" s="56">
        <f>IF(N9=0,0,IF(L9&gt;0,(E9+H9+K9)-(M9-L9),(E9+H9+K9)-(E8+H8+K8)))</f>
        <v>6.3799999999999955</v>
      </c>
      <c r="P9" s="57">
        <v>69</v>
      </c>
      <c r="Q9" s="58"/>
      <c r="R9" s="54"/>
      <c r="S9" s="54"/>
      <c r="T9" s="59"/>
      <c r="U9" s="60"/>
      <c r="V9" s="54">
        <v>0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/>
    </row>
    <row r="10" spans="1:35" x14ac:dyDescent="0.2">
      <c r="A10" s="110">
        <v>43741</v>
      </c>
      <c r="B10" s="68"/>
      <c r="C10" s="38"/>
      <c r="D10" s="39"/>
      <c r="E10" s="40">
        <f t="shared" si="3"/>
        <v>0</v>
      </c>
      <c r="F10" s="38">
        <v>2</v>
      </c>
      <c r="G10" s="41">
        <v>3</v>
      </c>
      <c r="H10" s="40">
        <f t="shared" si="0"/>
        <v>31.319999999999997</v>
      </c>
      <c r="I10" s="42">
        <v>5</v>
      </c>
      <c r="J10" s="42">
        <v>6</v>
      </c>
      <c r="K10" s="40">
        <f t="shared" si="1"/>
        <v>76.559999999999988</v>
      </c>
      <c r="L10" s="55">
        <v>0</v>
      </c>
      <c r="M10" s="56">
        <f t="shared" si="4"/>
        <v>99.759999999999991</v>
      </c>
      <c r="N10" s="56">
        <f t="shared" si="2"/>
        <v>107.87999999999998</v>
      </c>
      <c r="O10" s="56">
        <f t="shared" ref="O10:O38" si="5">IF(N10=0,0,IF(L10&gt;0,(E10+H10+K10)-(M10-L10),(E10+H10+K10)-(E9+H9+K9)))</f>
        <v>8.1199999999999903</v>
      </c>
      <c r="P10" s="57">
        <v>70</v>
      </c>
      <c r="Q10" s="58"/>
      <c r="R10" s="54"/>
      <c r="S10" s="54"/>
      <c r="T10" s="59"/>
      <c r="U10" s="60"/>
      <c r="V10" s="54">
        <v>0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/>
    </row>
    <row r="11" spans="1:35" x14ac:dyDescent="0.2">
      <c r="A11" s="110">
        <v>43742</v>
      </c>
      <c r="B11" s="68"/>
      <c r="C11" s="38"/>
      <c r="D11" s="39"/>
      <c r="E11" s="40">
        <f t="shared" si="3"/>
        <v>0</v>
      </c>
      <c r="F11" s="38">
        <v>2</v>
      </c>
      <c r="G11" s="41">
        <v>3</v>
      </c>
      <c r="H11" s="40">
        <f t="shared" si="0"/>
        <v>31.319999999999997</v>
      </c>
      <c r="I11" s="42">
        <v>5</v>
      </c>
      <c r="J11" s="42">
        <v>11.5</v>
      </c>
      <c r="K11" s="40">
        <f t="shared" si="1"/>
        <v>82.94</v>
      </c>
      <c r="L11" s="55">
        <v>0</v>
      </c>
      <c r="M11" s="56">
        <f t="shared" si="4"/>
        <v>107.87999999999998</v>
      </c>
      <c r="N11" s="56">
        <f t="shared" si="2"/>
        <v>114.25999999999999</v>
      </c>
      <c r="O11" s="56">
        <f t="shared" si="5"/>
        <v>6.3800000000000097</v>
      </c>
      <c r="P11" s="57">
        <v>70</v>
      </c>
      <c r="Q11" s="58"/>
      <c r="R11" s="54"/>
      <c r="S11" s="54"/>
      <c r="T11" s="59"/>
      <c r="U11" s="60"/>
      <c r="V11" s="54">
        <v>0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/>
    </row>
    <row r="12" spans="1:35" x14ac:dyDescent="0.2">
      <c r="A12" s="110">
        <v>43743</v>
      </c>
      <c r="B12" s="68"/>
      <c r="C12" s="38"/>
      <c r="D12" s="39"/>
      <c r="E12" s="40">
        <f t="shared" si="3"/>
        <v>0</v>
      </c>
      <c r="F12" s="38">
        <v>2</v>
      </c>
      <c r="G12" s="41">
        <v>3</v>
      </c>
      <c r="H12" s="40">
        <f t="shared" si="0"/>
        <v>31.319999999999997</v>
      </c>
      <c r="I12" s="42">
        <v>6</v>
      </c>
      <c r="J12" s="42">
        <v>5</v>
      </c>
      <c r="K12" s="40">
        <f t="shared" si="1"/>
        <v>89.32</v>
      </c>
      <c r="L12" s="55">
        <v>0</v>
      </c>
      <c r="M12" s="56">
        <f t="shared" si="4"/>
        <v>114.25999999999999</v>
      </c>
      <c r="N12" s="56">
        <f t="shared" si="2"/>
        <v>120.63999999999999</v>
      </c>
      <c r="O12" s="56">
        <f t="shared" si="5"/>
        <v>6.3799999999999955</v>
      </c>
      <c r="P12" s="57">
        <v>68</v>
      </c>
      <c r="Q12" s="58"/>
      <c r="R12" s="54"/>
      <c r="S12" s="54"/>
      <c r="T12" s="59"/>
      <c r="U12" s="60"/>
      <c r="V12" s="54">
        <v>0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/>
    </row>
    <row r="13" spans="1:35" x14ac:dyDescent="0.2">
      <c r="A13" s="110">
        <v>43744</v>
      </c>
      <c r="B13" s="68"/>
      <c r="C13" s="38"/>
      <c r="D13" s="39"/>
      <c r="E13" s="40">
        <f t="shared" si="3"/>
        <v>0</v>
      </c>
      <c r="F13" s="38">
        <v>2</v>
      </c>
      <c r="G13" s="41">
        <v>3</v>
      </c>
      <c r="H13" s="40">
        <f t="shared" si="0"/>
        <v>31.319999999999997</v>
      </c>
      <c r="I13" s="42">
        <v>6</v>
      </c>
      <c r="J13" s="42">
        <v>11.5</v>
      </c>
      <c r="K13" s="40">
        <f t="shared" si="1"/>
        <v>96.86</v>
      </c>
      <c r="L13" s="55">
        <v>0</v>
      </c>
      <c r="M13" s="56">
        <f t="shared" si="4"/>
        <v>120.63999999999999</v>
      </c>
      <c r="N13" s="56">
        <f t="shared" si="2"/>
        <v>128.18</v>
      </c>
      <c r="O13" s="56">
        <f t="shared" si="5"/>
        <v>7.5400000000000205</v>
      </c>
      <c r="P13" s="57">
        <v>69</v>
      </c>
      <c r="Q13" s="58"/>
      <c r="R13" s="54"/>
      <c r="S13" s="54"/>
      <c r="T13" s="59"/>
      <c r="U13" s="60"/>
      <c r="V13" s="54">
        <v>0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/>
    </row>
    <row r="14" spans="1:35" x14ac:dyDescent="0.2">
      <c r="A14" s="110">
        <v>43745</v>
      </c>
      <c r="B14" s="68"/>
      <c r="C14" s="38"/>
      <c r="D14" s="39"/>
      <c r="E14" s="40">
        <f t="shared" si="3"/>
        <v>0</v>
      </c>
      <c r="F14" s="38">
        <v>2</v>
      </c>
      <c r="G14" s="41">
        <v>3</v>
      </c>
      <c r="H14" s="40">
        <f t="shared" si="0"/>
        <v>31.319999999999997</v>
      </c>
      <c r="I14" s="42">
        <v>7</v>
      </c>
      <c r="J14" s="42">
        <v>6</v>
      </c>
      <c r="K14" s="40">
        <f t="shared" si="1"/>
        <v>104.39999999999999</v>
      </c>
      <c r="L14" s="55">
        <v>0</v>
      </c>
      <c r="M14" s="56">
        <f t="shared" si="4"/>
        <v>128.18</v>
      </c>
      <c r="N14" s="56">
        <f t="shared" si="2"/>
        <v>135.72</v>
      </c>
      <c r="O14" s="56">
        <f t="shared" si="5"/>
        <v>7.539999999999992</v>
      </c>
      <c r="P14" s="57">
        <v>70</v>
      </c>
      <c r="Q14" s="58"/>
      <c r="R14" s="54"/>
      <c r="S14" s="54"/>
      <c r="T14" s="59"/>
      <c r="U14" s="60"/>
      <c r="V14" s="54">
        <v>0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/>
    </row>
    <row r="15" spans="1:35" x14ac:dyDescent="0.2">
      <c r="A15" s="110">
        <v>43746</v>
      </c>
      <c r="B15" s="68"/>
      <c r="C15" s="38"/>
      <c r="D15" s="39"/>
      <c r="E15" s="40">
        <f t="shared" si="3"/>
        <v>0</v>
      </c>
      <c r="F15" s="38">
        <v>2</v>
      </c>
      <c r="G15" s="41">
        <v>3</v>
      </c>
      <c r="H15" s="40">
        <f t="shared" si="0"/>
        <v>31.319999999999997</v>
      </c>
      <c r="I15" s="42">
        <v>8</v>
      </c>
      <c r="J15" s="42">
        <v>1</v>
      </c>
      <c r="K15" s="40">
        <f t="shared" si="1"/>
        <v>112.52</v>
      </c>
      <c r="L15" s="55">
        <v>0</v>
      </c>
      <c r="M15" s="56">
        <f t="shared" si="4"/>
        <v>135.72</v>
      </c>
      <c r="N15" s="56">
        <f t="shared" si="2"/>
        <v>143.84</v>
      </c>
      <c r="O15" s="56">
        <f t="shared" si="5"/>
        <v>8.1200000000000045</v>
      </c>
      <c r="P15" s="57">
        <v>69</v>
      </c>
      <c r="Q15" s="58"/>
      <c r="R15" s="54"/>
      <c r="S15" s="54"/>
      <c r="T15" s="59"/>
      <c r="U15" s="60"/>
      <c r="V15" s="54">
        <v>0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/>
    </row>
    <row r="16" spans="1:35" x14ac:dyDescent="0.2">
      <c r="A16" s="110">
        <v>43747</v>
      </c>
      <c r="B16" s="68"/>
      <c r="C16" s="38"/>
      <c r="D16" s="39"/>
      <c r="E16" s="40">
        <f t="shared" si="3"/>
        <v>0</v>
      </c>
      <c r="F16" s="38">
        <v>2</v>
      </c>
      <c r="G16" s="41">
        <v>3</v>
      </c>
      <c r="H16" s="40">
        <f t="shared" si="0"/>
        <v>31.319999999999997</v>
      </c>
      <c r="I16" s="42">
        <v>8</v>
      </c>
      <c r="J16" s="42">
        <v>7.75</v>
      </c>
      <c r="K16" s="40">
        <f t="shared" si="1"/>
        <v>120.35</v>
      </c>
      <c r="L16" s="55">
        <v>0</v>
      </c>
      <c r="M16" s="56">
        <f t="shared" si="4"/>
        <v>143.84</v>
      </c>
      <c r="N16" s="56">
        <f t="shared" si="2"/>
        <v>151.66999999999999</v>
      </c>
      <c r="O16" s="56">
        <f t="shared" si="5"/>
        <v>7.8299999999999841</v>
      </c>
      <c r="P16" s="57">
        <v>69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43748</v>
      </c>
      <c r="B17" s="68"/>
      <c r="C17" s="38"/>
      <c r="D17" s="39"/>
      <c r="E17" s="40">
        <f t="shared" si="3"/>
        <v>0</v>
      </c>
      <c r="F17" s="38">
        <v>2</v>
      </c>
      <c r="G17" s="41">
        <v>3</v>
      </c>
      <c r="H17" s="40">
        <f t="shared" si="0"/>
        <v>31.319999999999997</v>
      </c>
      <c r="I17" s="42">
        <v>9</v>
      </c>
      <c r="J17" s="42">
        <v>2</v>
      </c>
      <c r="K17" s="40">
        <f t="shared" si="1"/>
        <v>127.6</v>
      </c>
      <c r="L17" s="55">
        <v>0</v>
      </c>
      <c r="M17" s="56">
        <f t="shared" si="4"/>
        <v>151.66999999999999</v>
      </c>
      <c r="N17" s="56">
        <f t="shared" si="2"/>
        <v>158.91999999999999</v>
      </c>
      <c r="O17" s="56">
        <f t="shared" si="5"/>
        <v>7.25</v>
      </c>
      <c r="P17" s="57">
        <v>69</v>
      </c>
      <c r="Q17" s="58"/>
      <c r="R17" s="54"/>
      <c r="S17" s="54"/>
      <c r="T17" s="59"/>
      <c r="U17" s="60"/>
      <c r="V17" s="54">
        <v>0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/>
    </row>
    <row r="18" spans="1:35" x14ac:dyDescent="0.2">
      <c r="A18" s="110">
        <v>43749</v>
      </c>
      <c r="B18" s="68"/>
      <c r="C18" s="38"/>
      <c r="D18" s="39"/>
      <c r="E18" s="40">
        <f t="shared" si="3"/>
        <v>0</v>
      </c>
      <c r="F18" s="38">
        <v>2</v>
      </c>
      <c r="G18" s="41">
        <v>3</v>
      </c>
      <c r="H18" s="40">
        <f t="shared" si="0"/>
        <v>31.319999999999997</v>
      </c>
      <c r="I18" s="42">
        <v>9</v>
      </c>
      <c r="J18" s="42">
        <v>8</v>
      </c>
      <c r="K18" s="40">
        <f t="shared" si="1"/>
        <v>134.56</v>
      </c>
      <c r="L18" s="55">
        <v>0</v>
      </c>
      <c r="M18" s="56">
        <f t="shared" si="4"/>
        <v>158.91999999999999</v>
      </c>
      <c r="N18" s="56">
        <f t="shared" si="2"/>
        <v>165.88</v>
      </c>
      <c r="O18" s="56">
        <f t="shared" si="5"/>
        <v>6.960000000000008</v>
      </c>
      <c r="P18" s="57">
        <v>70</v>
      </c>
      <c r="Q18" s="58"/>
      <c r="R18" s="54"/>
      <c r="S18" s="54"/>
      <c r="T18" s="59"/>
      <c r="U18" s="60"/>
      <c r="V18" s="54">
        <v>0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/>
    </row>
    <row r="19" spans="1:35" x14ac:dyDescent="0.2">
      <c r="A19" s="110">
        <v>43750</v>
      </c>
      <c r="B19" s="68"/>
      <c r="C19" s="38"/>
      <c r="D19" s="39"/>
      <c r="E19" s="40">
        <f t="shared" si="3"/>
        <v>0</v>
      </c>
      <c r="F19" s="38">
        <v>2</v>
      </c>
      <c r="G19" s="41">
        <v>3</v>
      </c>
      <c r="H19" s="40">
        <f t="shared" si="0"/>
        <v>31.319999999999997</v>
      </c>
      <c r="I19" s="42">
        <v>10</v>
      </c>
      <c r="J19" s="42">
        <v>2</v>
      </c>
      <c r="K19" s="40">
        <f t="shared" si="1"/>
        <v>141.51999999999998</v>
      </c>
      <c r="L19" s="55">
        <v>0</v>
      </c>
      <c r="M19" s="56">
        <f t="shared" si="4"/>
        <v>165.88</v>
      </c>
      <c r="N19" s="56">
        <f t="shared" si="2"/>
        <v>172.83999999999997</v>
      </c>
      <c r="O19" s="56">
        <f t="shared" si="5"/>
        <v>6.9599999999999795</v>
      </c>
      <c r="P19" s="57">
        <v>68</v>
      </c>
      <c r="Q19" s="58"/>
      <c r="R19" s="54"/>
      <c r="S19" s="54"/>
      <c r="T19" s="59"/>
      <c r="U19" s="60"/>
      <c r="V19" s="54">
        <v>0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/>
    </row>
    <row r="20" spans="1:35" x14ac:dyDescent="0.2">
      <c r="A20" s="110">
        <v>43751</v>
      </c>
      <c r="B20" s="68"/>
      <c r="C20" s="38"/>
      <c r="D20" s="39"/>
      <c r="E20" s="40">
        <f t="shared" si="3"/>
        <v>0</v>
      </c>
      <c r="F20" s="38">
        <v>2</v>
      </c>
      <c r="G20" s="41">
        <v>3</v>
      </c>
      <c r="H20" s="40">
        <f t="shared" si="0"/>
        <v>31.319999999999997</v>
      </c>
      <c r="I20" s="42">
        <v>10</v>
      </c>
      <c r="J20" s="42">
        <v>8</v>
      </c>
      <c r="K20" s="40">
        <f t="shared" si="1"/>
        <v>148.47999999999999</v>
      </c>
      <c r="L20" s="55">
        <v>0</v>
      </c>
      <c r="M20" s="56">
        <f t="shared" si="4"/>
        <v>172.83999999999997</v>
      </c>
      <c r="N20" s="56">
        <f t="shared" si="2"/>
        <v>179.79999999999998</v>
      </c>
      <c r="O20" s="56">
        <f t="shared" si="5"/>
        <v>6.960000000000008</v>
      </c>
      <c r="P20" s="57">
        <v>69</v>
      </c>
      <c r="Q20" s="58"/>
      <c r="R20" s="54"/>
      <c r="S20" s="54"/>
      <c r="T20" s="59"/>
      <c r="U20" s="60"/>
      <c r="V20" s="54">
        <v>0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/>
    </row>
    <row r="21" spans="1:35" x14ac:dyDescent="0.2">
      <c r="A21" s="110">
        <v>43752</v>
      </c>
      <c r="B21" s="68"/>
      <c r="C21" s="38"/>
      <c r="D21" s="39"/>
      <c r="E21" s="40">
        <f t="shared" si="3"/>
        <v>0</v>
      </c>
      <c r="F21" s="38">
        <v>2</v>
      </c>
      <c r="G21" s="41">
        <v>3</v>
      </c>
      <c r="H21" s="40">
        <f t="shared" si="0"/>
        <v>31.319999999999997</v>
      </c>
      <c r="I21" s="42">
        <v>11</v>
      </c>
      <c r="J21" s="42">
        <v>3</v>
      </c>
      <c r="K21" s="40">
        <f t="shared" si="1"/>
        <v>156.6</v>
      </c>
      <c r="L21" s="55">
        <v>0</v>
      </c>
      <c r="M21" s="56">
        <f t="shared" si="4"/>
        <v>179.79999999999998</v>
      </c>
      <c r="N21" s="56">
        <f t="shared" si="2"/>
        <v>187.92</v>
      </c>
      <c r="O21" s="56">
        <f t="shared" si="5"/>
        <v>8.1200000000000045</v>
      </c>
      <c r="P21" s="57">
        <v>70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43753</v>
      </c>
      <c r="B22" s="68"/>
      <c r="C22" s="38"/>
      <c r="D22" s="39"/>
      <c r="E22" s="40">
        <f t="shared" si="3"/>
        <v>0</v>
      </c>
      <c r="F22" s="38">
        <v>2</v>
      </c>
      <c r="G22" s="41">
        <v>3</v>
      </c>
      <c r="H22" s="40">
        <f t="shared" si="0"/>
        <v>31.319999999999997</v>
      </c>
      <c r="I22" s="42">
        <v>11</v>
      </c>
      <c r="J22" s="42">
        <v>9</v>
      </c>
      <c r="K22" s="40">
        <f t="shared" si="1"/>
        <v>163.56</v>
      </c>
      <c r="L22" s="55">
        <v>0</v>
      </c>
      <c r="M22" s="56">
        <f t="shared" si="4"/>
        <v>187.92</v>
      </c>
      <c r="N22" s="56">
        <f t="shared" si="2"/>
        <v>194.88</v>
      </c>
      <c r="O22" s="56">
        <f t="shared" si="5"/>
        <v>6.960000000000008</v>
      </c>
      <c r="P22" s="57">
        <v>69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43754</v>
      </c>
      <c r="B23" s="68"/>
      <c r="C23" s="38"/>
      <c r="D23" s="39"/>
      <c r="E23" s="40">
        <f t="shared" si="3"/>
        <v>0</v>
      </c>
      <c r="F23" s="38">
        <v>2</v>
      </c>
      <c r="G23" s="41">
        <v>3</v>
      </c>
      <c r="H23" s="40">
        <f t="shared" si="0"/>
        <v>31.319999999999997</v>
      </c>
      <c r="I23" s="42">
        <v>12</v>
      </c>
      <c r="J23" s="42">
        <v>4</v>
      </c>
      <c r="K23" s="40">
        <f t="shared" si="1"/>
        <v>171.67999999999998</v>
      </c>
      <c r="L23" s="55">
        <v>0</v>
      </c>
      <c r="M23" s="56">
        <f t="shared" si="4"/>
        <v>194.88</v>
      </c>
      <c r="N23" s="56">
        <f t="shared" si="2"/>
        <v>202.99999999999997</v>
      </c>
      <c r="O23" s="56">
        <f t="shared" si="5"/>
        <v>8.1199999999999761</v>
      </c>
      <c r="P23" s="57">
        <v>69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43755</v>
      </c>
      <c r="B24" s="68"/>
      <c r="C24" s="38"/>
      <c r="D24" s="39"/>
      <c r="E24" s="40">
        <f t="shared" si="3"/>
        <v>0</v>
      </c>
      <c r="F24" s="38">
        <v>2</v>
      </c>
      <c r="G24" s="41">
        <v>3</v>
      </c>
      <c r="H24" s="40">
        <f t="shared" si="0"/>
        <v>31.319999999999997</v>
      </c>
      <c r="I24" s="42">
        <v>12</v>
      </c>
      <c r="J24" s="42">
        <v>10</v>
      </c>
      <c r="K24" s="40">
        <f t="shared" si="1"/>
        <v>178.64</v>
      </c>
      <c r="L24" s="55">
        <v>0</v>
      </c>
      <c r="M24" s="56">
        <f t="shared" si="4"/>
        <v>202.99999999999997</v>
      </c>
      <c r="N24" s="56">
        <f t="shared" si="2"/>
        <v>209.95999999999998</v>
      </c>
      <c r="O24" s="56">
        <f t="shared" si="5"/>
        <v>6.960000000000008</v>
      </c>
      <c r="P24" s="57">
        <v>67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43756</v>
      </c>
      <c r="B25" s="68"/>
      <c r="C25" s="38"/>
      <c r="D25" s="39"/>
      <c r="E25" s="40">
        <f t="shared" si="3"/>
        <v>0</v>
      </c>
      <c r="F25" s="38">
        <v>2</v>
      </c>
      <c r="G25" s="41">
        <v>3</v>
      </c>
      <c r="H25" s="40">
        <f t="shared" si="0"/>
        <v>31.319999999999997</v>
      </c>
      <c r="I25" s="42">
        <v>13</v>
      </c>
      <c r="J25" s="42">
        <v>4.5</v>
      </c>
      <c r="K25" s="40">
        <f t="shared" si="1"/>
        <v>186.17999999999998</v>
      </c>
      <c r="L25" s="55">
        <v>0</v>
      </c>
      <c r="M25" s="56">
        <f t="shared" si="4"/>
        <v>209.95999999999998</v>
      </c>
      <c r="N25" s="56">
        <f t="shared" si="2"/>
        <v>217.49999999999997</v>
      </c>
      <c r="O25" s="56">
        <f t="shared" si="5"/>
        <v>7.539999999999992</v>
      </c>
      <c r="P25" s="57">
        <v>69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169.36</v>
      </c>
      <c r="AI25" s="36"/>
    </row>
    <row r="26" spans="1:35" x14ac:dyDescent="0.2">
      <c r="A26" s="110">
        <v>43757</v>
      </c>
      <c r="B26" s="68"/>
      <c r="C26" s="38"/>
      <c r="D26" s="39"/>
      <c r="E26" s="40">
        <f t="shared" si="3"/>
        <v>0</v>
      </c>
      <c r="F26" s="38">
        <v>2</v>
      </c>
      <c r="G26" s="41">
        <v>3</v>
      </c>
      <c r="H26" s="40">
        <f t="shared" si="0"/>
        <v>31.319999999999997</v>
      </c>
      <c r="I26" s="42">
        <v>13</v>
      </c>
      <c r="J26" s="42">
        <v>11</v>
      </c>
      <c r="K26" s="40">
        <f t="shared" si="1"/>
        <v>193.72</v>
      </c>
      <c r="L26" s="55">
        <v>0</v>
      </c>
      <c r="M26" s="56">
        <f t="shared" si="4"/>
        <v>217.49999999999997</v>
      </c>
      <c r="N26" s="56">
        <f t="shared" si="2"/>
        <v>225.04</v>
      </c>
      <c r="O26" s="56">
        <f t="shared" si="5"/>
        <v>7.5400000000000205</v>
      </c>
      <c r="P26" s="57">
        <v>69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43758</v>
      </c>
      <c r="B27" s="68"/>
      <c r="C27" s="38"/>
      <c r="D27" s="39"/>
      <c r="E27" s="40">
        <f t="shared" si="3"/>
        <v>0</v>
      </c>
      <c r="F27" s="38">
        <v>2</v>
      </c>
      <c r="G27" s="41">
        <v>3</v>
      </c>
      <c r="H27" s="40">
        <f t="shared" si="0"/>
        <v>31.319999999999997</v>
      </c>
      <c r="I27" s="42">
        <v>14</v>
      </c>
      <c r="J27" s="42">
        <v>4.5</v>
      </c>
      <c r="K27" s="40">
        <f t="shared" si="1"/>
        <v>200.1</v>
      </c>
      <c r="L27" s="55">
        <v>0</v>
      </c>
      <c r="M27" s="56">
        <f t="shared" si="4"/>
        <v>225.04</v>
      </c>
      <c r="N27" s="56">
        <f t="shared" si="2"/>
        <v>231.42</v>
      </c>
      <c r="O27" s="56">
        <f t="shared" si="5"/>
        <v>6.3799999999999955</v>
      </c>
      <c r="P27" s="57">
        <v>68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43759</v>
      </c>
      <c r="B28" s="68"/>
      <c r="C28" s="38"/>
      <c r="D28" s="39"/>
      <c r="E28" s="40">
        <f t="shared" si="3"/>
        <v>0</v>
      </c>
      <c r="F28" s="38">
        <v>2</v>
      </c>
      <c r="G28" s="41">
        <v>10</v>
      </c>
      <c r="H28" s="40">
        <f t="shared" si="0"/>
        <v>39.44</v>
      </c>
      <c r="I28" s="42">
        <v>14</v>
      </c>
      <c r="J28" s="42">
        <v>4.5</v>
      </c>
      <c r="K28" s="40">
        <f t="shared" si="1"/>
        <v>200.1</v>
      </c>
      <c r="L28" s="55">
        <v>0</v>
      </c>
      <c r="M28" s="56">
        <f t="shared" si="4"/>
        <v>231.42</v>
      </c>
      <c r="N28" s="56">
        <f t="shared" si="2"/>
        <v>239.54</v>
      </c>
      <c r="O28" s="56">
        <f t="shared" si="5"/>
        <v>8.1200000000000045</v>
      </c>
      <c r="P28" s="57">
        <v>68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43760</v>
      </c>
      <c r="B29" s="68"/>
      <c r="C29" s="38"/>
      <c r="D29" s="39"/>
      <c r="E29" s="40">
        <f t="shared" si="3"/>
        <v>0</v>
      </c>
      <c r="F29" s="38">
        <v>3</v>
      </c>
      <c r="G29" s="41">
        <v>5</v>
      </c>
      <c r="H29" s="40">
        <f t="shared" si="0"/>
        <v>47.559999999999995</v>
      </c>
      <c r="I29" s="42">
        <v>2</v>
      </c>
      <c r="J29" s="42">
        <v>2.5</v>
      </c>
      <c r="K29" s="40">
        <f t="shared" si="1"/>
        <v>30.74</v>
      </c>
      <c r="L29" s="55">
        <v>169.36</v>
      </c>
      <c r="M29" s="56">
        <f t="shared" si="4"/>
        <v>239.54</v>
      </c>
      <c r="N29" s="56">
        <f t="shared" si="2"/>
        <v>78.3</v>
      </c>
      <c r="O29" s="56">
        <f t="shared" si="5"/>
        <v>8.1200000000000188</v>
      </c>
      <c r="P29" s="57">
        <v>69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43761</v>
      </c>
      <c r="B30" s="68"/>
      <c r="C30" s="38"/>
      <c r="D30" s="39"/>
      <c r="E30" s="40">
        <f t="shared" si="3"/>
        <v>0</v>
      </c>
      <c r="F30" s="38">
        <v>3</v>
      </c>
      <c r="G30" s="41">
        <v>11</v>
      </c>
      <c r="H30" s="40">
        <f t="shared" si="0"/>
        <v>54.519999999999996</v>
      </c>
      <c r="I30" s="42">
        <v>2</v>
      </c>
      <c r="J30" s="42">
        <v>2.5</v>
      </c>
      <c r="K30" s="40">
        <f t="shared" si="1"/>
        <v>30.74</v>
      </c>
      <c r="L30" s="55">
        <v>0</v>
      </c>
      <c r="M30" s="56">
        <f t="shared" si="4"/>
        <v>78.3</v>
      </c>
      <c r="N30" s="56">
        <f t="shared" si="2"/>
        <v>85.259999999999991</v>
      </c>
      <c r="O30" s="56">
        <f t="shared" si="5"/>
        <v>6.9599999999999937</v>
      </c>
      <c r="P30" s="57">
        <v>68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43762</v>
      </c>
      <c r="B31" s="68"/>
      <c r="C31" s="38"/>
      <c r="D31" s="39"/>
      <c r="E31" s="40">
        <f t="shared" si="3"/>
        <v>0</v>
      </c>
      <c r="F31" s="38">
        <v>4</v>
      </c>
      <c r="G31" s="41">
        <v>4</v>
      </c>
      <c r="H31" s="40">
        <f t="shared" si="0"/>
        <v>60.319999999999993</v>
      </c>
      <c r="I31" s="42">
        <v>2</v>
      </c>
      <c r="J31" s="42">
        <v>2.5</v>
      </c>
      <c r="K31" s="40">
        <f t="shared" si="1"/>
        <v>30.74</v>
      </c>
      <c r="L31" s="55">
        <v>0</v>
      </c>
      <c r="M31" s="56">
        <f t="shared" si="4"/>
        <v>85.259999999999991</v>
      </c>
      <c r="N31" s="56">
        <f t="shared" si="2"/>
        <v>91.059999999999988</v>
      </c>
      <c r="O31" s="56">
        <f t="shared" si="5"/>
        <v>5.7999999999999972</v>
      </c>
      <c r="P31" s="57">
        <v>68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43763</v>
      </c>
      <c r="B32" s="68"/>
      <c r="C32" s="38"/>
      <c r="D32" s="39"/>
      <c r="E32" s="40">
        <f t="shared" si="3"/>
        <v>0</v>
      </c>
      <c r="F32" s="38">
        <v>4</v>
      </c>
      <c r="G32" s="41">
        <v>8.5</v>
      </c>
      <c r="H32" s="40">
        <f t="shared" si="0"/>
        <v>65.539999999999992</v>
      </c>
      <c r="I32" s="42">
        <v>2</v>
      </c>
      <c r="J32" s="42">
        <v>2.5</v>
      </c>
      <c r="K32" s="40">
        <f t="shared" si="1"/>
        <v>30.74</v>
      </c>
      <c r="L32" s="55">
        <v>0</v>
      </c>
      <c r="M32" s="56">
        <f t="shared" si="4"/>
        <v>91.059999999999988</v>
      </c>
      <c r="N32" s="56">
        <f t="shared" si="2"/>
        <v>96.279999999999987</v>
      </c>
      <c r="O32" s="56">
        <f t="shared" si="5"/>
        <v>5.2199999999999989</v>
      </c>
      <c r="P32" s="57">
        <v>69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43764</v>
      </c>
      <c r="B33" s="68"/>
      <c r="C33" s="38"/>
      <c r="D33" s="39"/>
      <c r="E33" s="40">
        <f t="shared" si="3"/>
        <v>0</v>
      </c>
      <c r="F33" s="38">
        <v>5</v>
      </c>
      <c r="G33" s="41">
        <v>2</v>
      </c>
      <c r="H33" s="40">
        <f t="shared" si="0"/>
        <v>71.92</v>
      </c>
      <c r="I33" s="42">
        <v>2</v>
      </c>
      <c r="J33" s="42">
        <v>2.5</v>
      </c>
      <c r="K33" s="40">
        <f t="shared" si="1"/>
        <v>30.74</v>
      </c>
      <c r="L33" s="55">
        <v>0</v>
      </c>
      <c r="M33" s="56">
        <f t="shared" si="4"/>
        <v>96.279999999999987</v>
      </c>
      <c r="N33" s="56">
        <f t="shared" si="2"/>
        <v>102.66</v>
      </c>
      <c r="O33" s="56">
        <f t="shared" si="5"/>
        <v>6.3800000000000097</v>
      </c>
      <c r="P33" s="57">
        <v>67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43765</v>
      </c>
      <c r="B34" s="68"/>
      <c r="C34" s="38"/>
      <c r="D34" s="39"/>
      <c r="E34" s="40">
        <f t="shared" si="3"/>
        <v>0</v>
      </c>
      <c r="F34" s="38">
        <v>5</v>
      </c>
      <c r="G34" s="41">
        <v>8.5</v>
      </c>
      <c r="H34" s="40">
        <f t="shared" si="0"/>
        <v>79.459999999999994</v>
      </c>
      <c r="I34" s="42">
        <v>2</v>
      </c>
      <c r="J34" s="42">
        <v>2.5</v>
      </c>
      <c r="K34" s="40">
        <f t="shared" si="1"/>
        <v>30.74</v>
      </c>
      <c r="L34" s="55">
        <v>0</v>
      </c>
      <c r="M34" s="56">
        <f t="shared" si="4"/>
        <v>102.66</v>
      </c>
      <c r="N34" s="56">
        <f t="shared" si="2"/>
        <v>110.19999999999999</v>
      </c>
      <c r="O34" s="56">
        <f t="shared" si="5"/>
        <v>7.539999999999992</v>
      </c>
      <c r="P34" s="57">
        <v>68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129.34</v>
      </c>
      <c r="AI34" s="36"/>
    </row>
    <row r="35" spans="1:35" x14ac:dyDescent="0.2">
      <c r="A35" s="110">
        <v>43766</v>
      </c>
      <c r="B35" s="68"/>
      <c r="C35" s="38"/>
      <c r="D35" s="39"/>
      <c r="E35" s="40">
        <f t="shared" si="3"/>
        <v>0</v>
      </c>
      <c r="F35" s="38">
        <v>6</v>
      </c>
      <c r="G35" s="41">
        <v>3</v>
      </c>
      <c r="H35" s="40">
        <f t="shared" si="0"/>
        <v>87</v>
      </c>
      <c r="I35" s="42">
        <v>2</v>
      </c>
      <c r="J35" s="42">
        <v>2.5</v>
      </c>
      <c r="K35" s="40">
        <f t="shared" si="1"/>
        <v>30.74</v>
      </c>
      <c r="L35" s="55">
        <v>0</v>
      </c>
      <c r="M35" s="56">
        <f t="shared" si="4"/>
        <v>110.19999999999999</v>
      </c>
      <c r="N35" s="56">
        <f t="shared" si="2"/>
        <v>117.74</v>
      </c>
      <c r="O35" s="56">
        <f t="shared" si="5"/>
        <v>7.5400000000000063</v>
      </c>
      <c r="P35" s="57">
        <v>67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169.36</v>
      </c>
      <c r="AI35" s="36"/>
    </row>
    <row r="36" spans="1:35" x14ac:dyDescent="0.2">
      <c r="A36" s="110">
        <v>43767</v>
      </c>
      <c r="B36" s="68"/>
      <c r="C36" s="38"/>
      <c r="D36" s="39"/>
      <c r="E36" s="40">
        <f t="shared" si="3"/>
        <v>0</v>
      </c>
      <c r="F36" s="38">
        <v>6</v>
      </c>
      <c r="G36" s="41">
        <v>5</v>
      </c>
      <c r="H36" s="40">
        <f t="shared" si="0"/>
        <v>89.32</v>
      </c>
      <c r="I36" s="42">
        <v>2</v>
      </c>
      <c r="J36" s="42">
        <v>2.5</v>
      </c>
      <c r="K36" s="40">
        <f t="shared" si="1"/>
        <v>30.74</v>
      </c>
      <c r="L36" s="55">
        <v>0</v>
      </c>
      <c r="M36" s="56">
        <f t="shared" si="4"/>
        <v>117.74</v>
      </c>
      <c r="N36" s="56">
        <f t="shared" si="2"/>
        <v>120.05999999999999</v>
      </c>
      <c r="O36" s="56">
        <f t="shared" si="5"/>
        <v>2.3199999999999932</v>
      </c>
      <c r="P36" s="57">
        <v>25</v>
      </c>
      <c r="Q36" s="58"/>
      <c r="R36" s="54"/>
      <c r="S36" s="54"/>
      <c r="T36" s="59"/>
      <c r="U36" s="60"/>
      <c r="V36" s="54">
        <v>12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298.7</v>
      </c>
      <c r="AI36" s="36" t="s">
        <v>76</v>
      </c>
    </row>
    <row r="37" spans="1:35" x14ac:dyDescent="0.2">
      <c r="A37" s="110">
        <v>43768</v>
      </c>
      <c r="B37" s="68"/>
      <c r="C37" s="38"/>
      <c r="D37" s="39"/>
      <c r="E37" s="40">
        <f t="shared" si="3"/>
        <v>0</v>
      </c>
      <c r="F37" s="38">
        <v>6</v>
      </c>
      <c r="G37" s="41">
        <v>7</v>
      </c>
      <c r="H37" s="40">
        <f t="shared" si="0"/>
        <v>91.64</v>
      </c>
      <c r="I37" s="42">
        <v>2</v>
      </c>
      <c r="J37" s="42">
        <v>2.5</v>
      </c>
      <c r="K37" s="40">
        <f t="shared" si="1"/>
        <v>30.74</v>
      </c>
      <c r="L37" s="55">
        <v>0</v>
      </c>
      <c r="M37" s="56">
        <f>E36+H36+K36</f>
        <v>120.05999999999999</v>
      </c>
      <c r="N37" s="56">
        <f t="shared" si="2"/>
        <v>122.38</v>
      </c>
      <c r="O37" s="56">
        <f t="shared" si="5"/>
        <v>2.3200000000000074</v>
      </c>
      <c r="P37" s="57">
        <v>56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85.84</v>
      </c>
      <c r="AI37" s="36"/>
    </row>
    <row r="38" spans="1:35" x14ac:dyDescent="0.2">
      <c r="A38" s="110">
        <v>43769</v>
      </c>
      <c r="B38" s="68"/>
      <c r="C38" s="38"/>
      <c r="D38" s="39"/>
      <c r="E38" s="40">
        <f t="shared" si="3"/>
        <v>0</v>
      </c>
      <c r="F38" s="38">
        <v>7</v>
      </c>
      <c r="G38" s="41">
        <v>1</v>
      </c>
      <c r="H38" s="40">
        <f t="shared" si="0"/>
        <v>98.6</v>
      </c>
      <c r="I38" s="42">
        <v>2</v>
      </c>
      <c r="J38" s="42">
        <v>2.5</v>
      </c>
      <c r="K38" s="40">
        <f t="shared" si="1"/>
        <v>30.74</v>
      </c>
      <c r="L38" s="55">
        <v>0</v>
      </c>
      <c r="M38" s="56">
        <f t="shared" si="4"/>
        <v>122.38</v>
      </c>
      <c r="N38" s="56">
        <f t="shared" si="2"/>
        <v>129.34</v>
      </c>
      <c r="O38" s="56">
        <f t="shared" si="5"/>
        <v>6.960000000000008</v>
      </c>
      <c r="P38" s="57">
        <v>68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212.86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169.36</v>
      </c>
      <c r="M40" s="95"/>
      <c r="N40" s="56"/>
      <c r="O40" s="56">
        <f>SUM(O8:O39)</f>
        <v>212.85999999999999</v>
      </c>
      <c r="P40" s="56">
        <f>SUM(P8:P39)</f>
        <v>2072</v>
      </c>
      <c r="Q40" s="96">
        <f>SUM(Q8:Q39)</f>
        <v>0</v>
      </c>
      <c r="R40" s="97"/>
      <c r="S40" s="98"/>
      <c r="T40" s="99"/>
      <c r="U40" s="100"/>
      <c r="V40" s="101">
        <f>SUM(V8:V39)</f>
        <v>12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505" yWindow="684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I40"/>
  <sheetViews>
    <sheetView tabSelected="1" zoomScaleNormal="100" workbookViewId="0">
      <selection activeCell="AH39" sqref="AH3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7.42578125" customWidth="1"/>
    <col min="7" max="7" width="10.710937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77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7</v>
      </c>
      <c r="G7" s="41">
        <v>1</v>
      </c>
      <c r="H7" s="40">
        <f>(F7*12+G7)*1.16</f>
        <v>98.6</v>
      </c>
      <c r="I7" s="42">
        <v>2</v>
      </c>
      <c r="J7" s="42">
        <v>2.5</v>
      </c>
      <c r="K7" s="40">
        <f>(I7*12+J7)*1.16</f>
        <v>30.74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43770</v>
      </c>
      <c r="B8" s="53"/>
      <c r="C8" s="38"/>
      <c r="D8" s="39">
        <v>6</v>
      </c>
      <c r="E8" s="40">
        <v>0</v>
      </c>
      <c r="F8" s="38">
        <v>7</v>
      </c>
      <c r="G8" s="41">
        <v>6</v>
      </c>
      <c r="H8" s="40">
        <f t="shared" ref="H8:H38" si="0">(F8*12+G8)*1.16</f>
        <v>104.39999999999999</v>
      </c>
      <c r="I8" s="42">
        <v>2</v>
      </c>
      <c r="J8" s="42">
        <v>2.5</v>
      </c>
      <c r="K8" s="40">
        <f t="shared" ref="K8:K38" si="1">(I8*12+J8)*1.16</f>
        <v>30.74</v>
      </c>
      <c r="L8" s="55">
        <v>0</v>
      </c>
      <c r="M8" s="56">
        <f>+H7+K7</f>
        <v>129.34</v>
      </c>
      <c r="N8" s="56">
        <f t="shared" ref="N8:N38" si="2">E8+H8+K8</f>
        <v>135.13999999999999</v>
      </c>
      <c r="O8" s="56">
        <f>IF(N8=0,0,IF(L8&gt;0,(E8+H8+K8)-(M8-L8),(E8+H8+K8)-(H7+K7)))</f>
        <v>5.7999999999999829</v>
      </c>
      <c r="P8" s="57">
        <v>68</v>
      </c>
      <c r="Q8" s="58"/>
      <c r="R8" s="54"/>
      <c r="S8" s="54"/>
      <c r="T8" s="59"/>
      <c r="U8" s="60"/>
      <c r="V8" s="54">
        <v>0</v>
      </c>
      <c r="W8" s="61"/>
      <c r="X8" s="62">
        <v>43796</v>
      </c>
      <c r="Y8" s="63">
        <v>12279</v>
      </c>
      <c r="Z8" s="54">
        <v>2424507</v>
      </c>
      <c r="AA8" s="38">
        <v>14</v>
      </c>
      <c r="AB8" s="64">
        <v>5.75</v>
      </c>
      <c r="AC8" s="38">
        <v>2</v>
      </c>
      <c r="AD8" s="64">
        <v>2.5</v>
      </c>
      <c r="AE8" s="54">
        <v>26</v>
      </c>
      <c r="AF8" s="54">
        <v>0.1</v>
      </c>
      <c r="AG8" s="54">
        <v>74</v>
      </c>
      <c r="AH8" s="112">
        <v>170.81</v>
      </c>
      <c r="AI8" s="36"/>
    </row>
    <row r="9" spans="1:35" x14ac:dyDescent="0.2">
      <c r="A9" s="110">
        <v>43771</v>
      </c>
      <c r="B9" s="68"/>
      <c r="C9" s="38"/>
      <c r="D9" s="39"/>
      <c r="E9" s="40">
        <f t="shared" ref="E9:E38" si="3">(C9*12+D9)*1.16</f>
        <v>0</v>
      </c>
      <c r="F9" s="38">
        <v>7</v>
      </c>
      <c r="G9" s="41">
        <v>7</v>
      </c>
      <c r="H9" s="40">
        <f t="shared" si="0"/>
        <v>105.55999999999999</v>
      </c>
      <c r="I9" s="42">
        <v>2</v>
      </c>
      <c r="J9" s="42">
        <v>2.5</v>
      </c>
      <c r="K9" s="40">
        <f t="shared" si="1"/>
        <v>30.74</v>
      </c>
      <c r="L9" s="55">
        <v>0</v>
      </c>
      <c r="M9" s="56">
        <f t="shared" ref="M9:M38" si="4">E8+H8+K8</f>
        <v>135.13999999999999</v>
      </c>
      <c r="N9" s="56">
        <f t="shared" si="2"/>
        <v>136.29999999999998</v>
      </c>
      <c r="O9" s="56">
        <f>IF(N9=0,0,IF(L9&gt;0,(E9+H9+K9)-(M9-L9),(E9+H9+K9)-(E8+H8+K8)))</f>
        <v>1.1599999999999966</v>
      </c>
      <c r="P9" s="57">
        <v>12</v>
      </c>
      <c r="Q9" s="58"/>
      <c r="R9" s="54"/>
      <c r="S9" s="54"/>
      <c r="T9" s="59"/>
      <c r="U9" s="60"/>
      <c r="V9" s="54">
        <v>18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 t="s">
        <v>78</v>
      </c>
    </row>
    <row r="10" spans="1:35" x14ac:dyDescent="0.2">
      <c r="A10" s="110">
        <v>43772</v>
      </c>
      <c r="B10" s="68"/>
      <c r="C10" s="38"/>
      <c r="D10" s="39"/>
      <c r="E10" s="40">
        <f t="shared" si="3"/>
        <v>0</v>
      </c>
      <c r="F10" s="38">
        <v>7</v>
      </c>
      <c r="G10" s="41">
        <v>7</v>
      </c>
      <c r="H10" s="40">
        <f t="shared" si="0"/>
        <v>105.55999999999999</v>
      </c>
      <c r="I10" s="42">
        <v>2</v>
      </c>
      <c r="J10" s="42">
        <v>2.5</v>
      </c>
      <c r="K10" s="40">
        <f t="shared" si="1"/>
        <v>30.74</v>
      </c>
      <c r="L10" s="55">
        <v>0</v>
      </c>
      <c r="M10" s="56">
        <f t="shared" si="4"/>
        <v>136.29999999999998</v>
      </c>
      <c r="N10" s="56">
        <f t="shared" si="2"/>
        <v>136.29999999999998</v>
      </c>
      <c r="O10" s="56">
        <f t="shared" ref="O10:O38" si="5">IF(N10=0,0,IF(L10&gt;0,(E10+H10+K10)-(M10-L10),(E10+H10+K10)-(E9+H9+K9)))</f>
        <v>0</v>
      </c>
      <c r="P10" s="57">
        <v>0</v>
      </c>
      <c r="Q10" s="58"/>
      <c r="R10" s="54"/>
      <c r="S10" s="54"/>
      <c r="T10" s="59"/>
      <c r="U10" s="60"/>
      <c r="V10" s="54">
        <v>24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 t="s">
        <v>78</v>
      </c>
    </row>
    <row r="11" spans="1:35" x14ac:dyDescent="0.2">
      <c r="A11" s="110">
        <v>43773</v>
      </c>
      <c r="B11" s="68"/>
      <c r="C11" s="38"/>
      <c r="D11" s="39"/>
      <c r="E11" s="40">
        <f t="shared" si="3"/>
        <v>0</v>
      </c>
      <c r="F11" s="38">
        <v>7</v>
      </c>
      <c r="G11" s="41">
        <v>7</v>
      </c>
      <c r="H11" s="40">
        <f t="shared" si="0"/>
        <v>105.55999999999999</v>
      </c>
      <c r="I11" s="42">
        <v>2</v>
      </c>
      <c r="J11" s="42">
        <v>2.5</v>
      </c>
      <c r="K11" s="40">
        <f t="shared" si="1"/>
        <v>30.74</v>
      </c>
      <c r="L11" s="55">
        <v>0</v>
      </c>
      <c r="M11" s="56">
        <f t="shared" si="4"/>
        <v>136.29999999999998</v>
      </c>
      <c r="N11" s="56">
        <f t="shared" si="2"/>
        <v>136.29999999999998</v>
      </c>
      <c r="O11" s="56">
        <f t="shared" si="5"/>
        <v>0</v>
      </c>
      <c r="P11" s="57">
        <v>0</v>
      </c>
      <c r="Q11" s="58"/>
      <c r="R11" s="54"/>
      <c r="S11" s="54"/>
      <c r="T11" s="59"/>
      <c r="U11" s="60"/>
      <c r="V11" s="54">
        <v>24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 t="s">
        <v>78</v>
      </c>
    </row>
    <row r="12" spans="1:35" x14ac:dyDescent="0.2">
      <c r="A12" s="110">
        <v>43774</v>
      </c>
      <c r="B12" s="68"/>
      <c r="C12" s="38"/>
      <c r="D12" s="39"/>
      <c r="E12" s="40">
        <f t="shared" si="3"/>
        <v>0</v>
      </c>
      <c r="F12" s="38">
        <v>7</v>
      </c>
      <c r="G12" s="41">
        <v>7</v>
      </c>
      <c r="H12" s="40">
        <f t="shared" si="0"/>
        <v>105.55999999999999</v>
      </c>
      <c r="I12" s="42">
        <v>2</v>
      </c>
      <c r="J12" s="42">
        <v>2.5</v>
      </c>
      <c r="K12" s="40">
        <f t="shared" si="1"/>
        <v>30.74</v>
      </c>
      <c r="L12" s="55">
        <v>0</v>
      </c>
      <c r="M12" s="56">
        <f t="shared" si="4"/>
        <v>136.29999999999998</v>
      </c>
      <c r="N12" s="56">
        <f t="shared" si="2"/>
        <v>136.29999999999998</v>
      </c>
      <c r="O12" s="56">
        <f t="shared" si="5"/>
        <v>0</v>
      </c>
      <c r="P12" s="57">
        <v>0</v>
      </c>
      <c r="Q12" s="58"/>
      <c r="R12" s="54"/>
      <c r="S12" s="54"/>
      <c r="T12" s="59"/>
      <c r="U12" s="60"/>
      <c r="V12" s="54">
        <v>24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 t="s">
        <v>78</v>
      </c>
    </row>
    <row r="13" spans="1:35" x14ac:dyDescent="0.2">
      <c r="A13" s="110">
        <v>43775</v>
      </c>
      <c r="B13" s="68"/>
      <c r="C13" s="38"/>
      <c r="D13" s="39"/>
      <c r="E13" s="40">
        <f t="shared" si="3"/>
        <v>0</v>
      </c>
      <c r="F13" s="38">
        <v>7</v>
      </c>
      <c r="G13" s="41">
        <v>7</v>
      </c>
      <c r="H13" s="40">
        <f t="shared" si="0"/>
        <v>105.55999999999999</v>
      </c>
      <c r="I13" s="42">
        <v>2</v>
      </c>
      <c r="J13" s="42">
        <v>2.5</v>
      </c>
      <c r="K13" s="40">
        <f t="shared" si="1"/>
        <v>30.74</v>
      </c>
      <c r="L13" s="55">
        <v>0</v>
      </c>
      <c r="M13" s="56">
        <f t="shared" si="4"/>
        <v>136.29999999999998</v>
      </c>
      <c r="N13" s="56">
        <f t="shared" si="2"/>
        <v>136.29999999999998</v>
      </c>
      <c r="O13" s="56">
        <f t="shared" si="5"/>
        <v>0</v>
      </c>
      <c r="P13" s="57">
        <v>0</v>
      </c>
      <c r="Q13" s="58"/>
      <c r="R13" s="54"/>
      <c r="S13" s="54"/>
      <c r="T13" s="59"/>
      <c r="U13" s="60"/>
      <c r="V13" s="54">
        <v>24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 t="s">
        <v>78</v>
      </c>
    </row>
    <row r="14" spans="1:35" x14ac:dyDescent="0.2">
      <c r="A14" s="110">
        <v>43776</v>
      </c>
      <c r="B14" s="68"/>
      <c r="C14" s="38"/>
      <c r="D14" s="39"/>
      <c r="E14" s="40">
        <f t="shared" si="3"/>
        <v>0</v>
      </c>
      <c r="F14" s="38">
        <v>7</v>
      </c>
      <c r="G14" s="41">
        <v>7</v>
      </c>
      <c r="H14" s="40">
        <f t="shared" si="0"/>
        <v>105.55999999999999</v>
      </c>
      <c r="I14" s="42">
        <v>2</v>
      </c>
      <c r="J14" s="42">
        <v>2.5</v>
      </c>
      <c r="K14" s="40">
        <f t="shared" si="1"/>
        <v>30.74</v>
      </c>
      <c r="L14" s="55">
        <v>0</v>
      </c>
      <c r="M14" s="56">
        <f t="shared" si="4"/>
        <v>136.29999999999998</v>
      </c>
      <c r="N14" s="56">
        <f t="shared" si="2"/>
        <v>136.29999999999998</v>
      </c>
      <c r="O14" s="56">
        <f t="shared" si="5"/>
        <v>0</v>
      </c>
      <c r="P14" s="57">
        <v>0</v>
      </c>
      <c r="Q14" s="58"/>
      <c r="R14" s="54"/>
      <c r="S14" s="54"/>
      <c r="T14" s="59"/>
      <c r="U14" s="60"/>
      <c r="V14" s="54">
        <v>24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 t="s">
        <v>78</v>
      </c>
    </row>
    <row r="15" spans="1:35" x14ac:dyDescent="0.2">
      <c r="A15" s="110">
        <v>43777</v>
      </c>
      <c r="B15" s="68"/>
      <c r="C15" s="38"/>
      <c r="D15" s="39"/>
      <c r="E15" s="40">
        <f t="shared" si="3"/>
        <v>0</v>
      </c>
      <c r="F15" s="38">
        <v>7</v>
      </c>
      <c r="G15" s="41">
        <v>7</v>
      </c>
      <c r="H15" s="40">
        <f t="shared" si="0"/>
        <v>105.55999999999999</v>
      </c>
      <c r="I15" s="42">
        <v>2</v>
      </c>
      <c r="J15" s="42">
        <v>2.5</v>
      </c>
      <c r="K15" s="40">
        <f t="shared" si="1"/>
        <v>30.74</v>
      </c>
      <c r="L15" s="55">
        <v>0</v>
      </c>
      <c r="M15" s="56">
        <f t="shared" si="4"/>
        <v>136.29999999999998</v>
      </c>
      <c r="N15" s="56">
        <f t="shared" si="2"/>
        <v>136.29999999999998</v>
      </c>
      <c r="O15" s="56">
        <f t="shared" si="5"/>
        <v>0</v>
      </c>
      <c r="P15" s="57">
        <v>0</v>
      </c>
      <c r="Q15" s="58"/>
      <c r="R15" s="54"/>
      <c r="S15" s="54"/>
      <c r="T15" s="59"/>
      <c r="U15" s="60"/>
      <c r="V15" s="54">
        <v>16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 t="s">
        <v>79</v>
      </c>
    </row>
    <row r="16" spans="1:35" x14ac:dyDescent="0.2">
      <c r="A16" s="110">
        <v>43778</v>
      </c>
      <c r="B16" s="68"/>
      <c r="C16" s="38"/>
      <c r="D16" s="39"/>
      <c r="E16" s="40">
        <f t="shared" si="3"/>
        <v>0</v>
      </c>
      <c r="F16" s="38">
        <v>7</v>
      </c>
      <c r="G16" s="41">
        <v>8</v>
      </c>
      <c r="H16" s="40">
        <f t="shared" si="0"/>
        <v>106.72</v>
      </c>
      <c r="I16" s="42">
        <v>2</v>
      </c>
      <c r="J16" s="42">
        <v>2.5</v>
      </c>
      <c r="K16" s="40">
        <f t="shared" si="1"/>
        <v>30.74</v>
      </c>
      <c r="L16" s="55">
        <v>0</v>
      </c>
      <c r="M16" s="56">
        <f t="shared" si="4"/>
        <v>136.29999999999998</v>
      </c>
      <c r="N16" s="56">
        <f t="shared" si="2"/>
        <v>137.46</v>
      </c>
      <c r="O16" s="56">
        <f t="shared" si="5"/>
        <v>1.160000000000025</v>
      </c>
      <c r="P16" s="57">
        <v>85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43779</v>
      </c>
      <c r="B17" s="68"/>
      <c r="C17" s="38"/>
      <c r="D17" s="39"/>
      <c r="E17" s="40">
        <f t="shared" si="3"/>
        <v>0</v>
      </c>
      <c r="F17" s="38">
        <v>8</v>
      </c>
      <c r="G17" s="41">
        <v>1</v>
      </c>
      <c r="H17" s="40">
        <f t="shared" si="0"/>
        <v>112.52</v>
      </c>
      <c r="I17" s="42">
        <v>2</v>
      </c>
      <c r="J17" s="42">
        <v>2.5</v>
      </c>
      <c r="K17" s="40">
        <f t="shared" si="1"/>
        <v>30.74</v>
      </c>
      <c r="L17" s="55">
        <v>0</v>
      </c>
      <c r="M17" s="56">
        <f t="shared" si="4"/>
        <v>137.46</v>
      </c>
      <c r="N17" s="56">
        <f t="shared" si="2"/>
        <v>143.26</v>
      </c>
      <c r="O17" s="56">
        <f t="shared" si="5"/>
        <v>5.7999999999999829</v>
      </c>
      <c r="P17" s="57">
        <v>77</v>
      </c>
      <c r="Q17" s="58"/>
      <c r="R17" s="54"/>
      <c r="S17" s="54"/>
      <c r="T17" s="59"/>
      <c r="U17" s="60"/>
      <c r="V17" s="54">
        <v>0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/>
    </row>
    <row r="18" spans="1:35" x14ac:dyDescent="0.2">
      <c r="A18" s="110">
        <v>43780</v>
      </c>
      <c r="B18" s="68"/>
      <c r="C18" s="38"/>
      <c r="D18" s="39"/>
      <c r="E18" s="40">
        <f t="shared" si="3"/>
        <v>0</v>
      </c>
      <c r="F18" s="38">
        <v>8</v>
      </c>
      <c r="G18" s="41">
        <v>8</v>
      </c>
      <c r="H18" s="40">
        <f t="shared" si="0"/>
        <v>120.63999999999999</v>
      </c>
      <c r="I18" s="42">
        <v>2</v>
      </c>
      <c r="J18" s="42">
        <v>2.5</v>
      </c>
      <c r="K18" s="40">
        <f t="shared" si="1"/>
        <v>30.74</v>
      </c>
      <c r="L18" s="55">
        <v>0</v>
      </c>
      <c r="M18" s="56">
        <f t="shared" si="4"/>
        <v>143.26</v>
      </c>
      <c r="N18" s="56">
        <f t="shared" si="2"/>
        <v>151.38</v>
      </c>
      <c r="O18" s="56">
        <f t="shared" si="5"/>
        <v>8.1200000000000045</v>
      </c>
      <c r="P18" s="57">
        <v>79</v>
      </c>
      <c r="Q18" s="58"/>
      <c r="R18" s="54"/>
      <c r="S18" s="54"/>
      <c r="T18" s="59"/>
      <c r="U18" s="60"/>
      <c r="V18" s="54">
        <v>0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/>
    </row>
    <row r="19" spans="1:35" x14ac:dyDescent="0.2">
      <c r="A19" s="110">
        <v>43781</v>
      </c>
      <c r="B19" s="68"/>
      <c r="C19" s="38"/>
      <c r="D19" s="39"/>
      <c r="E19" s="40">
        <f t="shared" si="3"/>
        <v>0</v>
      </c>
      <c r="F19" s="38">
        <v>9</v>
      </c>
      <c r="G19" s="41">
        <v>2</v>
      </c>
      <c r="H19" s="40">
        <f t="shared" si="0"/>
        <v>127.6</v>
      </c>
      <c r="I19" s="42">
        <v>2</v>
      </c>
      <c r="J19" s="42">
        <v>2.5</v>
      </c>
      <c r="K19" s="40">
        <f t="shared" si="1"/>
        <v>30.74</v>
      </c>
      <c r="L19" s="55">
        <v>0</v>
      </c>
      <c r="M19" s="56">
        <f t="shared" si="4"/>
        <v>151.38</v>
      </c>
      <c r="N19" s="56">
        <f t="shared" si="2"/>
        <v>158.34</v>
      </c>
      <c r="O19" s="56">
        <f t="shared" si="5"/>
        <v>6.960000000000008</v>
      </c>
      <c r="P19" s="57">
        <v>78</v>
      </c>
      <c r="Q19" s="58"/>
      <c r="R19" s="54"/>
      <c r="S19" s="54"/>
      <c r="T19" s="59"/>
      <c r="U19" s="60"/>
      <c r="V19" s="54">
        <v>0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/>
    </row>
    <row r="20" spans="1:35" x14ac:dyDescent="0.2">
      <c r="A20" s="110">
        <v>43782</v>
      </c>
      <c r="B20" s="68"/>
      <c r="C20" s="38"/>
      <c r="D20" s="39"/>
      <c r="E20" s="40">
        <f t="shared" si="3"/>
        <v>0</v>
      </c>
      <c r="F20" s="38">
        <v>9</v>
      </c>
      <c r="G20" s="41">
        <v>8</v>
      </c>
      <c r="H20" s="40">
        <f t="shared" si="0"/>
        <v>134.56</v>
      </c>
      <c r="I20" s="42">
        <v>2</v>
      </c>
      <c r="J20" s="42">
        <v>2.5</v>
      </c>
      <c r="K20" s="40">
        <f t="shared" si="1"/>
        <v>30.74</v>
      </c>
      <c r="L20" s="55">
        <v>0</v>
      </c>
      <c r="M20" s="56">
        <f t="shared" si="4"/>
        <v>158.34</v>
      </c>
      <c r="N20" s="56">
        <f t="shared" si="2"/>
        <v>165.3</v>
      </c>
      <c r="O20" s="56">
        <f t="shared" si="5"/>
        <v>6.960000000000008</v>
      </c>
      <c r="P20" s="57">
        <v>75</v>
      </c>
      <c r="Q20" s="58"/>
      <c r="R20" s="54"/>
      <c r="S20" s="54"/>
      <c r="T20" s="59"/>
      <c r="U20" s="60"/>
      <c r="V20" s="54">
        <v>0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/>
    </row>
    <row r="21" spans="1:35" x14ac:dyDescent="0.2">
      <c r="A21" s="110">
        <v>43783</v>
      </c>
      <c r="B21" s="68"/>
      <c r="C21" s="38"/>
      <c r="D21" s="39"/>
      <c r="E21" s="40">
        <f t="shared" si="3"/>
        <v>0</v>
      </c>
      <c r="F21" s="38">
        <v>10</v>
      </c>
      <c r="G21" s="41">
        <v>3</v>
      </c>
      <c r="H21" s="40">
        <f t="shared" si="0"/>
        <v>142.67999999999998</v>
      </c>
      <c r="I21" s="42">
        <v>2</v>
      </c>
      <c r="J21" s="42">
        <v>2.5</v>
      </c>
      <c r="K21" s="40">
        <f t="shared" si="1"/>
        <v>30.74</v>
      </c>
      <c r="L21" s="55">
        <v>0</v>
      </c>
      <c r="M21" s="56">
        <f t="shared" si="4"/>
        <v>165.3</v>
      </c>
      <c r="N21" s="56">
        <f t="shared" si="2"/>
        <v>173.42</v>
      </c>
      <c r="O21" s="56">
        <f t="shared" si="5"/>
        <v>8.1199999999999761</v>
      </c>
      <c r="P21" s="57">
        <v>74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43784</v>
      </c>
      <c r="B22" s="68"/>
      <c r="C22" s="38"/>
      <c r="D22" s="39"/>
      <c r="E22" s="40">
        <f t="shared" si="3"/>
        <v>0</v>
      </c>
      <c r="F22" s="38">
        <v>10</v>
      </c>
      <c r="G22" s="41">
        <v>10</v>
      </c>
      <c r="H22" s="40">
        <f t="shared" si="0"/>
        <v>150.79999999999998</v>
      </c>
      <c r="I22" s="42">
        <v>2</v>
      </c>
      <c r="J22" s="42">
        <v>2.5</v>
      </c>
      <c r="K22" s="40">
        <f t="shared" si="1"/>
        <v>30.74</v>
      </c>
      <c r="L22" s="55">
        <v>0</v>
      </c>
      <c r="M22" s="56">
        <f t="shared" si="4"/>
        <v>173.42</v>
      </c>
      <c r="N22" s="56">
        <f t="shared" si="2"/>
        <v>181.54</v>
      </c>
      <c r="O22" s="56">
        <f t="shared" si="5"/>
        <v>8.1200000000000045</v>
      </c>
      <c r="P22" s="57">
        <v>79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43785</v>
      </c>
      <c r="B23" s="68"/>
      <c r="C23" s="38"/>
      <c r="D23" s="39"/>
      <c r="E23" s="40">
        <f t="shared" si="3"/>
        <v>0</v>
      </c>
      <c r="F23" s="38">
        <v>11</v>
      </c>
      <c r="G23" s="41">
        <v>4</v>
      </c>
      <c r="H23" s="40">
        <f t="shared" si="0"/>
        <v>157.76</v>
      </c>
      <c r="I23" s="42">
        <v>2</v>
      </c>
      <c r="J23" s="42">
        <v>2.5</v>
      </c>
      <c r="K23" s="40">
        <f t="shared" si="1"/>
        <v>30.74</v>
      </c>
      <c r="L23" s="55">
        <v>0</v>
      </c>
      <c r="M23" s="56">
        <f t="shared" si="4"/>
        <v>181.54</v>
      </c>
      <c r="N23" s="56">
        <f t="shared" si="2"/>
        <v>188.5</v>
      </c>
      <c r="O23" s="56">
        <f t="shared" si="5"/>
        <v>6.960000000000008</v>
      </c>
      <c r="P23" s="57">
        <v>78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43786</v>
      </c>
      <c r="B24" s="68"/>
      <c r="C24" s="38"/>
      <c r="D24" s="39"/>
      <c r="E24" s="40">
        <f t="shared" si="3"/>
        <v>0</v>
      </c>
      <c r="F24" s="38">
        <v>11</v>
      </c>
      <c r="G24" s="41">
        <v>11</v>
      </c>
      <c r="H24" s="40">
        <f t="shared" si="0"/>
        <v>165.88</v>
      </c>
      <c r="I24" s="42">
        <v>2</v>
      </c>
      <c r="J24" s="42">
        <v>2.5</v>
      </c>
      <c r="K24" s="40">
        <f t="shared" si="1"/>
        <v>30.74</v>
      </c>
      <c r="L24" s="55">
        <v>0</v>
      </c>
      <c r="M24" s="56">
        <f t="shared" si="4"/>
        <v>188.5</v>
      </c>
      <c r="N24" s="56">
        <f t="shared" si="2"/>
        <v>196.62</v>
      </c>
      <c r="O24" s="56">
        <f t="shared" si="5"/>
        <v>8.1200000000000045</v>
      </c>
      <c r="P24" s="57">
        <v>77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43787</v>
      </c>
      <c r="B25" s="68"/>
      <c r="C25" s="38"/>
      <c r="D25" s="39"/>
      <c r="E25" s="40">
        <f t="shared" si="3"/>
        <v>0</v>
      </c>
      <c r="F25" s="38">
        <v>12</v>
      </c>
      <c r="G25" s="41">
        <v>5</v>
      </c>
      <c r="H25" s="40">
        <f t="shared" si="0"/>
        <v>172.83999999999997</v>
      </c>
      <c r="I25" s="42">
        <v>2</v>
      </c>
      <c r="J25" s="42">
        <v>2.5</v>
      </c>
      <c r="K25" s="40">
        <f t="shared" si="1"/>
        <v>30.74</v>
      </c>
      <c r="L25" s="55">
        <v>0</v>
      </c>
      <c r="M25" s="56">
        <f t="shared" si="4"/>
        <v>196.62</v>
      </c>
      <c r="N25" s="56">
        <f t="shared" si="2"/>
        <v>203.57999999999998</v>
      </c>
      <c r="O25" s="56">
        <f t="shared" si="5"/>
        <v>6.9599999999999795</v>
      </c>
      <c r="P25" s="57">
        <v>78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170.81</v>
      </c>
      <c r="AI25" s="36"/>
    </row>
    <row r="26" spans="1:35" x14ac:dyDescent="0.2">
      <c r="A26" s="110">
        <v>43788</v>
      </c>
      <c r="B26" s="68"/>
      <c r="C26" s="38"/>
      <c r="D26" s="39"/>
      <c r="E26" s="40">
        <f t="shared" si="3"/>
        <v>0</v>
      </c>
      <c r="F26" s="38">
        <v>12</v>
      </c>
      <c r="G26" s="41">
        <v>11</v>
      </c>
      <c r="H26" s="40">
        <f t="shared" si="0"/>
        <v>179.79999999999998</v>
      </c>
      <c r="I26" s="42">
        <v>2</v>
      </c>
      <c r="J26" s="42">
        <v>2.5</v>
      </c>
      <c r="K26" s="40">
        <f t="shared" si="1"/>
        <v>30.74</v>
      </c>
      <c r="L26" s="55">
        <v>0</v>
      </c>
      <c r="M26" s="56">
        <f t="shared" si="4"/>
        <v>203.57999999999998</v>
      </c>
      <c r="N26" s="56">
        <f t="shared" si="2"/>
        <v>210.54</v>
      </c>
      <c r="O26" s="56">
        <f t="shared" si="5"/>
        <v>6.960000000000008</v>
      </c>
      <c r="P26" s="57">
        <v>77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43789</v>
      </c>
      <c r="B27" s="68"/>
      <c r="C27" s="38"/>
      <c r="D27" s="39"/>
      <c r="E27" s="40">
        <f t="shared" si="3"/>
        <v>0</v>
      </c>
      <c r="F27" s="38">
        <v>13</v>
      </c>
      <c r="G27" s="41">
        <v>6</v>
      </c>
      <c r="H27" s="40">
        <f t="shared" si="0"/>
        <v>187.92</v>
      </c>
      <c r="I27" s="42">
        <v>2</v>
      </c>
      <c r="J27" s="42">
        <v>2.5</v>
      </c>
      <c r="K27" s="40">
        <f t="shared" si="1"/>
        <v>30.74</v>
      </c>
      <c r="L27" s="55">
        <v>0</v>
      </c>
      <c r="M27" s="56">
        <f t="shared" si="4"/>
        <v>210.54</v>
      </c>
      <c r="N27" s="56">
        <f t="shared" si="2"/>
        <v>218.66</v>
      </c>
      <c r="O27" s="56">
        <f t="shared" si="5"/>
        <v>8.1200000000000045</v>
      </c>
      <c r="P27" s="57">
        <v>75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43790</v>
      </c>
      <c r="B28" s="68"/>
      <c r="C28" s="38"/>
      <c r="D28" s="39"/>
      <c r="E28" s="40">
        <f t="shared" si="3"/>
        <v>0</v>
      </c>
      <c r="F28" s="38">
        <v>14</v>
      </c>
      <c r="G28" s="41">
        <v>0.5</v>
      </c>
      <c r="H28" s="40">
        <f t="shared" si="0"/>
        <v>195.45999999999998</v>
      </c>
      <c r="I28" s="42">
        <v>2</v>
      </c>
      <c r="J28" s="42">
        <v>2.5</v>
      </c>
      <c r="K28" s="40">
        <f t="shared" si="1"/>
        <v>30.74</v>
      </c>
      <c r="L28" s="55">
        <v>0</v>
      </c>
      <c r="M28" s="56">
        <f t="shared" si="4"/>
        <v>218.66</v>
      </c>
      <c r="N28" s="56">
        <f t="shared" si="2"/>
        <v>226.2</v>
      </c>
      <c r="O28" s="56">
        <f t="shared" si="5"/>
        <v>7.539999999999992</v>
      </c>
      <c r="P28" s="57">
        <v>76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43791</v>
      </c>
      <c r="B29" s="68"/>
      <c r="C29" s="38"/>
      <c r="D29" s="39"/>
      <c r="E29" s="40">
        <f t="shared" si="3"/>
        <v>0</v>
      </c>
      <c r="F29" s="38">
        <v>14</v>
      </c>
      <c r="G29" s="41">
        <v>4</v>
      </c>
      <c r="H29" s="40">
        <f t="shared" si="0"/>
        <v>199.51999999999998</v>
      </c>
      <c r="I29" s="42">
        <v>2</v>
      </c>
      <c r="J29" s="42">
        <v>5</v>
      </c>
      <c r="K29" s="40">
        <f t="shared" si="1"/>
        <v>33.64</v>
      </c>
      <c r="L29" s="55">
        <v>0</v>
      </c>
      <c r="M29" s="56">
        <f t="shared" si="4"/>
        <v>226.2</v>
      </c>
      <c r="N29" s="56">
        <f t="shared" si="2"/>
        <v>233.15999999999997</v>
      </c>
      <c r="O29" s="56">
        <f t="shared" si="5"/>
        <v>6.9599999999999795</v>
      </c>
      <c r="P29" s="57">
        <v>75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43792</v>
      </c>
      <c r="B30" s="68"/>
      <c r="C30" s="38"/>
      <c r="D30" s="39"/>
      <c r="E30" s="40">
        <f t="shared" si="3"/>
        <v>0</v>
      </c>
      <c r="F30" s="38">
        <v>14</v>
      </c>
      <c r="G30" s="41">
        <v>4</v>
      </c>
      <c r="H30" s="40">
        <f t="shared" si="0"/>
        <v>199.51999999999998</v>
      </c>
      <c r="I30" s="42">
        <v>2</v>
      </c>
      <c r="J30" s="42">
        <v>11</v>
      </c>
      <c r="K30" s="40">
        <f t="shared" si="1"/>
        <v>40.599999999999994</v>
      </c>
      <c r="L30" s="55">
        <v>0</v>
      </c>
      <c r="M30" s="56">
        <f t="shared" si="4"/>
        <v>233.15999999999997</v>
      </c>
      <c r="N30" s="56">
        <f t="shared" si="2"/>
        <v>240.11999999999998</v>
      </c>
      <c r="O30" s="56">
        <f t="shared" si="5"/>
        <v>6.960000000000008</v>
      </c>
      <c r="P30" s="57">
        <v>77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43793</v>
      </c>
      <c r="B31" s="68"/>
      <c r="C31" s="38"/>
      <c r="D31" s="39"/>
      <c r="E31" s="40">
        <f t="shared" si="3"/>
        <v>0</v>
      </c>
      <c r="F31" s="38">
        <v>14</v>
      </c>
      <c r="G31" s="41">
        <v>5</v>
      </c>
      <c r="H31" s="40">
        <f t="shared" si="0"/>
        <v>200.67999999999998</v>
      </c>
      <c r="I31" s="42">
        <v>3</v>
      </c>
      <c r="J31" s="42">
        <v>5</v>
      </c>
      <c r="K31" s="40">
        <f t="shared" si="1"/>
        <v>47.559999999999995</v>
      </c>
      <c r="L31" s="55">
        <v>0</v>
      </c>
      <c r="M31" s="56">
        <f t="shared" si="4"/>
        <v>240.11999999999998</v>
      </c>
      <c r="N31" s="56">
        <f t="shared" si="2"/>
        <v>248.23999999999998</v>
      </c>
      <c r="O31" s="56">
        <f t="shared" si="5"/>
        <v>8.1200000000000045</v>
      </c>
      <c r="P31" s="57">
        <v>73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43794</v>
      </c>
      <c r="B32" s="68"/>
      <c r="C32" s="38"/>
      <c r="D32" s="39"/>
      <c r="E32" s="40">
        <f t="shared" si="3"/>
        <v>0</v>
      </c>
      <c r="F32" s="38">
        <v>14</v>
      </c>
      <c r="G32" s="41">
        <v>5</v>
      </c>
      <c r="H32" s="40">
        <f t="shared" si="0"/>
        <v>200.67999999999998</v>
      </c>
      <c r="I32" s="42">
        <v>3</v>
      </c>
      <c r="J32" s="42">
        <v>11.5</v>
      </c>
      <c r="K32" s="40">
        <f t="shared" si="1"/>
        <v>55.099999999999994</v>
      </c>
      <c r="L32" s="55">
        <v>0</v>
      </c>
      <c r="M32" s="56">
        <f t="shared" si="4"/>
        <v>248.23999999999998</v>
      </c>
      <c r="N32" s="56">
        <f t="shared" si="2"/>
        <v>255.77999999999997</v>
      </c>
      <c r="O32" s="56">
        <f t="shared" si="5"/>
        <v>7.539999999999992</v>
      </c>
      <c r="P32" s="57">
        <v>75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43795</v>
      </c>
      <c r="B33" s="68"/>
      <c r="C33" s="38"/>
      <c r="D33" s="39"/>
      <c r="E33" s="40">
        <f t="shared" si="3"/>
        <v>0</v>
      </c>
      <c r="F33" s="38">
        <v>14</v>
      </c>
      <c r="G33" s="41">
        <v>5.75</v>
      </c>
      <c r="H33" s="40">
        <f t="shared" si="0"/>
        <v>201.54999999999998</v>
      </c>
      <c r="I33" s="42">
        <v>4</v>
      </c>
      <c r="J33" s="42">
        <v>5</v>
      </c>
      <c r="K33" s="40">
        <f t="shared" si="1"/>
        <v>61.48</v>
      </c>
      <c r="L33" s="55">
        <v>0</v>
      </c>
      <c r="M33" s="56">
        <f t="shared" si="4"/>
        <v>255.77999999999997</v>
      </c>
      <c r="N33" s="56">
        <f t="shared" si="2"/>
        <v>263.02999999999997</v>
      </c>
      <c r="O33" s="56">
        <f t="shared" si="5"/>
        <v>7.25</v>
      </c>
      <c r="P33" s="57">
        <v>76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43796</v>
      </c>
      <c r="B34" s="68"/>
      <c r="C34" s="38"/>
      <c r="D34" s="39"/>
      <c r="E34" s="40">
        <f t="shared" si="3"/>
        <v>0</v>
      </c>
      <c r="F34" s="38">
        <v>2</v>
      </c>
      <c r="G34" s="41">
        <v>2.5</v>
      </c>
      <c r="H34" s="40">
        <f t="shared" si="0"/>
        <v>30.74</v>
      </c>
      <c r="I34" s="42">
        <v>4</v>
      </c>
      <c r="J34" s="42">
        <v>11</v>
      </c>
      <c r="K34" s="40">
        <f t="shared" si="1"/>
        <v>68.44</v>
      </c>
      <c r="L34" s="55">
        <v>170.81</v>
      </c>
      <c r="M34" s="56">
        <f t="shared" si="4"/>
        <v>263.02999999999997</v>
      </c>
      <c r="N34" s="56">
        <f t="shared" si="2"/>
        <v>99.179999999999993</v>
      </c>
      <c r="O34" s="56">
        <f t="shared" si="5"/>
        <v>6.9600000000000222</v>
      </c>
      <c r="P34" s="57">
        <v>74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120.64</v>
      </c>
      <c r="AI34" s="36"/>
    </row>
    <row r="35" spans="1:35" x14ac:dyDescent="0.2">
      <c r="A35" s="110">
        <v>43797</v>
      </c>
      <c r="B35" s="68"/>
      <c r="C35" s="38"/>
      <c r="D35" s="39"/>
      <c r="E35" s="40">
        <f t="shared" si="3"/>
        <v>0</v>
      </c>
      <c r="F35" s="38">
        <v>2</v>
      </c>
      <c r="G35" s="41">
        <v>2.5</v>
      </c>
      <c r="H35" s="40">
        <f t="shared" si="0"/>
        <v>30.74</v>
      </c>
      <c r="I35" s="42">
        <v>5</v>
      </c>
      <c r="J35" s="42">
        <v>5</v>
      </c>
      <c r="K35" s="40">
        <f t="shared" si="1"/>
        <v>75.399999999999991</v>
      </c>
      <c r="L35" s="55">
        <v>0</v>
      </c>
      <c r="M35" s="56">
        <f t="shared" si="4"/>
        <v>99.179999999999993</v>
      </c>
      <c r="N35" s="56">
        <f t="shared" si="2"/>
        <v>106.13999999999999</v>
      </c>
      <c r="O35" s="56">
        <f t="shared" si="5"/>
        <v>6.9599999999999937</v>
      </c>
      <c r="P35" s="57">
        <v>75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170.81</v>
      </c>
      <c r="AI35" s="36"/>
    </row>
    <row r="36" spans="1:35" x14ac:dyDescent="0.2">
      <c r="A36" s="110">
        <v>43798</v>
      </c>
      <c r="B36" s="68"/>
      <c r="C36" s="38"/>
      <c r="D36" s="39"/>
      <c r="E36" s="40">
        <f t="shared" si="3"/>
        <v>0</v>
      </c>
      <c r="F36" s="38">
        <v>2</v>
      </c>
      <c r="G36" s="41">
        <v>2.5</v>
      </c>
      <c r="H36" s="40">
        <f t="shared" si="0"/>
        <v>30.74</v>
      </c>
      <c r="I36" s="42">
        <v>5</v>
      </c>
      <c r="J36" s="42">
        <v>11</v>
      </c>
      <c r="K36" s="40">
        <f t="shared" si="1"/>
        <v>82.36</v>
      </c>
      <c r="L36" s="55">
        <v>0</v>
      </c>
      <c r="M36" s="56">
        <f t="shared" si="4"/>
        <v>106.13999999999999</v>
      </c>
      <c r="N36" s="56">
        <f t="shared" si="2"/>
        <v>113.1</v>
      </c>
      <c r="O36" s="56">
        <f t="shared" si="5"/>
        <v>6.960000000000008</v>
      </c>
      <c r="P36" s="57">
        <v>76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291.45</v>
      </c>
      <c r="AI36" s="36"/>
    </row>
    <row r="37" spans="1:35" x14ac:dyDescent="0.2">
      <c r="A37" s="110">
        <v>43799</v>
      </c>
      <c r="B37" s="68"/>
      <c r="C37" s="38"/>
      <c r="D37" s="39"/>
      <c r="E37" s="40">
        <f t="shared" si="3"/>
        <v>0</v>
      </c>
      <c r="F37" s="38">
        <v>2</v>
      </c>
      <c r="G37" s="41">
        <v>2.5</v>
      </c>
      <c r="H37" s="40">
        <f t="shared" si="0"/>
        <v>30.74</v>
      </c>
      <c r="I37" s="42">
        <v>6</v>
      </c>
      <c r="J37" s="42">
        <v>5.5</v>
      </c>
      <c r="K37" s="40">
        <f t="shared" si="1"/>
        <v>89.899999999999991</v>
      </c>
      <c r="L37" s="55">
        <v>0</v>
      </c>
      <c r="M37" s="56">
        <f>E36+H36+K36</f>
        <v>113.1</v>
      </c>
      <c r="N37" s="56">
        <f t="shared" si="2"/>
        <v>120.63999999999999</v>
      </c>
      <c r="O37" s="56">
        <f t="shared" si="5"/>
        <v>7.539999999999992</v>
      </c>
      <c r="P37" s="57">
        <v>75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129.34</v>
      </c>
      <c r="AI37" s="36"/>
    </row>
    <row r="38" spans="1:35" x14ac:dyDescent="0.2">
      <c r="A38" s="110">
        <v>43800</v>
      </c>
      <c r="B38" s="68"/>
      <c r="C38" s="38"/>
      <c r="D38" s="39"/>
      <c r="E38" s="40">
        <f t="shared" si="3"/>
        <v>0</v>
      </c>
      <c r="F38" s="38">
        <v>0</v>
      </c>
      <c r="G38" s="41">
        <v>0</v>
      </c>
      <c r="H38" s="40">
        <f t="shared" si="0"/>
        <v>0</v>
      </c>
      <c r="I38" s="42">
        <v>0</v>
      </c>
      <c r="J38" s="42">
        <v>0</v>
      </c>
      <c r="K38" s="40">
        <f t="shared" si="1"/>
        <v>0</v>
      </c>
      <c r="L38" s="55">
        <v>0</v>
      </c>
      <c r="M38" s="56">
        <f t="shared" si="4"/>
        <v>120.63999999999999</v>
      </c>
      <c r="N38" s="56">
        <f t="shared" si="2"/>
        <v>0</v>
      </c>
      <c r="O38" s="56">
        <f t="shared" si="5"/>
        <v>0</v>
      </c>
      <c r="P38" s="57">
        <v>0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162.11000000000001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170.81</v>
      </c>
      <c r="M40" s="95"/>
      <c r="N40" s="56"/>
      <c r="O40" s="56">
        <f>SUM(O8:O39)</f>
        <v>162.10999999999996</v>
      </c>
      <c r="P40" s="56">
        <f>SUM(P8:P39)</f>
        <v>1764</v>
      </c>
      <c r="Q40" s="96">
        <f>SUM(Q8:Q39)</f>
        <v>0</v>
      </c>
      <c r="R40" s="97"/>
      <c r="S40" s="98"/>
      <c r="T40" s="99"/>
      <c r="U40" s="100"/>
      <c r="V40" s="101">
        <f>SUM(V8:V39)</f>
        <v>154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542" yWindow="694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40"/>
  <sheetViews>
    <sheetView zoomScaleNormal="100" workbookViewId="0">
      <selection activeCell="I45" sqref="I45"/>
    </sheetView>
  </sheetViews>
  <sheetFormatPr defaultRowHeight="12.75" x14ac:dyDescent="0.2"/>
  <cols>
    <col min="2" max="2" width="7.710937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23.425781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54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5</v>
      </c>
      <c r="G7" s="41">
        <v>5</v>
      </c>
      <c r="H7" s="40">
        <f>(F7*12+G7)*1.16</f>
        <v>75.399999999999991</v>
      </c>
      <c r="I7" s="42">
        <v>2</v>
      </c>
      <c r="J7" s="42">
        <v>1.25</v>
      </c>
      <c r="K7" s="40">
        <f>(I7*12+J7)*1.16</f>
        <v>29.29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43466</v>
      </c>
      <c r="B8" s="53"/>
      <c r="C8" s="38"/>
      <c r="D8" s="39">
        <v>6</v>
      </c>
      <c r="E8" s="40">
        <v>0</v>
      </c>
      <c r="F8" s="38">
        <v>5</v>
      </c>
      <c r="G8" s="41">
        <v>11</v>
      </c>
      <c r="H8" s="40">
        <f t="shared" ref="H8:H38" si="0">(F8*12+G8)*1.16</f>
        <v>82.36</v>
      </c>
      <c r="I8" s="42">
        <v>2</v>
      </c>
      <c r="J8" s="42">
        <v>1.25</v>
      </c>
      <c r="K8" s="40">
        <f t="shared" ref="K8:K38" si="1">(I8*12+J8)*1.16</f>
        <v>29.29</v>
      </c>
      <c r="L8" s="55">
        <v>0</v>
      </c>
      <c r="M8" s="56">
        <f>+H7+K7</f>
        <v>104.69</v>
      </c>
      <c r="N8" s="56">
        <f t="shared" ref="N8:N38" si="2">E8+H8+K8</f>
        <v>111.65</v>
      </c>
      <c r="O8" s="56">
        <f>IF(N8=0,0,IF(L8&gt;0,(E8+H8+K8)-(M8-L8),(E8+H8+K8)-(H7+K7)))</f>
        <v>6.960000000000008</v>
      </c>
      <c r="P8" s="57">
        <v>92</v>
      </c>
      <c r="Q8" s="58"/>
      <c r="R8" s="54"/>
      <c r="S8" s="54"/>
      <c r="T8" s="59"/>
      <c r="U8" s="60"/>
      <c r="V8" s="54">
        <v>0</v>
      </c>
      <c r="W8" s="61"/>
      <c r="X8" s="62">
        <v>43487</v>
      </c>
      <c r="Y8" s="63">
        <v>12279</v>
      </c>
      <c r="Z8" s="54">
        <v>2252799</v>
      </c>
      <c r="AA8" s="38">
        <v>14</v>
      </c>
      <c r="AB8" s="64">
        <v>6</v>
      </c>
      <c r="AC8" s="38">
        <v>2</v>
      </c>
      <c r="AD8" s="64">
        <v>7.5</v>
      </c>
      <c r="AE8" s="54">
        <v>25</v>
      </c>
      <c r="AF8" s="54">
        <v>0.1</v>
      </c>
      <c r="AG8" s="54">
        <v>56</v>
      </c>
      <c r="AH8" s="112">
        <v>165.3</v>
      </c>
      <c r="AI8" s="36"/>
    </row>
    <row r="9" spans="1:35" x14ac:dyDescent="0.2">
      <c r="A9" s="110">
        <v>43467</v>
      </c>
      <c r="B9" s="68"/>
      <c r="C9" s="38"/>
      <c r="D9" s="39"/>
      <c r="E9" s="40">
        <f t="shared" ref="E9:E38" si="3">(C9*12+D9)*1.16</f>
        <v>0</v>
      </c>
      <c r="F9" s="38">
        <v>6</v>
      </c>
      <c r="G9" s="41">
        <v>6</v>
      </c>
      <c r="H9" s="40">
        <f t="shared" si="0"/>
        <v>90.47999999999999</v>
      </c>
      <c r="I9" s="42">
        <v>2</v>
      </c>
      <c r="J9" s="42">
        <v>1.25</v>
      </c>
      <c r="K9" s="40">
        <f t="shared" si="1"/>
        <v>29.29</v>
      </c>
      <c r="L9" s="55">
        <v>0</v>
      </c>
      <c r="M9" s="56">
        <f t="shared" ref="M9:M38" si="4">E8+H8+K8</f>
        <v>111.65</v>
      </c>
      <c r="N9" s="56">
        <f t="shared" si="2"/>
        <v>119.76999999999998</v>
      </c>
      <c r="O9" s="56">
        <f>IF(N9=0,0,IF(L9&gt;0,(E9+H9+K9)-(M9-L9),(E9+H9+K9)-(E8+H8+K8)))</f>
        <v>8.1199999999999761</v>
      </c>
      <c r="P9" s="57">
        <v>93</v>
      </c>
      <c r="Q9" s="58"/>
      <c r="R9" s="54"/>
      <c r="S9" s="54"/>
      <c r="T9" s="59"/>
      <c r="U9" s="60"/>
      <c r="V9" s="54">
        <v>0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/>
    </row>
    <row r="10" spans="1:35" x14ac:dyDescent="0.2">
      <c r="A10" s="110">
        <v>43468</v>
      </c>
      <c r="B10" s="68"/>
      <c r="C10" s="38"/>
      <c r="D10" s="39"/>
      <c r="E10" s="40">
        <f t="shared" si="3"/>
        <v>0</v>
      </c>
      <c r="F10" s="38">
        <v>7</v>
      </c>
      <c r="G10" s="41">
        <v>0</v>
      </c>
      <c r="H10" s="40">
        <f t="shared" si="0"/>
        <v>97.44</v>
      </c>
      <c r="I10" s="42">
        <v>2</v>
      </c>
      <c r="J10" s="42">
        <v>1.25</v>
      </c>
      <c r="K10" s="40">
        <f t="shared" si="1"/>
        <v>29.29</v>
      </c>
      <c r="L10" s="55">
        <v>0</v>
      </c>
      <c r="M10" s="56">
        <f t="shared" si="4"/>
        <v>119.76999999999998</v>
      </c>
      <c r="N10" s="56">
        <f t="shared" si="2"/>
        <v>126.72999999999999</v>
      </c>
      <c r="O10" s="56">
        <f t="shared" ref="O10:O38" si="5">IF(N10=0,0,IF(L10&gt;0,(E10+H10+K10)-(M10-L10),(E10+H10+K10)-(E9+H9+K9)))</f>
        <v>6.960000000000008</v>
      </c>
      <c r="P10" s="57">
        <v>92</v>
      </c>
      <c r="Q10" s="58"/>
      <c r="R10" s="54"/>
      <c r="S10" s="54"/>
      <c r="T10" s="59"/>
      <c r="U10" s="60"/>
      <c r="V10" s="54">
        <v>0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/>
    </row>
    <row r="11" spans="1:35" x14ac:dyDescent="0.2">
      <c r="A11" s="110">
        <v>43469</v>
      </c>
      <c r="B11" s="68"/>
      <c r="C11" s="38"/>
      <c r="D11" s="39"/>
      <c r="E11" s="40">
        <f t="shared" si="3"/>
        <v>0</v>
      </c>
      <c r="F11" s="38">
        <v>7</v>
      </c>
      <c r="G11" s="41">
        <v>7</v>
      </c>
      <c r="H11" s="40">
        <f t="shared" si="0"/>
        <v>105.55999999999999</v>
      </c>
      <c r="I11" s="42">
        <v>2</v>
      </c>
      <c r="J11" s="42">
        <v>1.25</v>
      </c>
      <c r="K11" s="40">
        <f t="shared" si="1"/>
        <v>29.29</v>
      </c>
      <c r="L11" s="55">
        <v>0</v>
      </c>
      <c r="M11" s="56">
        <f t="shared" si="4"/>
        <v>126.72999999999999</v>
      </c>
      <c r="N11" s="56">
        <f t="shared" si="2"/>
        <v>134.85</v>
      </c>
      <c r="O11" s="56">
        <f t="shared" si="5"/>
        <v>8.1200000000000045</v>
      </c>
      <c r="P11" s="57">
        <v>91</v>
      </c>
      <c r="Q11" s="58"/>
      <c r="R11" s="54"/>
      <c r="S11" s="54"/>
      <c r="T11" s="59"/>
      <c r="U11" s="60"/>
      <c r="V11" s="54">
        <v>0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/>
    </row>
    <row r="12" spans="1:35" x14ac:dyDescent="0.2">
      <c r="A12" s="110">
        <v>43470</v>
      </c>
      <c r="B12" s="68"/>
      <c r="C12" s="38"/>
      <c r="D12" s="39"/>
      <c r="E12" s="40">
        <f t="shared" si="3"/>
        <v>0</v>
      </c>
      <c r="F12" s="38">
        <v>8</v>
      </c>
      <c r="G12" s="41">
        <v>4</v>
      </c>
      <c r="H12" s="40">
        <f t="shared" si="0"/>
        <v>115.99999999999999</v>
      </c>
      <c r="I12" s="42">
        <v>2</v>
      </c>
      <c r="J12" s="42">
        <v>1.25</v>
      </c>
      <c r="K12" s="40">
        <f t="shared" si="1"/>
        <v>29.29</v>
      </c>
      <c r="L12" s="55">
        <v>0</v>
      </c>
      <c r="M12" s="56">
        <f t="shared" si="4"/>
        <v>134.85</v>
      </c>
      <c r="N12" s="56">
        <f t="shared" si="2"/>
        <v>145.29</v>
      </c>
      <c r="O12" s="56">
        <f t="shared" si="5"/>
        <v>10.439999999999998</v>
      </c>
      <c r="P12" s="57">
        <v>92</v>
      </c>
      <c r="Q12" s="58"/>
      <c r="R12" s="54"/>
      <c r="S12" s="54"/>
      <c r="T12" s="59"/>
      <c r="U12" s="60"/>
      <c r="V12" s="54">
        <v>0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/>
    </row>
    <row r="13" spans="1:35" x14ac:dyDescent="0.2">
      <c r="A13" s="110">
        <v>43471</v>
      </c>
      <c r="B13" s="68"/>
      <c r="C13" s="38"/>
      <c r="D13" s="39"/>
      <c r="E13" s="40">
        <f t="shared" si="3"/>
        <v>0</v>
      </c>
      <c r="F13" s="38">
        <v>9</v>
      </c>
      <c r="G13" s="41">
        <v>0</v>
      </c>
      <c r="H13" s="40">
        <f t="shared" si="0"/>
        <v>125.27999999999999</v>
      </c>
      <c r="I13" s="42">
        <v>2</v>
      </c>
      <c r="J13" s="42">
        <v>1.25</v>
      </c>
      <c r="K13" s="40">
        <f t="shared" si="1"/>
        <v>29.29</v>
      </c>
      <c r="L13" s="55">
        <v>0</v>
      </c>
      <c r="M13" s="56">
        <f t="shared" si="4"/>
        <v>145.29</v>
      </c>
      <c r="N13" s="56">
        <f t="shared" si="2"/>
        <v>154.57</v>
      </c>
      <c r="O13" s="56">
        <f t="shared" si="5"/>
        <v>9.2800000000000011</v>
      </c>
      <c r="P13" s="57">
        <v>93</v>
      </c>
      <c r="Q13" s="58"/>
      <c r="R13" s="54"/>
      <c r="S13" s="54"/>
      <c r="T13" s="59"/>
      <c r="U13" s="60"/>
      <c r="V13" s="54">
        <v>0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/>
    </row>
    <row r="14" spans="1:35" x14ac:dyDescent="0.2">
      <c r="A14" s="110">
        <v>43472</v>
      </c>
      <c r="B14" s="68"/>
      <c r="C14" s="38"/>
      <c r="D14" s="39"/>
      <c r="E14" s="40">
        <f t="shared" si="3"/>
        <v>0</v>
      </c>
      <c r="F14" s="38">
        <v>9</v>
      </c>
      <c r="G14" s="41">
        <v>7</v>
      </c>
      <c r="H14" s="40">
        <f t="shared" si="0"/>
        <v>133.39999999999998</v>
      </c>
      <c r="I14" s="42">
        <v>2</v>
      </c>
      <c r="J14" s="42">
        <v>1.25</v>
      </c>
      <c r="K14" s="40">
        <f t="shared" si="1"/>
        <v>29.29</v>
      </c>
      <c r="L14" s="55">
        <v>0</v>
      </c>
      <c r="M14" s="56">
        <f t="shared" si="4"/>
        <v>154.57</v>
      </c>
      <c r="N14" s="56">
        <f t="shared" si="2"/>
        <v>162.68999999999997</v>
      </c>
      <c r="O14" s="56">
        <f t="shared" si="5"/>
        <v>8.1199999999999761</v>
      </c>
      <c r="P14" s="57">
        <v>91</v>
      </c>
      <c r="Q14" s="58"/>
      <c r="R14" s="54"/>
      <c r="S14" s="54"/>
      <c r="T14" s="59"/>
      <c r="U14" s="60"/>
      <c r="V14" s="54">
        <v>0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/>
    </row>
    <row r="15" spans="1:35" x14ac:dyDescent="0.2">
      <c r="A15" s="110">
        <v>43473</v>
      </c>
      <c r="B15" s="68"/>
      <c r="C15" s="38"/>
      <c r="D15" s="39"/>
      <c r="E15" s="40">
        <f t="shared" si="3"/>
        <v>0</v>
      </c>
      <c r="F15" s="38">
        <v>10</v>
      </c>
      <c r="G15" s="41">
        <v>2</v>
      </c>
      <c r="H15" s="40">
        <f t="shared" si="0"/>
        <v>141.51999999999998</v>
      </c>
      <c r="I15" s="42">
        <v>2</v>
      </c>
      <c r="J15" s="42">
        <v>1.25</v>
      </c>
      <c r="K15" s="40">
        <f t="shared" si="1"/>
        <v>29.29</v>
      </c>
      <c r="L15" s="55">
        <v>0</v>
      </c>
      <c r="M15" s="56">
        <f t="shared" si="4"/>
        <v>162.68999999999997</v>
      </c>
      <c r="N15" s="56">
        <f t="shared" si="2"/>
        <v>170.80999999999997</v>
      </c>
      <c r="O15" s="56">
        <f t="shared" si="5"/>
        <v>8.1200000000000045</v>
      </c>
      <c r="P15" s="57">
        <v>92</v>
      </c>
      <c r="Q15" s="58"/>
      <c r="R15" s="54"/>
      <c r="S15" s="54"/>
      <c r="T15" s="59"/>
      <c r="U15" s="60"/>
      <c r="V15" s="54">
        <v>0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/>
    </row>
    <row r="16" spans="1:35" x14ac:dyDescent="0.2">
      <c r="A16" s="110">
        <v>43474</v>
      </c>
      <c r="B16" s="68"/>
      <c r="C16" s="38"/>
      <c r="D16" s="39"/>
      <c r="E16" s="40">
        <f t="shared" si="3"/>
        <v>0</v>
      </c>
      <c r="F16" s="38">
        <v>10</v>
      </c>
      <c r="G16" s="41">
        <v>10</v>
      </c>
      <c r="H16" s="40">
        <f t="shared" si="0"/>
        <v>150.79999999999998</v>
      </c>
      <c r="I16" s="42">
        <v>2</v>
      </c>
      <c r="J16" s="42">
        <v>1.25</v>
      </c>
      <c r="K16" s="40">
        <f t="shared" si="1"/>
        <v>29.29</v>
      </c>
      <c r="L16" s="55">
        <v>0</v>
      </c>
      <c r="M16" s="56">
        <f t="shared" si="4"/>
        <v>170.80999999999997</v>
      </c>
      <c r="N16" s="56">
        <f t="shared" si="2"/>
        <v>180.08999999999997</v>
      </c>
      <c r="O16" s="56">
        <f t="shared" si="5"/>
        <v>9.2800000000000011</v>
      </c>
      <c r="P16" s="57">
        <v>92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43475</v>
      </c>
      <c r="B17" s="68"/>
      <c r="C17" s="38"/>
      <c r="D17" s="39"/>
      <c r="E17" s="40">
        <f t="shared" si="3"/>
        <v>0</v>
      </c>
      <c r="F17" s="38">
        <v>11</v>
      </c>
      <c r="G17" s="41">
        <v>5</v>
      </c>
      <c r="H17" s="40">
        <f t="shared" si="0"/>
        <v>158.91999999999999</v>
      </c>
      <c r="I17" s="42">
        <v>2</v>
      </c>
      <c r="J17" s="42">
        <v>1.25</v>
      </c>
      <c r="K17" s="40">
        <f t="shared" si="1"/>
        <v>29.29</v>
      </c>
      <c r="L17" s="55">
        <v>0</v>
      </c>
      <c r="M17" s="56">
        <f t="shared" si="4"/>
        <v>180.08999999999997</v>
      </c>
      <c r="N17" s="56">
        <f t="shared" si="2"/>
        <v>188.20999999999998</v>
      </c>
      <c r="O17" s="56">
        <f t="shared" si="5"/>
        <v>8.1200000000000045</v>
      </c>
      <c r="P17" s="57">
        <v>90</v>
      </c>
      <c r="Q17" s="58"/>
      <c r="R17" s="54"/>
      <c r="S17" s="54"/>
      <c r="T17" s="59"/>
      <c r="U17" s="60"/>
      <c r="V17" s="54">
        <v>0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/>
    </row>
    <row r="18" spans="1:35" x14ac:dyDescent="0.2">
      <c r="A18" s="110">
        <v>43476</v>
      </c>
      <c r="B18" s="68"/>
      <c r="C18" s="38"/>
      <c r="D18" s="39"/>
      <c r="E18" s="40">
        <f t="shared" si="3"/>
        <v>0</v>
      </c>
      <c r="F18" s="38">
        <v>12</v>
      </c>
      <c r="G18" s="41">
        <v>0</v>
      </c>
      <c r="H18" s="40">
        <f t="shared" si="0"/>
        <v>167.04</v>
      </c>
      <c r="I18" s="42">
        <v>2</v>
      </c>
      <c r="J18" s="42">
        <v>1.25</v>
      </c>
      <c r="K18" s="40">
        <f t="shared" si="1"/>
        <v>29.29</v>
      </c>
      <c r="L18" s="55">
        <v>0</v>
      </c>
      <c r="M18" s="56">
        <f t="shared" si="4"/>
        <v>188.20999999999998</v>
      </c>
      <c r="N18" s="56">
        <f t="shared" si="2"/>
        <v>196.32999999999998</v>
      </c>
      <c r="O18" s="56">
        <f t="shared" si="5"/>
        <v>8.1200000000000045</v>
      </c>
      <c r="P18" s="57">
        <v>90</v>
      </c>
      <c r="Q18" s="58"/>
      <c r="R18" s="54"/>
      <c r="S18" s="54"/>
      <c r="T18" s="59"/>
      <c r="U18" s="60"/>
      <c r="V18" s="54">
        <v>0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/>
    </row>
    <row r="19" spans="1:35" x14ac:dyDescent="0.2">
      <c r="A19" s="110">
        <v>43477</v>
      </c>
      <c r="B19" s="68"/>
      <c r="C19" s="38"/>
      <c r="D19" s="39"/>
      <c r="E19" s="40">
        <f t="shared" si="3"/>
        <v>0</v>
      </c>
      <c r="F19" s="38">
        <v>12</v>
      </c>
      <c r="G19" s="41">
        <v>7</v>
      </c>
      <c r="H19" s="40">
        <f t="shared" si="0"/>
        <v>175.16</v>
      </c>
      <c r="I19" s="42">
        <v>2</v>
      </c>
      <c r="J19" s="42">
        <v>1.25</v>
      </c>
      <c r="K19" s="40">
        <f t="shared" si="1"/>
        <v>29.29</v>
      </c>
      <c r="L19" s="55">
        <v>0</v>
      </c>
      <c r="M19" s="56">
        <f t="shared" si="4"/>
        <v>196.32999999999998</v>
      </c>
      <c r="N19" s="56">
        <f t="shared" si="2"/>
        <v>204.45</v>
      </c>
      <c r="O19" s="56">
        <f t="shared" si="5"/>
        <v>8.1200000000000045</v>
      </c>
      <c r="P19" s="57">
        <v>92</v>
      </c>
      <c r="Q19" s="58"/>
      <c r="R19" s="54"/>
      <c r="S19" s="54"/>
      <c r="T19" s="59"/>
      <c r="U19" s="60"/>
      <c r="V19" s="54">
        <v>0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/>
    </row>
    <row r="20" spans="1:35" x14ac:dyDescent="0.2">
      <c r="A20" s="110">
        <v>43478</v>
      </c>
      <c r="B20" s="68"/>
      <c r="C20" s="38"/>
      <c r="D20" s="39"/>
      <c r="E20" s="40">
        <f t="shared" si="3"/>
        <v>0</v>
      </c>
      <c r="F20" s="38">
        <v>13</v>
      </c>
      <c r="G20" s="41">
        <v>2</v>
      </c>
      <c r="H20" s="40">
        <f t="shared" si="0"/>
        <v>183.28</v>
      </c>
      <c r="I20" s="42">
        <v>2</v>
      </c>
      <c r="J20" s="42">
        <v>1.25</v>
      </c>
      <c r="K20" s="40">
        <f t="shared" si="1"/>
        <v>29.29</v>
      </c>
      <c r="L20" s="55">
        <v>0</v>
      </c>
      <c r="M20" s="56">
        <f t="shared" si="4"/>
        <v>204.45</v>
      </c>
      <c r="N20" s="56">
        <f t="shared" si="2"/>
        <v>212.57</v>
      </c>
      <c r="O20" s="56">
        <f t="shared" si="5"/>
        <v>8.1200000000000045</v>
      </c>
      <c r="P20" s="57">
        <v>91</v>
      </c>
      <c r="Q20" s="58"/>
      <c r="R20" s="54"/>
      <c r="S20" s="54"/>
      <c r="T20" s="59"/>
      <c r="U20" s="60"/>
      <c r="V20" s="54">
        <v>0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/>
    </row>
    <row r="21" spans="1:35" x14ac:dyDescent="0.2">
      <c r="A21" s="110">
        <v>43479</v>
      </c>
      <c r="B21" s="68"/>
      <c r="C21" s="38"/>
      <c r="D21" s="39"/>
      <c r="E21" s="40">
        <f t="shared" si="3"/>
        <v>0</v>
      </c>
      <c r="F21" s="38">
        <v>13</v>
      </c>
      <c r="G21" s="41">
        <v>10</v>
      </c>
      <c r="H21" s="40">
        <f t="shared" si="0"/>
        <v>192.55999999999997</v>
      </c>
      <c r="I21" s="42">
        <v>2</v>
      </c>
      <c r="J21" s="42">
        <v>1.25</v>
      </c>
      <c r="K21" s="40">
        <f t="shared" si="1"/>
        <v>29.29</v>
      </c>
      <c r="L21" s="55">
        <v>0</v>
      </c>
      <c r="M21" s="56">
        <f t="shared" si="4"/>
        <v>212.57</v>
      </c>
      <c r="N21" s="56">
        <f t="shared" si="2"/>
        <v>221.84999999999997</v>
      </c>
      <c r="O21" s="56">
        <f t="shared" si="5"/>
        <v>9.2799999999999727</v>
      </c>
      <c r="P21" s="57">
        <v>90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43480</v>
      </c>
      <c r="B22" s="68"/>
      <c r="C22" s="38"/>
      <c r="D22" s="39"/>
      <c r="E22" s="40">
        <f t="shared" si="3"/>
        <v>0</v>
      </c>
      <c r="F22" s="38">
        <v>13</v>
      </c>
      <c r="G22" s="41">
        <v>11</v>
      </c>
      <c r="H22" s="40">
        <f t="shared" si="0"/>
        <v>193.72</v>
      </c>
      <c r="I22" s="42">
        <v>2</v>
      </c>
      <c r="J22" s="42">
        <v>1.25</v>
      </c>
      <c r="K22" s="40">
        <f t="shared" si="1"/>
        <v>29.29</v>
      </c>
      <c r="L22" s="55">
        <v>0</v>
      </c>
      <c r="M22" s="56">
        <f t="shared" si="4"/>
        <v>221.84999999999997</v>
      </c>
      <c r="N22" s="56">
        <f t="shared" si="2"/>
        <v>223.01</v>
      </c>
      <c r="O22" s="56">
        <f t="shared" si="5"/>
        <v>1.160000000000025</v>
      </c>
      <c r="P22" s="57">
        <v>25</v>
      </c>
      <c r="Q22" s="58"/>
      <c r="R22" s="54"/>
      <c r="S22" s="54"/>
      <c r="T22" s="59"/>
      <c r="U22" s="60"/>
      <c r="V22" s="54">
        <v>12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 t="s">
        <v>55</v>
      </c>
    </row>
    <row r="23" spans="1:35" x14ac:dyDescent="0.2">
      <c r="A23" s="110">
        <v>43481</v>
      </c>
      <c r="B23" s="68"/>
      <c r="C23" s="38"/>
      <c r="D23" s="39"/>
      <c r="E23" s="40">
        <f t="shared" si="3"/>
        <v>0</v>
      </c>
      <c r="F23" s="38">
        <v>13</v>
      </c>
      <c r="G23" s="41">
        <v>11</v>
      </c>
      <c r="H23" s="40">
        <f t="shared" si="0"/>
        <v>193.72</v>
      </c>
      <c r="I23" s="42">
        <v>2</v>
      </c>
      <c r="J23" s="42">
        <v>1.25</v>
      </c>
      <c r="K23" s="40">
        <f t="shared" si="1"/>
        <v>29.29</v>
      </c>
      <c r="L23" s="55">
        <v>0</v>
      </c>
      <c r="M23" s="56">
        <f t="shared" si="4"/>
        <v>223.01</v>
      </c>
      <c r="N23" s="56">
        <f t="shared" si="2"/>
        <v>223.01</v>
      </c>
      <c r="O23" s="56">
        <f t="shared" si="5"/>
        <v>0</v>
      </c>
      <c r="P23" s="57">
        <v>0</v>
      </c>
      <c r="Q23" s="58"/>
      <c r="R23" s="54"/>
      <c r="S23" s="54"/>
      <c r="T23" s="59"/>
      <c r="U23" s="60"/>
      <c r="V23" s="54">
        <v>24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 t="s">
        <v>55</v>
      </c>
    </row>
    <row r="24" spans="1:35" x14ac:dyDescent="0.2">
      <c r="A24" s="110">
        <v>43482</v>
      </c>
      <c r="B24" s="68"/>
      <c r="C24" s="38"/>
      <c r="D24" s="39"/>
      <c r="E24" s="40">
        <f t="shared" si="3"/>
        <v>0</v>
      </c>
      <c r="F24" s="38">
        <v>14</v>
      </c>
      <c r="G24" s="41">
        <v>2</v>
      </c>
      <c r="H24" s="40">
        <f t="shared" si="0"/>
        <v>197.2</v>
      </c>
      <c r="I24" s="42">
        <v>2</v>
      </c>
      <c r="J24" s="42">
        <v>1.25</v>
      </c>
      <c r="K24" s="40">
        <f t="shared" si="1"/>
        <v>29.29</v>
      </c>
      <c r="L24" s="55">
        <v>0</v>
      </c>
      <c r="M24" s="56">
        <f t="shared" si="4"/>
        <v>223.01</v>
      </c>
      <c r="N24" s="56">
        <f t="shared" si="2"/>
        <v>226.48999999999998</v>
      </c>
      <c r="O24" s="56">
        <f t="shared" si="5"/>
        <v>3.4799999999999898</v>
      </c>
      <c r="P24" s="57">
        <v>65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43483</v>
      </c>
      <c r="B25" s="68"/>
      <c r="C25" s="38"/>
      <c r="D25" s="39"/>
      <c r="E25" s="40">
        <f t="shared" si="3"/>
        <v>0</v>
      </c>
      <c r="F25" s="38">
        <v>14</v>
      </c>
      <c r="G25" s="41">
        <v>6</v>
      </c>
      <c r="H25" s="40">
        <f t="shared" si="0"/>
        <v>201.83999999999997</v>
      </c>
      <c r="I25" s="42">
        <v>2</v>
      </c>
      <c r="J25" s="42">
        <v>4</v>
      </c>
      <c r="K25" s="40">
        <f t="shared" si="1"/>
        <v>32.479999999999997</v>
      </c>
      <c r="L25" s="55">
        <v>0</v>
      </c>
      <c r="M25" s="56">
        <f t="shared" si="4"/>
        <v>226.48999999999998</v>
      </c>
      <c r="N25" s="56">
        <f t="shared" si="2"/>
        <v>234.31999999999996</v>
      </c>
      <c r="O25" s="56">
        <f t="shared" si="5"/>
        <v>7.8299999999999841</v>
      </c>
      <c r="P25" s="57">
        <v>89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165.3</v>
      </c>
      <c r="AI25" s="36"/>
    </row>
    <row r="26" spans="1:35" x14ac:dyDescent="0.2">
      <c r="A26" s="110">
        <v>43484</v>
      </c>
      <c r="B26" s="68"/>
      <c r="C26" s="38"/>
      <c r="D26" s="39"/>
      <c r="E26" s="40">
        <f t="shared" si="3"/>
        <v>0</v>
      </c>
      <c r="F26" s="38">
        <v>14</v>
      </c>
      <c r="G26" s="41">
        <v>6</v>
      </c>
      <c r="H26" s="40">
        <f t="shared" si="0"/>
        <v>201.83999999999997</v>
      </c>
      <c r="I26" s="42">
        <v>2</v>
      </c>
      <c r="J26" s="42">
        <v>11.5</v>
      </c>
      <c r="K26" s="40">
        <f t="shared" si="1"/>
        <v>41.18</v>
      </c>
      <c r="L26" s="55">
        <v>0</v>
      </c>
      <c r="M26" s="56">
        <f t="shared" si="4"/>
        <v>234.31999999999996</v>
      </c>
      <c r="N26" s="56">
        <f t="shared" si="2"/>
        <v>243.01999999999998</v>
      </c>
      <c r="O26" s="56">
        <f t="shared" si="5"/>
        <v>8.7000000000000171</v>
      </c>
      <c r="P26" s="57">
        <v>88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43485</v>
      </c>
      <c r="B27" s="68"/>
      <c r="C27" s="38"/>
      <c r="D27" s="39"/>
      <c r="E27" s="40">
        <f t="shared" si="3"/>
        <v>0</v>
      </c>
      <c r="F27" s="38">
        <v>14</v>
      </c>
      <c r="G27" s="41">
        <v>6</v>
      </c>
      <c r="H27" s="40">
        <f t="shared" si="0"/>
        <v>201.83999999999997</v>
      </c>
      <c r="I27" s="42">
        <v>3</v>
      </c>
      <c r="J27" s="42">
        <v>8</v>
      </c>
      <c r="K27" s="40">
        <f t="shared" si="1"/>
        <v>51.04</v>
      </c>
      <c r="L27" s="55">
        <v>0</v>
      </c>
      <c r="M27" s="56">
        <f t="shared" si="4"/>
        <v>243.01999999999998</v>
      </c>
      <c r="N27" s="56">
        <f t="shared" si="2"/>
        <v>252.87999999999997</v>
      </c>
      <c r="O27" s="56">
        <f t="shared" si="5"/>
        <v>9.8599999999999852</v>
      </c>
      <c r="P27" s="57">
        <v>92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43486</v>
      </c>
      <c r="B28" s="68"/>
      <c r="C28" s="38"/>
      <c r="D28" s="39"/>
      <c r="E28" s="40">
        <f t="shared" si="3"/>
        <v>0</v>
      </c>
      <c r="F28" s="38">
        <v>14</v>
      </c>
      <c r="G28" s="41">
        <v>6</v>
      </c>
      <c r="H28" s="40">
        <f t="shared" si="0"/>
        <v>201.83999999999997</v>
      </c>
      <c r="I28" s="42">
        <v>4</v>
      </c>
      <c r="J28" s="42">
        <v>4</v>
      </c>
      <c r="K28" s="40">
        <f t="shared" si="1"/>
        <v>60.319999999999993</v>
      </c>
      <c r="L28" s="55">
        <v>0</v>
      </c>
      <c r="M28" s="56">
        <f t="shared" si="4"/>
        <v>252.87999999999997</v>
      </c>
      <c r="N28" s="56">
        <f t="shared" si="2"/>
        <v>262.15999999999997</v>
      </c>
      <c r="O28" s="56">
        <f t="shared" si="5"/>
        <v>9.2800000000000011</v>
      </c>
      <c r="P28" s="57">
        <v>91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43487</v>
      </c>
      <c r="B29" s="68"/>
      <c r="C29" s="38"/>
      <c r="D29" s="39"/>
      <c r="E29" s="40">
        <f t="shared" si="3"/>
        <v>0</v>
      </c>
      <c r="F29" s="38">
        <v>2</v>
      </c>
      <c r="G29" s="41">
        <v>7.5</v>
      </c>
      <c r="H29" s="40">
        <f t="shared" si="0"/>
        <v>36.54</v>
      </c>
      <c r="I29" s="42">
        <v>5</v>
      </c>
      <c r="J29" s="42">
        <v>0</v>
      </c>
      <c r="K29" s="40">
        <f t="shared" si="1"/>
        <v>69.599999999999994</v>
      </c>
      <c r="L29" s="55">
        <v>165.3</v>
      </c>
      <c r="M29" s="56">
        <f t="shared" si="4"/>
        <v>262.15999999999997</v>
      </c>
      <c r="N29" s="56">
        <f t="shared" si="2"/>
        <v>106.13999999999999</v>
      </c>
      <c r="O29" s="56">
        <f t="shared" si="5"/>
        <v>9.2800000000000296</v>
      </c>
      <c r="P29" s="57">
        <v>91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43488</v>
      </c>
      <c r="B30" s="68"/>
      <c r="C30" s="38"/>
      <c r="D30" s="39"/>
      <c r="E30" s="40">
        <f t="shared" si="3"/>
        <v>0</v>
      </c>
      <c r="F30" s="38">
        <v>2</v>
      </c>
      <c r="G30" s="41">
        <v>7.5</v>
      </c>
      <c r="H30" s="40">
        <f t="shared" si="0"/>
        <v>36.54</v>
      </c>
      <c r="I30" s="42">
        <v>5</v>
      </c>
      <c r="J30" s="42">
        <v>8</v>
      </c>
      <c r="K30" s="40">
        <f t="shared" si="1"/>
        <v>78.88</v>
      </c>
      <c r="L30" s="55">
        <v>0</v>
      </c>
      <c r="M30" s="56">
        <f t="shared" si="4"/>
        <v>106.13999999999999</v>
      </c>
      <c r="N30" s="56">
        <f t="shared" si="2"/>
        <v>115.41999999999999</v>
      </c>
      <c r="O30" s="56">
        <f t="shared" si="5"/>
        <v>9.2800000000000011</v>
      </c>
      <c r="P30" s="57">
        <v>92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43489</v>
      </c>
      <c r="B31" s="68"/>
      <c r="C31" s="38"/>
      <c r="D31" s="39"/>
      <c r="E31" s="40">
        <f t="shared" si="3"/>
        <v>0</v>
      </c>
      <c r="F31" s="38">
        <v>2</v>
      </c>
      <c r="G31" s="41">
        <v>7.5</v>
      </c>
      <c r="H31" s="40">
        <f t="shared" si="0"/>
        <v>36.54</v>
      </c>
      <c r="I31" s="42">
        <v>6</v>
      </c>
      <c r="J31" s="42">
        <v>3</v>
      </c>
      <c r="K31" s="40">
        <f t="shared" si="1"/>
        <v>87</v>
      </c>
      <c r="L31" s="55">
        <v>0</v>
      </c>
      <c r="M31" s="56">
        <f t="shared" si="4"/>
        <v>115.41999999999999</v>
      </c>
      <c r="N31" s="56">
        <f t="shared" si="2"/>
        <v>123.53999999999999</v>
      </c>
      <c r="O31" s="56">
        <f t="shared" si="5"/>
        <v>8.1200000000000045</v>
      </c>
      <c r="P31" s="57">
        <v>93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43490</v>
      </c>
      <c r="B32" s="68"/>
      <c r="C32" s="38"/>
      <c r="D32" s="39"/>
      <c r="E32" s="40">
        <f t="shared" si="3"/>
        <v>0</v>
      </c>
      <c r="F32" s="38">
        <v>2</v>
      </c>
      <c r="G32" s="41">
        <v>7.5</v>
      </c>
      <c r="H32" s="40">
        <f t="shared" si="0"/>
        <v>36.54</v>
      </c>
      <c r="I32" s="42">
        <v>6</v>
      </c>
      <c r="J32" s="42">
        <v>11</v>
      </c>
      <c r="K32" s="40">
        <f t="shared" si="1"/>
        <v>96.279999999999987</v>
      </c>
      <c r="L32" s="55">
        <v>0</v>
      </c>
      <c r="M32" s="56">
        <f t="shared" si="4"/>
        <v>123.53999999999999</v>
      </c>
      <c r="N32" s="56">
        <f t="shared" si="2"/>
        <v>132.82</v>
      </c>
      <c r="O32" s="56">
        <f t="shared" si="5"/>
        <v>9.2800000000000011</v>
      </c>
      <c r="P32" s="57">
        <v>90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43491</v>
      </c>
      <c r="B33" s="68"/>
      <c r="C33" s="38"/>
      <c r="D33" s="39"/>
      <c r="E33" s="40">
        <f t="shared" si="3"/>
        <v>0</v>
      </c>
      <c r="F33" s="38">
        <v>2</v>
      </c>
      <c r="G33" s="41">
        <v>7.5</v>
      </c>
      <c r="H33" s="40">
        <f t="shared" si="0"/>
        <v>36.54</v>
      </c>
      <c r="I33" s="42">
        <v>7</v>
      </c>
      <c r="J33" s="42">
        <v>6</v>
      </c>
      <c r="K33" s="40">
        <f t="shared" si="1"/>
        <v>104.39999999999999</v>
      </c>
      <c r="L33" s="55">
        <v>0</v>
      </c>
      <c r="M33" s="56">
        <f t="shared" si="4"/>
        <v>132.82</v>
      </c>
      <c r="N33" s="56">
        <f t="shared" si="2"/>
        <v>140.94</v>
      </c>
      <c r="O33" s="56">
        <f t="shared" si="5"/>
        <v>8.1200000000000045</v>
      </c>
      <c r="P33" s="57">
        <v>91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43492</v>
      </c>
      <c r="B34" s="68"/>
      <c r="C34" s="38"/>
      <c r="D34" s="39"/>
      <c r="E34" s="40">
        <f t="shared" si="3"/>
        <v>0</v>
      </c>
      <c r="F34" s="38">
        <v>2</v>
      </c>
      <c r="G34" s="41">
        <v>7.5</v>
      </c>
      <c r="H34" s="40">
        <f t="shared" si="0"/>
        <v>36.54</v>
      </c>
      <c r="I34" s="42">
        <v>8</v>
      </c>
      <c r="J34" s="42">
        <v>1</v>
      </c>
      <c r="K34" s="40">
        <f t="shared" si="1"/>
        <v>112.52</v>
      </c>
      <c r="L34" s="55">
        <v>0</v>
      </c>
      <c r="M34" s="56">
        <f t="shared" si="4"/>
        <v>140.94</v>
      </c>
      <c r="N34" s="56">
        <f t="shared" si="2"/>
        <v>149.06</v>
      </c>
      <c r="O34" s="56">
        <f t="shared" si="5"/>
        <v>8.1200000000000045</v>
      </c>
      <c r="P34" s="57">
        <v>90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180.38</v>
      </c>
      <c r="AI34" s="36"/>
    </row>
    <row r="35" spans="1:35" x14ac:dyDescent="0.2">
      <c r="A35" s="110">
        <v>43493</v>
      </c>
      <c r="B35" s="68"/>
      <c r="C35" s="38"/>
      <c r="D35" s="39"/>
      <c r="E35" s="40">
        <f t="shared" si="3"/>
        <v>0</v>
      </c>
      <c r="F35" s="38">
        <v>2</v>
      </c>
      <c r="G35" s="41">
        <v>7.5</v>
      </c>
      <c r="H35" s="40">
        <f t="shared" si="0"/>
        <v>36.54</v>
      </c>
      <c r="I35" s="42">
        <v>8</v>
      </c>
      <c r="J35" s="42">
        <v>9</v>
      </c>
      <c r="K35" s="40">
        <f t="shared" si="1"/>
        <v>121.8</v>
      </c>
      <c r="L35" s="55">
        <v>0</v>
      </c>
      <c r="M35" s="56">
        <f t="shared" si="4"/>
        <v>149.06</v>
      </c>
      <c r="N35" s="56">
        <f t="shared" si="2"/>
        <v>158.34</v>
      </c>
      <c r="O35" s="56">
        <f t="shared" si="5"/>
        <v>9.2800000000000011</v>
      </c>
      <c r="P35" s="57">
        <v>91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165.3</v>
      </c>
      <c r="AI35" s="36"/>
    </row>
    <row r="36" spans="1:35" x14ac:dyDescent="0.2">
      <c r="A36" s="110">
        <v>43494</v>
      </c>
      <c r="B36" s="68"/>
      <c r="C36" s="38"/>
      <c r="D36" s="39"/>
      <c r="E36" s="40">
        <f t="shared" si="3"/>
        <v>0</v>
      </c>
      <c r="F36" s="38">
        <v>2</v>
      </c>
      <c r="G36" s="41">
        <v>7.5</v>
      </c>
      <c r="H36" s="40">
        <f t="shared" si="0"/>
        <v>36.54</v>
      </c>
      <c r="I36" s="42">
        <v>9</v>
      </c>
      <c r="J36" s="42">
        <v>3</v>
      </c>
      <c r="K36" s="40">
        <f t="shared" si="1"/>
        <v>128.76</v>
      </c>
      <c r="L36" s="55">
        <v>0</v>
      </c>
      <c r="M36" s="56">
        <f t="shared" si="4"/>
        <v>158.34</v>
      </c>
      <c r="N36" s="56">
        <f t="shared" si="2"/>
        <v>165.29999999999998</v>
      </c>
      <c r="O36" s="56">
        <f t="shared" si="5"/>
        <v>6.9599999999999795</v>
      </c>
      <c r="P36" s="57">
        <v>88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345.68</v>
      </c>
      <c r="AI36" s="36"/>
    </row>
    <row r="37" spans="1:35" x14ac:dyDescent="0.2">
      <c r="A37" s="110">
        <v>43495</v>
      </c>
      <c r="B37" s="68"/>
      <c r="C37" s="38"/>
      <c r="D37" s="39"/>
      <c r="E37" s="40">
        <f t="shared" si="3"/>
        <v>0</v>
      </c>
      <c r="F37" s="38">
        <v>2</v>
      </c>
      <c r="G37" s="41">
        <v>7.5</v>
      </c>
      <c r="H37" s="40">
        <f t="shared" si="0"/>
        <v>36.54</v>
      </c>
      <c r="I37" s="42">
        <v>9</v>
      </c>
      <c r="J37" s="42">
        <v>9</v>
      </c>
      <c r="K37" s="40">
        <f t="shared" si="1"/>
        <v>135.72</v>
      </c>
      <c r="L37" s="55">
        <v>0</v>
      </c>
      <c r="M37" s="56">
        <f>E36+H36+K36</f>
        <v>165.29999999999998</v>
      </c>
      <c r="N37" s="56">
        <f t="shared" si="2"/>
        <v>172.26</v>
      </c>
      <c r="O37" s="56">
        <f t="shared" si="5"/>
        <v>6.960000000000008</v>
      </c>
      <c r="P37" s="57">
        <v>89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104.69</v>
      </c>
      <c r="AI37" s="36"/>
    </row>
    <row r="38" spans="1:35" x14ac:dyDescent="0.2">
      <c r="A38" s="110">
        <v>43496</v>
      </c>
      <c r="B38" s="68"/>
      <c r="C38" s="38"/>
      <c r="D38" s="39"/>
      <c r="E38" s="40">
        <f t="shared" si="3"/>
        <v>0</v>
      </c>
      <c r="F38" s="38">
        <v>2</v>
      </c>
      <c r="G38" s="41">
        <v>7.5</v>
      </c>
      <c r="H38" s="40">
        <f t="shared" si="0"/>
        <v>36.54</v>
      </c>
      <c r="I38" s="42">
        <v>10</v>
      </c>
      <c r="J38" s="42">
        <v>4</v>
      </c>
      <c r="K38" s="40">
        <f t="shared" si="1"/>
        <v>143.84</v>
      </c>
      <c r="L38" s="55">
        <v>0</v>
      </c>
      <c r="M38" s="56">
        <f t="shared" si="4"/>
        <v>172.26</v>
      </c>
      <c r="N38" s="56">
        <f t="shared" si="2"/>
        <v>180.38</v>
      </c>
      <c r="O38" s="56">
        <f t="shared" si="5"/>
        <v>8.1200000000000045</v>
      </c>
      <c r="P38" s="57">
        <v>88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240.99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165.3</v>
      </c>
      <c r="M40" s="95"/>
      <c r="N40" s="56"/>
      <c r="O40" s="56">
        <f>SUM(O8:O39)</f>
        <v>240.99</v>
      </c>
      <c r="P40" s="56">
        <f>SUM(P8:P39)</f>
        <v>2634</v>
      </c>
      <c r="Q40" s="96">
        <f>SUM(Q8:Q39)</f>
        <v>0</v>
      </c>
      <c r="R40" s="97"/>
      <c r="S40" s="98"/>
      <c r="T40" s="99"/>
      <c r="U40" s="100"/>
      <c r="V40" s="101">
        <f>SUM(V8:V39)</f>
        <v>36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542" yWindow="706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I40"/>
  <sheetViews>
    <sheetView zoomScaleNormal="100" workbookViewId="0">
      <selection activeCell="AH39" sqref="AH39"/>
    </sheetView>
  </sheetViews>
  <sheetFormatPr defaultRowHeight="12.75" x14ac:dyDescent="0.2"/>
  <cols>
    <col min="2" max="2" width="7.710937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23.425781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56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2</v>
      </c>
      <c r="G7" s="41">
        <v>7.5</v>
      </c>
      <c r="H7" s="40">
        <f>(F7*12+G7)*1.16</f>
        <v>36.54</v>
      </c>
      <c r="I7" s="42">
        <v>10</v>
      </c>
      <c r="J7" s="42">
        <v>4</v>
      </c>
      <c r="K7" s="40">
        <f>(I7*12+J7)*1.16</f>
        <v>143.84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43497</v>
      </c>
      <c r="B8" s="53"/>
      <c r="C8" s="38"/>
      <c r="D8" s="39">
        <v>6</v>
      </c>
      <c r="E8" s="40">
        <v>0</v>
      </c>
      <c r="F8" s="38">
        <v>2</v>
      </c>
      <c r="G8" s="41">
        <v>7.5</v>
      </c>
      <c r="H8" s="40">
        <f t="shared" ref="H8:H38" si="0">(F8*12+G8)*1.16</f>
        <v>36.54</v>
      </c>
      <c r="I8" s="42">
        <v>10</v>
      </c>
      <c r="J8" s="42">
        <v>10</v>
      </c>
      <c r="K8" s="40">
        <f t="shared" ref="K8:K38" si="1">(I8*12+J8)*1.16</f>
        <v>150.79999999999998</v>
      </c>
      <c r="L8" s="55">
        <v>0</v>
      </c>
      <c r="M8" s="56">
        <f>+H7+K7</f>
        <v>180.38</v>
      </c>
      <c r="N8" s="56">
        <f t="shared" ref="N8:N38" si="2">E8+H8+K8</f>
        <v>187.33999999999997</v>
      </c>
      <c r="O8" s="56">
        <f>IF(N8=0,0,IF(L8&gt;0,(E8+H8+K8)-(M8-L8),(E8+H8+K8)-(H7+K7)))</f>
        <v>6.9599999999999795</v>
      </c>
      <c r="P8" s="57">
        <v>86</v>
      </c>
      <c r="Q8" s="58"/>
      <c r="R8" s="54"/>
      <c r="S8" s="54"/>
      <c r="T8" s="59"/>
      <c r="U8" s="60"/>
      <c r="V8" s="54">
        <v>0</v>
      </c>
      <c r="W8" s="61"/>
      <c r="X8" s="62">
        <v>43512</v>
      </c>
      <c r="Y8" s="63">
        <v>12280</v>
      </c>
      <c r="Z8" s="54">
        <v>2267654</v>
      </c>
      <c r="AA8" s="38">
        <v>14</v>
      </c>
      <c r="AB8" s="64">
        <v>5</v>
      </c>
      <c r="AC8" s="38">
        <v>2</v>
      </c>
      <c r="AD8" s="64">
        <v>7.5</v>
      </c>
      <c r="AE8" s="54">
        <v>25</v>
      </c>
      <c r="AF8" s="54">
        <v>0.1</v>
      </c>
      <c r="AG8" s="54">
        <v>68</v>
      </c>
      <c r="AH8" s="112">
        <v>164.14</v>
      </c>
      <c r="AI8" s="36"/>
    </row>
    <row r="9" spans="1:35" x14ac:dyDescent="0.2">
      <c r="A9" s="110">
        <v>43498</v>
      </c>
      <c r="B9" s="68"/>
      <c r="C9" s="38"/>
      <c r="D9" s="39"/>
      <c r="E9" s="40">
        <f t="shared" ref="E9:E38" si="3">(C9*12+D9)*1.16</f>
        <v>0</v>
      </c>
      <c r="F9" s="38">
        <v>2</v>
      </c>
      <c r="G9" s="41">
        <v>7.5</v>
      </c>
      <c r="H9" s="40">
        <f t="shared" si="0"/>
        <v>36.54</v>
      </c>
      <c r="I9" s="42">
        <v>11</v>
      </c>
      <c r="J9" s="42">
        <v>5</v>
      </c>
      <c r="K9" s="40">
        <f t="shared" si="1"/>
        <v>158.91999999999999</v>
      </c>
      <c r="L9" s="55">
        <v>0</v>
      </c>
      <c r="M9" s="56">
        <f t="shared" ref="M9:M38" si="4">E8+H8+K8</f>
        <v>187.33999999999997</v>
      </c>
      <c r="N9" s="56">
        <f t="shared" si="2"/>
        <v>195.45999999999998</v>
      </c>
      <c r="O9" s="56">
        <f>IF(N9=0,0,IF(L9&gt;0,(E9+H9+K9)-(M9-L9),(E9+H9+K9)-(E8+H8+K8)))</f>
        <v>8.1200000000000045</v>
      </c>
      <c r="P9" s="57">
        <v>87</v>
      </c>
      <c r="Q9" s="58"/>
      <c r="R9" s="54"/>
      <c r="S9" s="54"/>
      <c r="T9" s="59"/>
      <c r="U9" s="60"/>
      <c r="V9" s="54">
        <v>0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/>
    </row>
    <row r="10" spans="1:35" x14ac:dyDescent="0.2">
      <c r="A10" s="110">
        <v>43499</v>
      </c>
      <c r="B10" s="68"/>
      <c r="C10" s="38"/>
      <c r="D10" s="39"/>
      <c r="E10" s="40">
        <f t="shared" si="3"/>
        <v>0</v>
      </c>
      <c r="F10" s="38">
        <v>2</v>
      </c>
      <c r="G10" s="41">
        <v>7.5</v>
      </c>
      <c r="H10" s="40">
        <f t="shared" si="0"/>
        <v>36.54</v>
      </c>
      <c r="I10" s="42">
        <v>11</v>
      </c>
      <c r="J10" s="42">
        <v>11</v>
      </c>
      <c r="K10" s="40">
        <f t="shared" si="1"/>
        <v>165.88</v>
      </c>
      <c r="L10" s="55">
        <v>0</v>
      </c>
      <c r="M10" s="56">
        <f t="shared" si="4"/>
        <v>195.45999999999998</v>
      </c>
      <c r="N10" s="56">
        <f t="shared" si="2"/>
        <v>202.42</v>
      </c>
      <c r="O10" s="56">
        <f t="shared" ref="O10:O38" si="5">IF(N10=0,0,IF(L10&gt;0,(E10+H10+K10)-(M10-L10),(E10+H10+K10)-(E9+H9+K9)))</f>
        <v>6.960000000000008</v>
      </c>
      <c r="P10" s="57">
        <v>85</v>
      </c>
      <c r="Q10" s="58"/>
      <c r="R10" s="54"/>
      <c r="S10" s="54"/>
      <c r="T10" s="59"/>
      <c r="U10" s="60"/>
      <c r="V10" s="54">
        <v>0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/>
    </row>
    <row r="11" spans="1:35" x14ac:dyDescent="0.2">
      <c r="A11" s="110">
        <v>43500</v>
      </c>
      <c r="B11" s="68"/>
      <c r="C11" s="38"/>
      <c r="D11" s="39"/>
      <c r="E11" s="40">
        <f t="shared" si="3"/>
        <v>0</v>
      </c>
      <c r="F11" s="38">
        <v>2</v>
      </c>
      <c r="G11" s="41">
        <v>7.5</v>
      </c>
      <c r="H11" s="40">
        <f t="shared" si="0"/>
        <v>36.54</v>
      </c>
      <c r="I11" s="42">
        <v>12</v>
      </c>
      <c r="J11" s="42">
        <v>6</v>
      </c>
      <c r="K11" s="40">
        <f t="shared" si="1"/>
        <v>174</v>
      </c>
      <c r="L11" s="55">
        <v>0</v>
      </c>
      <c r="M11" s="56">
        <f t="shared" si="4"/>
        <v>202.42</v>
      </c>
      <c r="N11" s="56">
        <f t="shared" si="2"/>
        <v>210.54</v>
      </c>
      <c r="O11" s="56">
        <f t="shared" si="5"/>
        <v>8.1200000000000045</v>
      </c>
      <c r="P11" s="57">
        <v>86</v>
      </c>
      <c r="Q11" s="58"/>
      <c r="R11" s="54"/>
      <c r="S11" s="54"/>
      <c r="T11" s="59"/>
      <c r="U11" s="60"/>
      <c r="V11" s="54">
        <v>0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/>
    </row>
    <row r="12" spans="1:35" x14ac:dyDescent="0.2">
      <c r="A12" s="110">
        <v>43501</v>
      </c>
      <c r="B12" s="68"/>
      <c r="C12" s="38"/>
      <c r="D12" s="39"/>
      <c r="E12" s="40">
        <f t="shared" si="3"/>
        <v>0</v>
      </c>
      <c r="F12" s="38">
        <v>2</v>
      </c>
      <c r="G12" s="41">
        <v>7.5</v>
      </c>
      <c r="H12" s="40">
        <f t="shared" si="0"/>
        <v>36.54</v>
      </c>
      <c r="I12" s="42">
        <v>12</v>
      </c>
      <c r="J12" s="42">
        <v>10</v>
      </c>
      <c r="K12" s="40">
        <f t="shared" si="1"/>
        <v>178.64</v>
      </c>
      <c r="L12" s="55">
        <v>0</v>
      </c>
      <c r="M12" s="56">
        <f t="shared" si="4"/>
        <v>210.54</v>
      </c>
      <c r="N12" s="56">
        <f t="shared" si="2"/>
        <v>215.17999999999998</v>
      </c>
      <c r="O12" s="56">
        <f t="shared" si="5"/>
        <v>4.6399999999999864</v>
      </c>
      <c r="P12" s="57">
        <v>88</v>
      </c>
      <c r="Q12" s="58"/>
      <c r="R12" s="54"/>
      <c r="S12" s="54"/>
      <c r="T12" s="59"/>
      <c r="U12" s="60"/>
      <c r="V12" s="54">
        <v>4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 t="s">
        <v>57</v>
      </c>
    </row>
    <row r="13" spans="1:35" x14ac:dyDescent="0.2">
      <c r="A13" s="110">
        <v>43502</v>
      </c>
      <c r="B13" s="68"/>
      <c r="C13" s="38"/>
      <c r="D13" s="39"/>
      <c r="E13" s="40">
        <f t="shared" si="3"/>
        <v>0</v>
      </c>
      <c r="F13" s="38">
        <v>2</v>
      </c>
      <c r="G13" s="41">
        <v>7.5</v>
      </c>
      <c r="H13" s="40">
        <f t="shared" si="0"/>
        <v>36.54</v>
      </c>
      <c r="I13" s="42">
        <v>12</v>
      </c>
      <c r="J13" s="42">
        <v>10</v>
      </c>
      <c r="K13" s="40">
        <f t="shared" si="1"/>
        <v>178.64</v>
      </c>
      <c r="L13" s="55">
        <v>0</v>
      </c>
      <c r="M13" s="56">
        <f t="shared" si="4"/>
        <v>215.17999999999998</v>
      </c>
      <c r="N13" s="56">
        <f t="shared" si="2"/>
        <v>215.17999999999998</v>
      </c>
      <c r="O13" s="56">
        <f t="shared" si="5"/>
        <v>0</v>
      </c>
      <c r="P13" s="57">
        <v>87</v>
      </c>
      <c r="Q13" s="58"/>
      <c r="R13" s="54"/>
      <c r="S13" s="54"/>
      <c r="T13" s="59"/>
      <c r="U13" s="60"/>
      <c r="V13" s="54">
        <v>24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/>
    </row>
    <row r="14" spans="1:35" x14ac:dyDescent="0.2">
      <c r="A14" s="110">
        <v>43503</v>
      </c>
      <c r="B14" s="68"/>
      <c r="C14" s="38"/>
      <c r="D14" s="39"/>
      <c r="E14" s="40">
        <f t="shared" si="3"/>
        <v>0</v>
      </c>
      <c r="F14" s="38">
        <v>2</v>
      </c>
      <c r="G14" s="41">
        <v>7.5</v>
      </c>
      <c r="H14" s="40">
        <f t="shared" si="0"/>
        <v>36.54</v>
      </c>
      <c r="I14" s="42">
        <v>13</v>
      </c>
      <c r="J14" s="42">
        <v>2</v>
      </c>
      <c r="K14" s="40">
        <f t="shared" si="1"/>
        <v>183.28</v>
      </c>
      <c r="L14" s="55">
        <v>0</v>
      </c>
      <c r="M14" s="56">
        <f t="shared" si="4"/>
        <v>215.17999999999998</v>
      </c>
      <c r="N14" s="56">
        <f t="shared" si="2"/>
        <v>219.82</v>
      </c>
      <c r="O14" s="56">
        <f t="shared" si="5"/>
        <v>4.6400000000000148</v>
      </c>
      <c r="P14" s="57">
        <v>87</v>
      </c>
      <c r="Q14" s="58"/>
      <c r="R14" s="54"/>
      <c r="S14" s="54"/>
      <c r="T14" s="59"/>
      <c r="U14" s="60"/>
      <c r="V14" s="54">
        <v>0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/>
    </row>
    <row r="15" spans="1:35" x14ac:dyDescent="0.2">
      <c r="A15" s="110">
        <v>43504</v>
      </c>
      <c r="B15" s="68"/>
      <c r="C15" s="38"/>
      <c r="D15" s="39"/>
      <c r="E15" s="40">
        <f t="shared" si="3"/>
        <v>0</v>
      </c>
      <c r="F15" s="38">
        <v>2</v>
      </c>
      <c r="G15" s="41">
        <v>7.5</v>
      </c>
      <c r="H15" s="40">
        <f t="shared" si="0"/>
        <v>36.54</v>
      </c>
      <c r="I15" s="42">
        <v>13</v>
      </c>
      <c r="J15" s="42">
        <v>7</v>
      </c>
      <c r="K15" s="40">
        <f t="shared" si="1"/>
        <v>189.07999999999998</v>
      </c>
      <c r="L15" s="55">
        <v>0</v>
      </c>
      <c r="M15" s="56">
        <f t="shared" si="4"/>
        <v>219.82</v>
      </c>
      <c r="N15" s="56">
        <f t="shared" si="2"/>
        <v>225.61999999999998</v>
      </c>
      <c r="O15" s="56">
        <f t="shared" si="5"/>
        <v>5.7999999999999829</v>
      </c>
      <c r="P15" s="57">
        <v>85</v>
      </c>
      <c r="Q15" s="58"/>
      <c r="R15" s="54"/>
      <c r="S15" s="54"/>
      <c r="T15" s="59"/>
      <c r="U15" s="60"/>
      <c r="V15" s="54">
        <v>0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/>
    </row>
    <row r="16" spans="1:35" x14ac:dyDescent="0.2">
      <c r="A16" s="110">
        <v>43505</v>
      </c>
      <c r="B16" s="68"/>
      <c r="C16" s="38"/>
      <c r="D16" s="39"/>
      <c r="E16" s="40">
        <f t="shared" si="3"/>
        <v>0</v>
      </c>
      <c r="F16" s="38">
        <v>2</v>
      </c>
      <c r="G16" s="41">
        <v>7.5</v>
      </c>
      <c r="H16" s="40">
        <f t="shared" si="0"/>
        <v>36.54</v>
      </c>
      <c r="I16" s="42">
        <v>14</v>
      </c>
      <c r="J16" s="42">
        <v>1</v>
      </c>
      <c r="K16" s="40">
        <f t="shared" si="1"/>
        <v>196.04</v>
      </c>
      <c r="L16" s="55">
        <v>0</v>
      </c>
      <c r="M16" s="56">
        <f t="shared" si="4"/>
        <v>225.61999999999998</v>
      </c>
      <c r="N16" s="56">
        <f t="shared" si="2"/>
        <v>232.57999999999998</v>
      </c>
      <c r="O16" s="56">
        <f t="shared" si="5"/>
        <v>6.960000000000008</v>
      </c>
      <c r="P16" s="57">
        <v>86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43506</v>
      </c>
      <c r="B17" s="68"/>
      <c r="C17" s="38"/>
      <c r="D17" s="39"/>
      <c r="E17" s="40">
        <f t="shared" si="3"/>
        <v>0</v>
      </c>
      <c r="F17" s="38">
        <v>2</v>
      </c>
      <c r="G17" s="41">
        <v>7.5</v>
      </c>
      <c r="H17" s="40">
        <f t="shared" si="0"/>
        <v>36.54</v>
      </c>
      <c r="I17" s="42">
        <v>14</v>
      </c>
      <c r="J17" s="42">
        <v>5</v>
      </c>
      <c r="K17" s="40">
        <f t="shared" si="1"/>
        <v>200.67999999999998</v>
      </c>
      <c r="L17" s="55">
        <v>0</v>
      </c>
      <c r="M17" s="56">
        <f t="shared" si="4"/>
        <v>232.57999999999998</v>
      </c>
      <c r="N17" s="56">
        <f t="shared" si="2"/>
        <v>237.21999999999997</v>
      </c>
      <c r="O17" s="56">
        <f t="shared" si="5"/>
        <v>4.6399999999999864</v>
      </c>
      <c r="P17" s="57">
        <v>87</v>
      </c>
      <c r="Q17" s="58"/>
      <c r="R17" s="54"/>
      <c r="S17" s="54"/>
      <c r="T17" s="59"/>
      <c r="U17" s="60"/>
      <c r="V17" s="54">
        <v>0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/>
    </row>
    <row r="18" spans="1:35" x14ac:dyDescent="0.2">
      <c r="A18" s="110">
        <v>43507</v>
      </c>
      <c r="B18" s="68"/>
      <c r="C18" s="38"/>
      <c r="D18" s="39"/>
      <c r="E18" s="40">
        <f t="shared" si="3"/>
        <v>0</v>
      </c>
      <c r="F18" s="38">
        <v>3</v>
      </c>
      <c r="G18" s="41">
        <v>1</v>
      </c>
      <c r="H18" s="40">
        <f t="shared" si="0"/>
        <v>42.919999999999995</v>
      </c>
      <c r="I18" s="42">
        <v>14</v>
      </c>
      <c r="J18" s="42">
        <v>5</v>
      </c>
      <c r="K18" s="40">
        <f t="shared" si="1"/>
        <v>200.67999999999998</v>
      </c>
      <c r="L18" s="55">
        <v>0</v>
      </c>
      <c r="M18" s="56">
        <f t="shared" si="4"/>
        <v>237.21999999999997</v>
      </c>
      <c r="N18" s="56">
        <f t="shared" si="2"/>
        <v>243.59999999999997</v>
      </c>
      <c r="O18" s="56">
        <f t="shared" si="5"/>
        <v>6.3799999999999955</v>
      </c>
      <c r="P18" s="57">
        <v>88</v>
      </c>
      <c r="Q18" s="58"/>
      <c r="R18" s="54"/>
      <c r="S18" s="54"/>
      <c r="T18" s="59"/>
      <c r="U18" s="60"/>
      <c r="V18" s="54">
        <v>0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/>
    </row>
    <row r="19" spans="1:35" x14ac:dyDescent="0.2">
      <c r="A19" s="110">
        <v>43508</v>
      </c>
      <c r="B19" s="68"/>
      <c r="C19" s="38"/>
      <c r="D19" s="39"/>
      <c r="E19" s="40">
        <f t="shared" si="3"/>
        <v>0</v>
      </c>
      <c r="F19" s="38">
        <v>3</v>
      </c>
      <c r="G19" s="41">
        <v>7</v>
      </c>
      <c r="H19" s="40">
        <f t="shared" si="0"/>
        <v>49.879999999999995</v>
      </c>
      <c r="I19" s="42">
        <v>14</v>
      </c>
      <c r="J19" s="42">
        <v>5</v>
      </c>
      <c r="K19" s="40">
        <f t="shared" si="1"/>
        <v>200.67999999999998</v>
      </c>
      <c r="L19" s="55">
        <v>0</v>
      </c>
      <c r="M19" s="56">
        <f t="shared" si="4"/>
        <v>243.59999999999997</v>
      </c>
      <c r="N19" s="56">
        <f t="shared" si="2"/>
        <v>250.55999999999997</v>
      </c>
      <c r="O19" s="56">
        <f t="shared" si="5"/>
        <v>6.960000000000008</v>
      </c>
      <c r="P19" s="57">
        <v>89</v>
      </c>
      <c r="Q19" s="58"/>
      <c r="R19" s="54"/>
      <c r="S19" s="54"/>
      <c r="T19" s="59"/>
      <c r="U19" s="60"/>
      <c r="V19" s="54">
        <v>0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/>
    </row>
    <row r="20" spans="1:35" x14ac:dyDescent="0.2">
      <c r="A20" s="110">
        <v>43509</v>
      </c>
      <c r="B20" s="68"/>
      <c r="C20" s="38"/>
      <c r="D20" s="39"/>
      <c r="E20" s="40">
        <f t="shared" si="3"/>
        <v>0</v>
      </c>
      <c r="F20" s="38">
        <v>4</v>
      </c>
      <c r="G20" s="41">
        <v>1.5</v>
      </c>
      <c r="H20" s="40">
        <f t="shared" si="0"/>
        <v>57.419999999999995</v>
      </c>
      <c r="I20" s="42">
        <v>14</v>
      </c>
      <c r="J20" s="42">
        <v>5</v>
      </c>
      <c r="K20" s="40">
        <f t="shared" si="1"/>
        <v>200.67999999999998</v>
      </c>
      <c r="L20" s="55">
        <v>0</v>
      </c>
      <c r="M20" s="56">
        <f t="shared" si="4"/>
        <v>250.55999999999997</v>
      </c>
      <c r="N20" s="56">
        <f t="shared" si="2"/>
        <v>258.09999999999997</v>
      </c>
      <c r="O20" s="56">
        <f t="shared" si="5"/>
        <v>7.539999999999992</v>
      </c>
      <c r="P20" s="57">
        <v>87</v>
      </c>
      <c r="Q20" s="58"/>
      <c r="R20" s="54"/>
      <c r="S20" s="54"/>
      <c r="T20" s="59"/>
      <c r="U20" s="60"/>
      <c r="V20" s="54">
        <v>0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/>
    </row>
    <row r="21" spans="1:35" x14ac:dyDescent="0.2">
      <c r="A21" s="110">
        <v>43510</v>
      </c>
      <c r="B21" s="68"/>
      <c r="C21" s="38"/>
      <c r="D21" s="39"/>
      <c r="E21" s="40">
        <f t="shared" si="3"/>
        <v>0</v>
      </c>
      <c r="F21" s="38">
        <v>4</v>
      </c>
      <c r="G21" s="41">
        <v>8</v>
      </c>
      <c r="H21" s="40">
        <f t="shared" si="0"/>
        <v>64.959999999999994</v>
      </c>
      <c r="I21" s="42">
        <v>14</v>
      </c>
      <c r="J21" s="42">
        <v>5</v>
      </c>
      <c r="K21" s="40">
        <f t="shared" si="1"/>
        <v>200.67999999999998</v>
      </c>
      <c r="L21" s="55">
        <v>0</v>
      </c>
      <c r="M21" s="56">
        <f t="shared" si="4"/>
        <v>258.09999999999997</v>
      </c>
      <c r="N21" s="56">
        <f t="shared" si="2"/>
        <v>265.64</v>
      </c>
      <c r="O21" s="56">
        <f t="shared" si="5"/>
        <v>7.5400000000000205</v>
      </c>
      <c r="P21" s="57">
        <v>86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43511</v>
      </c>
      <c r="B22" s="68"/>
      <c r="C22" s="38"/>
      <c r="D22" s="39"/>
      <c r="E22" s="40">
        <f t="shared" si="3"/>
        <v>0</v>
      </c>
      <c r="F22" s="38">
        <v>5</v>
      </c>
      <c r="G22" s="41">
        <v>2</v>
      </c>
      <c r="H22" s="40">
        <f t="shared" si="0"/>
        <v>71.92</v>
      </c>
      <c r="I22" s="42">
        <v>14</v>
      </c>
      <c r="J22" s="42">
        <v>5</v>
      </c>
      <c r="K22" s="40">
        <f t="shared" si="1"/>
        <v>200.67999999999998</v>
      </c>
      <c r="L22" s="55">
        <v>0</v>
      </c>
      <c r="M22" s="56">
        <f t="shared" si="4"/>
        <v>265.64</v>
      </c>
      <c r="N22" s="56">
        <f t="shared" si="2"/>
        <v>272.59999999999997</v>
      </c>
      <c r="O22" s="56">
        <f t="shared" si="5"/>
        <v>6.9599999999999795</v>
      </c>
      <c r="P22" s="57">
        <v>84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43512</v>
      </c>
      <c r="B23" s="68"/>
      <c r="C23" s="38"/>
      <c r="D23" s="39"/>
      <c r="E23" s="40">
        <f t="shared" si="3"/>
        <v>0</v>
      </c>
      <c r="F23" s="38">
        <v>5</v>
      </c>
      <c r="G23" s="41">
        <v>8</v>
      </c>
      <c r="H23" s="40">
        <f t="shared" si="0"/>
        <v>78.88</v>
      </c>
      <c r="I23" s="42">
        <v>2</v>
      </c>
      <c r="J23" s="42">
        <v>7.5</v>
      </c>
      <c r="K23" s="40">
        <f t="shared" si="1"/>
        <v>36.54</v>
      </c>
      <c r="L23" s="55">
        <v>164.14</v>
      </c>
      <c r="M23" s="56">
        <f t="shared" si="4"/>
        <v>272.59999999999997</v>
      </c>
      <c r="N23" s="56">
        <f t="shared" si="2"/>
        <v>115.41999999999999</v>
      </c>
      <c r="O23" s="56">
        <f t="shared" si="5"/>
        <v>6.960000000000008</v>
      </c>
      <c r="P23" s="57">
        <v>85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43513</v>
      </c>
      <c r="B24" s="68"/>
      <c r="C24" s="38"/>
      <c r="D24" s="39"/>
      <c r="E24" s="40">
        <f t="shared" si="3"/>
        <v>0</v>
      </c>
      <c r="F24" s="38">
        <v>6</v>
      </c>
      <c r="G24" s="41">
        <v>2</v>
      </c>
      <c r="H24" s="40">
        <f t="shared" si="0"/>
        <v>85.839999999999989</v>
      </c>
      <c r="I24" s="42">
        <v>2</v>
      </c>
      <c r="J24" s="42">
        <v>7.5</v>
      </c>
      <c r="K24" s="40">
        <f t="shared" si="1"/>
        <v>36.54</v>
      </c>
      <c r="L24" s="55">
        <v>0</v>
      </c>
      <c r="M24" s="56">
        <f t="shared" si="4"/>
        <v>115.41999999999999</v>
      </c>
      <c r="N24" s="56">
        <f t="shared" si="2"/>
        <v>122.38</v>
      </c>
      <c r="O24" s="56">
        <f t="shared" si="5"/>
        <v>6.960000000000008</v>
      </c>
      <c r="P24" s="57">
        <v>86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43514</v>
      </c>
      <c r="B25" s="68"/>
      <c r="C25" s="38"/>
      <c r="D25" s="39"/>
      <c r="E25" s="40">
        <f t="shared" si="3"/>
        <v>0</v>
      </c>
      <c r="F25" s="38">
        <v>6</v>
      </c>
      <c r="G25" s="41">
        <v>9</v>
      </c>
      <c r="H25" s="40">
        <f t="shared" si="0"/>
        <v>93.96</v>
      </c>
      <c r="I25" s="42">
        <v>2</v>
      </c>
      <c r="J25" s="42">
        <v>7.5</v>
      </c>
      <c r="K25" s="40">
        <f t="shared" si="1"/>
        <v>36.54</v>
      </c>
      <c r="L25" s="55">
        <v>0</v>
      </c>
      <c r="M25" s="56">
        <f t="shared" si="4"/>
        <v>122.38</v>
      </c>
      <c r="N25" s="56">
        <f t="shared" si="2"/>
        <v>130.5</v>
      </c>
      <c r="O25" s="56">
        <f t="shared" si="5"/>
        <v>8.1200000000000045</v>
      </c>
      <c r="P25" s="57">
        <v>87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164.14</v>
      </c>
      <c r="AI25" s="36"/>
    </row>
    <row r="26" spans="1:35" x14ac:dyDescent="0.2">
      <c r="A26" s="110">
        <v>43515</v>
      </c>
      <c r="B26" s="68"/>
      <c r="C26" s="38"/>
      <c r="D26" s="39"/>
      <c r="E26" s="40">
        <f t="shared" si="3"/>
        <v>0</v>
      </c>
      <c r="F26" s="38">
        <v>7</v>
      </c>
      <c r="G26" s="41">
        <v>4</v>
      </c>
      <c r="H26" s="40">
        <f t="shared" si="0"/>
        <v>102.08</v>
      </c>
      <c r="I26" s="42">
        <v>2</v>
      </c>
      <c r="J26" s="42">
        <v>7.5</v>
      </c>
      <c r="K26" s="40">
        <f t="shared" si="1"/>
        <v>36.54</v>
      </c>
      <c r="L26" s="55">
        <v>0</v>
      </c>
      <c r="M26" s="56">
        <f t="shared" si="4"/>
        <v>130.5</v>
      </c>
      <c r="N26" s="56">
        <f t="shared" si="2"/>
        <v>138.62</v>
      </c>
      <c r="O26" s="56">
        <f t="shared" si="5"/>
        <v>8.1200000000000045</v>
      </c>
      <c r="P26" s="57">
        <v>85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43516</v>
      </c>
      <c r="B27" s="68"/>
      <c r="C27" s="38"/>
      <c r="D27" s="39"/>
      <c r="E27" s="40">
        <f t="shared" si="3"/>
        <v>0</v>
      </c>
      <c r="F27" s="38">
        <v>7</v>
      </c>
      <c r="G27" s="41">
        <v>11</v>
      </c>
      <c r="H27" s="40">
        <f t="shared" si="0"/>
        <v>110.19999999999999</v>
      </c>
      <c r="I27" s="42">
        <v>2</v>
      </c>
      <c r="J27" s="42">
        <v>7.5</v>
      </c>
      <c r="K27" s="40">
        <f t="shared" si="1"/>
        <v>36.54</v>
      </c>
      <c r="L27" s="55">
        <v>0</v>
      </c>
      <c r="M27" s="56">
        <f t="shared" si="4"/>
        <v>138.62</v>
      </c>
      <c r="N27" s="56">
        <f t="shared" si="2"/>
        <v>146.73999999999998</v>
      </c>
      <c r="O27" s="56">
        <f t="shared" si="5"/>
        <v>8.1199999999999761</v>
      </c>
      <c r="P27" s="57">
        <v>86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43517</v>
      </c>
      <c r="B28" s="68"/>
      <c r="C28" s="38"/>
      <c r="D28" s="39"/>
      <c r="E28" s="40">
        <f t="shared" si="3"/>
        <v>0</v>
      </c>
      <c r="F28" s="38">
        <v>8</v>
      </c>
      <c r="G28" s="41">
        <v>5</v>
      </c>
      <c r="H28" s="40">
        <f t="shared" si="0"/>
        <v>117.16</v>
      </c>
      <c r="I28" s="42">
        <v>2</v>
      </c>
      <c r="J28" s="42">
        <v>7.5</v>
      </c>
      <c r="K28" s="40">
        <f t="shared" si="1"/>
        <v>36.54</v>
      </c>
      <c r="L28" s="55">
        <v>0</v>
      </c>
      <c r="M28" s="56">
        <f t="shared" si="4"/>
        <v>146.73999999999998</v>
      </c>
      <c r="N28" s="56">
        <f t="shared" si="2"/>
        <v>153.69999999999999</v>
      </c>
      <c r="O28" s="56">
        <f t="shared" si="5"/>
        <v>6.960000000000008</v>
      </c>
      <c r="P28" s="57">
        <v>86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43518</v>
      </c>
      <c r="B29" s="68"/>
      <c r="C29" s="38"/>
      <c r="D29" s="39"/>
      <c r="E29" s="40">
        <f t="shared" si="3"/>
        <v>0</v>
      </c>
      <c r="F29" s="38">
        <v>9</v>
      </c>
      <c r="G29" s="41">
        <v>0</v>
      </c>
      <c r="H29" s="40">
        <f t="shared" si="0"/>
        <v>125.27999999999999</v>
      </c>
      <c r="I29" s="42">
        <v>2</v>
      </c>
      <c r="J29" s="42">
        <v>7.5</v>
      </c>
      <c r="K29" s="40">
        <f t="shared" si="1"/>
        <v>36.54</v>
      </c>
      <c r="L29" s="55">
        <v>0</v>
      </c>
      <c r="M29" s="56">
        <f t="shared" si="4"/>
        <v>153.69999999999999</v>
      </c>
      <c r="N29" s="56">
        <f t="shared" si="2"/>
        <v>161.82</v>
      </c>
      <c r="O29" s="56">
        <f t="shared" si="5"/>
        <v>8.1200000000000045</v>
      </c>
      <c r="P29" s="57">
        <v>85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43519</v>
      </c>
      <c r="B30" s="68"/>
      <c r="C30" s="38"/>
      <c r="D30" s="39"/>
      <c r="E30" s="40">
        <f t="shared" si="3"/>
        <v>0</v>
      </c>
      <c r="F30" s="38">
        <v>9</v>
      </c>
      <c r="G30" s="41">
        <v>6</v>
      </c>
      <c r="H30" s="40">
        <f t="shared" si="0"/>
        <v>132.23999999999998</v>
      </c>
      <c r="I30" s="42">
        <v>2</v>
      </c>
      <c r="J30" s="42">
        <v>7.5</v>
      </c>
      <c r="K30" s="40">
        <f t="shared" si="1"/>
        <v>36.54</v>
      </c>
      <c r="L30" s="55">
        <v>0</v>
      </c>
      <c r="M30" s="56">
        <f t="shared" si="4"/>
        <v>161.82</v>
      </c>
      <c r="N30" s="56">
        <f t="shared" si="2"/>
        <v>168.77999999999997</v>
      </c>
      <c r="O30" s="56">
        <f t="shared" si="5"/>
        <v>6.9599999999999795</v>
      </c>
      <c r="P30" s="57">
        <v>86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43520</v>
      </c>
      <c r="B31" s="68"/>
      <c r="C31" s="38"/>
      <c r="D31" s="39"/>
      <c r="E31" s="40">
        <f t="shared" si="3"/>
        <v>0</v>
      </c>
      <c r="F31" s="38">
        <v>9</v>
      </c>
      <c r="G31" s="41">
        <v>8</v>
      </c>
      <c r="H31" s="40">
        <f t="shared" si="0"/>
        <v>134.56</v>
      </c>
      <c r="I31" s="42">
        <v>2</v>
      </c>
      <c r="J31" s="42">
        <v>7.5</v>
      </c>
      <c r="K31" s="40">
        <f t="shared" si="1"/>
        <v>36.54</v>
      </c>
      <c r="L31" s="55">
        <v>0</v>
      </c>
      <c r="M31" s="56">
        <f t="shared" si="4"/>
        <v>168.77999999999997</v>
      </c>
      <c r="N31" s="56">
        <f t="shared" si="2"/>
        <v>171.1</v>
      </c>
      <c r="O31" s="56">
        <f t="shared" si="5"/>
        <v>2.3200000000000216</v>
      </c>
      <c r="P31" s="57">
        <v>41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43521</v>
      </c>
      <c r="B32" s="68"/>
      <c r="C32" s="38"/>
      <c r="D32" s="39"/>
      <c r="E32" s="40">
        <f t="shared" si="3"/>
        <v>0</v>
      </c>
      <c r="F32" s="38">
        <v>9</v>
      </c>
      <c r="G32" s="41">
        <v>8</v>
      </c>
      <c r="H32" s="40">
        <f t="shared" si="0"/>
        <v>134.56</v>
      </c>
      <c r="I32" s="42">
        <v>2</v>
      </c>
      <c r="J32" s="42">
        <v>7.5</v>
      </c>
      <c r="K32" s="40">
        <f t="shared" si="1"/>
        <v>36.54</v>
      </c>
      <c r="L32" s="55">
        <v>0</v>
      </c>
      <c r="M32" s="56">
        <f t="shared" si="4"/>
        <v>171.1</v>
      </c>
      <c r="N32" s="56">
        <f t="shared" si="2"/>
        <v>171.1</v>
      </c>
      <c r="O32" s="56">
        <f t="shared" si="5"/>
        <v>0</v>
      </c>
      <c r="P32" s="57">
        <v>0</v>
      </c>
      <c r="Q32" s="58"/>
      <c r="R32" s="54"/>
      <c r="S32" s="54"/>
      <c r="T32" s="59"/>
      <c r="U32" s="60"/>
      <c r="V32" s="54">
        <v>24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 t="s">
        <v>58</v>
      </c>
    </row>
    <row r="33" spans="1:35" x14ac:dyDescent="0.2">
      <c r="A33" s="110">
        <v>43522</v>
      </c>
      <c r="B33" s="68"/>
      <c r="C33" s="38"/>
      <c r="D33" s="39"/>
      <c r="E33" s="40">
        <f t="shared" si="3"/>
        <v>0</v>
      </c>
      <c r="F33" s="38">
        <v>9</v>
      </c>
      <c r="G33" s="41">
        <v>8</v>
      </c>
      <c r="H33" s="40">
        <f t="shared" si="0"/>
        <v>134.56</v>
      </c>
      <c r="I33" s="42">
        <v>2</v>
      </c>
      <c r="J33" s="42">
        <v>7.5</v>
      </c>
      <c r="K33" s="40">
        <f t="shared" si="1"/>
        <v>36.54</v>
      </c>
      <c r="L33" s="55">
        <v>0</v>
      </c>
      <c r="M33" s="56">
        <f t="shared" si="4"/>
        <v>171.1</v>
      </c>
      <c r="N33" s="56">
        <f t="shared" si="2"/>
        <v>171.1</v>
      </c>
      <c r="O33" s="56">
        <f t="shared" si="5"/>
        <v>0</v>
      </c>
      <c r="P33" s="57">
        <v>0</v>
      </c>
      <c r="Q33" s="58"/>
      <c r="R33" s="54"/>
      <c r="S33" s="54"/>
      <c r="T33" s="59"/>
      <c r="U33" s="60"/>
      <c r="V33" s="54">
        <v>24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 t="s">
        <v>58</v>
      </c>
    </row>
    <row r="34" spans="1:35" x14ac:dyDescent="0.2">
      <c r="A34" s="110">
        <v>43523</v>
      </c>
      <c r="B34" s="68"/>
      <c r="C34" s="38"/>
      <c r="D34" s="39"/>
      <c r="E34" s="40">
        <f t="shared" si="3"/>
        <v>0</v>
      </c>
      <c r="F34" s="38">
        <v>10</v>
      </c>
      <c r="G34" s="41">
        <v>2</v>
      </c>
      <c r="H34" s="40">
        <f t="shared" si="0"/>
        <v>141.51999999999998</v>
      </c>
      <c r="I34" s="42">
        <v>2</v>
      </c>
      <c r="J34" s="42">
        <v>7.5</v>
      </c>
      <c r="K34" s="40">
        <f t="shared" si="1"/>
        <v>36.54</v>
      </c>
      <c r="L34" s="55">
        <v>0</v>
      </c>
      <c r="M34" s="56">
        <f t="shared" si="4"/>
        <v>171.1</v>
      </c>
      <c r="N34" s="56">
        <f t="shared" si="2"/>
        <v>178.05999999999997</v>
      </c>
      <c r="O34" s="56">
        <f t="shared" si="5"/>
        <v>6.9599999999999795</v>
      </c>
      <c r="P34" s="57">
        <v>90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186.18</v>
      </c>
      <c r="AI34" s="36"/>
    </row>
    <row r="35" spans="1:35" x14ac:dyDescent="0.2">
      <c r="A35" s="110">
        <v>43524</v>
      </c>
      <c r="B35" s="68"/>
      <c r="C35" s="38"/>
      <c r="D35" s="39"/>
      <c r="E35" s="40">
        <f t="shared" si="3"/>
        <v>0</v>
      </c>
      <c r="F35" s="38">
        <v>10</v>
      </c>
      <c r="G35" s="41">
        <v>9</v>
      </c>
      <c r="H35" s="40">
        <f t="shared" si="0"/>
        <v>149.63999999999999</v>
      </c>
      <c r="I35" s="42">
        <v>2</v>
      </c>
      <c r="J35" s="42">
        <v>7.5</v>
      </c>
      <c r="K35" s="40">
        <f t="shared" si="1"/>
        <v>36.54</v>
      </c>
      <c r="L35" s="55">
        <v>0</v>
      </c>
      <c r="M35" s="56">
        <f t="shared" si="4"/>
        <v>178.05999999999997</v>
      </c>
      <c r="N35" s="56">
        <f t="shared" si="2"/>
        <v>186.17999999999998</v>
      </c>
      <c r="O35" s="56">
        <f t="shared" si="5"/>
        <v>8.1200000000000045</v>
      </c>
      <c r="P35" s="57">
        <v>88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164.14</v>
      </c>
      <c r="AI35" s="36"/>
    </row>
    <row r="36" spans="1:35" x14ac:dyDescent="0.2">
      <c r="A36" s="110">
        <v>43525</v>
      </c>
      <c r="B36" s="68"/>
      <c r="C36" s="38"/>
      <c r="D36" s="39"/>
      <c r="E36" s="40">
        <f t="shared" si="3"/>
        <v>0</v>
      </c>
      <c r="F36" s="38">
        <v>0</v>
      </c>
      <c r="G36" s="41">
        <v>0</v>
      </c>
      <c r="H36" s="40">
        <f t="shared" si="0"/>
        <v>0</v>
      </c>
      <c r="I36" s="42">
        <v>0</v>
      </c>
      <c r="J36" s="42">
        <v>0</v>
      </c>
      <c r="K36" s="40">
        <f t="shared" si="1"/>
        <v>0</v>
      </c>
      <c r="L36" s="55">
        <v>0</v>
      </c>
      <c r="M36" s="56">
        <f t="shared" si="4"/>
        <v>186.17999999999998</v>
      </c>
      <c r="N36" s="56">
        <f t="shared" si="2"/>
        <v>0</v>
      </c>
      <c r="O36" s="56">
        <f t="shared" si="5"/>
        <v>0</v>
      </c>
      <c r="P36" s="57">
        <v>0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350.32</v>
      </c>
      <c r="AI36" s="36"/>
    </row>
    <row r="37" spans="1:35" x14ac:dyDescent="0.2">
      <c r="A37" s="110">
        <v>43526</v>
      </c>
      <c r="B37" s="68"/>
      <c r="C37" s="38"/>
      <c r="D37" s="39"/>
      <c r="E37" s="40">
        <f t="shared" si="3"/>
        <v>0</v>
      </c>
      <c r="F37" s="38">
        <v>0</v>
      </c>
      <c r="G37" s="41">
        <v>0</v>
      </c>
      <c r="H37" s="40">
        <f t="shared" si="0"/>
        <v>0</v>
      </c>
      <c r="I37" s="42">
        <v>0</v>
      </c>
      <c r="J37" s="42">
        <v>0</v>
      </c>
      <c r="K37" s="40">
        <f t="shared" si="1"/>
        <v>0</v>
      </c>
      <c r="L37" s="55">
        <v>0</v>
      </c>
      <c r="M37" s="56">
        <f>E36+H36+K36</f>
        <v>0</v>
      </c>
      <c r="N37" s="56">
        <f t="shared" si="2"/>
        <v>0</v>
      </c>
      <c r="O37" s="56">
        <f t="shared" si="5"/>
        <v>0</v>
      </c>
      <c r="P37" s="57">
        <v>0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180.38</v>
      </c>
      <c r="AI37" s="36"/>
    </row>
    <row r="38" spans="1:35" x14ac:dyDescent="0.2">
      <c r="A38" s="110">
        <v>43527</v>
      </c>
      <c r="B38" s="68"/>
      <c r="C38" s="38"/>
      <c r="D38" s="39"/>
      <c r="E38" s="40">
        <f t="shared" si="3"/>
        <v>0</v>
      </c>
      <c r="F38" s="38">
        <v>0</v>
      </c>
      <c r="G38" s="41">
        <v>0</v>
      </c>
      <c r="H38" s="40">
        <f t="shared" si="0"/>
        <v>0</v>
      </c>
      <c r="I38" s="42">
        <v>0</v>
      </c>
      <c r="J38" s="42">
        <v>0</v>
      </c>
      <c r="K38" s="40">
        <f t="shared" si="1"/>
        <v>0</v>
      </c>
      <c r="L38" s="55">
        <v>0</v>
      </c>
      <c r="M38" s="56">
        <f t="shared" si="4"/>
        <v>0</v>
      </c>
      <c r="N38" s="56">
        <f t="shared" si="2"/>
        <v>0</v>
      </c>
      <c r="O38" s="56">
        <f t="shared" si="5"/>
        <v>0</v>
      </c>
      <c r="P38" s="57">
        <v>0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169.94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164.14</v>
      </c>
      <c r="M40" s="95"/>
      <c r="N40" s="56"/>
      <c r="O40" s="56">
        <f>SUM(O8:O39)</f>
        <v>169.93999999999997</v>
      </c>
      <c r="P40" s="56">
        <f>SUM(P8:P39)</f>
        <v>2203</v>
      </c>
      <c r="Q40" s="96">
        <f>SUM(Q8:Q39)</f>
        <v>0</v>
      </c>
      <c r="R40" s="97"/>
      <c r="S40" s="98"/>
      <c r="T40" s="99"/>
      <c r="U40" s="100"/>
      <c r="V40" s="101">
        <f>SUM(V8:V39)</f>
        <v>76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542" yWindow="744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I40"/>
  <sheetViews>
    <sheetView zoomScaleNormal="100" workbookViewId="0">
      <selection activeCell="AH39" sqref="AH3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6.28515625" customWidth="1"/>
    <col min="7" max="7" width="13.4257812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59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10</v>
      </c>
      <c r="G7" s="41">
        <v>9</v>
      </c>
      <c r="H7" s="40">
        <f>(F7*12+G7)*1.16</f>
        <v>149.63999999999999</v>
      </c>
      <c r="I7" s="42">
        <v>2</v>
      </c>
      <c r="J7" s="42">
        <v>7.5</v>
      </c>
      <c r="K7" s="40">
        <f>(I7*12+J7)*1.16</f>
        <v>36.54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43525</v>
      </c>
      <c r="B8" s="53"/>
      <c r="C8" s="38"/>
      <c r="D8" s="39">
        <v>6</v>
      </c>
      <c r="E8" s="40">
        <v>0</v>
      </c>
      <c r="F8" s="38">
        <v>11</v>
      </c>
      <c r="G8" s="41">
        <v>4</v>
      </c>
      <c r="H8" s="40">
        <f t="shared" ref="H8:H38" si="0">(F8*12+G8)*1.16</f>
        <v>157.76</v>
      </c>
      <c r="I8" s="42">
        <v>2</v>
      </c>
      <c r="J8" s="42">
        <v>7.5</v>
      </c>
      <c r="K8" s="40">
        <f t="shared" ref="K8:K38" si="1">(I8*12+J8)*1.16</f>
        <v>36.54</v>
      </c>
      <c r="L8" s="55">
        <v>0</v>
      </c>
      <c r="M8" s="56">
        <f>+H7+K7</f>
        <v>186.17999999999998</v>
      </c>
      <c r="N8" s="56">
        <f t="shared" ref="N8:N38" si="2">E8+H8+K8</f>
        <v>194.29999999999998</v>
      </c>
      <c r="O8" s="56">
        <f>IF(N8=0,0,IF(L8&gt;0,(E8+H8+K8)-(M8-L8),(E8+H8+K8)-(H7+K7)))</f>
        <v>8.1200000000000045</v>
      </c>
      <c r="P8" s="57">
        <v>85</v>
      </c>
      <c r="Q8" s="58"/>
      <c r="R8" s="54"/>
      <c r="S8" s="54"/>
      <c r="T8" s="59"/>
      <c r="U8" s="60"/>
      <c r="V8" s="54">
        <v>0</v>
      </c>
      <c r="W8" s="61"/>
      <c r="X8" s="62">
        <v>43536</v>
      </c>
      <c r="Y8" s="63">
        <v>12279</v>
      </c>
      <c r="Z8" s="54">
        <v>2281503</v>
      </c>
      <c r="AA8" s="38">
        <v>14</v>
      </c>
      <c r="AB8" s="64">
        <v>5.5</v>
      </c>
      <c r="AC8" s="38">
        <v>2</v>
      </c>
      <c r="AD8" s="64">
        <v>6.25</v>
      </c>
      <c r="AE8" s="54">
        <v>25</v>
      </c>
      <c r="AF8" s="54">
        <v>0.1</v>
      </c>
      <c r="AG8" s="54">
        <v>72</v>
      </c>
      <c r="AH8" s="112">
        <v>166.17</v>
      </c>
      <c r="AI8" s="36"/>
    </row>
    <row r="9" spans="1:35" x14ac:dyDescent="0.2">
      <c r="A9" s="110">
        <v>43526</v>
      </c>
      <c r="B9" s="68"/>
      <c r="C9" s="38"/>
      <c r="D9" s="39"/>
      <c r="E9" s="40">
        <f t="shared" ref="E9:E38" si="3">(C9*12+D9)*1.16</f>
        <v>0</v>
      </c>
      <c r="F9" s="38">
        <v>12</v>
      </c>
      <c r="G9" s="41">
        <v>1</v>
      </c>
      <c r="H9" s="40">
        <f t="shared" si="0"/>
        <v>168.2</v>
      </c>
      <c r="I9" s="42">
        <v>2</v>
      </c>
      <c r="J9" s="42">
        <v>7.5</v>
      </c>
      <c r="K9" s="40">
        <f t="shared" si="1"/>
        <v>36.54</v>
      </c>
      <c r="L9" s="55">
        <v>0</v>
      </c>
      <c r="M9" s="56">
        <f t="shared" ref="M9:M38" si="4">E8+H8+K8</f>
        <v>194.29999999999998</v>
      </c>
      <c r="N9" s="56">
        <f t="shared" si="2"/>
        <v>204.73999999999998</v>
      </c>
      <c r="O9" s="56">
        <f>IF(N9=0,0,IF(L9&gt;0,(E9+H9+K9)-(M9-L9),(E9+H9+K9)-(E8+H8+K8)))</f>
        <v>10.439999999999998</v>
      </c>
      <c r="P9" s="57">
        <v>88</v>
      </c>
      <c r="Q9" s="58"/>
      <c r="R9" s="54"/>
      <c r="S9" s="54"/>
      <c r="T9" s="59"/>
      <c r="U9" s="60"/>
      <c r="V9" s="54">
        <v>0</v>
      </c>
      <c r="W9" s="61"/>
      <c r="X9" s="62">
        <v>43555</v>
      </c>
      <c r="Y9" s="63">
        <v>12280</v>
      </c>
      <c r="Z9" s="54">
        <v>2293482</v>
      </c>
      <c r="AA9" s="38">
        <v>14</v>
      </c>
      <c r="AB9" s="64">
        <v>4</v>
      </c>
      <c r="AC9" s="38">
        <v>2</v>
      </c>
      <c r="AD9" s="64">
        <v>4.25</v>
      </c>
      <c r="AE9" s="54">
        <v>24</v>
      </c>
      <c r="AF9" s="54">
        <v>0.1</v>
      </c>
      <c r="AG9" s="54">
        <v>48</v>
      </c>
      <c r="AH9" s="112">
        <v>166.75</v>
      </c>
      <c r="AI9" s="36"/>
    </row>
    <row r="10" spans="1:35" x14ac:dyDescent="0.2">
      <c r="A10" s="110">
        <v>43527</v>
      </c>
      <c r="B10" s="68"/>
      <c r="C10" s="38"/>
      <c r="D10" s="39"/>
      <c r="E10" s="40">
        <f t="shared" si="3"/>
        <v>0</v>
      </c>
      <c r="F10" s="38">
        <v>12</v>
      </c>
      <c r="G10" s="41">
        <v>8</v>
      </c>
      <c r="H10" s="40">
        <f t="shared" si="0"/>
        <v>176.32</v>
      </c>
      <c r="I10" s="42">
        <v>2</v>
      </c>
      <c r="J10" s="42">
        <v>7.5</v>
      </c>
      <c r="K10" s="40">
        <f t="shared" si="1"/>
        <v>36.54</v>
      </c>
      <c r="L10" s="55">
        <v>0</v>
      </c>
      <c r="M10" s="56">
        <f t="shared" si="4"/>
        <v>204.73999999999998</v>
      </c>
      <c r="N10" s="56">
        <f t="shared" si="2"/>
        <v>212.85999999999999</v>
      </c>
      <c r="O10" s="56">
        <f t="shared" ref="O10:O38" si="5">IF(N10=0,0,IF(L10&gt;0,(E10+H10+K10)-(M10-L10),(E10+H10+K10)-(E9+H9+K9)))</f>
        <v>8.1200000000000045</v>
      </c>
      <c r="P10" s="57">
        <v>87</v>
      </c>
      <c r="Q10" s="58"/>
      <c r="R10" s="54"/>
      <c r="S10" s="54"/>
      <c r="T10" s="59"/>
      <c r="U10" s="60"/>
      <c r="V10" s="54">
        <v>0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/>
    </row>
    <row r="11" spans="1:35" x14ac:dyDescent="0.2">
      <c r="A11" s="110">
        <v>43528</v>
      </c>
      <c r="B11" s="68"/>
      <c r="C11" s="38"/>
      <c r="D11" s="39"/>
      <c r="E11" s="40">
        <f t="shared" si="3"/>
        <v>0</v>
      </c>
      <c r="F11" s="38">
        <v>13</v>
      </c>
      <c r="G11" s="41">
        <v>3</v>
      </c>
      <c r="H11" s="40">
        <f t="shared" si="0"/>
        <v>184.44</v>
      </c>
      <c r="I11" s="42">
        <v>2</v>
      </c>
      <c r="J11" s="42">
        <v>7.5</v>
      </c>
      <c r="K11" s="40">
        <f t="shared" si="1"/>
        <v>36.54</v>
      </c>
      <c r="L11" s="55">
        <v>0</v>
      </c>
      <c r="M11" s="56">
        <f t="shared" si="4"/>
        <v>212.85999999999999</v>
      </c>
      <c r="N11" s="56">
        <f t="shared" si="2"/>
        <v>220.98</v>
      </c>
      <c r="O11" s="56">
        <f t="shared" si="5"/>
        <v>8.1200000000000045</v>
      </c>
      <c r="P11" s="57">
        <v>87</v>
      </c>
      <c r="Q11" s="58"/>
      <c r="R11" s="54"/>
      <c r="S11" s="54"/>
      <c r="T11" s="59"/>
      <c r="U11" s="60"/>
      <c r="V11" s="54">
        <v>0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/>
    </row>
    <row r="12" spans="1:35" x14ac:dyDescent="0.2">
      <c r="A12" s="110">
        <v>43529</v>
      </c>
      <c r="B12" s="68"/>
      <c r="C12" s="38"/>
      <c r="D12" s="39"/>
      <c r="E12" s="40">
        <f t="shared" si="3"/>
        <v>0</v>
      </c>
      <c r="F12" s="38">
        <v>13</v>
      </c>
      <c r="G12" s="41">
        <v>10</v>
      </c>
      <c r="H12" s="40">
        <f t="shared" si="0"/>
        <v>192.55999999999997</v>
      </c>
      <c r="I12" s="42">
        <v>2</v>
      </c>
      <c r="J12" s="42">
        <v>7.5</v>
      </c>
      <c r="K12" s="40">
        <f t="shared" si="1"/>
        <v>36.54</v>
      </c>
      <c r="L12" s="55">
        <v>0</v>
      </c>
      <c r="M12" s="56">
        <f t="shared" si="4"/>
        <v>220.98</v>
      </c>
      <c r="N12" s="56">
        <f t="shared" si="2"/>
        <v>229.09999999999997</v>
      </c>
      <c r="O12" s="56">
        <f t="shared" si="5"/>
        <v>8.1199999999999761</v>
      </c>
      <c r="P12" s="57">
        <v>85</v>
      </c>
      <c r="Q12" s="58"/>
      <c r="R12" s="54"/>
      <c r="S12" s="54"/>
      <c r="T12" s="59"/>
      <c r="U12" s="60"/>
      <c r="V12" s="54">
        <v>0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/>
    </row>
    <row r="13" spans="1:35" x14ac:dyDescent="0.2">
      <c r="A13" s="110">
        <v>43530</v>
      </c>
      <c r="B13" s="68"/>
      <c r="C13" s="38"/>
      <c r="D13" s="39"/>
      <c r="E13" s="40">
        <f t="shared" si="3"/>
        <v>0</v>
      </c>
      <c r="F13" s="38">
        <v>14</v>
      </c>
      <c r="G13" s="41">
        <v>4</v>
      </c>
      <c r="H13" s="40">
        <f t="shared" si="0"/>
        <v>199.51999999999998</v>
      </c>
      <c r="I13" s="42">
        <v>2</v>
      </c>
      <c r="J13" s="42">
        <v>7.5</v>
      </c>
      <c r="K13" s="40">
        <f t="shared" si="1"/>
        <v>36.54</v>
      </c>
      <c r="L13" s="55">
        <v>0</v>
      </c>
      <c r="M13" s="56">
        <f t="shared" si="4"/>
        <v>229.09999999999997</v>
      </c>
      <c r="N13" s="56">
        <f t="shared" si="2"/>
        <v>236.05999999999997</v>
      </c>
      <c r="O13" s="56">
        <f t="shared" si="5"/>
        <v>6.960000000000008</v>
      </c>
      <c r="P13" s="57">
        <v>86</v>
      </c>
      <c r="Q13" s="58"/>
      <c r="R13" s="54"/>
      <c r="S13" s="54"/>
      <c r="T13" s="59"/>
      <c r="U13" s="60"/>
      <c r="V13" s="54">
        <v>0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/>
    </row>
    <row r="14" spans="1:35" x14ac:dyDescent="0.2">
      <c r="A14" s="110">
        <v>43531</v>
      </c>
      <c r="B14" s="68"/>
      <c r="C14" s="38"/>
      <c r="D14" s="39"/>
      <c r="E14" s="40">
        <f t="shared" si="3"/>
        <v>0</v>
      </c>
      <c r="F14" s="38">
        <v>14</v>
      </c>
      <c r="G14" s="41">
        <v>4</v>
      </c>
      <c r="H14" s="40">
        <f t="shared" si="0"/>
        <v>199.51999999999998</v>
      </c>
      <c r="I14" s="42">
        <v>3</v>
      </c>
      <c r="J14" s="42">
        <v>2</v>
      </c>
      <c r="K14" s="40">
        <f t="shared" si="1"/>
        <v>44.08</v>
      </c>
      <c r="L14" s="55">
        <v>0</v>
      </c>
      <c r="M14" s="56">
        <f t="shared" si="4"/>
        <v>236.05999999999997</v>
      </c>
      <c r="N14" s="56">
        <f t="shared" si="2"/>
        <v>243.59999999999997</v>
      </c>
      <c r="O14" s="56">
        <f t="shared" si="5"/>
        <v>7.539999999999992</v>
      </c>
      <c r="P14" s="57">
        <v>85</v>
      </c>
      <c r="Q14" s="58"/>
      <c r="R14" s="54"/>
      <c r="S14" s="54"/>
      <c r="T14" s="59"/>
      <c r="U14" s="60"/>
      <c r="V14" s="54">
        <v>0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/>
    </row>
    <row r="15" spans="1:35" x14ac:dyDescent="0.2">
      <c r="A15" s="110">
        <v>43532</v>
      </c>
      <c r="B15" s="68"/>
      <c r="C15" s="38"/>
      <c r="D15" s="39"/>
      <c r="E15" s="40">
        <f t="shared" si="3"/>
        <v>0</v>
      </c>
      <c r="F15" s="38">
        <v>14</v>
      </c>
      <c r="G15" s="41">
        <v>4</v>
      </c>
      <c r="H15" s="40">
        <f t="shared" si="0"/>
        <v>199.51999999999998</v>
      </c>
      <c r="I15" s="42">
        <v>3</v>
      </c>
      <c r="J15" s="42">
        <v>9</v>
      </c>
      <c r="K15" s="40">
        <f t="shared" si="1"/>
        <v>52.199999999999996</v>
      </c>
      <c r="L15" s="55">
        <v>0</v>
      </c>
      <c r="M15" s="56">
        <f t="shared" si="4"/>
        <v>243.59999999999997</v>
      </c>
      <c r="N15" s="56">
        <f t="shared" si="2"/>
        <v>251.71999999999997</v>
      </c>
      <c r="O15" s="56">
        <f t="shared" si="5"/>
        <v>8.1200000000000045</v>
      </c>
      <c r="P15" s="57">
        <v>86</v>
      </c>
      <c r="Q15" s="58"/>
      <c r="R15" s="54"/>
      <c r="S15" s="54"/>
      <c r="T15" s="59"/>
      <c r="U15" s="60"/>
      <c r="V15" s="54">
        <v>0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/>
    </row>
    <row r="16" spans="1:35" x14ac:dyDescent="0.2">
      <c r="A16" s="110">
        <v>43533</v>
      </c>
      <c r="B16" s="68"/>
      <c r="C16" s="38"/>
      <c r="D16" s="39"/>
      <c r="E16" s="40">
        <f t="shared" si="3"/>
        <v>0</v>
      </c>
      <c r="F16" s="38">
        <v>14</v>
      </c>
      <c r="G16" s="41">
        <v>4</v>
      </c>
      <c r="H16" s="40">
        <f t="shared" si="0"/>
        <v>199.51999999999998</v>
      </c>
      <c r="I16" s="42">
        <v>4</v>
      </c>
      <c r="J16" s="42">
        <v>3</v>
      </c>
      <c r="K16" s="40">
        <f t="shared" si="1"/>
        <v>59.16</v>
      </c>
      <c r="L16" s="55">
        <v>0</v>
      </c>
      <c r="M16" s="56">
        <f t="shared" si="4"/>
        <v>251.71999999999997</v>
      </c>
      <c r="N16" s="56">
        <f t="shared" si="2"/>
        <v>258.67999999999995</v>
      </c>
      <c r="O16" s="56">
        <f t="shared" si="5"/>
        <v>6.9599999999999795</v>
      </c>
      <c r="P16" s="57">
        <v>85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43534</v>
      </c>
      <c r="B17" s="68"/>
      <c r="C17" s="38"/>
      <c r="D17" s="39"/>
      <c r="E17" s="40">
        <f t="shared" si="3"/>
        <v>0</v>
      </c>
      <c r="F17" s="38">
        <v>14</v>
      </c>
      <c r="G17" s="41">
        <v>4</v>
      </c>
      <c r="H17" s="40">
        <f t="shared" si="0"/>
        <v>199.51999999999998</v>
      </c>
      <c r="I17" s="42">
        <v>4</v>
      </c>
      <c r="J17" s="42">
        <v>9</v>
      </c>
      <c r="K17" s="40">
        <f t="shared" si="1"/>
        <v>66.11999999999999</v>
      </c>
      <c r="L17" s="55">
        <v>0</v>
      </c>
      <c r="M17" s="56">
        <f t="shared" si="4"/>
        <v>258.67999999999995</v>
      </c>
      <c r="N17" s="56">
        <f t="shared" si="2"/>
        <v>265.64</v>
      </c>
      <c r="O17" s="56">
        <f t="shared" si="5"/>
        <v>6.9600000000000364</v>
      </c>
      <c r="P17" s="57">
        <v>86</v>
      </c>
      <c r="Q17" s="58"/>
      <c r="R17" s="54"/>
      <c r="S17" s="54"/>
      <c r="T17" s="59"/>
      <c r="U17" s="60"/>
      <c r="V17" s="54">
        <v>0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/>
    </row>
    <row r="18" spans="1:35" x14ac:dyDescent="0.2">
      <c r="A18" s="110">
        <v>43535</v>
      </c>
      <c r="B18" s="68"/>
      <c r="C18" s="38"/>
      <c r="D18" s="39"/>
      <c r="E18" s="40">
        <f t="shared" si="3"/>
        <v>0</v>
      </c>
      <c r="F18" s="38">
        <v>14</v>
      </c>
      <c r="G18" s="41">
        <v>4</v>
      </c>
      <c r="H18" s="40">
        <f t="shared" si="0"/>
        <v>199.51999999999998</v>
      </c>
      <c r="I18" s="42">
        <v>5</v>
      </c>
      <c r="J18" s="42">
        <v>0</v>
      </c>
      <c r="K18" s="40">
        <f t="shared" si="1"/>
        <v>69.599999999999994</v>
      </c>
      <c r="L18" s="55">
        <v>0</v>
      </c>
      <c r="M18" s="56">
        <f t="shared" si="4"/>
        <v>265.64</v>
      </c>
      <c r="N18" s="56">
        <f t="shared" si="2"/>
        <v>269.12</v>
      </c>
      <c r="O18" s="56">
        <f t="shared" si="5"/>
        <v>3.4800000000000182</v>
      </c>
      <c r="P18" s="57">
        <v>33</v>
      </c>
      <c r="Q18" s="58"/>
      <c r="R18" s="54"/>
      <c r="S18" s="54"/>
      <c r="T18" s="59"/>
      <c r="U18" s="60"/>
      <c r="V18" s="54">
        <v>16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 t="s">
        <v>61</v>
      </c>
    </row>
    <row r="19" spans="1:35" x14ac:dyDescent="0.2">
      <c r="A19" s="110">
        <v>43536</v>
      </c>
      <c r="B19" s="68"/>
      <c r="C19" s="38"/>
      <c r="D19" s="39"/>
      <c r="E19" s="40">
        <f t="shared" si="3"/>
        <v>0</v>
      </c>
      <c r="F19" s="38">
        <v>14</v>
      </c>
      <c r="G19" s="41">
        <v>5.5</v>
      </c>
      <c r="H19" s="40">
        <f t="shared" si="0"/>
        <v>201.26</v>
      </c>
      <c r="I19" s="42">
        <v>5</v>
      </c>
      <c r="J19" s="42">
        <v>4</v>
      </c>
      <c r="K19" s="40">
        <f t="shared" si="1"/>
        <v>74.239999999999995</v>
      </c>
      <c r="L19" s="55">
        <v>0</v>
      </c>
      <c r="M19" s="56">
        <f t="shared" si="4"/>
        <v>269.12</v>
      </c>
      <c r="N19" s="56">
        <f t="shared" si="2"/>
        <v>275.5</v>
      </c>
      <c r="O19" s="56">
        <f t="shared" si="5"/>
        <v>6.3799999999999955</v>
      </c>
      <c r="P19" s="57">
        <v>46</v>
      </c>
      <c r="Q19" s="58"/>
      <c r="R19" s="54"/>
      <c r="S19" s="54"/>
      <c r="T19" s="59"/>
      <c r="U19" s="60"/>
      <c r="V19" s="54">
        <v>0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/>
    </row>
    <row r="20" spans="1:35" x14ac:dyDescent="0.2">
      <c r="A20" s="110">
        <v>43537</v>
      </c>
      <c r="B20" s="68"/>
      <c r="C20" s="38"/>
      <c r="D20" s="39"/>
      <c r="E20" s="40">
        <f t="shared" si="3"/>
        <v>0</v>
      </c>
      <c r="F20" s="38">
        <v>2</v>
      </c>
      <c r="G20" s="41">
        <v>6.25</v>
      </c>
      <c r="H20" s="40">
        <f t="shared" si="0"/>
        <v>35.089999999999996</v>
      </c>
      <c r="I20" s="42">
        <v>5</v>
      </c>
      <c r="J20" s="42">
        <v>11</v>
      </c>
      <c r="K20" s="40">
        <f t="shared" si="1"/>
        <v>82.36</v>
      </c>
      <c r="L20" s="55">
        <v>166.17</v>
      </c>
      <c r="M20" s="56">
        <f t="shared" si="4"/>
        <v>275.5</v>
      </c>
      <c r="N20" s="56">
        <f t="shared" si="2"/>
        <v>117.44999999999999</v>
      </c>
      <c r="O20" s="56">
        <f t="shared" si="5"/>
        <v>8.1199999999999761</v>
      </c>
      <c r="P20" s="57">
        <v>86</v>
      </c>
      <c r="Q20" s="58"/>
      <c r="R20" s="54"/>
      <c r="S20" s="54"/>
      <c r="T20" s="59"/>
      <c r="U20" s="60"/>
      <c r="V20" s="54">
        <v>0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/>
    </row>
    <row r="21" spans="1:35" x14ac:dyDescent="0.2">
      <c r="A21" s="110">
        <v>43538</v>
      </c>
      <c r="B21" s="68"/>
      <c r="C21" s="38"/>
      <c r="D21" s="39"/>
      <c r="E21" s="40">
        <f t="shared" si="3"/>
        <v>0</v>
      </c>
      <c r="F21" s="38">
        <v>2</v>
      </c>
      <c r="G21" s="41">
        <v>6.25</v>
      </c>
      <c r="H21" s="40">
        <f t="shared" si="0"/>
        <v>35.089999999999996</v>
      </c>
      <c r="I21" s="42">
        <v>6</v>
      </c>
      <c r="J21" s="42">
        <v>5</v>
      </c>
      <c r="K21" s="40">
        <f t="shared" si="1"/>
        <v>89.32</v>
      </c>
      <c r="L21" s="55">
        <v>0</v>
      </c>
      <c r="M21" s="56">
        <f t="shared" si="4"/>
        <v>117.44999999999999</v>
      </c>
      <c r="N21" s="56">
        <f t="shared" si="2"/>
        <v>124.41</v>
      </c>
      <c r="O21" s="56">
        <f t="shared" si="5"/>
        <v>6.960000000000008</v>
      </c>
      <c r="P21" s="57">
        <v>84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43539</v>
      </c>
      <c r="B22" s="68"/>
      <c r="C22" s="38"/>
      <c r="D22" s="39"/>
      <c r="E22" s="40">
        <f t="shared" si="3"/>
        <v>0</v>
      </c>
      <c r="F22" s="38">
        <v>2</v>
      </c>
      <c r="G22" s="41">
        <v>6.25</v>
      </c>
      <c r="H22" s="40">
        <f t="shared" si="0"/>
        <v>35.089999999999996</v>
      </c>
      <c r="I22" s="42">
        <v>7</v>
      </c>
      <c r="J22" s="42">
        <v>0</v>
      </c>
      <c r="K22" s="40">
        <f t="shared" si="1"/>
        <v>97.44</v>
      </c>
      <c r="L22" s="55">
        <v>0</v>
      </c>
      <c r="M22" s="56">
        <f t="shared" si="4"/>
        <v>124.41</v>
      </c>
      <c r="N22" s="56">
        <f t="shared" si="2"/>
        <v>132.53</v>
      </c>
      <c r="O22" s="56">
        <f t="shared" si="5"/>
        <v>8.1200000000000045</v>
      </c>
      <c r="P22" s="57">
        <v>85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43540</v>
      </c>
      <c r="B23" s="68"/>
      <c r="C23" s="38"/>
      <c r="D23" s="39"/>
      <c r="E23" s="40">
        <f t="shared" si="3"/>
        <v>0</v>
      </c>
      <c r="F23" s="38">
        <v>2</v>
      </c>
      <c r="G23" s="41">
        <v>6.25</v>
      </c>
      <c r="H23" s="40">
        <f t="shared" si="0"/>
        <v>35.089999999999996</v>
      </c>
      <c r="I23" s="42">
        <v>7</v>
      </c>
      <c r="J23" s="42">
        <v>7</v>
      </c>
      <c r="K23" s="40">
        <f t="shared" si="1"/>
        <v>105.55999999999999</v>
      </c>
      <c r="L23" s="55">
        <v>0</v>
      </c>
      <c r="M23" s="56">
        <f t="shared" si="4"/>
        <v>132.53</v>
      </c>
      <c r="N23" s="56">
        <f t="shared" si="2"/>
        <v>140.64999999999998</v>
      </c>
      <c r="O23" s="56">
        <f t="shared" si="5"/>
        <v>8.1199999999999761</v>
      </c>
      <c r="P23" s="57">
        <v>85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43541</v>
      </c>
      <c r="B24" s="68"/>
      <c r="C24" s="38"/>
      <c r="D24" s="39"/>
      <c r="E24" s="40">
        <f t="shared" si="3"/>
        <v>0</v>
      </c>
      <c r="F24" s="38">
        <v>2</v>
      </c>
      <c r="G24" s="41">
        <v>6.25</v>
      </c>
      <c r="H24" s="40">
        <f t="shared" si="0"/>
        <v>35.089999999999996</v>
      </c>
      <c r="I24" s="42">
        <v>8</v>
      </c>
      <c r="J24" s="42">
        <v>3</v>
      </c>
      <c r="K24" s="40">
        <f t="shared" si="1"/>
        <v>114.83999999999999</v>
      </c>
      <c r="L24" s="55">
        <v>0</v>
      </c>
      <c r="M24" s="56">
        <f t="shared" si="4"/>
        <v>140.64999999999998</v>
      </c>
      <c r="N24" s="56">
        <f t="shared" si="2"/>
        <v>149.92999999999998</v>
      </c>
      <c r="O24" s="56">
        <f t="shared" si="5"/>
        <v>9.2800000000000011</v>
      </c>
      <c r="P24" s="57">
        <v>84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43542</v>
      </c>
      <c r="B25" s="68"/>
      <c r="C25" s="38"/>
      <c r="D25" s="39"/>
      <c r="E25" s="40">
        <f t="shared" si="3"/>
        <v>0</v>
      </c>
      <c r="F25" s="38">
        <v>2</v>
      </c>
      <c r="G25" s="41">
        <v>6.25</v>
      </c>
      <c r="H25" s="40">
        <f t="shared" si="0"/>
        <v>35.089999999999996</v>
      </c>
      <c r="I25" s="42">
        <v>8</v>
      </c>
      <c r="J25" s="42">
        <v>10</v>
      </c>
      <c r="K25" s="40">
        <f t="shared" si="1"/>
        <v>122.96</v>
      </c>
      <c r="L25" s="55">
        <v>0</v>
      </c>
      <c r="M25" s="56">
        <f t="shared" si="4"/>
        <v>149.92999999999998</v>
      </c>
      <c r="N25" s="56">
        <f t="shared" si="2"/>
        <v>158.04999999999998</v>
      </c>
      <c r="O25" s="56">
        <f t="shared" si="5"/>
        <v>8.1200000000000045</v>
      </c>
      <c r="P25" s="57">
        <v>85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332.91999999999996</v>
      </c>
      <c r="AI25" s="36"/>
    </row>
    <row r="26" spans="1:35" x14ac:dyDescent="0.2">
      <c r="A26" s="110">
        <v>43543</v>
      </c>
      <c r="B26" s="68"/>
      <c r="C26" s="38"/>
      <c r="D26" s="39"/>
      <c r="E26" s="40">
        <f t="shared" si="3"/>
        <v>0</v>
      </c>
      <c r="F26" s="38">
        <v>2</v>
      </c>
      <c r="G26" s="41">
        <v>6.25</v>
      </c>
      <c r="H26" s="40">
        <f t="shared" si="0"/>
        <v>35.089999999999996</v>
      </c>
      <c r="I26" s="42">
        <v>9</v>
      </c>
      <c r="J26" s="42">
        <v>4</v>
      </c>
      <c r="K26" s="40">
        <f t="shared" si="1"/>
        <v>129.91999999999999</v>
      </c>
      <c r="L26" s="55">
        <v>0</v>
      </c>
      <c r="M26" s="56">
        <f t="shared" si="4"/>
        <v>158.04999999999998</v>
      </c>
      <c r="N26" s="56">
        <f t="shared" si="2"/>
        <v>165.01</v>
      </c>
      <c r="O26" s="56">
        <f t="shared" si="5"/>
        <v>6.960000000000008</v>
      </c>
      <c r="P26" s="57">
        <v>86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43544</v>
      </c>
      <c r="B27" s="68"/>
      <c r="C27" s="38"/>
      <c r="D27" s="39"/>
      <c r="E27" s="40">
        <f t="shared" si="3"/>
        <v>0</v>
      </c>
      <c r="F27" s="38">
        <v>2</v>
      </c>
      <c r="G27" s="41">
        <v>6.25</v>
      </c>
      <c r="H27" s="40">
        <f t="shared" si="0"/>
        <v>35.089999999999996</v>
      </c>
      <c r="I27" s="42">
        <v>9</v>
      </c>
      <c r="J27" s="42">
        <v>11</v>
      </c>
      <c r="K27" s="40">
        <f t="shared" si="1"/>
        <v>138.04</v>
      </c>
      <c r="L27" s="55">
        <v>0</v>
      </c>
      <c r="M27" s="56">
        <f t="shared" si="4"/>
        <v>165.01</v>
      </c>
      <c r="N27" s="56">
        <f t="shared" si="2"/>
        <v>173.13</v>
      </c>
      <c r="O27" s="56">
        <f t="shared" si="5"/>
        <v>8.1200000000000045</v>
      </c>
      <c r="P27" s="57">
        <v>85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43545</v>
      </c>
      <c r="B28" s="68"/>
      <c r="C28" s="38"/>
      <c r="D28" s="39"/>
      <c r="E28" s="40">
        <f t="shared" si="3"/>
        <v>0</v>
      </c>
      <c r="F28" s="38">
        <v>2</v>
      </c>
      <c r="G28" s="41">
        <v>6.25</v>
      </c>
      <c r="H28" s="40">
        <f t="shared" si="0"/>
        <v>35.089999999999996</v>
      </c>
      <c r="I28" s="42">
        <v>10</v>
      </c>
      <c r="J28" s="42">
        <v>5</v>
      </c>
      <c r="K28" s="40">
        <f t="shared" si="1"/>
        <v>145</v>
      </c>
      <c r="L28" s="55">
        <v>0</v>
      </c>
      <c r="M28" s="56">
        <f t="shared" si="4"/>
        <v>173.13</v>
      </c>
      <c r="N28" s="56">
        <f t="shared" si="2"/>
        <v>180.09</v>
      </c>
      <c r="O28" s="56">
        <f t="shared" si="5"/>
        <v>6.960000000000008</v>
      </c>
      <c r="P28" s="57">
        <v>82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43546</v>
      </c>
      <c r="B29" s="68"/>
      <c r="C29" s="38"/>
      <c r="D29" s="39"/>
      <c r="E29" s="40">
        <f t="shared" si="3"/>
        <v>0</v>
      </c>
      <c r="F29" s="38">
        <v>2</v>
      </c>
      <c r="G29" s="41">
        <v>6.25</v>
      </c>
      <c r="H29" s="40">
        <f t="shared" si="0"/>
        <v>35.089999999999996</v>
      </c>
      <c r="I29" s="42">
        <v>11</v>
      </c>
      <c r="J29" s="42">
        <v>0</v>
      </c>
      <c r="K29" s="40">
        <f t="shared" si="1"/>
        <v>153.11999999999998</v>
      </c>
      <c r="L29" s="55">
        <v>0</v>
      </c>
      <c r="M29" s="56">
        <f t="shared" si="4"/>
        <v>180.09</v>
      </c>
      <c r="N29" s="56">
        <f t="shared" si="2"/>
        <v>188.20999999999998</v>
      </c>
      <c r="O29" s="56">
        <f t="shared" si="5"/>
        <v>8.1199999999999761</v>
      </c>
      <c r="P29" s="57">
        <v>84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43547</v>
      </c>
      <c r="B30" s="68"/>
      <c r="C30" s="38"/>
      <c r="D30" s="39"/>
      <c r="E30" s="40">
        <f t="shared" si="3"/>
        <v>0</v>
      </c>
      <c r="F30" s="38">
        <v>2</v>
      </c>
      <c r="G30" s="41">
        <v>6.25</v>
      </c>
      <c r="H30" s="40">
        <f t="shared" si="0"/>
        <v>35.089999999999996</v>
      </c>
      <c r="I30" s="42">
        <v>11</v>
      </c>
      <c r="J30" s="42">
        <v>6</v>
      </c>
      <c r="K30" s="40">
        <f t="shared" si="1"/>
        <v>160.07999999999998</v>
      </c>
      <c r="L30" s="55">
        <v>0</v>
      </c>
      <c r="M30" s="56">
        <f t="shared" si="4"/>
        <v>188.20999999999998</v>
      </c>
      <c r="N30" s="56">
        <f t="shared" si="2"/>
        <v>195.17</v>
      </c>
      <c r="O30" s="56">
        <f t="shared" si="5"/>
        <v>6.960000000000008</v>
      </c>
      <c r="P30" s="57">
        <v>83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43548</v>
      </c>
      <c r="B31" s="68"/>
      <c r="C31" s="38"/>
      <c r="D31" s="39"/>
      <c r="E31" s="40">
        <f t="shared" si="3"/>
        <v>0</v>
      </c>
      <c r="F31" s="38">
        <v>2</v>
      </c>
      <c r="G31" s="41">
        <v>6.25</v>
      </c>
      <c r="H31" s="40">
        <f t="shared" si="0"/>
        <v>35.089999999999996</v>
      </c>
      <c r="I31" s="42">
        <v>12</v>
      </c>
      <c r="J31" s="42">
        <v>0</v>
      </c>
      <c r="K31" s="40">
        <f t="shared" si="1"/>
        <v>167.04</v>
      </c>
      <c r="L31" s="55">
        <v>0</v>
      </c>
      <c r="M31" s="56">
        <f t="shared" si="4"/>
        <v>195.17</v>
      </c>
      <c r="N31" s="56">
        <f t="shared" si="2"/>
        <v>202.13</v>
      </c>
      <c r="O31" s="56">
        <f t="shared" si="5"/>
        <v>6.960000000000008</v>
      </c>
      <c r="P31" s="57">
        <v>83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43549</v>
      </c>
      <c r="B32" s="68"/>
      <c r="C32" s="38"/>
      <c r="D32" s="39"/>
      <c r="E32" s="40">
        <f t="shared" si="3"/>
        <v>0</v>
      </c>
      <c r="F32" s="38">
        <v>2</v>
      </c>
      <c r="G32" s="41">
        <v>6.25</v>
      </c>
      <c r="H32" s="40">
        <f t="shared" si="0"/>
        <v>35.089999999999996</v>
      </c>
      <c r="I32" s="42">
        <v>12</v>
      </c>
      <c r="J32" s="42">
        <v>7</v>
      </c>
      <c r="K32" s="40">
        <f t="shared" si="1"/>
        <v>175.16</v>
      </c>
      <c r="L32" s="55">
        <v>0</v>
      </c>
      <c r="M32" s="56">
        <f t="shared" si="4"/>
        <v>202.13</v>
      </c>
      <c r="N32" s="56">
        <f t="shared" si="2"/>
        <v>210.25</v>
      </c>
      <c r="O32" s="56">
        <f t="shared" si="5"/>
        <v>8.1200000000000045</v>
      </c>
      <c r="P32" s="57">
        <v>82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43550</v>
      </c>
      <c r="B33" s="68"/>
      <c r="C33" s="38"/>
      <c r="D33" s="39"/>
      <c r="E33" s="40">
        <f t="shared" si="3"/>
        <v>0</v>
      </c>
      <c r="F33" s="38">
        <v>2</v>
      </c>
      <c r="G33" s="41">
        <v>6.25</v>
      </c>
      <c r="H33" s="40">
        <f t="shared" si="0"/>
        <v>35.089999999999996</v>
      </c>
      <c r="I33" s="42">
        <v>13</v>
      </c>
      <c r="J33" s="42">
        <v>1</v>
      </c>
      <c r="K33" s="40">
        <f t="shared" si="1"/>
        <v>182.11999999999998</v>
      </c>
      <c r="L33" s="55">
        <v>0</v>
      </c>
      <c r="M33" s="56">
        <f t="shared" si="4"/>
        <v>210.25</v>
      </c>
      <c r="N33" s="56">
        <f t="shared" si="2"/>
        <v>217.20999999999998</v>
      </c>
      <c r="O33" s="56">
        <f t="shared" si="5"/>
        <v>6.9599999999999795</v>
      </c>
      <c r="P33" s="57">
        <v>86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43551</v>
      </c>
      <c r="B34" s="68"/>
      <c r="C34" s="38"/>
      <c r="D34" s="39"/>
      <c r="E34" s="40">
        <f t="shared" si="3"/>
        <v>0</v>
      </c>
      <c r="F34" s="38">
        <v>2</v>
      </c>
      <c r="G34" s="41">
        <v>6.25</v>
      </c>
      <c r="H34" s="40">
        <f t="shared" si="0"/>
        <v>35.089999999999996</v>
      </c>
      <c r="I34" s="42">
        <v>13</v>
      </c>
      <c r="J34" s="42">
        <v>7</v>
      </c>
      <c r="K34" s="40">
        <f t="shared" si="1"/>
        <v>189.07999999999998</v>
      </c>
      <c r="L34" s="55">
        <v>0</v>
      </c>
      <c r="M34" s="56">
        <f t="shared" si="4"/>
        <v>217.20999999999998</v>
      </c>
      <c r="N34" s="56">
        <f t="shared" si="2"/>
        <v>224.17</v>
      </c>
      <c r="O34" s="56">
        <f t="shared" si="5"/>
        <v>6.960000000000008</v>
      </c>
      <c r="P34" s="57">
        <v>85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89.61</v>
      </c>
      <c r="AI34" s="36"/>
    </row>
    <row r="35" spans="1:35" x14ac:dyDescent="0.2">
      <c r="A35" s="110">
        <v>43552</v>
      </c>
      <c r="B35" s="68"/>
      <c r="C35" s="38"/>
      <c r="D35" s="39"/>
      <c r="E35" s="40">
        <f t="shared" si="3"/>
        <v>0</v>
      </c>
      <c r="F35" s="38">
        <v>2</v>
      </c>
      <c r="G35" s="41">
        <v>6.25</v>
      </c>
      <c r="H35" s="40">
        <f t="shared" si="0"/>
        <v>35.089999999999996</v>
      </c>
      <c r="I35" s="42">
        <v>14</v>
      </c>
      <c r="J35" s="42">
        <v>2</v>
      </c>
      <c r="K35" s="40">
        <f t="shared" si="1"/>
        <v>197.2</v>
      </c>
      <c r="L35" s="55">
        <v>0</v>
      </c>
      <c r="M35" s="56">
        <f t="shared" si="4"/>
        <v>224.17</v>
      </c>
      <c r="N35" s="56">
        <f t="shared" si="2"/>
        <v>232.29</v>
      </c>
      <c r="O35" s="56">
        <f t="shared" si="5"/>
        <v>8.1200000000000045</v>
      </c>
      <c r="P35" s="57">
        <v>85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332.92</v>
      </c>
      <c r="AI35" s="36"/>
    </row>
    <row r="36" spans="1:35" x14ac:dyDescent="0.2">
      <c r="A36" s="110">
        <v>43553</v>
      </c>
      <c r="B36" s="68"/>
      <c r="C36" s="38"/>
      <c r="D36" s="39"/>
      <c r="E36" s="40">
        <f t="shared" si="3"/>
        <v>0</v>
      </c>
      <c r="F36" s="38">
        <v>2</v>
      </c>
      <c r="G36" s="41">
        <v>11</v>
      </c>
      <c r="H36" s="40">
        <f t="shared" si="0"/>
        <v>40.599999999999994</v>
      </c>
      <c r="I36" s="42">
        <v>14</v>
      </c>
      <c r="J36" s="42">
        <v>4</v>
      </c>
      <c r="K36" s="40">
        <f t="shared" si="1"/>
        <v>199.51999999999998</v>
      </c>
      <c r="L36" s="55">
        <v>0</v>
      </c>
      <c r="M36" s="56">
        <f t="shared" si="4"/>
        <v>232.29</v>
      </c>
      <c r="N36" s="56">
        <f t="shared" si="2"/>
        <v>240.11999999999998</v>
      </c>
      <c r="O36" s="56">
        <f t="shared" si="5"/>
        <v>7.8299999999999841</v>
      </c>
      <c r="P36" s="57">
        <v>84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422.53</v>
      </c>
      <c r="AI36" s="36"/>
    </row>
    <row r="37" spans="1:35" x14ac:dyDescent="0.2">
      <c r="A37" s="110">
        <v>43554</v>
      </c>
      <c r="B37" s="68"/>
      <c r="C37" s="38"/>
      <c r="D37" s="39"/>
      <c r="E37" s="40">
        <f t="shared" si="3"/>
        <v>0</v>
      </c>
      <c r="F37" s="38">
        <v>3</v>
      </c>
      <c r="G37" s="41">
        <v>6</v>
      </c>
      <c r="H37" s="40">
        <f t="shared" si="0"/>
        <v>48.72</v>
      </c>
      <c r="I37" s="42">
        <v>14</v>
      </c>
      <c r="J37" s="42">
        <v>4</v>
      </c>
      <c r="K37" s="40">
        <f t="shared" si="1"/>
        <v>199.51999999999998</v>
      </c>
      <c r="L37" s="55">
        <v>0</v>
      </c>
      <c r="M37" s="56">
        <f>E36+H36+K36</f>
        <v>240.11999999999998</v>
      </c>
      <c r="N37" s="56">
        <f t="shared" si="2"/>
        <v>248.23999999999998</v>
      </c>
      <c r="O37" s="56">
        <f t="shared" si="5"/>
        <v>8.1200000000000045</v>
      </c>
      <c r="P37" s="57">
        <v>83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186.18</v>
      </c>
      <c r="AI37" s="36"/>
    </row>
    <row r="38" spans="1:35" x14ac:dyDescent="0.2">
      <c r="A38" s="110">
        <v>43555</v>
      </c>
      <c r="B38" s="68"/>
      <c r="C38" s="38"/>
      <c r="D38" s="39"/>
      <c r="E38" s="40">
        <f t="shared" si="3"/>
        <v>0</v>
      </c>
      <c r="F38" s="38">
        <v>4</v>
      </c>
      <c r="G38" s="41">
        <v>1</v>
      </c>
      <c r="H38" s="40">
        <f t="shared" si="0"/>
        <v>56.839999999999996</v>
      </c>
      <c r="I38" s="42">
        <v>2</v>
      </c>
      <c r="J38" s="42">
        <v>4.25</v>
      </c>
      <c r="K38" s="40">
        <f t="shared" si="1"/>
        <v>32.769999999999996</v>
      </c>
      <c r="L38" s="55">
        <v>166.75</v>
      </c>
      <c r="M38" s="56">
        <f t="shared" si="4"/>
        <v>248.23999999999998</v>
      </c>
      <c r="N38" s="56">
        <f t="shared" si="2"/>
        <v>89.609999999999985</v>
      </c>
      <c r="O38" s="56">
        <f t="shared" si="5"/>
        <v>8.1200000000000045</v>
      </c>
      <c r="P38" s="57">
        <v>83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236.35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332.91999999999996</v>
      </c>
      <c r="M40" s="95"/>
      <c r="N40" s="56"/>
      <c r="O40" s="56">
        <f>SUM(O8:O39)</f>
        <v>236.35</v>
      </c>
      <c r="P40" s="56">
        <f>SUM(P8:P39)</f>
        <v>2539</v>
      </c>
      <c r="Q40" s="96">
        <f>SUM(Q8:Q39)</f>
        <v>0</v>
      </c>
      <c r="R40" s="97"/>
      <c r="S40" s="98"/>
      <c r="T40" s="99"/>
      <c r="U40" s="100"/>
      <c r="V40" s="101">
        <f>SUM(V8:V39)</f>
        <v>16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512" yWindow="717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I40"/>
  <sheetViews>
    <sheetView zoomScaleNormal="100" workbookViewId="0">
      <selection activeCell="AH39" sqref="AH3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6.28515625" customWidth="1"/>
    <col min="7" max="7" width="13.4257812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60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4</v>
      </c>
      <c r="G7" s="41">
        <v>1</v>
      </c>
      <c r="H7" s="40">
        <f>(F7*12+G7)*1.16</f>
        <v>56.839999999999996</v>
      </c>
      <c r="I7" s="42">
        <v>2</v>
      </c>
      <c r="J7" s="42">
        <v>4.25</v>
      </c>
      <c r="K7" s="40">
        <f>(I7*12+J7)*1.16</f>
        <v>32.769999999999996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43556</v>
      </c>
      <c r="B8" s="53"/>
      <c r="C8" s="38"/>
      <c r="D8" s="39">
        <v>6</v>
      </c>
      <c r="E8" s="40">
        <v>0</v>
      </c>
      <c r="F8" s="38">
        <v>4</v>
      </c>
      <c r="G8" s="41">
        <v>8</v>
      </c>
      <c r="H8" s="40">
        <f t="shared" ref="H8:H38" si="0">(F8*12+G8)*1.16</f>
        <v>64.959999999999994</v>
      </c>
      <c r="I8" s="42">
        <v>2</v>
      </c>
      <c r="J8" s="42">
        <v>4.25</v>
      </c>
      <c r="K8" s="40">
        <f t="shared" ref="K8:K38" si="1">(I8*12+J8)*1.16</f>
        <v>32.769999999999996</v>
      </c>
      <c r="L8" s="55">
        <v>0</v>
      </c>
      <c r="M8" s="56">
        <f>+H7+K7</f>
        <v>89.609999999999985</v>
      </c>
      <c r="N8" s="56">
        <f t="shared" ref="N8:N38" si="2">E8+H8+K8</f>
        <v>97.72999999999999</v>
      </c>
      <c r="O8" s="56">
        <f>IF(N8=0,0,IF(L8&gt;0,(E8+H8+K8)-(M8-L8),(E8+H8+K8)-(H7+K7)))</f>
        <v>8.1200000000000045</v>
      </c>
      <c r="P8" s="57">
        <v>84</v>
      </c>
      <c r="Q8" s="58"/>
      <c r="R8" s="54"/>
      <c r="S8" s="54"/>
      <c r="T8" s="59"/>
      <c r="U8" s="60"/>
      <c r="V8" s="54">
        <v>0</v>
      </c>
      <c r="W8" s="61"/>
      <c r="X8" s="62">
        <v>43580</v>
      </c>
      <c r="Y8" s="63">
        <v>12279</v>
      </c>
      <c r="Z8" s="54">
        <v>2307149</v>
      </c>
      <c r="AA8" s="38">
        <v>14</v>
      </c>
      <c r="AB8" s="64">
        <v>5.5</v>
      </c>
      <c r="AC8" s="38">
        <v>2</v>
      </c>
      <c r="AD8" s="64">
        <v>2.5</v>
      </c>
      <c r="AE8" s="54">
        <v>25.5</v>
      </c>
      <c r="AF8" s="54">
        <v>0.1</v>
      </c>
      <c r="AG8" s="54">
        <v>72</v>
      </c>
      <c r="AH8" s="112">
        <v>170.52</v>
      </c>
      <c r="AI8" s="36"/>
    </row>
    <row r="9" spans="1:35" x14ac:dyDescent="0.2">
      <c r="A9" s="110">
        <v>43557</v>
      </c>
      <c r="B9" s="68"/>
      <c r="C9" s="38"/>
      <c r="D9" s="39"/>
      <c r="E9" s="40">
        <f t="shared" ref="E9:E38" si="3">(C9*12+D9)*1.16</f>
        <v>0</v>
      </c>
      <c r="F9" s="38">
        <v>5</v>
      </c>
      <c r="G9" s="41">
        <v>2</v>
      </c>
      <c r="H9" s="40">
        <f t="shared" si="0"/>
        <v>71.92</v>
      </c>
      <c r="I9" s="42">
        <v>2</v>
      </c>
      <c r="J9" s="42">
        <v>4.25</v>
      </c>
      <c r="K9" s="40">
        <f t="shared" si="1"/>
        <v>32.769999999999996</v>
      </c>
      <c r="L9" s="55">
        <v>0</v>
      </c>
      <c r="M9" s="56">
        <f t="shared" ref="M9:M38" si="4">E8+H8+K8</f>
        <v>97.72999999999999</v>
      </c>
      <c r="N9" s="56">
        <f t="shared" si="2"/>
        <v>104.69</v>
      </c>
      <c r="O9" s="56">
        <f>IF(N9=0,0,IF(L9&gt;0,(E9+H9+K9)-(M9-L9),(E9+H9+K9)-(E8+H8+K8)))</f>
        <v>6.960000000000008</v>
      </c>
      <c r="P9" s="57">
        <v>85</v>
      </c>
      <c r="Q9" s="58"/>
      <c r="R9" s="54"/>
      <c r="S9" s="54"/>
      <c r="T9" s="59"/>
      <c r="U9" s="60"/>
      <c r="V9" s="54">
        <v>0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/>
    </row>
    <row r="10" spans="1:35" x14ac:dyDescent="0.2">
      <c r="A10" s="110">
        <v>43558</v>
      </c>
      <c r="B10" s="68"/>
      <c r="C10" s="38"/>
      <c r="D10" s="39"/>
      <c r="E10" s="40">
        <f t="shared" si="3"/>
        <v>0</v>
      </c>
      <c r="F10" s="38">
        <v>5</v>
      </c>
      <c r="G10" s="41">
        <v>9</v>
      </c>
      <c r="H10" s="40">
        <f t="shared" si="0"/>
        <v>80.039999999999992</v>
      </c>
      <c r="I10" s="42">
        <v>2</v>
      </c>
      <c r="J10" s="42">
        <v>4.25</v>
      </c>
      <c r="K10" s="40">
        <f t="shared" si="1"/>
        <v>32.769999999999996</v>
      </c>
      <c r="L10" s="55">
        <v>0</v>
      </c>
      <c r="M10" s="56">
        <f t="shared" si="4"/>
        <v>104.69</v>
      </c>
      <c r="N10" s="56">
        <f t="shared" si="2"/>
        <v>112.80999999999999</v>
      </c>
      <c r="O10" s="56">
        <f t="shared" ref="O10:O38" si="5">IF(N10=0,0,IF(L10&gt;0,(E10+H10+K10)-(M10-L10),(E10+H10+K10)-(E9+H9+K9)))</f>
        <v>8.1199999999999903</v>
      </c>
      <c r="P10" s="57">
        <v>82</v>
      </c>
      <c r="Q10" s="58"/>
      <c r="R10" s="54"/>
      <c r="S10" s="54"/>
      <c r="T10" s="59"/>
      <c r="U10" s="60"/>
      <c r="V10" s="54">
        <v>0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/>
    </row>
    <row r="11" spans="1:35" x14ac:dyDescent="0.2">
      <c r="A11" s="110">
        <v>43559</v>
      </c>
      <c r="B11" s="68"/>
      <c r="C11" s="38"/>
      <c r="D11" s="39"/>
      <c r="E11" s="40">
        <f t="shared" si="3"/>
        <v>0</v>
      </c>
      <c r="F11" s="38">
        <v>6</v>
      </c>
      <c r="G11" s="41">
        <v>3</v>
      </c>
      <c r="H11" s="40">
        <f t="shared" si="0"/>
        <v>87</v>
      </c>
      <c r="I11" s="42">
        <v>2</v>
      </c>
      <c r="J11" s="42">
        <v>4.25</v>
      </c>
      <c r="K11" s="40">
        <f t="shared" si="1"/>
        <v>32.769999999999996</v>
      </c>
      <c r="L11" s="55">
        <v>0</v>
      </c>
      <c r="M11" s="56">
        <f t="shared" si="4"/>
        <v>112.80999999999999</v>
      </c>
      <c r="N11" s="56">
        <f t="shared" si="2"/>
        <v>119.77</v>
      </c>
      <c r="O11" s="56">
        <f t="shared" si="5"/>
        <v>6.960000000000008</v>
      </c>
      <c r="P11" s="57">
        <v>84</v>
      </c>
      <c r="Q11" s="58"/>
      <c r="R11" s="54"/>
      <c r="S11" s="54"/>
      <c r="T11" s="59"/>
      <c r="U11" s="60"/>
      <c r="V11" s="54">
        <v>0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/>
    </row>
    <row r="12" spans="1:35" x14ac:dyDescent="0.2">
      <c r="A12" s="110">
        <v>43560</v>
      </c>
      <c r="B12" s="68"/>
      <c r="C12" s="38"/>
      <c r="D12" s="39"/>
      <c r="E12" s="40">
        <f t="shared" si="3"/>
        <v>0</v>
      </c>
      <c r="F12" s="38">
        <v>6</v>
      </c>
      <c r="G12" s="41">
        <v>9</v>
      </c>
      <c r="H12" s="40">
        <f t="shared" si="0"/>
        <v>93.96</v>
      </c>
      <c r="I12" s="42">
        <v>2</v>
      </c>
      <c r="J12" s="42">
        <v>4.25</v>
      </c>
      <c r="K12" s="40">
        <f t="shared" si="1"/>
        <v>32.769999999999996</v>
      </c>
      <c r="L12" s="55">
        <v>0</v>
      </c>
      <c r="M12" s="56">
        <f t="shared" si="4"/>
        <v>119.77</v>
      </c>
      <c r="N12" s="56">
        <f t="shared" si="2"/>
        <v>126.72999999999999</v>
      </c>
      <c r="O12" s="56">
        <f t="shared" si="5"/>
        <v>6.9599999999999937</v>
      </c>
      <c r="P12" s="57">
        <v>86</v>
      </c>
      <c r="Q12" s="58"/>
      <c r="R12" s="54"/>
      <c r="S12" s="54"/>
      <c r="T12" s="59"/>
      <c r="U12" s="60"/>
      <c r="V12" s="54">
        <v>0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/>
    </row>
    <row r="13" spans="1:35" x14ac:dyDescent="0.2">
      <c r="A13" s="110">
        <v>43561</v>
      </c>
      <c r="B13" s="68"/>
      <c r="C13" s="38"/>
      <c r="D13" s="39"/>
      <c r="E13" s="40">
        <f t="shared" si="3"/>
        <v>0</v>
      </c>
      <c r="F13" s="38">
        <v>7</v>
      </c>
      <c r="G13" s="41">
        <v>4</v>
      </c>
      <c r="H13" s="40">
        <f t="shared" si="0"/>
        <v>102.08</v>
      </c>
      <c r="I13" s="42">
        <v>2</v>
      </c>
      <c r="J13" s="42">
        <v>4.25</v>
      </c>
      <c r="K13" s="40">
        <f t="shared" si="1"/>
        <v>32.769999999999996</v>
      </c>
      <c r="L13" s="55">
        <v>0</v>
      </c>
      <c r="M13" s="56">
        <f t="shared" si="4"/>
        <v>126.72999999999999</v>
      </c>
      <c r="N13" s="56">
        <f t="shared" si="2"/>
        <v>134.85</v>
      </c>
      <c r="O13" s="56">
        <f t="shared" si="5"/>
        <v>8.1200000000000045</v>
      </c>
      <c r="P13" s="57">
        <v>85</v>
      </c>
      <c r="Q13" s="58"/>
      <c r="R13" s="54"/>
      <c r="S13" s="54"/>
      <c r="T13" s="59"/>
      <c r="U13" s="60"/>
      <c r="V13" s="54">
        <v>0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/>
    </row>
    <row r="14" spans="1:35" x14ac:dyDescent="0.2">
      <c r="A14" s="110">
        <v>43562</v>
      </c>
      <c r="B14" s="68"/>
      <c r="C14" s="38"/>
      <c r="D14" s="39"/>
      <c r="E14" s="40">
        <f t="shared" si="3"/>
        <v>0</v>
      </c>
      <c r="F14" s="38">
        <v>7</v>
      </c>
      <c r="G14" s="41">
        <v>11</v>
      </c>
      <c r="H14" s="40">
        <f t="shared" si="0"/>
        <v>110.19999999999999</v>
      </c>
      <c r="I14" s="42">
        <v>2</v>
      </c>
      <c r="J14" s="42">
        <v>4.25</v>
      </c>
      <c r="K14" s="40">
        <f t="shared" si="1"/>
        <v>32.769999999999996</v>
      </c>
      <c r="L14" s="55">
        <v>0</v>
      </c>
      <c r="M14" s="56">
        <f t="shared" si="4"/>
        <v>134.85</v>
      </c>
      <c r="N14" s="56">
        <f t="shared" si="2"/>
        <v>142.96999999999997</v>
      </c>
      <c r="O14" s="56">
        <f t="shared" si="5"/>
        <v>8.1199999999999761</v>
      </c>
      <c r="P14" s="57">
        <v>84</v>
      </c>
      <c r="Q14" s="58"/>
      <c r="R14" s="54"/>
      <c r="S14" s="54"/>
      <c r="T14" s="59"/>
      <c r="U14" s="60"/>
      <c r="V14" s="54">
        <v>0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/>
    </row>
    <row r="15" spans="1:35" x14ac:dyDescent="0.2">
      <c r="A15" s="110">
        <v>43563</v>
      </c>
      <c r="B15" s="68"/>
      <c r="C15" s="38"/>
      <c r="D15" s="39"/>
      <c r="E15" s="40">
        <f t="shared" si="3"/>
        <v>0</v>
      </c>
      <c r="F15" s="38">
        <v>8</v>
      </c>
      <c r="G15" s="41">
        <v>6</v>
      </c>
      <c r="H15" s="40">
        <f t="shared" si="0"/>
        <v>118.32</v>
      </c>
      <c r="I15" s="42">
        <v>2</v>
      </c>
      <c r="J15" s="42">
        <v>4.25</v>
      </c>
      <c r="K15" s="40">
        <f t="shared" si="1"/>
        <v>32.769999999999996</v>
      </c>
      <c r="L15" s="55">
        <v>0</v>
      </c>
      <c r="M15" s="56">
        <f t="shared" si="4"/>
        <v>142.96999999999997</v>
      </c>
      <c r="N15" s="56">
        <f t="shared" si="2"/>
        <v>151.08999999999997</v>
      </c>
      <c r="O15" s="56">
        <f t="shared" si="5"/>
        <v>8.1200000000000045</v>
      </c>
      <c r="P15" s="57">
        <v>83</v>
      </c>
      <c r="Q15" s="58"/>
      <c r="R15" s="54"/>
      <c r="S15" s="54"/>
      <c r="T15" s="59"/>
      <c r="U15" s="60"/>
      <c r="V15" s="54">
        <v>0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/>
    </row>
    <row r="16" spans="1:35" x14ac:dyDescent="0.2">
      <c r="A16" s="110">
        <v>43564</v>
      </c>
      <c r="B16" s="68"/>
      <c r="C16" s="38"/>
      <c r="D16" s="39"/>
      <c r="E16" s="40">
        <f t="shared" si="3"/>
        <v>0</v>
      </c>
      <c r="F16" s="38">
        <v>9</v>
      </c>
      <c r="G16" s="41">
        <v>0</v>
      </c>
      <c r="H16" s="40">
        <f t="shared" si="0"/>
        <v>125.27999999999999</v>
      </c>
      <c r="I16" s="42">
        <v>2</v>
      </c>
      <c r="J16" s="42">
        <v>4.25</v>
      </c>
      <c r="K16" s="40">
        <f t="shared" si="1"/>
        <v>32.769999999999996</v>
      </c>
      <c r="L16" s="55">
        <v>0</v>
      </c>
      <c r="M16" s="56">
        <f t="shared" si="4"/>
        <v>151.08999999999997</v>
      </c>
      <c r="N16" s="56">
        <f t="shared" si="2"/>
        <v>158.04999999999998</v>
      </c>
      <c r="O16" s="56">
        <f t="shared" si="5"/>
        <v>6.960000000000008</v>
      </c>
      <c r="P16" s="57">
        <v>82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43565</v>
      </c>
      <c r="B17" s="68"/>
      <c r="C17" s="38"/>
      <c r="D17" s="39"/>
      <c r="E17" s="40">
        <f t="shared" si="3"/>
        <v>0</v>
      </c>
      <c r="F17" s="38">
        <v>9</v>
      </c>
      <c r="G17" s="41">
        <v>7</v>
      </c>
      <c r="H17" s="40">
        <f t="shared" si="0"/>
        <v>133.39999999999998</v>
      </c>
      <c r="I17" s="42">
        <v>2</v>
      </c>
      <c r="J17" s="42">
        <v>4.25</v>
      </c>
      <c r="K17" s="40">
        <f t="shared" si="1"/>
        <v>32.769999999999996</v>
      </c>
      <c r="L17" s="55">
        <v>0</v>
      </c>
      <c r="M17" s="56">
        <f t="shared" si="4"/>
        <v>158.04999999999998</v>
      </c>
      <c r="N17" s="56">
        <f t="shared" si="2"/>
        <v>166.16999999999996</v>
      </c>
      <c r="O17" s="56">
        <f t="shared" si="5"/>
        <v>8.1199999999999761</v>
      </c>
      <c r="P17" s="57">
        <v>83</v>
      </c>
      <c r="Q17" s="58"/>
      <c r="R17" s="54"/>
      <c r="S17" s="54"/>
      <c r="T17" s="59"/>
      <c r="U17" s="60"/>
      <c r="V17" s="54">
        <v>0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/>
    </row>
    <row r="18" spans="1:35" x14ac:dyDescent="0.2">
      <c r="A18" s="110">
        <v>43566</v>
      </c>
      <c r="B18" s="68"/>
      <c r="C18" s="38"/>
      <c r="D18" s="39"/>
      <c r="E18" s="40">
        <f t="shared" si="3"/>
        <v>0</v>
      </c>
      <c r="F18" s="38">
        <v>10</v>
      </c>
      <c r="G18" s="41">
        <v>0.5</v>
      </c>
      <c r="H18" s="40">
        <f t="shared" si="0"/>
        <v>139.78</v>
      </c>
      <c r="I18" s="42">
        <v>2</v>
      </c>
      <c r="J18" s="42">
        <v>4.25</v>
      </c>
      <c r="K18" s="40">
        <f t="shared" si="1"/>
        <v>32.769999999999996</v>
      </c>
      <c r="L18" s="55">
        <v>0</v>
      </c>
      <c r="M18" s="56">
        <f t="shared" si="4"/>
        <v>166.16999999999996</v>
      </c>
      <c r="N18" s="56">
        <f t="shared" si="2"/>
        <v>172.55</v>
      </c>
      <c r="O18" s="56">
        <f t="shared" si="5"/>
        <v>6.3800000000000523</v>
      </c>
      <c r="P18" s="57">
        <v>82</v>
      </c>
      <c r="Q18" s="58"/>
      <c r="R18" s="54"/>
      <c r="S18" s="54"/>
      <c r="T18" s="59"/>
      <c r="U18" s="60"/>
      <c r="V18" s="54">
        <v>0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/>
    </row>
    <row r="19" spans="1:35" x14ac:dyDescent="0.2">
      <c r="A19" s="110">
        <v>43567</v>
      </c>
      <c r="B19" s="68"/>
      <c r="C19" s="38"/>
      <c r="D19" s="39"/>
      <c r="E19" s="40">
        <f t="shared" si="3"/>
        <v>0</v>
      </c>
      <c r="F19" s="38">
        <v>10</v>
      </c>
      <c r="G19" s="41">
        <v>7</v>
      </c>
      <c r="H19" s="40">
        <f t="shared" si="0"/>
        <v>147.32</v>
      </c>
      <c r="I19" s="42">
        <v>2</v>
      </c>
      <c r="J19" s="42">
        <v>4.25</v>
      </c>
      <c r="K19" s="40">
        <f t="shared" si="1"/>
        <v>32.769999999999996</v>
      </c>
      <c r="L19" s="55">
        <v>0</v>
      </c>
      <c r="M19" s="56">
        <f t="shared" si="4"/>
        <v>172.55</v>
      </c>
      <c r="N19" s="56">
        <f t="shared" si="2"/>
        <v>180.08999999999997</v>
      </c>
      <c r="O19" s="56">
        <f t="shared" si="5"/>
        <v>7.5399999999999636</v>
      </c>
      <c r="P19" s="57">
        <v>84</v>
      </c>
      <c r="Q19" s="58"/>
      <c r="R19" s="54"/>
      <c r="S19" s="54"/>
      <c r="T19" s="59"/>
      <c r="U19" s="60"/>
      <c r="V19" s="54">
        <v>0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/>
    </row>
    <row r="20" spans="1:35" x14ac:dyDescent="0.2">
      <c r="A20" s="110">
        <v>43568</v>
      </c>
      <c r="B20" s="68"/>
      <c r="C20" s="38"/>
      <c r="D20" s="39"/>
      <c r="E20" s="40">
        <f t="shared" si="3"/>
        <v>0</v>
      </c>
      <c r="F20" s="38">
        <v>11</v>
      </c>
      <c r="G20" s="41">
        <v>2</v>
      </c>
      <c r="H20" s="40">
        <f t="shared" si="0"/>
        <v>155.44</v>
      </c>
      <c r="I20" s="42">
        <v>2</v>
      </c>
      <c r="J20" s="42">
        <v>4.25</v>
      </c>
      <c r="K20" s="40">
        <f t="shared" si="1"/>
        <v>32.769999999999996</v>
      </c>
      <c r="L20" s="55">
        <v>0</v>
      </c>
      <c r="M20" s="56">
        <f t="shared" si="4"/>
        <v>180.08999999999997</v>
      </c>
      <c r="N20" s="56">
        <f t="shared" si="2"/>
        <v>188.20999999999998</v>
      </c>
      <c r="O20" s="56">
        <f t="shared" si="5"/>
        <v>8.1200000000000045</v>
      </c>
      <c r="P20" s="57">
        <v>83</v>
      </c>
      <c r="Q20" s="58"/>
      <c r="R20" s="54"/>
      <c r="S20" s="54"/>
      <c r="T20" s="59"/>
      <c r="U20" s="60"/>
      <c r="V20" s="54">
        <v>0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/>
    </row>
    <row r="21" spans="1:35" x14ac:dyDescent="0.2">
      <c r="A21" s="110">
        <v>43569</v>
      </c>
      <c r="B21" s="68"/>
      <c r="C21" s="38"/>
      <c r="D21" s="39"/>
      <c r="E21" s="40">
        <f t="shared" si="3"/>
        <v>0</v>
      </c>
      <c r="F21" s="38">
        <v>11</v>
      </c>
      <c r="G21" s="41">
        <v>8</v>
      </c>
      <c r="H21" s="40">
        <f t="shared" si="0"/>
        <v>162.39999999999998</v>
      </c>
      <c r="I21" s="42">
        <v>2</v>
      </c>
      <c r="J21" s="42">
        <v>4.25</v>
      </c>
      <c r="K21" s="40">
        <f t="shared" si="1"/>
        <v>32.769999999999996</v>
      </c>
      <c r="L21" s="55">
        <v>0</v>
      </c>
      <c r="M21" s="56">
        <f t="shared" si="4"/>
        <v>188.20999999999998</v>
      </c>
      <c r="N21" s="56">
        <f t="shared" si="2"/>
        <v>195.16999999999996</v>
      </c>
      <c r="O21" s="56">
        <f t="shared" si="5"/>
        <v>6.9599999999999795</v>
      </c>
      <c r="P21" s="57">
        <v>82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43570</v>
      </c>
      <c r="B22" s="68"/>
      <c r="C22" s="38"/>
      <c r="D22" s="39"/>
      <c r="E22" s="40">
        <f t="shared" si="3"/>
        <v>0</v>
      </c>
      <c r="F22" s="38">
        <v>12</v>
      </c>
      <c r="G22" s="41">
        <v>3</v>
      </c>
      <c r="H22" s="40">
        <f t="shared" si="0"/>
        <v>170.51999999999998</v>
      </c>
      <c r="I22" s="42">
        <v>2</v>
      </c>
      <c r="J22" s="42">
        <v>4.25</v>
      </c>
      <c r="K22" s="40">
        <f t="shared" si="1"/>
        <v>32.769999999999996</v>
      </c>
      <c r="L22" s="55">
        <v>0</v>
      </c>
      <c r="M22" s="56">
        <f t="shared" si="4"/>
        <v>195.16999999999996</v>
      </c>
      <c r="N22" s="56">
        <f t="shared" si="2"/>
        <v>203.28999999999996</v>
      </c>
      <c r="O22" s="56">
        <f t="shared" si="5"/>
        <v>8.1200000000000045</v>
      </c>
      <c r="P22" s="57">
        <v>83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43571</v>
      </c>
      <c r="B23" s="68"/>
      <c r="C23" s="38"/>
      <c r="D23" s="39"/>
      <c r="E23" s="40">
        <f t="shared" si="3"/>
        <v>0</v>
      </c>
      <c r="F23" s="38">
        <v>12</v>
      </c>
      <c r="G23" s="41">
        <v>9</v>
      </c>
      <c r="H23" s="40">
        <f t="shared" si="0"/>
        <v>177.48</v>
      </c>
      <c r="I23" s="42">
        <v>2</v>
      </c>
      <c r="J23" s="42">
        <v>4.25</v>
      </c>
      <c r="K23" s="40">
        <f t="shared" si="1"/>
        <v>32.769999999999996</v>
      </c>
      <c r="L23" s="55">
        <v>0</v>
      </c>
      <c r="M23" s="56">
        <f t="shared" si="4"/>
        <v>203.28999999999996</v>
      </c>
      <c r="N23" s="56">
        <f t="shared" si="2"/>
        <v>210.25</v>
      </c>
      <c r="O23" s="56">
        <f t="shared" si="5"/>
        <v>6.9600000000000364</v>
      </c>
      <c r="P23" s="57">
        <v>81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43572</v>
      </c>
      <c r="B24" s="68"/>
      <c r="C24" s="38"/>
      <c r="D24" s="39"/>
      <c r="E24" s="40">
        <f t="shared" si="3"/>
        <v>0</v>
      </c>
      <c r="F24" s="38">
        <v>13</v>
      </c>
      <c r="G24" s="41">
        <v>4</v>
      </c>
      <c r="H24" s="40">
        <f t="shared" si="0"/>
        <v>185.6</v>
      </c>
      <c r="I24" s="42">
        <v>2</v>
      </c>
      <c r="J24" s="42">
        <v>4.25</v>
      </c>
      <c r="K24" s="40">
        <f t="shared" si="1"/>
        <v>32.769999999999996</v>
      </c>
      <c r="L24" s="55">
        <v>0</v>
      </c>
      <c r="M24" s="56">
        <f t="shared" si="4"/>
        <v>210.25</v>
      </c>
      <c r="N24" s="56">
        <f t="shared" si="2"/>
        <v>218.37</v>
      </c>
      <c r="O24" s="56">
        <f t="shared" si="5"/>
        <v>8.1200000000000045</v>
      </c>
      <c r="P24" s="57">
        <v>82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43573</v>
      </c>
      <c r="B25" s="68"/>
      <c r="C25" s="38"/>
      <c r="D25" s="39"/>
      <c r="E25" s="40">
        <f t="shared" si="3"/>
        <v>0</v>
      </c>
      <c r="F25" s="38">
        <v>13</v>
      </c>
      <c r="G25" s="41">
        <v>11</v>
      </c>
      <c r="H25" s="40">
        <f t="shared" si="0"/>
        <v>193.72</v>
      </c>
      <c r="I25" s="42">
        <v>2</v>
      </c>
      <c r="J25" s="42">
        <v>4.25</v>
      </c>
      <c r="K25" s="40">
        <f t="shared" si="1"/>
        <v>32.769999999999996</v>
      </c>
      <c r="L25" s="55">
        <v>0</v>
      </c>
      <c r="M25" s="56">
        <f t="shared" si="4"/>
        <v>218.37</v>
      </c>
      <c r="N25" s="56">
        <f t="shared" si="2"/>
        <v>226.49</v>
      </c>
      <c r="O25" s="56">
        <f t="shared" si="5"/>
        <v>8.1200000000000045</v>
      </c>
      <c r="P25" s="57">
        <v>82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170.52</v>
      </c>
      <c r="AI25" s="36"/>
    </row>
    <row r="26" spans="1:35" x14ac:dyDescent="0.2">
      <c r="A26" s="110">
        <v>43574</v>
      </c>
      <c r="B26" s="68"/>
      <c r="C26" s="38"/>
      <c r="D26" s="39"/>
      <c r="E26" s="40">
        <f t="shared" si="3"/>
        <v>0</v>
      </c>
      <c r="F26" s="38">
        <v>14</v>
      </c>
      <c r="G26" s="41">
        <v>4</v>
      </c>
      <c r="H26" s="40">
        <f t="shared" si="0"/>
        <v>199.51999999999998</v>
      </c>
      <c r="I26" s="42">
        <v>2</v>
      </c>
      <c r="J26" s="42">
        <v>4.25</v>
      </c>
      <c r="K26" s="40">
        <f t="shared" si="1"/>
        <v>32.769999999999996</v>
      </c>
      <c r="L26" s="55">
        <v>0</v>
      </c>
      <c r="M26" s="56">
        <f t="shared" si="4"/>
        <v>226.49</v>
      </c>
      <c r="N26" s="56">
        <f t="shared" si="2"/>
        <v>232.28999999999996</v>
      </c>
      <c r="O26" s="56">
        <f t="shared" si="5"/>
        <v>5.7999999999999545</v>
      </c>
      <c r="P26" s="57">
        <v>80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43575</v>
      </c>
      <c r="B27" s="68"/>
      <c r="C27" s="38"/>
      <c r="D27" s="39"/>
      <c r="E27" s="40">
        <f t="shared" si="3"/>
        <v>0</v>
      </c>
      <c r="F27" s="38">
        <v>14</v>
      </c>
      <c r="G27" s="41">
        <v>4</v>
      </c>
      <c r="H27" s="40">
        <f t="shared" si="0"/>
        <v>199.51999999999998</v>
      </c>
      <c r="I27" s="42">
        <v>2</v>
      </c>
      <c r="J27" s="42">
        <v>10</v>
      </c>
      <c r="K27" s="40">
        <f t="shared" si="1"/>
        <v>39.44</v>
      </c>
      <c r="L27" s="55">
        <v>0</v>
      </c>
      <c r="M27" s="56">
        <f t="shared" si="4"/>
        <v>232.28999999999996</v>
      </c>
      <c r="N27" s="56">
        <f t="shared" si="2"/>
        <v>238.95999999999998</v>
      </c>
      <c r="O27" s="56">
        <f t="shared" si="5"/>
        <v>6.6700000000000159</v>
      </c>
      <c r="P27" s="57">
        <v>81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43576</v>
      </c>
      <c r="B28" s="68"/>
      <c r="C28" s="38"/>
      <c r="D28" s="39"/>
      <c r="E28" s="40">
        <f t="shared" si="3"/>
        <v>0</v>
      </c>
      <c r="F28" s="38">
        <v>14</v>
      </c>
      <c r="G28" s="41">
        <v>4</v>
      </c>
      <c r="H28" s="40">
        <f t="shared" si="0"/>
        <v>199.51999999999998</v>
      </c>
      <c r="I28" s="42">
        <v>3</v>
      </c>
      <c r="J28" s="42">
        <v>3</v>
      </c>
      <c r="K28" s="40">
        <f t="shared" si="1"/>
        <v>45.239999999999995</v>
      </c>
      <c r="L28" s="55">
        <v>0</v>
      </c>
      <c r="M28" s="56">
        <f t="shared" si="4"/>
        <v>238.95999999999998</v>
      </c>
      <c r="N28" s="56">
        <f t="shared" si="2"/>
        <v>244.76</v>
      </c>
      <c r="O28" s="56">
        <f t="shared" si="5"/>
        <v>5.8000000000000114</v>
      </c>
      <c r="P28" s="57">
        <v>80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43577</v>
      </c>
      <c r="B29" s="68"/>
      <c r="C29" s="38"/>
      <c r="D29" s="39"/>
      <c r="E29" s="40">
        <f t="shared" si="3"/>
        <v>0</v>
      </c>
      <c r="F29" s="38">
        <v>14</v>
      </c>
      <c r="G29" s="41">
        <v>4</v>
      </c>
      <c r="H29" s="40">
        <f t="shared" si="0"/>
        <v>199.51999999999998</v>
      </c>
      <c r="I29" s="42">
        <v>3</v>
      </c>
      <c r="J29" s="42">
        <v>9</v>
      </c>
      <c r="K29" s="40">
        <f t="shared" si="1"/>
        <v>52.199999999999996</v>
      </c>
      <c r="L29" s="55">
        <v>0</v>
      </c>
      <c r="M29" s="56">
        <f t="shared" si="4"/>
        <v>244.76</v>
      </c>
      <c r="N29" s="56">
        <f t="shared" si="2"/>
        <v>251.71999999999997</v>
      </c>
      <c r="O29" s="56">
        <f t="shared" si="5"/>
        <v>6.9599999999999795</v>
      </c>
      <c r="P29" s="57">
        <v>83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43578</v>
      </c>
      <c r="B30" s="68"/>
      <c r="C30" s="38"/>
      <c r="D30" s="39"/>
      <c r="E30" s="40">
        <f t="shared" si="3"/>
        <v>0</v>
      </c>
      <c r="F30" s="38">
        <v>14</v>
      </c>
      <c r="G30" s="41">
        <v>4</v>
      </c>
      <c r="H30" s="40">
        <f t="shared" si="0"/>
        <v>199.51999999999998</v>
      </c>
      <c r="I30" s="42">
        <v>4</v>
      </c>
      <c r="J30" s="42">
        <v>4</v>
      </c>
      <c r="K30" s="40">
        <f t="shared" si="1"/>
        <v>60.319999999999993</v>
      </c>
      <c r="L30" s="55">
        <v>0</v>
      </c>
      <c r="M30" s="56">
        <f t="shared" si="4"/>
        <v>251.71999999999997</v>
      </c>
      <c r="N30" s="56">
        <f t="shared" si="2"/>
        <v>259.83999999999997</v>
      </c>
      <c r="O30" s="56">
        <f t="shared" si="5"/>
        <v>8.1200000000000045</v>
      </c>
      <c r="P30" s="57">
        <v>82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43579</v>
      </c>
      <c r="B31" s="68"/>
      <c r="C31" s="38"/>
      <c r="D31" s="39"/>
      <c r="E31" s="40">
        <f t="shared" si="3"/>
        <v>0</v>
      </c>
      <c r="F31" s="38">
        <v>14</v>
      </c>
      <c r="G31" s="41">
        <v>5.5</v>
      </c>
      <c r="H31" s="40">
        <f t="shared" si="0"/>
        <v>201.26</v>
      </c>
      <c r="I31" s="42">
        <v>4</v>
      </c>
      <c r="J31" s="42">
        <v>9</v>
      </c>
      <c r="K31" s="40">
        <f t="shared" si="1"/>
        <v>66.11999999999999</v>
      </c>
      <c r="L31" s="55">
        <v>0</v>
      </c>
      <c r="M31" s="56">
        <f t="shared" si="4"/>
        <v>259.83999999999997</v>
      </c>
      <c r="N31" s="56">
        <f t="shared" si="2"/>
        <v>267.38</v>
      </c>
      <c r="O31" s="56">
        <f t="shared" si="5"/>
        <v>7.5400000000000205</v>
      </c>
      <c r="P31" s="57">
        <v>81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43580</v>
      </c>
      <c r="B32" s="68"/>
      <c r="C32" s="38"/>
      <c r="D32" s="39"/>
      <c r="E32" s="40">
        <f t="shared" si="3"/>
        <v>0</v>
      </c>
      <c r="F32" s="38">
        <v>2</v>
      </c>
      <c r="G32" s="41">
        <v>2.5</v>
      </c>
      <c r="H32" s="40">
        <f t="shared" si="0"/>
        <v>30.74</v>
      </c>
      <c r="I32" s="42">
        <v>5</v>
      </c>
      <c r="J32" s="42">
        <v>2</v>
      </c>
      <c r="K32" s="40">
        <f t="shared" si="1"/>
        <v>71.92</v>
      </c>
      <c r="L32" s="55">
        <v>170.52</v>
      </c>
      <c r="M32" s="56">
        <f t="shared" si="4"/>
        <v>267.38</v>
      </c>
      <c r="N32" s="56">
        <f t="shared" si="2"/>
        <v>102.66</v>
      </c>
      <c r="O32" s="56">
        <f t="shared" si="5"/>
        <v>5.8000000000000114</v>
      </c>
      <c r="P32" s="57">
        <v>82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43581</v>
      </c>
      <c r="B33" s="68"/>
      <c r="C33" s="38"/>
      <c r="D33" s="39"/>
      <c r="E33" s="40">
        <f t="shared" si="3"/>
        <v>0</v>
      </c>
      <c r="F33" s="38">
        <v>2</v>
      </c>
      <c r="G33" s="41">
        <v>2.5</v>
      </c>
      <c r="H33" s="40">
        <f t="shared" si="0"/>
        <v>30.74</v>
      </c>
      <c r="I33" s="42">
        <v>5</v>
      </c>
      <c r="J33" s="42">
        <v>9</v>
      </c>
      <c r="K33" s="40">
        <f t="shared" si="1"/>
        <v>80.039999999999992</v>
      </c>
      <c r="L33" s="55">
        <v>0</v>
      </c>
      <c r="M33" s="56">
        <f t="shared" si="4"/>
        <v>102.66</v>
      </c>
      <c r="N33" s="56">
        <f t="shared" si="2"/>
        <v>110.77999999999999</v>
      </c>
      <c r="O33" s="56">
        <f t="shared" si="5"/>
        <v>8.1199999999999903</v>
      </c>
      <c r="P33" s="57">
        <v>82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43582</v>
      </c>
      <c r="B34" s="68"/>
      <c r="C34" s="38"/>
      <c r="D34" s="39"/>
      <c r="E34" s="40">
        <f t="shared" si="3"/>
        <v>0</v>
      </c>
      <c r="F34" s="38">
        <v>2</v>
      </c>
      <c r="G34" s="41">
        <v>2.5</v>
      </c>
      <c r="H34" s="40">
        <f t="shared" si="0"/>
        <v>30.74</v>
      </c>
      <c r="I34" s="42">
        <v>6</v>
      </c>
      <c r="J34" s="42">
        <v>2</v>
      </c>
      <c r="K34" s="40">
        <f t="shared" si="1"/>
        <v>85.839999999999989</v>
      </c>
      <c r="L34" s="55">
        <v>0</v>
      </c>
      <c r="M34" s="56">
        <f t="shared" si="4"/>
        <v>110.77999999999999</v>
      </c>
      <c r="N34" s="56">
        <f t="shared" si="2"/>
        <v>116.57999999999998</v>
      </c>
      <c r="O34" s="56">
        <f t="shared" si="5"/>
        <v>5.7999999999999972</v>
      </c>
      <c r="P34" s="57">
        <v>81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142.1</v>
      </c>
      <c r="AI34" s="36"/>
    </row>
    <row r="35" spans="1:35" x14ac:dyDescent="0.2">
      <c r="A35" s="110">
        <v>43583</v>
      </c>
      <c r="B35" s="68"/>
      <c r="C35" s="38"/>
      <c r="D35" s="39"/>
      <c r="E35" s="40">
        <f t="shared" si="3"/>
        <v>0</v>
      </c>
      <c r="F35" s="38">
        <v>2</v>
      </c>
      <c r="G35" s="41">
        <v>2.5</v>
      </c>
      <c r="H35" s="40">
        <f t="shared" si="0"/>
        <v>30.74</v>
      </c>
      <c r="I35" s="42">
        <v>6</v>
      </c>
      <c r="J35" s="42">
        <v>9</v>
      </c>
      <c r="K35" s="40">
        <f t="shared" si="1"/>
        <v>93.96</v>
      </c>
      <c r="L35" s="55">
        <v>0</v>
      </c>
      <c r="M35" s="56">
        <f t="shared" si="4"/>
        <v>116.57999999999998</v>
      </c>
      <c r="N35" s="56">
        <f t="shared" si="2"/>
        <v>124.69999999999999</v>
      </c>
      <c r="O35" s="56">
        <f t="shared" si="5"/>
        <v>8.1200000000000045</v>
      </c>
      <c r="P35" s="57">
        <v>80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170.52</v>
      </c>
      <c r="AI35" s="36"/>
    </row>
    <row r="36" spans="1:35" x14ac:dyDescent="0.2">
      <c r="A36" s="110">
        <v>43584</v>
      </c>
      <c r="B36" s="68"/>
      <c r="C36" s="38"/>
      <c r="D36" s="39"/>
      <c r="E36" s="40">
        <f t="shared" si="3"/>
        <v>0</v>
      </c>
      <c r="F36" s="38">
        <v>2</v>
      </c>
      <c r="G36" s="41">
        <v>2.5</v>
      </c>
      <c r="H36" s="40">
        <f t="shared" si="0"/>
        <v>30.74</v>
      </c>
      <c r="I36" s="42">
        <v>7</v>
      </c>
      <c r="J36" s="42">
        <v>4.5</v>
      </c>
      <c r="K36" s="40">
        <f t="shared" si="1"/>
        <v>102.66</v>
      </c>
      <c r="L36" s="55">
        <v>0</v>
      </c>
      <c r="M36" s="56">
        <f t="shared" si="4"/>
        <v>124.69999999999999</v>
      </c>
      <c r="N36" s="56">
        <f t="shared" si="2"/>
        <v>133.4</v>
      </c>
      <c r="O36" s="56">
        <f t="shared" si="5"/>
        <v>8.7000000000000171</v>
      </c>
      <c r="P36" s="57">
        <v>80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312.62</v>
      </c>
      <c r="AI36" s="36"/>
    </row>
    <row r="37" spans="1:35" x14ac:dyDescent="0.2">
      <c r="A37" s="110">
        <v>43585</v>
      </c>
      <c r="B37" s="68"/>
      <c r="C37" s="38"/>
      <c r="D37" s="39"/>
      <c r="E37" s="40">
        <f t="shared" si="3"/>
        <v>0</v>
      </c>
      <c r="F37" s="38">
        <v>2</v>
      </c>
      <c r="G37" s="41">
        <v>2.5</v>
      </c>
      <c r="H37" s="40">
        <f t="shared" si="0"/>
        <v>30.74</v>
      </c>
      <c r="I37" s="42">
        <v>8</v>
      </c>
      <c r="J37" s="42">
        <v>0</v>
      </c>
      <c r="K37" s="40">
        <f t="shared" si="1"/>
        <v>111.35999999999999</v>
      </c>
      <c r="L37" s="55">
        <v>0</v>
      </c>
      <c r="M37" s="56">
        <f>E36+H36+K36</f>
        <v>133.4</v>
      </c>
      <c r="N37" s="56">
        <f t="shared" si="2"/>
        <v>142.1</v>
      </c>
      <c r="O37" s="56">
        <f t="shared" si="5"/>
        <v>8.6999999999999886</v>
      </c>
      <c r="P37" s="57">
        <v>80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89.61</v>
      </c>
      <c r="AI37" s="36"/>
    </row>
    <row r="38" spans="1:35" x14ac:dyDescent="0.2">
      <c r="A38" s="110">
        <v>43586</v>
      </c>
      <c r="B38" s="68"/>
      <c r="C38" s="38"/>
      <c r="D38" s="39"/>
      <c r="E38" s="40">
        <f t="shared" si="3"/>
        <v>0</v>
      </c>
      <c r="F38" s="38">
        <v>0</v>
      </c>
      <c r="G38" s="41">
        <v>0</v>
      </c>
      <c r="H38" s="40">
        <f t="shared" si="0"/>
        <v>0</v>
      </c>
      <c r="I38" s="42">
        <v>0</v>
      </c>
      <c r="J38" s="42">
        <v>0</v>
      </c>
      <c r="K38" s="40">
        <f t="shared" si="1"/>
        <v>0</v>
      </c>
      <c r="L38" s="55">
        <v>0</v>
      </c>
      <c r="M38" s="56">
        <f t="shared" si="4"/>
        <v>142.1</v>
      </c>
      <c r="N38" s="56">
        <f t="shared" si="2"/>
        <v>0</v>
      </c>
      <c r="O38" s="56">
        <f t="shared" si="5"/>
        <v>0</v>
      </c>
      <c r="P38" s="57">
        <v>0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223.01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170.52</v>
      </c>
      <c r="M40" s="95"/>
      <c r="N40" s="56"/>
      <c r="O40" s="56">
        <f>SUM(O8:O39)</f>
        <v>223.01000000000002</v>
      </c>
      <c r="P40" s="56">
        <f>SUM(P8:P39)</f>
        <v>2469</v>
      </c>
      <c r="Q40" s="96">
        <f>SUM(Q8:Q39)</f>
        <v>0</v>
      </c>
      <c r="R40" s="97"/>
      <c r="S40" s="98"/>
      <c r="T40" s="99"/>
      <c r="U40" s="100"/>
      <c r="V40" s="101">
        <f>SUM(V8:V39)</f>
        <v>0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524" yWindow="704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I40"/>
  <sheetViews>
    <sheetView topLeftCell="A4" zoomScaleNormal="100" workbookViewId="0">
      <selection activeCell="P39" sqref="P3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6.28515625" customWidth="1"/>
    <col min="7" max="7" width="13.4257812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62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2</v>
      </c>
      <c r="G7" s="41">
        <v>2.5</v>
      </c>
      <c r="H7" s="40">
        <f>(F7*12+G7)*1.16</f>
        <v>30.74</v>
      </c>
      <c r="I7" s="42">
        <v>8</v>
      </c>
      <c r="J7" s="42">
        <v>0</v>
      </c>
      <c r="K7" s="40">
        <f>(I7*12+J7)*1.16</f>
        <v>111.35999999999999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43586</v>
      </c>
      <c r="B8" s="53"/>
      <c r="C8" s="38"/>
      <c r="D8" s="39">
        <v>6</v>
      </c>
      <c r="E8" s="40">
        <v>0</v>
      </c>
      <c r="F8" s="38">
        <v>2</v>
      </c>
      <c r="G8" s="41">
        <v>2.5</v>
      </c>
      <c r="H8" s="40">
        <f t="shared" ref="H8:H38" si="0">(F8*12+G8)*1.16</f>
        <v>30.74</v>
      </c>
      <c r="I8" s="42">
        <v>8</v>
      </c>
      <c r="J8" s="42">
        <v>6</v>
      </c>
      <c r="K8" s="40">
        <f t="shared" ref="K8:K38" si="1">(I8*12+J8)*1.16</f>
        <v>118.32</v>
      </c>
      <c r="L8" s="55">
        <v>0</v>
      </c>
      <c r="M8" s="56">
        <f>+H7+K7</f>
        <v>142.1</v>
      </c>
      <c r="N8" s="56">
        <f t="shared" ref="N8:N38" si="2">E8+H8+K8</f>
        <v>149.06</v>
      </c>
      <c r="O8" s="56">
        <f>IF(N8=0,0,IF(L8&gt;0,(E8+H8+K8)-(M8-L8),(E8+H8+K8)-(H7+K7)))</f>
        <v>6.960000000000008</v>
      </c>
      <c r="P8" s="57">
        <v>82</v>
      </c>
      <c r="Q8" s="58"/>
      <c r="R8" s="54"/>
      <c r="S8" s="54"/>
      <c r="T8" s="59"/>
      <c r="U8" s="60"/>
      <c r="V8" s="54">
        <v>0</v>
      </c>
      <c r="W8" s="61"/>
      <c r="X8" s="62">
        <v>43598</v>
      </c>
      <c r="Y8" s="63">
        <v>12280</v>
      </c>
      <c r="Z8" s="54">
        <v>2316654</v>
      </c>
      <c r="AA8" s="38">
        <v>14</v>
      </c>
      <c r="AB8" s="64">
        <v>0</v>
      </c>
      <c r="AC8" s="38">
        <v>1</v>
      </c>
      <c r="AD8" s="64">
        <v>5</v>
      </c>
      <c r="AE8" s="54">
        <v>26</v>
      </c>
      <c r="AF8" s="54">
        <v>0.1</v>
      </c>
      <c r="AG8" s="54">
        <v>69</v>
      </c>
      <c r="AH8" s="112">
        <v>175.16</v>
      </c>
      <c r="AI8" s="36"/>
    </row>
    <row r="9" spans="1:35" x14ac:dyDescent="0.2">
      <c r="A9" s="110">
        <v>43587</v>
      </c>
      <c r="B9" s="68"/>
      <c r="C9" s="38"/>
      <c r="D9" s="39"/>
      <c r="E9" s="40">
        <f t="shared" ref="E9:E38" si="3">(C9*12+D9)*1.16</f>
        <v>0</v>
      </c>
      <c r="F9" s="38">
        <v>2</v>
      </c>
      <c r="G9" s="41">
        <v>2.5</v>
      </c>
      <c r="H9" s="40">
        <f t="shared" si="0"/>
        <v>30.74</v>
      </c>
      <c r="I9" s="42">
        <v>9</v>
      </c>
      <c r="J9" s="42">
        <v>0</v>
      </c>
      <c r="K9" s="40">
        <f t="shared" si="1"/>
        <v>125.27999999999999</v>
      </c>
      <c r="L9" s="55">
        <v>0</v>
      </c>
      <c r="M9" s="56">
        <f t="shared" ref="M9:M38" si="4">E8+H8+K8</f>
        <v>149.06</v>
      </c>
      <c r="N9" s="56">
        <f t="shared" si="2"/>
        <v>156.01999999999998</v>
      </c>
      <c r="O9" s="56">
        <f>IF(N9=0,0,IF(L9&gt;0,(E9+H9+K9)-(M9-L9),(E9+H9+K9)-(E8+H8+K8)))</f>
        <v>6.9599999999999795</v>
      </c>
      <c r="P9" s="57">
        <v>80</v>
      </c>
      <c r="Q9" s="58"/>
      <c r="R9" s="54"/>
      <c r="S9" s="54"/>
      <c r="T9" s="59"/>
      <c r="U9" s="60"/>
      <c r="V9" s="54">
        <v>0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/>
    </row>
    <row r="10" spans="1:35" x14ac:dyDescent="0.2">
      <c r="A10" s="110">
        <v>43588</v>
      </c>
      <c r="B10" s="68"/>
      <c r="C10" s="38"/>
      <c r="D10" s="39"/>
      <c r="E10" s="40">
        <f t="shared" si="3"/>
        <v>0</v>
      </c>
      <c r="F10" s="38">
        <v>2</v>
      </c>
      <c r="G10" s="41">
        <v>2.5</v>
      </c>
      <c r="H10" s="40">
        <f t="shared" si="0"/>
        <v>30.74</v>
      </c>
      <c r="I10" s="42">
        <v>9</v>
      </c>
      <c r="J10" s="42">
        <v>6</v>
      </c>
      <c r="K10" s="40">
        <f t="shared" si="1"/>
        <v>132.23999999999998</v>
      </c>
      <c r="L10" s="55">
        <v>0</v>
      </c>
      <c r="M10" s="56">
        <f t="shared" si="4"/>
        <v>156.01999999999998</v>
      </c>
      <c r="N10" s="56">
        <f t="shared" si="2"/>
        <v>162.97999999999999</v>
      </c>
      <c r="O10" s="56">
        <f t="shared" ref="O10:O38" si="5">IF(N10=0,0,IF(L10&gt;0,(E10+H10+K10)-(M10-L10),(E10+H10+K10)-(E9+H9+K9)))</f>
        <v>6.960000000000008</v>
      </c>
      <c r="P10" s="57">
        <v>80</v>
      </c>
      <c r="Q10" s="58"/>
      <c r="R10" s="54"/>
      <c r="S10" s="54"/>
      <c r="T10" s="59"/>
      <c r="U10" s="60"/>
      <c r="V10" s="54">
        <v>0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/>
    </row>
    <row r="11" spans="1:35" x14ac:dyDescent="0.2">
      <c r="A11" s="110">
        <v>43589</v>
      </c>
      <c r="B11" s="68"/>
      <c r="C11" s="38"/>
      <c r="D11" s="39"/>
      <c r="E11" s="40">
        <f t="shared" si="3"/>
        <v>0</v>
      </c>
      <c r="F11" s="38">
        <v>2</v>
      </c>
      <c r="G11" s="41">
        <v>2.5</v>
      </c>
      <c r="H11" s="40">
        <f t="shared" si="0"/>
        <v>30.74</v>
      </c>
      <c r="I11" s="42">
        <v>10</v>
      </c>
      <c r="J11" s="42">
        <v>1</v>
      </c>
      <c r="K11" s="40">
        <f t="shared" si="1"/>
        <v>140.35999999999999</v>
      </c>
      <c r="L11" s="55">
        <v>0</v>
      </c>
      <c r="M11" s="56">
        <f t="shared" si="4"/>
        <v>162.97999999999999</v>
      </c>
      <c r="N11" s="56">
        <f t="shared" si="2"/>
        <v>171.1</v>
      </c>
      <c r="O11" s="56">
        <f t="shared" si="5"/>
        <v>8.1200000000000045</v>
      </c>
      <c r="P11" s="57">
        <v>81</v>
      </c>
      <c r="Q11" s="58"/>
      <c r="R11" s="54"/>
      <c r="S11" s="54"/>
      <c r="T11" s="59"/>
      <c r="U11" s="60"/>
      <c r="V11" s="54">
        <v>0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/>
    </row>
    <row r="12" spans="1:35" x14ac:dyDescent="0.2">
      <c r="A12" s="110">
        <v>43590</v>
      </c>
      <c r="B12" s="68"/>
      <c r="C12" s="38"/>
      <c r="D12" s="39"/>
      <c r="E12" s="40">
        <f t="shared" si="3"/>
        <v>0</v>
      </c>
      <c r="F12" s="38">
        <v>2</v>
      </c>
      <c r="G12" s="41">
        <v>2.5</v>
      </c>
      <c r="H12" s="40">
        <f t="shared" si="0"/>
        <v>30.74</v>
      </c>
      <c r="I12" s="42">
        <v>10</v>
      </c>
      <c r="J12" s="42">
        <v>7</v>
      </c>
      <c r="K12" s="40">
        <f t="shared" si="1"/>
        <v>147.32</v>
      </c>
      <c r="L12" s="55">
        <v>0</v>
      </c>
      <c r="M12" s="56">
        <f t="shared" si="4"/>
        <v>171.1</v>
      </c>
      <c r="N12" s="56">
        <f t="shared" si="2"/>
        <v>178.06</v>
      </c>
      <c r="O12" s="56">
        <f t="shared" si="5"/>
        <v>6.960000000000008</v>
      </c>
      <c r="P12" s="57">
        <v>82</v>
      </c>
      <c r="Q12" s="58"/>
      <c r="R12" s="54"/>
      <c r="S12" s="54"/>
      <c r="T12" s="59"/>
      <c r="U12" s="60"/>
      <c r="V12" s="54">
        <v>0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/>
    </row>
    <row r="13" spans="1:35" x14ac:dyDescent="0.2">
      <c r="A13" s="110">
        <v>43591</v>
      </c>
      <c r="B13" s="68"/>
      <c r="C13" s="38"/>
      <c r="D13" s="39"/>
      <c r="E13" s="40">
        <f t="shared" si="3"/>
        <v>0</v>
      </c>
      <c r="F13" s="38">
        <v>2</v>
      </c>
      <c r="G13" s="41">
        <v>2.5</v>
      </c>
      <c r="H13" s="40">
        <f t="shared" si="0"/>
        <v>30.74</v>
      </c>
      <c r="I13" s="42">
        <v>11</v>
      </c>
      <c r="J13" s="42">
        <v>2</v>
      </c>
      <c r="K13" s="40">
        <f t="shared" si="1"/>
        <v>155.44</v>
      </c>
      <c r="L13" s="55">
        <v>0</v>
      </c>
      <c r="M13" s="56">
        <f t="shared" si="4"/>
        <v>178.06</v>
      </c>
      <c r="N13" s="56">
        <f t="shared" si="2"/>
        <v>186.18</v>
      </c>
      <c r="O13" s="56">
        <f t="shared" si="5"/>
        <v>8.1200000000000045</v>
      </c>
      <c r="P13" s="57">
        <v>80</v>
      </c>
      <c r="Q13" s="58"/>
      <c r="R13" s="54"/>
      <c r="S13" s="54"/>
      <c r="T13" s="59"/>
      <c r="U13" s="60"/>
      <c r="V13" s="54">
        <v>0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/>
    </row>
    <row r="14" spans="1:35" x14ac:dyDescent="0.2">
      <c r="A14" s="110">
        <v>43592</v>
      </c>
      <c r="B14" s="68"/>
      <c r="C14" s="38"/>
      <c r="D14" s="39"/>
      <c r="E14" s="40">
        <f t="shared" si="3"/>
        <v>0</v>
      </c>
      <c r="F14" s="38">
        <v>2</v>
      </c>
      <c r="G14" s="41">
        <v>2.5</v>
      </c>
      <c r="H14" s="40">
        <f t="shared" si="0"/>
        <v>30.74</v>
      </c>
      <c r="I14" s="42">
        <v>11</v>
      </c>
      <c r="J14" s="42">
        <v>9</v>
      </c>
      <c r="K14" s="40">
        <f t="shared" si="1"/>
        <v>163.56</v>
      </c>
      <c r="L14" s="55">
        <v>0</v>
      </c>
      <c r="M14" s="56">
        <f t="shared" si="4"/>
        <v>186.18</v>
      </c>
      <c r="N14" s="56">
        <f t="shared" si="2"/>
        <v>194.3</v>
      </c>
      <c r="O14" s="56">
        <f t="shared" si="5"/>
        <v>8.1200000000000045</v>
      </c>
      <c r="P14" s="57">
        <v>80</v>
      </c>
      <c r="Q14" s="58"/>
      <c r="R14" s="54"/>
      <c r="S14" s="54"/>
      <c r="T14" s="59"/>
      <c r="U14" s="60"/>
      <c r="V14" s="54">
        <v>0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/>
    </row>
    <row r="15" spans="1:35" x14ac:dyDescent="0.2">
      <c r="A15" s="110">
        <v>43593</v>
      </c>
      <c r="B15" s="68"/>
      <c r="C15" s="38"/>
      <c r="D15" s="39"/>
      <c r="E15" s="40">
        <f t="shared" si="3"/>
        <v>0</v>
      </c>
      <c r="F15" s="38">
        <v>2</v>
      </c>
      <c r="G15" s="41">
        <v>2.5</v>
      </c>
      <c r="H15" s="40">
        <f t="shared" si="0"/>
        <v>30.74</v>
      </c>
      <c r="I15" s="42">
        <v>12</v>
      </c>
      <c r="J15" s="42">
        <v>3</v>
      </c>
      <c r="K15" s="40">
        <f t="shared" si="1"/>
        <v>170.51999999999998</v>
      </c>
      <c r="L15" s="55">
        <v>0</v>
      </c>
      <c r="M15" s="56">
        <f t="shared" si="4"/>
        <v>194.3</v>
      </c>
      <c r="N15" s="56">
        <f t="shared" si="2"/>
        <v>201.26</v>
      </c>
      <c r="O15" s="56">
        <f t="shared" si="5"/>
        <v>6.9599999999999795</v>
      </c>
      <c r="P15" s="57">
        <v>81</v>
      </c>
      <c r="Q15" s="58"/>
      <c r="R15" s="54"/>
      <c r="S15" s="54"/>
      <c r="T15" s="59"/>
      <c r="U15" s="60"/>
      <c r="V15" s="54">
        <v>0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/>
    </row>
    <row r="16" spans="1:35" x14ac:dyDescent="0.2">
      <c r="A16" s="110">
        <v>43594</v>
      </c>
      <c r="B16" s="68"/>
      <c r="C16" s="38"/>
      <c r="D16" s="39"/>
      <c r="E16" s="40">
        <f t="shared" si="3"/>
        <v>0</v>
      </c>
      <c r="F16" s="38">
        <v>2</v>
      </c>
      <c r="G16" s="41">
        <v>2.5</v>
      </c>
      <c r="H16" s="40">
        <f t="shared" si="0"/>
        <v>30.74</v>
      </c>
      <c r="I16" s="42">
        <v>12</v>
      </c>
      <c r="J16" s="42">
        <v>9.5</v>
      </c>
      <c r="K16" s="40">
        <f t="shared" si="1"/>
        <v>178.05999999999997</v>
      </c>
      <c r="L16" s="55">
        <v>0</v>
      </c>
      <c r="M16" s="56">
        <f t="shared" si="4"/>
        <v>201.26</v>
      </c>
      <c r="N16" s="56">
        <f t="shared" si="2"/>
        <v>208.79999999999998</v>
      </c>
      <c r="O16" s="56">
        <f t="shared" si="5"/>
        <v>7.539999999999992</v>
      </c>
      <c r="P16" s="57">
        <v>81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43595</v>
      </c>
      <c r="B17" s="68"/>
      <c r="C17" s="38"/>
      <c r="D17" s="39"/>
      <c r="E17" s="40">
        <f t="shared" si="3"/>
        <v>0</v>
      </c>
      <c r="F17" s="38">
        <v>2</v>
      </c>
      <c r="G17" s="41">
        <v>2.5</v>
      </c>
      <c r="H17" s="40">
        <f t="shared" si="0"/>
        <v>30.74</v>
      </c>
      <c r="I17" s="42">
        <v>13</v>
      </c>
      <c r="J17" s="42">
        <v>4</v>
      </c>
      <c r="K17" s="40">
        <f t="shared" si="1"/>
        <v>185.6</v>
      </c>
      <c r="L17" s="55">
        <v>0</v>
      </c>
      <c r="M17" s="56">
        <f t="shared" si="4"/>
        <v>208.79999999999998</v>
      </c>
      <c r="N17" s="56">
        <f t="shared" si="2"/>
        <v>216.34</v>
      </c>
      <c r="O17" s="56">
        <f t="shared" si="5"/>
        <v>7.5400000000000205</v>
      </c>
      <c r="P17" s="57">
        <v>80</v>
      </c>
      <c r="Q17" s="58"/>
      <c r="R17" s="54"/>
      <c r="S17" s="54"/>
      <c r="T17" s="59"/>
      <c r="U17" s="60"/>
      <c r="V17" s="54">
        <v>0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/>
    </row>
    <row r="18" spans="1:35" x14ac:dyDescent="0.2">
      <c r="A18" s="110">
        <v>43596</v>
      </c>
      <c r="B18" s="68"/>
      <c r="C18" s="38"/>
      <c r="D18" s="39"/>
      <c r="E18" s="40">
        <f t="shared" si="3"/>
        <v>0</v>
      </c>
      <c r="F18" s="38">
        <v>2</v>
      </c>
      <c r="G18" s="41">
        <v>2.5</v>
      </c>
      <c r="H18" s="40">
        <f t="shared" si="0"/>
        <v>30.74</v>
      </c>
      <c r="I18" s="42">
        <v>13</v>
      </c>
      <c r="J18" s="42">
        <v>9</v>
      </c>
      <c r="K18" s="40">
        <f t="shared" si="1"/>
        <v>191.39999999999998</v>
      </c>
      <c r="L18" s="55">
        <v>0</v>
      </c>
      <c r="M18" s="56">
        <f t="shared" si="4"/>
        <v>216.34</v>
      </c>
      <c r="N18" s="56">
        <f t="shared" si="2"/>
        <v>222.14</v>
      </c>
      <c r="O18" s="56">
        <f t="shared" si="5"/>
        <v>5.7999999999999829</v>
      </c>
      <c r="P18" s="57">
        <v>78</v>
      </c>
      <c r="Q18" s="58"/>
      <c r="R18" s="54"/>
      <c r="S18" s="54"/>
      <c r="T18" s="59"/>
      <c r="U18" s="60"/>
      <c r="V18" s="54">
        <v>0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/>
    </row>
    <row r="19" spans="1:35" x14ac:dyDescent="0.2">
      <c r="A19" s="110">
        <v>43597</v>
      </c>
      <c r="B19" s="68"/>
      <c r="C19" s="38"/>
      <c r="D19" s="39"/>
      <c r="E19" s="40">
        <f t="shared" si="3"/>
        <v>0</v>
      </c>
      <c r="F19" s="38">
        <v>2</v>
      </c>
      <c r="G19" s="41">
        <v>2.5</v>
      </c>
      <c r="H19" s="40">
        <f t="shared" si="0"/>
        <v>30.74</v>
      </c>
      <c r="I19" s="42">
        <v>14</v>
      </c>
      <c r="J19" s="42">
        <v>0</v>
      </c>
      <c r="K19" s="40">
        <f t="shared" si="1"/>
        <v>194.88</v>
      </c>
      <c r="L19" s="55">
        <v>0</v>
      </c>
      <c r="M19" s="56">
        <f t="shared" si="4"/>
        <v>222.14</v>
      </c>
      <c r="N19" s="56">
        <f t="shared" si="2"/>
        <v>225.62</v>
      </c>
      <c r="O19" s="56">
        <f t="shared" si="5"/>
        <v>3.4800000000000182</v>
      </c>
      <c r="P19" s="57">
        <v>79</v>
      </c>
      <c r="Q19" s="58"/>
      <c r="R19" s="54"/>
      <c r="S19" s="54"/>
      <c r="T19" s="59"/>
      <c r="U19" s="60"/>
      <c r="V19" s="54">
        <v>0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 t="s">
        <v>63</v>
      </c>
    </row>
    <row r="20" spans="1:35" x14ac:dyDescent="0.2">
      <c r="A20" s="110">
        <v>43598</v>
      </c>
      <c r="B20" s="68"/>
      <c r="C20" s="38"/>
      <c r="D20" s="39"/>
      <c r="E20" s="40">
        <f t="shared" si="3"/>
        <v>0</v>
      </c>
      <c r="F20" s="38">
        <v>2</v>
      </c>
      <c r="G20" s="41">
        <v>8</v>
      </c>
      <c r="H20" s="40">
        <f t="shared" si="0"/>
        <v>37.119999999999997</v>
      </c>
      <c r="I20" s="42">
        <v>1</v>
      </c>
      <c r="J20" s="42">
        <v>5</v>
      </c>
      <c r="K20" s="40">
        <f t="shared" si="1"/>
        <v>19.72</v>
      </c>
      <c r="L20" s="55">
        <v>175.16</v>
      </c>
      <c r="M20" s="56">
        <f t="shared" si="4"/>
        <v>225.62</v>
      </c>
      <c r="N20" s="56">
        <f t="shared" si="2"/>
        <v>56.839999999999996</v>
      </c>
      <c r="O20" s="56">
        <f t="shared" si="5"/>
        <v>6.3799999999999883</v>
      </c>
      <c r="P20" s="57">
        <v>80</v>
      </c>
      <c r="Q20" s="58"/>
      <c r="R20" s="54"/>
      <c r="S20" s="54"/>
      <c r="T20" s="59"/>
      <c r="U20" s="60"/>
      <c r="V20" s="54">
        <v>0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/>
    </row>
    <row r="21" spans="1:35" x14ac:dyDescent="0.2">
      <c r="A21" s="110">
        <v>43599</v>
      </c>
      <c r="B21" s="68"/>
      <c r="C21" s="38"/>
      <c r="D21" s="39"/>
      <c r="E21" s="40">
        <f t="shared" si="3"/>
        <v>0</v>
      </c>
      <c r="F21" s="38">
        <v>3</v>
      </c>
      <c r="G21" s="41">
        <v>3</v>
      </c>
      <c r="H21" s="40">
        <f t="shared" si="0"/>
        <v>45.239999999999995</v>
      </c>
      <c r="I21" s="42">
        <v>1</v>
      </c>
      <c r="J21" s="42">
        <v>5</v>
      </c>
      <c r="K21" s="40">
        <f t="shared" si="1"/>
        <v>19.72</v>
      </c>
      <c r="L21" s="55">
        <v>0</v>
      </c>
      <c r="M21" s="56">
        <f t="shared" si="4"/>
        <v>56.839999999999996</v>
      </c>
      <c r="N21" s="56">
        <f t="shared" si="2"/>
        <v>64.959999999999994</v>
      </c>
      <c r="O21" s="56">
        <f t="shared" si="5"/>
        <v>8.1199999999999974</v>
      </c>
      <c r="P21" s="57">
        <v>80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43600</v>
      </c>
      <c r="B22" s="68"/>
      <c r="C22" s="38"/>
      <c r="D22" s="39"/>
      <c r="E22" s="40">
        <f t="shared" si="3"/>
        <v>0</v>
      </c>
      <c r="F22" s="38">
        <v>3</v>
      </c>
      <c r="G22" s="41">
        <v>11</v>
      </c>
      <c r="H22" s="40">
        <f t="shared" si="0"/>
        <v>54.519999999999996</v>
      </c>
      <c r="I22" s="42">
        <v>1</v>
      </c>
      <c r="J22" s="42">
        <v>5</v>
      </c>
      <c r="K22" s="40">
        <f t="shared" si="1"/>
        <v>19.72</v>
      </c>
      <c r="L22" s="55">
        <v>0</v>
      </c>
      <c r="M22" s="56">
        <f t="shared" si="4"/>
        <v>64.959999999999994</v>
      </c>
      <c r="N22" s="56">
        <f t="shared" si="2"/>
        <v>74.239999999999995</v>
      </c>
      <c r="O22" s="56">
        <f t="shared" si="5"/>
        <v>9.2800000000000011</v>
      </c>
      <c r="P22" s="57">
        <v>79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43601</v>
      </c>
      <c r="B23" s="68"/>
      <c r="C23" s="38"/>
      <c r="D23" s="39"/>
      <c r="E23" s="40">
        <f t="shared" si="3"/>
        <v>0</v>
      </c>
      <c r="F23" s="38">
        <v>4</v>
      </c>
      <c r="G23" s="41">
        <v>5</v>
      </c>
      <c r="H23" s="40">
        <f t="shared" si="0"/>
        <v>61.48</v>
      </c>
      <c r="I23" s="42">
        <v>1</v>
      </c>
      <c r="J23" s="42">
        <v>5</v>
      </c>
      <c r="K23" s="40">
        <f t="shared" si="1"/>
        <v>19.72</v>
      </c>
      <c r="L23" s="55">
        <v>0</v>
      </c>
      <c r="M23" s="56">
        <f t="shared" si="4"/>
        <v>74.239999999999995</v>
      </c>
      <c r="N23" s="56">
        <f t="shared" si="2"/>
        <v>81.199999999999989</v>
      </c>
      <c r="O23" s="56">
        <f t="shared" si="5"/>
        <v>6.9599999999999937</v>
      </c>
      <c r="P23" s="57">
        <v>78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43602</v>
      </c>
      <c r="B24" s="68"/>
      <c r="C24" s="38"/>
      <c r="D24" s="39"/>
      <c r="E24" s="40">
        <f t="shared" si="3"/>
        <v>0</v>
      </c>
      <c r="F24" s="38">
        <v>4</v>
      </c>
      <c r="G24" s="41">
        <v>11</v>
      </c>
      <c r="H24" s="40">
        <f t="shared" si="0"/>
        <v>68.44</v>
      </c>
      <c r="I24" s="42">
        <v>1</v>
      </c>
      <c r="J24" s="42">
        <v>5</v>
      </c>
      <c r="K24" s="40">
        <f t="shared" si="1"/>
        <v>19.72</v>
      </c>
      <c r="L24" s="55">
        <v>0</v>
      </c>
      <c r="M24" s="56">
        <f t="shared" si="4"/>
        <v>81.199999999999989</v>
      </c>
      <c r="N24" s="56">
        <f t="shared" si="2"/>
        <v>88.16</v>
      </c>
      <c r="O24" s="56">
        <f t="shared" si="5"/>
        <v>6.960000000000008</v>
      </c>
      <c r="P24" s="57">
        <v>78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43603</v>
      </c>
      <c r="B25" s="68"/>
      <c r="C25" s="38"/>
      <c r="D25" s="39"/>
      <c r="E25" s="40">
        <f t="shared" si="3"/>
        <v>0</v>
      </c>
      <c r="F25" s="38">
        <v>5</v>
      </c>
      <c r="G25" s="41">
        <v>6</v>
      </c>
      <c r="H25" s="40">
        <f t="shared" si="0"/>
        <v>76.559999999999988</v>
      </c>
      <c r="I25" s="42">
        <v>1</v>
      </c>
      <c r="J25" s="42">
        <v>5</v>
      </c>
      <c r="K25" s="40">
        <f t="shared" si="1"/>
        <v>19.72</v>
      </c>
      <c r="L25" s="55">
        <v>0</v>
      </c>
      <c r="M25" s="56">
        <f t="shared" si="4"/>
        <v>88.16</v>
      </c>
      <c r="N25" s="56">
        <f t="shared" si="2"/>
        <v>96.279999999999987</v>
      </c>
      <c r="O25" s="56">
        <f t="shared" si="5"/>
        <v>8.1199999999999903</v>
      </c>
      <c r="P25" s="57">
        <v>79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175.16</v>
      </c>
      <c r="AI25" s="36"/>
    </row>
    <row r="26" spans="1:35" x14ac:dyDescent="0.2">
      <c r="A26" s="110">
        <v>43604</v>
      </c>
      <c r="B26" s="68"/>
      <c r="C26" s="38"/>
      <c r="D26" s="39"/>
      <c r="E26" s="40">
        <f t="shared" si="3"/>
        <v>0</v>
      </c>
      <c r="F26" s="38">
        <v>6</v>
      </c>
      <c r="G26" s="41">
        <v>1</v>
      </c>
      <c r="H26" s="40">
        <f t="shared" si="0"/>
        <v>84.679999999999993</v>
      </c>
      <c r="I26" s="42">
        <v>1</v>
      </c>
      <c r="J26" s="42">
        <v>5</v>
      </c>
      <c r="K26" s="40">
        <f t="shared" si="1"/>
        <v>19.72</v>
      </c>
      <c r="L26" s="55">
        <v>0</v>
      </c>
      <c r="M26" s="56">
        <f t="shared" si="4"/>
        <v>96.279999999999987</v>
      </c>
      <c r="N26" s="56">
        <f t="shared" si="2"/>
        <v>104.39999999999999</v>
      </c>
      <c r="O26" s="56">
        <f t="shared" si="5"/>
        <v>8.1200000000000045</v>
      </c>
      <c r="P26" s="57">
        <v>77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43605</v>
      </c>
      <c r="B27" s="68"/>
      <c r="C27" s="38"/>
      <c r="D27" s="39"/>
      <c r="E27" s="40">
        <f t="shared" si="3"/>
        <v>0</v>
      </c>
      <c r="F27" s="38">
        <v>6</v>
      </c>
      <c r="G27" s="41">
        <v>7</v>
      </c>
      <c r="H27" s="40">
        <f t="shared" si="0"/>
        <v>91.64</v>
      </c>
      <c r="I27" s="42">
        <v>1</v>
      </c>
      <c r="J27" s="42">
        <v>5</v>
      </c>
      <c r="K27" s="40">
        <f t="shared" si="1"/>
        <v>19.72</v>
      </c>
      <c r="L27" s="55">
        <v>0</v>
      </c>
      <c r="M27" s="56">
        <f t="shared" si="4"/>
        <v>104.39999999999999</v>
      </c>
      <c r="N27" s="56">
        <f t="shared" si="2"/>
        <v>111.36</v>
      </c>
      <c r="O27" s="56">
        <f t="shared" si="5"/>
        <v>6.960000000000008</v>
      </c>
      <c r="P27" s="57">
        <v>78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43606</v>
      </c>
      <c r="B28" s="68"/>
      <c r="C28" s="38"/>
      <c r="D28" s="39"/>
      <c r="E28" s="40">
        <f t="shared" si="3"/>
        <v>0</v>
      </c>
      <c r="F28" s="38">
        <v>7</v>
      </c>
      <c r="G28" s="41">
        <v>2</v>
      </c>
      <c r="H28" s="40">
        <f t="shared" si="0"/>
        <v>99.759999999999991</v>
      </c>
      <c r="I28" s="42">
        <v>1</v>
      </c>
      <c r="J28" s="42">
        <v>5</v>
      </c>
      <c r="K28" s="40">
        <f t="shared" si="1"/>
        <v>19.72</v>
      </c>
      <c r="L28" s="55">
        <v>0</v>
      </c>
      <c r="M28" s="56">
        <f t="shared" si="4"/>
        <v>111.36</v>
      </c>
      <c r="N28" s="56">
        <f t="shared" si="2"/>
        <v>119.47999999999999</v>
      </c>
      <c r="O28" s="56">
        <f t="shared" si="5"/>
        <v>8.1199999999999903</v>
      </c>
      <c r="P28" s="57">
        <v>77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43607</v>
      </c>
      <c r="B29" s="68"/>
      <c r="C29" s="38"/>
      <c r="D29" s="39"/>
      <c r="E29" s="40">
        <f t="shared" si="3"/>
        <v>0</v>
      </c>
      <c r="F29" s="38">
        <v>7</v>
      </c>
      <c r="G29" s="41">
        <v>8</v>
      </c>
      <c r="H29" s="40">
        <f t="shared" si="0"/>
        <v>106.72</v>
      </c>
      <c r="I29" s="42">
        <v>1</v>
      </c>
      <c r="J29" s="42">
        <v>5</v>
      </c>
      <c r="K29" s="40">
        <f t="shared" si="1"/>
        <v>19.72</v>
      </c>
      <c r="L29" s="55">
        <v>0</v>
      </c>
      <c r="M29" s="56">
        <f t="shared" si="4"/>
        <v>119.47999999999999</v>
      </c>
      <c r="N29" s="56">
        <f t="shared" si="2"/>
        <v>126.44</v>
      </c>
      <c r="O29" s="56">
        <f t="shared" si="5"/>
        <v>6.960000000000008</v>
      </c>
      <c r="P29" s="57">
        <v>76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43608</v>
      </c>
      <c r="B30" s="68"/>
      <c r="C30" s="38"/>
      <c r="D30" s="39"/>
      <c r="E30" s="40">
        <f t="shared" si="3"/>
        <v>0</v>
      </c>
      <c r="F30" s="38">
        <v>8</v>
      </c>
      <c r="G30" s="41">
        <v>0</v>
      </c>
      <c r="H30" s="40">
        <f t="shared" si="0"/>
        <v>111.35999999999999</v>
      </c>
      <c r="I30" s="42">
        <v>1</v>
      </c>
      <c r="J30" s="42">
        <v>5</v>
      </c>
      <c r="K30" s="40">
        <f t="shared" si="1"/>
        <v>19.72</v>
      </c>
      <c r="L30" s="55">
        <v>0</v>
      </c>
      <c r="M30" s="56">
        <f t="shared" si="4"/>
        <v>126.44</v>
      </c>
      <c r="N30" s="56">
        <f t="shared" si="2"/>
        <v>131.07999999999998</v>
      </c>
      <c r="O30" s="56">
        <f t="shared" si="5"/>
        <v>4.6399999999999864</v>
      </c>
      <c r="P30" s="57">
        <v>78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43609</v>
      </c>
      <c r="B31" s="68"/>
      <c r="C31" s="38"/>
      <c r="D31" s="39"/>
      <c r="E31" s="40">
        <f t="shared" si="3"/>
        <v>0</v>
      </c>
      <c r="F31" s="38">
        <v>8</v>
      </c>
      <c r="G31" s="41">
        <v>7</v>
      </c>
      <c r="H31" s="40">
        <f t="shared" si="0"/>
        <v>119.47999999999999</v>
      </c>
      <c r="I31" s="42">
        <v>1</v>
      </c>
      <c r="J31" s="42">
        <v>5</v>
      </c>
      <c r="K31" s="40">
        <f t="shared" si="1"/>
        <v>19.72</v>
      </c>
      <c r="L31" s="55">
        <v>0</v>
      </c>
      <c r="M31" s="56">
        <f t="shared" si="4"/>
        <v>131.07999999999998</v>
      </c>
      <c r="N31" s="56">
        <f t="shared" si="2"/>
        <v>139.19999999999999</v>
      </c>
      <c r="O31" s="56">
        <f t="shared" si="5"/>
        <v>8.1200000000000045</v>
      </c>
      <c r="P31" s="57">
        <v>77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43610</v>
      </c>
      <c r="B32" s="68"/>
      <c r="C32" s="38"/>
      <c r="D32" s="39"/>
      <c r="E32" s="40">
        <f t="shared" si="3"/>
        <v>0</v>
      </c>
      <c r="F32" s="38">
        <v>9</v>
      </c>
      <c r="G32" s="41">
        <v>1</v>
      </c>
      <c r="H32" s="40">
        <f t="shared" si="0"/>
        <v>126.44</v>
      </c>
      <c r="I32" s="42">
        <v>1</v>
      </c>
      <c r="J32" s="42">
        <v>5</v>
      </c>
      <c r="K32" s="40">
        <f t="shared" si="1"/>
        <v>19.72</v>
      </c>
      <c r="L32" s="55">
        <v>0</v>
      </c>
      <c r="M32" s="56">
        <f t="shared" si="4"/>
        <v>139.19999999999999</v>
      </c>
      <c r="N32" s="56">
        <f t="shared" si="2"/>
        <v>146.16</v>
      </c>
      <c r="O32" s="56">
        <f t="shared" si="5"/>
        <v>6.960000000000008</v>
      </c>
      <c r="P32" s="57">
        <v>76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43611</v>
      </c>
      <c r="B33" s="68"/>
      <c r="C33" s="38"/>
      <c r="D33" s="39"/>
      <c r="E33" s="40">
        <f t="shared" si="3"/>
        <v>0</v>
      </c>
      <c r="F33" s="38">
        <v>9</v>
      </c>
      <c r="G33" s="41">
        <v>8</v>
      </c>
      <c r="H33" s="40">
        <f t="shared" si="0"/>
        <v>134.56</v>
      </c>
      <c r="I33" s="42">
        <v>1</v>
      </c>
      <c r="J33" s="42">
        <v>5</v>
      </c>
      <c r="K33" s="40">
        <f t="shared" si="1"/>
        <v>19.72</v>
      </c>
      <c r="L33" s="55">
        <v>0</v>
      </c>
      <c r="M33" s="56">
        <f t="shared" si="4"/>
        <v>146.16</v>
      </c>
      <c r="N33" s="56">
        <f t="shared" si="2"/>
        <v>154.28</v>
      </c>
      <c r="O33" s="56">
        <f t="shared" si="5"/>
        <v>8.1200000000000045</v>
      </c>
      <c r="P33" s="57">
        <v>77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43612</v>
      </c>
      <c r="B34" s="68"/>
      <c r="C34" s="38"/>
      <c r="D34" s="39"/>
      <c r="E34" s="40">
        <f t="shared" si="3"/>
        <v>0</v>
      </c>
      <c r="F34" s="38">
        <v>10</v>
      </c>
      <c r="G34" s="41">
        <v>2</v>
      </c>
      <c r="H34" s="40">
        <f t="shared" si="0"/>
        <v>141.51999999999998</v>
      </c>
      <c r="I34" s="42">
        <v>1</v>
      </c>
      <c r="J34" s="42">
        <v>5</v>
      </c>
      <c r="K34" s="40">
        <f t="shared" si="1"/>
        <v>19.72</v>
      </c>
      <c r="L34" s="55">
        <v>0</v>
      </c>
      <c r="M34" s="56">
        <f t="shared" si="4"/>
        <v>154.28</v>
      </c>
      <c r="N34" s="56">
        <f t="shared" si="2"/>
        <v>161.23999999999998</v>
      </c>
      <c r="O34" s="56">
        <f t="shared" si="5"/>
        <v>6.9599999999999795</v>
      </c>
      <c r="P34" s="57">
        <v>77</v>
      </c>
      <c r="Q34" s="58"/>
      <c r="R34" s="54"/>
      <c r="S34" s="54"/>
      <c r="T34" s="59"/>
      <c r="U34" s="60"/>
      <c r="V34" s="54">
        <v>2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180.96</v>
      </c>
      <c r="AI34" s="36" t="s">
        <v>64</v>
      </c>
    </row>
    <row r="35" spans="1:35" x14ac:dyDescent="0.2">
      <c r="A35" s="110">
        <v>43613</v>
      </c>
      <c r="B35" s="68"/>
      <c r="C35" s="38"/>
      <c r="D35" s="39"/>
      <c r="E35" s="40">
        <f t="shared" si="3"/>
        <v>0</v>
      </c>
      <c r="F35" s="38">
        <v>10</v>
      </c>
      <c r="G35" s="41">
        <v>2</v>
      </c>
      <c r="H35" s="40">
        <f t="shared" si="0"/>
        <v>141.51999999999998</v>
      </c>
      <c r="I35" s="42">
        <v>1</v>
      </c>
      <c r="J35" s="42">
        <v>5</v>
      </c>
      <c r="K35" s="40">
        <f t="shared" si="1"/>
        <v>19.72</v>
      </c>
      <c r="L35" s="55">
        <v>0</v>
      </c>
      <c r="M35" s="56">
        <f t="shared" si="4"/>
        <v>161.23999999999998</v>
      </c>
      <c r="N35" s="56">
        <f t="shared" si="2"/>
        <v>161.23999999999998</v>
      </c>
      <c r="O35" s="56">
        <f t="shared" si="5"/>
        <v>0</v>
      </c>
      <c r="P35" s="57">
        <v>0</v>
      </c>
      <c r="Q35" s="58"/>
      <c r="R35" s="54"/>
      <c r="S35" s="54"/>
      <c r="T35" s="59"/>
      <c r="U35" s="60"/>
      <c r="V35" s="54">
        <v>24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175.16</v>
      </c>
      <c r="AI35" s="36" t="s">
        <v>65</v>
      </c>
    </row>
    <row r="36" spans="1:35" x14ac:dyDescent="0.2">
      <c r="A36" s="110">
        <v>43614</v>
      </c>
      <c r="B36" s="68"/>
      <c r="C36" s="38"/>
      <c r="D36" s="39"/>
      <c r="E36" s="40">
        <f t="shared" si="3"/>
        <v>0</v>
      </c>
      <c r="F36" s="38">
        <v>10</v>
      </c>
      <c r="G36" s="41">
        <v>5</v>
      </c>
      <c r="H36" s="40">
        <f t="shared" si="0"/>
        <v>145</v>
      </c>
      <c r="I36" s="42">
        <v>1</v>
      </c>
      <c r="J36" s="42">
        <v>5</v>
      </c>
      <c r="K36" s="40">
        <f t="shared" si="1"/>
        <v>19.72</v>
      </c>
      <c r="L36" s="55">
        <v>0</v>
      </c>
      <c r="M36" s="56">
        <f t="shared" si="4"/>
        <v>161.23999999999998</v>
      </c>
      <c r="N36" s="56">
        <f t="shared" si="2"/>
        <v>164.72</v>
      </c>
      <c r="O36" s="56">
        <f t="shared" si="5"/>
        <v>3.4800000000000182</v>
      </c>
      <c r="P36" s="57">
        <v>61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356.12</v>
      </c>
      <c r="AI36" s="36"/>
    </row>
    <row r="37" spans="1:35" x14ac:dyDescent="0.2">
      <c r="A37" s="110">
        <v>43615</v>
      </c>
      <c r="B37" s="68"/>
      <c r="C37" s="38"/>
      <c r="D37" s="39"/>
      <c r="E37" s="40">
        <f t="shared" si="3"/>
        <v>0</v>
      </c>
      <c r="F37" s="38">
        <v>11</v>
      </c>
      <c r="G37" s="41">
        <v>0</v>
      </c>
      <c r="H37" s="40">
        <f t="shared" si="0"/>
        <v>153.11999999999998</v>
      </c>
      <c r="I37" s="42">
        <v>1</v>
      </c>
      <c r="J37" s="42">
        <v>5</v>
      </c>
      <c r="K37" s="40">
        <f t="shared" si="1"/>
        <v>19.72</v>
      </c>
      <c r="L37" s="55">
        <v>0</v>
      </c>
      <c r="M37" s="56">
        <f>E36+H36+K36</f>
        <v>164.72</v>
      </c>
      <c r="N37" s="56">
        <f t="shared" si="2"/>
        <v>172.83999999999997</v>
      </c>
      <c r="O37" s="56">
        <f t="shared" si="5"/>
        <v>8.1199999999999761</v>
      </c>
      <c r="P37" s="57">
        <v>75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142.1</v>
      </c>
      <c r="AI37" s="36"/>
    </row>
    <row r="38" spans="1:35" x14ac:dyDescent="0.2">
      <c r="A38" s="110">
        <v>43616</v>
      </c>
      <c r="B38" s="68"/>
      <c r="C38" s="38"/>
      <c r="D38" s="39"/>
      <c r="E38" s="40">
        <f t="shared" si="3"/>
        <v>0</v>
      </c>
      <c r="F38" s="38">
        <v>11</v>
      </c>
      <c r="G38" s="41">
        <v>7</v>
      </c>
      <c r="H38" s="40">
        <f t="shared" si="0"/>
        <v>161.23999999999998</v>
      </c>
      <c r="I38" s="42">
        <v>1</v>
      </c>
      <c r="J38" s="42">
        <v>5</v>
      </c>
      <c r="K38" s="40">
        <f t="shared" si="1"/>
        <v>19.72</v>
      </c>
      <c r="L38" s="55">
        <v>0</v>
      </c>
      <c r="M38" s="56">
        <f t="shared" si="4"/>
        <v>172.83999999999997</v>
      </c>
      <c r="N38" s="56">
        <f t="shared" si="2"/>
        <v>180.95999999999998</v>
      </c>
      <c r="O38" s="56">
        <f t="shared" si="5"/>
        <v>8.1200000000000045</v>
      </c>
      <c r="P38" s="57">
        <v>77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214.02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175.16</v>
      </c>
      <c r="M40" s="95"/>
      <c r="N40" s="56"/>
      <c r="O40" s="56">
        <f>SUM(O8:O39)</f>
        <v>214.02</v>
      </c>
      <c r="P40" s="56">
        <f>SUM(P8:P39)</f>
        <v>2344</v>
      </c>
      <c r="Q40" s="96">
        <f>SUM(Q8:Q39)</f>
        <v>0</v>
      </c>
      <c r="R40" s="97"/>
      <c r="S40" s="98"/>
      <c r="T40" s="99"/>
      <c r="U40" s="100"/>
      <c r="V40" s="101">
        <f>SUM(V8:V39)</f>
        <v>26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511" yWindow="729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I40"/>
  <sheetViews>
    <sheetView zoomScaleNormal="100" workbookViewId="0">
      <selection activeCell="AH39" sqref="AH3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6.28515625" customWidth="1"/>
    <col min="7" max="7" width="13.4257812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66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11</v>
      </c>
      <c r="G7" s="41">
        <v>7</v>
      </c>
      <c r="H7" s="40">
        <f>(F7*12+G7)*1.16</f>
        <v>161.23999999999998</v>
      </c>
      <c r="I7" s="42">
        <v>1</v>
      </c>
      <c r="J7" s="42">
        <v>5</v>
      </c>
      <c r="K7" s="40">
        <f>(I7*12+J7)*1.16</f>
        <v>19.72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43617</v>
      </c>
      <c r="B8" s="53"/>
      <c r="C8" s="38"/>
      <c r="D8" s="39">
        <v>6</v>
      </c>
      <c r="E8" s="40">
        <v>0</v>
      </c>
      <c r="F8" s="38">
        <v>12</v>
      </c>
      <c r="G8" s="41">
        <v>1</v>
      </c>
      <c r="H8" s="40">
        <f t="shared" ref="H8:H38" si="0">(F8*12+G8)*1.16</f>
        <v>168.2</v>
      </c>
      <c r="I8" s="42">
        <v>1</v>
      </c>
      <c r="J8" s="42">
        <v>5</v>
      </c>
      <c r="K8" s="40">
        <f t="shared" ref="K8:K38" si="1">(I8*12+J8)*1.16</f>
        <v>19.72</v>
      </c>
      <c r="L8" s="55">
        <v>0</v>
      </c>
      <c r="M8" s="56">
        <f>+H7+K7</f>
        <v>180.95999999999998</v>
      </c>
      <c r="N8" s="56">
        <f t="shared" ref="N8:N38" si="2">E8+H8+K8</f>
        <v>187.92</v>
      </c>
      <c r="O8" s="56">
        <f>IF(N8=0,0,IF(L8&gt;0,(E8+H8+K8)-(M8-L8),(E8+H8+K8)-(H7+K7)))</f>
        <v>6.960000000000008</v>
      </c>
      <c r="P8" s="57">
        <v>78</v>
      </c>
      <c r="Q8" s="58"/>
      <c r="R8" s="54"/>
      <c r="S8" s="54"/>
      <c r="T8" s="59"/>
      <c r="U8" s="60"/>
      <c r="V8" s="54">
        <v>0</v>
      </c>
      <c r="W8" s="61"/>
      <c r="X8" s="62">
        <v>43636</v>
      </c>
      <c r="Y8" s="63">
        <v>12279</v>
      </c>
      <c r="Z8" s="54">
        <v>2336980</v>
      </c>
      <c r="AA8" s="38">
        <v>14</v>
      </c>
      <c r="AB8" s="64">
        <v>5.5</v>
      </c>
      <c r="AC8" s="38">
        <v>1</v>
      </c>
      <c r="AD8" s="64">
        <v>11</v>
      </c>
      <c r="AE8" s="54">
        <v>27</v>
      </c>
      <c r="AF8" s="54">
        <v>0.1</v>
      </c>
      <c r="AG8" s="54">
        <v>90</v>
      </c>
      <c r="AH8" s="112">
        <v>174.58</v>
      </c>
      <c r="AI8" s="36"/>
    </row>
    <row r="9" spans="1:35" x14ac:dyDescent="0.2">
      <c r="A9" s="110">
        <v>43618</v>
      </c>
      <c r="B9" s="68"/>
      <c r="C9" s="38"/>
      <c r="D9" s="39"/>
      <c r="E9" s="40">
        <f t="shared" ref="E9:E38" si="3">(C9*12+D9)*1.16</f>
        <v>0</v>
      </c>
      <c r="F9" s="38">
        <v>12</v>
      </c>
      <c r="G9" s="41">
        <v>8</v>
      </c>
      <c r="H9" s="40">
        <f t="shared" si="0"/>
        <v>176.32</v>
      </c>
      <c r="I9" s="42">
        <v>1</v>
      </c>
      <c r="J9" s="42">
        <v>5</v>
      </c>
      <c r="K9" s="40">
        <f t="shared" si="1"/>
        <v>19.72</v>
      </c>
      <c r="L9" s="55">
        <v>0</v>
      </c>
      <c r="M9" s="56">
        <f t="shared" ref="M9:M38" si="4">E8+H8+K8</f>
        <v>187.92</v>
      </c>
      <c r="N9" s="56">
        <f t="shared" si="2"/>
        <v>196.04</v>
      </c>
      <c r="O9" s="56">
        <f>IF(N9=0,0,IF(L9&gt;0,(E9+H9+K9)-(M9-L9),(E9+H9+K9)-(E8+H8+K8)))</f>
        <v>8.1200000000000045</v>
      </c>
      <c r="P9" s="57">
        <v>78</v>
      </c>
      <c r="Q9" s="58"/>
      <c r="R9" s="54"/>
      <c r="S9" s="54"/>
      <c r="T9" s="59"/>
      <c r="U9" s="60"/>
      <c r="V9" s="54">
        <v>0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/>
    </row>
    <row r="10" spans="1:35" x14ac:dyDescent="0.2">
      <c r="A10" s="110">
        <v>43619</v>
      </c>
      <c r="B10" s="68"/>
      <c r="C10" s="38"/>
      <c r="D10" s="39"/>
      <c r="E10" s="40">
        <f t="shared" si="3"/>
        <v>0</v>
      </c>
      <c r="F10" s="38">
        <v>12</v>
      </c>
      <c r="G10" s="41">
        <v>8</v>
      </c>
      <c r="H10" s="40">
        <f t="shared" si="0"/>
        <v>176.32</v>
      </c>
      <c r="I10" s="42">
        <v>1</v>
      </c>
      <c r="J10" s="42">
        <v>5</v>
      </c>
      <c r="K10" s="40">
        <f t="shared" si="1"/>
        <v>19.72</v>
      </c>
      <c r="L10" s="55">
        <v>0</v>
      </c>
      <c r="M10" s="56">
        <f t="shared" si="4"/>
        <v>196.04</v>
      </c>
      <c r="N10" s="56">
        <f t="shared" si="2"/>
        <v>196.04</v>
      </c>
      <c r="O10" s="56">
        <f t="shared" ref="O10:O38" si="5">IF(N10=0,0,IF(L10&gt;0,(E10+H10+K10)-(M10-L10),(E10+H10+K10)-(E9+H9+K9)))</f>
        <v>0</v>
      </c>
      <c r="P10" s="57">
        <v>77</v>
      </c>
      <c r="Q10" s="58"/>
      <c r="R10" s="54"/>
      <c r="S10" s="54"/>
      <c r="T10" s="59"/>
      <c r="U10" s="60"/>
      <c r="V10" s="54">
        <v>24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 t="s">
        <v>67</v>
      </c>
    </row>
    <row r="11" spans="1:35" x14ac:dyDescent="0.2">
      <c r="A11" s="110">
        <v>43620</v>
      </c>
      <c r="B11" s="68"/>
      <c r="C11" s="38"/>
      <c r="D11" s="39"/>
      <c r="E11" s="40">
        <f t="shared" si="3"/>
        <v>0</v>
      </c>
      <c r="F11" s="38">
        <v>12</v>
      </c>
      <c r="G11" s="41">
        <v>8</v>
      </c>
      <c r="H11" s="40">
        <f t="shared" si="0"/>
        <v>176.32</v>
      </c>
      <c r="I11" s="42">
        <v>1</v>
      </c>
      <c r="J11" s="42">
        <v>5</v>
      </c>
      <c r="K11" s="40">
        <f t="shared" si="1"/>
        <v>19.72</v>
      </c>
      <c r="L11" s="55">
        <v>0</v>
      </c>
      <c r="M11" s="56">
        <f t="shared" si="4"/>
        <v>196.04</v>
      </c>
      <c r="N11" s="56">
        <f t="shared" si="2"/>
        <v>196.04</v>
      </c>
      <c r="O11" s="56">
        <f t="shared" si="5"/>
        <v>0</v>
      </c>
      <c r="P11" s="57">
        <v>0</v>
      </c>
      <c r="Q11" s="58"/>
      <c r="R11" s="54"/>
      <c r="S11" s="54"/>
      <c r="T11" s="59"/>
      <c r="U11" s="60"/>
      <c r="V11" s="54">
        <v>24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 t="s">
        <v>67</v>
      </c>
    </row>
    <row r="12" spans="1:35" x14ac:dyDescent="0.2">
      <c r="A12" s="110">
        <v>43621</v>
      </c>
      <c r="B12" s="68"/>
      <c r="C12" s="38"/>
      <c r="D12" s="39"/>
      <c r="E12" s="40">
        <f t="shared" si="3"/>
        <v>0</v>
      </c>
      <c r="F12" s="38">
        <v>12</v>
      </c>
      <c r="G12" s="41">
        <v>8</v>
      </c>
      <c r="H12" s="40">
        <f t="shared" si="0"/>
        <v>176.32</v>
      </c>
      <c r="I12" s="42">
        <v>1</v>
      </c>
      <c r="J12" s="42">
        <v>5</v>
      </c>
      <c r="K12" s="40">
        <f t="shared" si="1"/>
        <v>19.72</v>
      </c>
      <c r="L12" s="55">
        <v>0</v>
      </c>
      <c r="M12" s="56">
        <f t="shared" si="4"/>
        <v>196.04</v>
      </c>
      <c r="N12" s="56">
        <f t="shared" si="2"/>
        <v>196.04</v>
      </c>
      <c r="O12" s="56">
        <f t="shared" si="5"/>
        <v>0</v>
      </c>
      <c r="P12" s="57">
        <v>0</v>
      </c>
      <c r="Q12" s="58"/>
      <c r="R12" s="54"/>
      <c r="S12" s="54"/>
      <c r="T12" s="59"/>
      <c r="U12" s="60"/>
      <c r="V12" s="54">
        <v>24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 t="s">
        <v>67</v>
      </c>
    </row>
    <row r="13" spans="1:35" x14ac:dyDescent="0.2">
      <c r="A13" s="110">
        <v>43622</v>
      </c>
      <c r="B13" s="68"/>
      <c r="C13" s="38"/>
      <c r="D13" s="39"/>
      <c r="E13" s="40">
        <f t="shared" si="3"/>
        <v>0</v>
      </c>
      <c r="F13" s="38">
        <v>12</v>
      </c>
      <c r="G13" s="41">
        <v>8</v>
      </c>
      <c r="H13" s="40">
        <f t="shared" si="0"/>
        <v>176.32</v>
      </c>
      <c r="I13" s="42">
        <v>1</v>
      </c>
      <c r="J13" s="42">
        <v>5</v>
      </c>
      <c r="K13" s="40">
        <f t="shared" si="1"/>
        <v>19.72</v>
      </c>
      <c r="L13" s="55">
        <v>0</v>
      </c>
      <c r="M13" s="56">
        <f t="shared" si="4"/>
        <v>196.04</v>
      </c>
      <c r="N13" s="56">
        <f t="shared" si="2"/>
        <v>196.04</v>
      </c>
      <c r="O13" s="56">
        <f t="shared" si="5"/>
        <v>0</v>
      </c>
      <c r="P13" s="57">
        <v>0</v>
      </c>
      <c r="Q13" s="58"/>
      <c r="R13" s="54"/>
      <c r="S13" s="54"/>
      <c r="T13" s="59"/>
      <c r="U13" s="60"/>
      <c r="V13" s="54">
        <v>24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 t="s">
        <v>67</v>
      </c>
    </row>
    <row r="14" spans="1:35" x14ac:dyDescent="0.2">
      <c r="A14" s="110">
        <v>43623</v>
      </c>
      <c r="B14" s="68"/>
      <c r="C14" s="38"/>
      <c r="D14" s="39"/>
      <c r="E14" s="40">
        <f t="shared" si="3"/>
        <v>0</v>
      </c>
      <c r="F14" s="38">
        <v>12</v>
      </c>
      <c r="G14" s="41">
        <v>8</v>
      </c>
      <c r="H14" s="40">
        <f t="shared" si="0"/>
        <v>176.32</v>
      </c>
      <c r="I14" s="42">
        <v>1</v>
      </c>
      <c r="J14" s="42">
        <v>5</v>
      </c>
      <c r="K14" s="40">
        <f t="shared" si="1"/>
        <v>19.72</v>
      </c>
      <c r="L14" s="55">
        <v>0</v>
      </c>
      <c r="M14" s="56">
        <f t="shared" si="4"/>
        <v>196.04</v>
      </c>
      <c r="N14" s="56">
        <f t="shared" si="2"/>
        <v>196.04</v>
      </c>
      <c r="O14" s="56">
        <f t="shared" si="5"/>
        <v>0</v>
      </c>
      <c r="P14" s="57">
        <v>0</v>
      </c>
      <c r="Q14" s="58"/>
      <c r="R14" s="54"/>
      <c r="S14" s="54"/>
      <c r="T14" s="59"/>
      <c r="U14" s="60"/>
      <c r="V14" s="54">
        <v>24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 t="s">
        <v>67</v>
      </c>
    </row>
    <row r="15" spans="1:35" x14ac:dyDescent="0.2">
      <c r="A15" s="110">
        <v>43624</v>
      </c>
      <c r="B15" s="68"/>
      <c r="C15" s="38"/>
      <c r="D15" s="39"/>
      <c r="E15" s="40">
        <f t="shared" si="3"/>
        <v>0</v>
      </c>
      <c r="F15" s="38">
        <v>12</v>
      </c>
      <c r="G15" s="41">
        <v>8</v>
      </c>
      <c r="H15" s="40">
        <f t="shared" si="0"/>
        <v>176.32</v>
      </c>
      <c r="I15" s="42">
        <v>1</v>
      </c>
      <c r="J15" s="42">
        <v>5</v>
      </c>
      <c r="K15" s="40">
        <f t="shared" si="1"/>
        <v>19.72</v>
      </c>
      <c r="L15" s="55">
        <v>0</v>
      </c>
      <c r="M15" s="56">
        <f t="shared" si="4"/>
        <v>196.04</v>
      </c>
      <c r="N15" s="56">
        <f t="shared" si="2"/>
        <v>196.04</v>
      </c>
      <c r="O15" s="56">
        <f t="shared" si="5"/>
        <v>0</v>
      </c>
      <c r="P15" s="57">
        <v>0</v>
      </c>
      <c r="Q15" s="58"/>
      <c r="R15" s="54"/>
      <c r="S15" s="54"/>
      <c r="T15" s="59"/>
      <c r="U15" s="60"/>
      <c r="V15" s="54">
        <v>24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 t="s">
        <v>67</v>
      </c>
    </row>
    <row r="16" spans="1:35" x14ac:dyDescent="0.2">
      <c r="A16" s="110">
        <v>43625</v>
      </c>
      <c r="B16" s="68"/>
      <c r="C16" s="38"/>
      <c r="D16" s="39"/>
      <c r="E16" s="40">
        <f t="shared" si="3"/>
        <v>0</v>
      </c>
      <c r="F16" s="38">
        <v>12</v>
      </c>
      <c r="G16" s="41">
        <v>8</v>
      </c>
      <c r="H16" s="40">
        <f t="shared" si="0"/>
        <v>176.32</v>
      </c>
      <c r="I16" s="42">
        <v>1</v>
      </c>
      <c r="J16" s="42">
        <v>5</v>
      </c>
      <c r="K16" s="40">
        <f t="shared" si="1"/>
        <v>19.72</v>
      </c>
      <c r="L16" s="55">
        <v>0</v>
      </c>
      <c r="M16" s="56">
        <f t="shared" si="4"/>
        <v>196.04</v>
      </c>
      <c r="N16" s="56">
        <f t="shared" si="2"/>
        <v>196.04</v>
      </c>
      <c r="O16" s="56">
        <f t="shared" si="5"/>
        <v>0</v>
      </c>
      <c r="P16" s="57">
        <v>0</v>
      </c>
      <c r="Q16" s="58"/>
      <c r="R16" s="54"/>
      <c r="S16" s="54"/>
      <c r="T16" s="59"/>
      <c r="U16" s="60"/>
      <c r="V16" s="54">
        <v>24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 t="s">
        <v>67</v>
      </c>
    </row>
    <row r="17" spans="1:35" x14ac:dyDescent="0.2">
      <c r="A17" s="110">
        <v>43626</v>
      </c>
      <c r="B17" s="68"/>
      <c r="C17" s="38"/>
      <c r="D17" s="39"/>
      <c r="E17" s="40">
        <f t="shared" si="3"/>
        <v>0</v>
      </c>
      <c r="F17" s="38">
        <v>12</v>
      </c>
      <c r="G17" s="41">
        <v>8</v>
      </c>
      <c r="H17" s="40">
        <f t="shared" si="0"/>
        <v>176.32</v>
      </c>
      <c r="I17" s="42">
        <v>1</v>
      </c>
      <c r="J17" s="42">
        <v>5</v>
      </c>
      <c r="K17" s="40">
        <f t="shared" si="1"/>
        <v>19.72</v>
      </c>
      <c r="L17" s="55">
        <v>0</v>
      </c>
      <c r="M17" s="56">
        <f t="shared" si="4"/>
        <v>196.04</v>
      </c>
      <c r="N17" s="56">
        <f t="shared" si="2"/>
        <v>196.04</v>
      </c>
      <c r="O17" s="56">
        <f t="shared" si="5"/>
        <v>0</v>
      </c>
      <c r="P17" s="57">
        <v>0</v>
      </c>
      <c r="Q17" s="58"/>
      <c r="R17" s="54"/>
      <c r="S17" s="54"/>
      <c r="T17" s="59"/>
      <c r="U17" s="60"/>
      <c r="V17" s="54">
        <v>24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 t="s">
        <v>67</v>
      </c>
    </row>
    <row r="18" spans="1:35" x14ac:dyDescent="0.2">
      <c r="A18" s="110">
        <v>43627</v>
      </c>
      <c r="B18" s="68"/>
      <c r="C18" s="38"/>
      <c r="D18" s="39"/>
      <c r="E18" s="40">
        <f t="shared" si="3"/>
        <v>0</v>
      </c>
      <c r="F18" s="38">
        <v>12</v>
      </c>
      <c r="G18" s="41">
        <v>8</v>
      </c>
      <c r="H18" s="40">
        <f t="shared" si="0"/>
        <v>176.32</v>
      </c>
      <c r="I18" s="42">
        <v>1</v>
      </c>
      <c r="J18" s="42">
        <v>5</v>
      </c>
      <c r="K18" s="40">
        <f t="shared" si="1"/>
        <v>19.72</v>
      </c>
      <c r="L18" s="55">
        <v>0</v>
      </c>
      <c r="M18" s="56">
        <f t="shared" si="4"/>
        <v>196.04</v>
      </c>
      <c r="N18" s="56">
        <f t="shared" si="2"/>
        <v>196.04</v>
      </c>
      <c r="O18" s="56">
        <f t="shared" si="5"/>
        <v>0</v>
      </c>
      <c r="P18" s="57">
        <v>0</v>
      </c>
      <c r="Q18" s="58"/>
      <c r="R18" s="54"/>
      <c r="S18" s="54"/>
      <c r="T18" s="59"/>
      <c r="U18" s="60"/>
      <c r="V18" s="54">
        <v>24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 t="s">
        <v>67</v>
      </c>
    </row>
    <row r="19" spans="1:35" x14ac:dyDescent="0.2">
      <c r="A19" s="110">
        <v>43628</v>
      </c>
      <c r="B19" s="68"/>
      <c r="C19" s="38"/>
      <c r="D19" s="39"/>
      <c r="E19" s="40">
        <f t="shared" si="3"/>
        <v>0</v>
      </c>
      <c r="F19" s="38">
        <v>12</v>
      </c>
      <c r="G19" s="41">
        <v>8</v>
      </c>
      <c r="H19" s="40">
        <f t="shared" si="0"/>
        <v>176.32</v>
      </c>
      <c r="I19" s="42">
        <v>1</v>
      </c>
      <c r="J19" s="42">
        <v>5</v>
      </c>
      <c r="K19" s="40">
        <f t="shared" si="1"/>
        <v>19.72</v>
      </c>
      <c r="L19" s="55">
        <v>0</v>
      </c>
      <c r="M19" s="56">
        <f t="shared" si="4"/>
        <v>196.04</v>
      </c>
      <c r="N19" s="56">
        <f t="shared" si="2"/>
        <v>196.04</v>
      </c>
      <c r="O19" s="56">
        <f t="shared" si="5"/>
        <v>0</v>
      </c>
      <c r="P19" s="57">
        <v>0</v>
      </c>
      <c r="Q19" s="58"/>
      <c r="R19" s="54"/>
      <c r="S19" s="54"/>
      <c r="T19" s="59"/>
      <c r="U19" s="60"/>
      <c r="V19" s="54">
        <v>24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 t="s">
        <v>67</v>
      </c>
    </row>
    <row r="20" spans="1:35" x14ac:dyDescent="0.2">
      <c r="A20" s="110">
        <v>43629</v>
      </c>
      <c r="B20" s="68"/>
      <c r="C20" s="38"/>
      <c r="D20" s="39"/>
      <c r="E20" s="40">
        <f t="shared" si="3"/>
        <v>0</v>
      </c>
      <c r="F20" s="38">
        <v>12</v>
      </c>
      <c r="G20" s="41">
        <v>8</v>
      </c>
      <c r="H20" s="40">
        <f t="shared" si="0"/>
        <v>176.32</v>
      </c>
      <c r="I20" s="42">
        <v>1</v>
      </c>
      <c r="J20" s="42">
        <v>5</v>
      </c>
      <c r="K20" s="40">
        <f t="shared" si="1"/>
        <v>19.72</v>
      </c>
      <c r="L20" s="55">
        <v>0</v>
      </c>
      <c r="M20" s="56">
        <f t="shared" si="4"/>
        <v>196.04</v>
      </c>
      <c r="N20" s="56">
        <f t="shared" si="2"/>
        <v>196.04</v>
      </c>
      <c r="O20" s="56">
        <f t="shared" si="5"/>
        <v>0</v>
      </c>
      <c r="P20" s="57">
        <v>0</v>
      </c>
      <c r="Q20" s="58"/>
      <c r="R20" s="54"/>
      <c r="S20" s="54"/>
      <c r="T20" s="59"/>
      <c r="U20" s="60"/>
      <c r="V20" s="54">
        <v>24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 t="s">
        <v>67</v>
      </c>
    </row>
    <row r="21" spans="1:35" x14ac:dyDescent="0.2">
      <c r="A21" s="110">
        <v>43630</v>
      </c>
      <c r="B21" s="68"/>
      <c r="C21" s="38"/>
      <c r="D21" s="39"/>
      <c r="E21" s="40">
        <f t="shared" si="3"/>
        <v>0</v>
      </c>
      <c r="F21" s="38">
        <v>12</v>
      </c>
      <c r="G21" s="41">
        <v>11</v>
      </c>
      <c r="H21" s="40">
        <f t="shared" si="0"/>
        <v>179.79999999999998</v>
      </c>
      <c r="I21" s="42">
        <v>1</v>
      </c>
      <c r="J21" s="42">
        <v>5</v>
      </c>
      <c r="K21" s="40">
        <f t="shared" si="1"/>
        <v>19.72</v>
      </c>
      <c r="L21" s="55">
        <v>0</v>
      </c>
      <c r="M21" s="56">
        <f t="shared" si="4"/>
        <v>196.04</v>
      </c>
      <c r="N21" s="56">
        <f t="shared" si="2"/>
        <v>199.51999999999998</v>
      </c>
      <c r="O21" s="56">
        <f t="shared" si="5"/>
        <v>3.4799999999999898</v>
      </c>
      <c r="P21" s="57">
        <v>78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43631</v>
      </c>
      <c r="B22" s="68"/>
      <c r="C22" s="38"/>
      <c r="D22" s="39"/>
      <c r="E22" s="40">
        <f t="shared" si="3"/>
        <v>0</v>
      </c>
      <c r="F22" s="38">
        <v>13</v>
      </c>
      <c r="G22" s="41">
        <v>4</v>
      </c>
      <c r="H22" s="40">
        <f t="shared" si="0"/>
        <v>185.6</v>
      </c>
      <c r="I22" s="42">
        <v>1</v>
      </c>
      <c r="J22" s="42">
        <v>5</v>
      </c>
      <c r="K22" s="40">
        <f t="shared" si="1"/>
        <v>19.72</v>
      </c>
      <c r="L22" s="55">
        <v>0</v>
      </c>
      <c r="M22" s="56">
        <f t="shared" si="4"/>
        <v>199.51999999999998</v>
      </c>
      <c r="N22" s="56">
        <f t="shared" si="2"/>
        <v>205.32</v>
      </c>
      <c r="O22" s="56">
        <f t="shared" si="5"/>
        <v>5.8000000000000114</v>
      </c>
      <c r="P22" s="57">
        <v>77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43632</v>
      </c>
      <c r="B23" s="68"/>
      <c r="C23" s="38"/>
      <c r="D23" s="39"/>
      <c r="E23" s="40">
        <f t="shared" si="3"/>
        <v>0</v>
      </c>
      <c r="F23" s="38">
        <v>13</v>
      </c>
      <c r="G23" s="41">
        <v>11</v>
      </c>
      <c r="H23" s="40">
        <f t="shared" si="0"/>
        <v>193.72</v>
      </c>
      <c r="I23" s="42">
        <v>1</v>
      </c>
      <c r="J23" s="42">
        <v>5</v>
      </c>
      <c r="K23" s="40">
        <f t="shared" si="1"/>
        <v>19.72</v>
      </c>
      <c r="L23" s="55">
        <v>0</v>
      </c>
      <c r="M23" s="56">
        <f t="shared" si="4"/>
        <v>205.32</v>
      </c>
      <c r="N23" s="56">
        <f t="shared" si="2"/>
        <v>213.44</v>
      </c>
      <c r="O23" s="56">
        <f t="shared" si="5"/>
        <v>8.1200000000000045</v>
      </c>
      <c r="P23" s="57">
        <v>77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43633</v>
      </c>
      <c r="B24" s="68"/>
      <c r="C24" s="38"/>
      <c r="D24" s="39"/>
      <c r="E24" s="40">
        <f t="shared" si="3"/>
        <v>0</v>
      </c>
      <c r="F24" s="38">
        <v>14</v>
      </c>
      <c r="G24" s="41">
        <v>5</v>
      </c>
      <c r="H24" s="40">
        <f t="shared" si="0"/>
        <v>200.67999999999998</v>
      </c>
      <c r="I24" s="42">
        <v>1</v>
      </c>
      <c r="J24" s="42">
        <v>5</v>
      </c>
      <c r="K24" s="40">
        <f t="shared" si="1"/>
        <v>19.72</v>
      </c>
      <c r="L24" s="55">
        <v>0</v>
      </c>
      <c r="M24" s="56">
        <f t="shared" si="4"/>
        <v>213.44</v>
      </c>
      <c r="N24" s="56">
        <f t="shared" si="2"/>
        <v>220.39999999999998</v>
      </c>
      <c r="O24" s="56">
        <f t="shared" si="5"/>
        <v>6.9599999999999795</v>
      </c>
      <c r="P24" s="57">
        <v>75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43634</v>
      </c>
      <c r="B25" s="68"/>
      <c r="C25" s="38"/>
      <c r="D25" s="39"/>
      <c r="E25" s="40">
        <f t="shared" si="3"/>
        <v>0</v>
      </c>
      <c r="F25" s="38">
        <v>14</v>
      </c>
      <c r="G25" s="41">
        <v>5</v>
      </c>
      <c r="H25" s="40">
        <f t="shared" si="0"/>
        <v>200.67999999999998</v>
      </c>
      <c r="I25" s="42">
        <v>1</v>
      </c>
      <c r="J25" s="42">
        <v>11</v>
      </c>
      <c r="K25" s="40">
        <f t="shared" si="1"/>
        <v>26.68</v>
      </c>
      <c r="L25" s="55">
        <v>0</v>
      </c>
      <c r="M25" s="56">
        <f t="shared" si="4"/>
        <v>220.39999999999998</v>
      </c>
      <c r="N25" s="56">
        <f t="shared" si="2"/>
        <v>227.35999999999999</v>
      </c>
      <c r="O25" s="56">
        <f t="shared" si="5"/>
        <v>6.960000000000008</v>
      </c>
      <c r="P25" s="57">
        <v>74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174.58</v>
      </c>
      <c r="AI25" s="36"/>
    </row>
    <row r="26" spans="1:35" x14ac:dyDescent="0.2">
      <c r="A26" s="110">
        <v>43635</v>
      </c>
      <c r="B26" s="68"/>
      <c r="C26" s="38"/>
      <c r="D26" s="39"/>
      <c r="E26" s="40">
        <f t="shared" si="3"/>
        <v>0</v>
      </c>
      <c r="F26" s="38">
        <v>14</v>
      </c>
      <c r="G26" s="41">
        <v>5.5</v>
      </c>
      <c r="H26" s="40">
        <f t="shared" si="0"/>
        <v>201.26</v>
      </c>
      <c r="I26" s="42">
        <v>2</v>
      </c>
      <c r="J26" s="42">
        <v>6</v>
      </c>
      <c r="K26" s="40">
        <f t="shared" si="1"/>
        <v>34.799999999999997</v>
      </c>
      <c r="L26" s="55">
        <v>0</v>
      </c>
      <c r="M26" s="56">
        <f t="shared" si="4"/>
        <v>227.35999999999999</v>
      </c>
      <c r="N26" s="56">
        <f t="shared" si="2"/>
        <v>236.06</v>
      </c>
      <c r="O26" s="56">
        <f t="shared" si="5"/>
        <v>8.7000000000000171</v>
      </c>
      <c r="P26" s="57">
        <v>76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43636</v>
      </c>
      <c r="B27" s="68"/>
      <c r="C27" s="38"/>
      <c r="D27" s="39"/>
      <c r="E27" s="40">
        <f t="shared" si="3"/>
        <v>0</v>
      </c>
      <c r="F27" s="38">
        <v>1</v>
      </c>
      <c r="G27" s="41">
        <v>11</v>
      </c>
      <c r="H27" s="40">
        <f t="shared" si="0"/>
        <v>26.68</v>
      </c>
      <c r="I27" s="42">
        <v>3</v>
      </c>
      <c r="J27" s="42">
        <v>1</v>
      </c>
      <c r="K27" s="40">
        <f t="shared" si="1"/>
        <v>42.919999999999995</v>
      </c>
      <c r="L27" s="55">
        <v>174.58</v>
      </c>
      <c r="M27" s="56">
        <f t="shared" si="4"/>
        <v>236.06</v>
      </c>
      <c r="N27" s="56">
        <f t="shared" si="2"/>
        <v>69.599999999999994</v>
      </c>
      <c r="O27" s="56">
        <f t="shared" si="5"/>
        <v>8.1200000000000045</v>
      </c>
      <c r="P27" s="57">
        <v>75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43637</v>
      </c>
      <c r="B28" s="68"/>
      <c r="C28" s="38"/>
      <c r="D28" s="39"/>
      <c r="E28" s="40">
        <f t="shared" si="3"/>
        <v>0</v>
      </c>
      <c r="F28" s="38">
        <v>1</v>
      </c>
      <c r="G28" s="41">
        <v>11</v>
      </c>
      <c r="H28" s="40">
        <f t="shared" si="0"/>
        <v>26.68</v>
      </c>
      <c r="I28" s="42">
        <v>3</v>
      </c>
      <c r="J28" s="42">
        <v>7</v>
      </c>
      <c r="K28" s="40">
        <f t="shared" si="1"/>
        <v>49.879999999999995</v>
      </c>
      <c r="L28" s="55">
        <v>0</v>
      </c>
      <c r="M28" s="56">
        <f t="shared" si="4"/>
        <v>69.599999999999994</v>
      </c>
      <c r="N28" s="56">
        <f t="shared" si="2"/>
        <v>76.56</v>
      </c>
      <c r="O28" s="56">
        <f t="shared" si="5"/>
        <v>6.960000000000008</v>
      </c>
      <c r="P28" s="57">
        <v>74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43638</v>
      </c>
      <c r="B29" s="68"/>
      <c r="C29" s="38"/>
      <c r="D29" s="39"/>
      <c r="E29" s="40">
        <f t="shared" si="3"/>
        <v>0</v>
      </c>
      <c r="F29" s="38">
        <v>1</v>
      </c>
      <c r="G29" s="41">
        <v>11</v>
      </c>
      <c r="H29" s="40">
        <f t="shared" si="0"/>
        <v>26.68</v>
      </c>
      <c r="I29" s="42">
        <v>4</v>
      </c>
      <c r="J29" s="42">
        <v>2</v>
      </c>
      <c r="K29" s="40">
        <f t="shared" si="1"/>
        <v>57.999999999999993</v>
      </c>
      <c r="L29" s="55">
        <v>0</v>
      </c>
      <c r="M29" s="56">
        <f t="shared" si="4"/>
        <v>76.56</v>
      </c>
      <c r="N29" s="56">
        <f t="shared" si="2"/>
        <v>84.679999999999993</v>
      </c>
      <c r="O29" s="56">
        <f t="shared" si="5"/>
        <v>8.1199999999999903</v>
      </c>
      <c r="P29" s="57">
        <v>75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43639</v>
      </c>
      <c r="B30" s="68"/>
      <c r="C30" s="38"/>
      <c r="D30" s="39"/>
      <c r="E30" s="40">
        <f t="shared" si="3"/>
        <v>0</v>
      </c>
      <c r="F30" s="38">
        <v>1</v>
      </c>
      <c r="G30" s="41">
        <v>11</v>
      </c>
      <c r="H30" s="40">
        <f t="shared" si="0"/>
        <v>26.68</v>
      </c>
      <c r="I30" s="42">
        <v>4</v>
      </c>
      <c r="J30" s="42">
        <v>8</v>
      </c>
      <c r="K30" s="40">
        <f t="shared" si="1"/>
        <v>64.959999999999994</v>
      </c>
      <c r="L30" s="55">
        <v>0</v>
      </c>
      <c r="M30" s="56">
        <f t="shared" si="4"/>
        <v>84.679999999999993</v>
      </c>
      <c r="N30" s="56">
        <f t="shared" si="2"/>
        <v>91.639999999999986</v>
      </c>
      <c r="O30" s="56">
        <f t="shared" si="5"/>
        <v>6.9599999999999937</v>
      </c>
      <c r="P30" s="57">
        <v>76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43640</v>
      </c>
      <c r="B31" s="68"/>
      <c r="C31" s="38"/>
      <c r="D31" s="39"/>
      <c r="E31" s="40">
        <f t="shared" si="3"/>
        <v>0</v>
      </c>
      <c r="F31" s="38">
        <v>1</v>
      </c>
      <c r="G31" s="41">
        <v>11</v>
      </c>
      <c r="H31" s="40">
        <f t="shared" si="0"/>
        <v>26.68</v>
      </c>
      <c r="I31" s="42">
        <v>5</v>
      </c>
      <c r="J31" s="42">
        <v>2</v>
      </c>
      <c r="K31" s="40">
        <f t="shared" si="1"/>
        <v>71.92</v>
      </c>
      <c r="L31" s="55">
        <v>0</v>
      </c>
      <c r="M31" s="56">
        <f t="shared" si="4"/>
        <v>91.639999999999986</v>
      </c>
      <c r="N31" s="56">
        <f t="shared" si="2"/>
        <v>98.6</v>
      </c>
      <c r="O31" s="56">
        <f t="shared" si="5"/>
        <v>6.960000000000008</v>
      </c>
      <c r="P31" s="57">
        <v>74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43641</v>
      </c>
      <c r="B32" s="68"/>
      <c r="C32" s="38"/>
      <c r="D32" s="39"/>
      <c r="E32" s="40">
        <f t="shared" si="3"/>
        <v>0</v>
      </c>
      <c r="F32" s="38">
        <v>1</v>
      </c>
      <c r="G32" s="41">
        <v>11</v>
      </c>
      <c r="H32" s="40">
        <f t="shared" si="0"/>
        <v>26.68</v>
      </c>
      <c r="I32" s="42">
        <v>5</v>
      </c>
      <c r="J32" s="42">
        <v>9</v>
      </c>
      <c r="K32" s="40">
        <f t="shared" si="1"/>
        <v>80.039999999999992</v>
      </c>
      <c r="L32" s="55">
        <v>0</v>
      </c>
      <c r="M32" s="56">
        <f t="shared" si="4"/>
        <v>98.6</v>
      </c>
      <c r="N32" s="56">
        <f t="shared" si="2"/>
        <v>106.72</v>
      </c>
      <c r="O32" s="56">
        <f t="shared" si="5"/>
        <v>8.1200000000000045</v>
      </c>
      <c r="P32" s="57">
        <v>73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43642</v>
      </c>
      <c r="B33" s="68"/>
      <c r="C33" s="38"/>
      <c r="D33" s="39"/>
      <c r="E33" s="40">
        <f t="shared" si="3"/>
        <v>0</v>
      </c>
      <c r="F33" s="38">
        <v>1</v>
      </c>
      <c r="G33" s="41">
        <v>11</v>
      </c>
      <c r="H33" s="40">
        <f t="shared" si="0"/>
        <v>26.68</v>
      </c>
      <c r="I33" s="42">
        <v>6</v>
      </c>
      <c r="J33" s="42">
        <v>3</v>
      </c>
      <c r="K33" s="40">
        <f t="shared" si="1"/>
        <v>87</v>
      </c>
      <c r="L33" s="55">
        <v>0</v>
      </c>
      <c r="M33" s="56">
        <f t="shared" si="4"/>
        <v>106.72</v>
      </c>
      <c r="N33" s="56">
        <f t="shared" si="2"/>
        <v>113.68</v>
      </c>
      <c r="O33" s="56">
        <f t="shared" si="5"/>
        <v>6.960000000000008</v>
      </c>
      <c r="P33" s="57">
        <v>73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43643</v>
      </c>
      <c r="B34" s="68"/>
      <c r="C34" s="38"/>
      <c r="D34" s="39"/>
      <c r="E34" s="40">
        <f t="shared" si="3"/>
        <v>0</v>
      </c>
      <c r="F34" s="38">
        <v>1</v>
      </c>
      <c r="G34" s="41">
        <v>11</v>
      </c>
      <c r="H34" s="40">
        <f t="shared" si="0"/>
        <v>26.68</v>
      </c>
      <c r="I34" s="42">
        <v>6</v>
      </c>
      <c r="J34" s="42">
        <v>9</v>
      </c>
      <c r="K34" s="40">
        <f t="shared" si="1"/>
        <v>93.96</v>
      </c>
      <c r="L34" s="55">
        <v>0</v>
      </c>
      <c r="M34" s="56">
        <f t="shared" si="4"/>
        <v>113.68</v>
      </c>
      <c r="N34" s="56">
        <f t="shared" si="2"/>
        <v>120.63999999999999</v>
      </c>
      <c r="O34" s="56">
        <f t="shared" si="5"/>
        <v>6.9599999999999795</v>
      </c>
      <c r="P34" s="57">
        <v>75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143.84</v>
      </c>
      <c r="AI34" s="36"/>
    </row>
    <row r="35" spans="1:35" x14ac:dyDescent="0.2">
      <c r="A35" s="110">
        <v>43644</v>
      </c>
      <c r="B35" s="68"/>
      <c r="C35" s="38"/>
      <c r="D35" s="39"/>
      <c r="E35" s="40">
        <f t="shared" si="3"/>
        <v>0</v>
      </c>
      <c r="F35" s="38">
        <v>1</v>
      </c>
      <c r="G35" s="41">
        <v>11</v>
      </c>
      <c r="H35" s="40">
        <f t="shared" si="0"/>
        <v>26.68</v>
      </c>
      <c r="I35" s="42">
        <v>7</v>
      </c>
      <c r="J35" s="42">
        <v>4</v>
      </c>
      <c r="K35" s="40">
        <f t="shared" si="1"/>
        <v>102.08</v>
      </c>
      <c r="L35" s="55">
        <v>0</v>
      </c>
      <c r="M35" s="56">
        <f t="shared" si="4"/>
        <v>120.63999999999999</v>
      </c>
      <c r="N35" s="56">
        <f t="shared" si="2"/>
        <v>128.76</v>
      </c>
      <c r="O35" s="56">
        <f t="shared" si="5"/>
        <v>8.1200000000000045</v>
      </c>
      <c r="P35" s="57">
        <v>74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174.58</v>
      </c>
      <c r="AI35" s="36"/>
    </row>
    <row r="36" spans="1:35" x14ac:dyDescent="0.2">
      <c r="A36" s="110">
        <v>43645</v>
      </c>
      <c r="B36" s="68"/>
      <c r="C36" s="38"/>
      <c r="D36" s="39"/>
      <c r="E36" s="40">
        <f t="shared" si="3"/>
        <v>0</v>
      </c>
      <c r="F36" s="38">
        <v>1</v>
      </c>
      <c r="G36" s="41">
        <v>11</v>
      </c>
      <c r="H36" s="40">
        <f t="shared" si="0"/>
        <v>26.68</v>
      </c>
      <c r="I36" s="42">
        <v>7</v>
      </c>
      <c r="J36" s="42">
        <v>11</v>
      </c>
      <c r="K36" s="40">
        <f t="shared" si="1"/>
        <v>110.19999999999999</v>
      </c>
      <c r="L36" s="55">
        <v>0</v>
      </c>
      <c r="M36" s="56">
        <f t="shared" si="4"/>
        <v>128.76</v>
      </c>
      <c r="N36" s="56">
        <f t="shared" si="2"/>
        <v>136.88</v>
      </c>
      <c r="O36" s="56">
        <f t="shared" si="5"/>
        <v>8.1200000000000045</v>
      </c>
      <c r="P36" s="57">
        <v>73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318.42</v>
      </c>
      <c r="AI36" s="36"/>
    </row>
    <row r="37" spans="1:35" x14ac:dyDescent="0.2">
      <c r="A37" s="110">
        <v>43646</v>
      </c>
      <c r="B37" s="68"/>
      <c r="C37" s="38"/>
      <c r="D37" s="39"/>
      <c r="E37" s="40">
        <f t="shared" si="3"/>
        <v>0</v>
      </c>
      <c r="F37" s="38">
        <v>1</v>
      </c>
      <c r="G37" s="41">
        <v>11</v>
      </c>
      <c r="H37" s="40">
        <f t="shared" si="0"/>
        <v>26.68</v>
      </c>
      <c r="I37" s="42">
        <v>8</v>
      </c>
      <c r="J37" s="42">
        <v>5</v>
      </c>
      <c r="K37" s="40">
        <f t="shared" si="1"/>
        <v>117.16</v>
      </c>
      <c r="L37" s="55">
        <v>0</v>
      </c>
      <c r="M37" s="56">
        <f>E36+H36+K36</f>
        <v>136.88</v>
      </c>
      <c r="N37" s="56">
        <f t="shared" si="2"/>
        <v>143.84</v>
      </c>
      <c r="O37" s="56">
        <f t="shared" si="5"/>
        <v>6.960000000000008</v>
      </c>
      <c r="P37" s="57">
        <v>72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180.96</v>
      </c>
      <c r="AI37" s="36"/>
    </row>
    <row r="38" spans="1:35" x14ac:dyDescent="0.2">
      <c r="A38" s="110">
        <v>43647</v>
      </c>
      <c r="B38" s="68"/>
      <c r="C38" s="38"/>
      <c r="D38" s="39"/>
      <c r="E38" s="40">
        <f t="shared" si="3"/>
        <v>0</v>
      </c>
      <c r="F38" s="38">
        <v>0</v>
      </c>
      <c r="G38" s="41">
        <v>0</v>
      </c>
      <c r="H38" s="40">
        <f t="shared" si="0"/>
        <v>0</v>
      </c>
      <c r="I38" s="42">
        <v>0</v>
      </c>
      <c r="J38" s="42">
        <v>0</v>
      </c>
      <c r="K38" s="40">
        <f t="shared" si="1"/>
        <v>0</v>
      </c>
      <c r="L38" s="55">
        <v>0</v>
      </c>
      <c r="M38" s="56">
        <f t="shared" si="4"/>
        <v>143.84</v>
      </c>
      <c r="N38" s="56">
        <f t="shared" si="2"/>
        <v>0</v>
      </c>
      <c r="O38" s="56">
        <f t="shared" si="5"/>
        <v>0</v>
      </c>
      <c r="P38" s="57">
        <v>0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137.46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174.58</v>
      </c>
      <c r="M40" s="95"/>
      <c r="N40" s="56"/>
      <c r="O40" s="56">
        <f>SUM(O8:O39)</f>
        <v>137.46000000000004</v>
      </c>
      <c r="P40" s="56">
        <f>SUM(P8:P39)</f>
        <v>1504</v>
      </c>
      <c r="Q40" s="96">
        <f>SUM(Q8:Q39)</f>
        <v>0</v>
      </c>
      <c r="R40" s="97"/>
      <c r="S40" s="98"/>
      <c r="T40" s="99"/>
      <c r="U40" s="100"/>
      <c r="V40" s="101">
        <f>SUM(V8:V39)</f>
        <v>264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470" yWindow="744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I40"/>
  <sheetViews>
    <sheetView zoomScaleNormal="100" workbookViewId="0">
      <selection activeCell="AH39" sqref="AH3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6.28515625" customWidth="1"/>
    <col min="7" max="7" width="13.4257812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68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1</v>
      </c>
      <c r="G7" s="41">
        <v>11</v>
      </c>
      <c r="H7" s="40">
        <f>(F7*12+G7)*1.16</f>
        <v>26.68</v>
      </c>
      <c r="I7" s="42">
        <v>8</v>
      </c>
      <c r="J7" s="42">
        <v>5</v>
      </c>
      <c r="K7" s="40">
        <f>(I7*12+J7)*1.16</f>
        <v>117.16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43647</v>
      </c>
      <c r="B8" s="53"/>
      <c r="C8" s="38"/>
      <c r="D8" s="39">
        <v>6</v>
      </c>
      <c r="E8" s="40">
        <v>0</v>
      </c>
      <c r="F8" s="38">
        <v>1</v>
      </c>
      <c r="G8" s="41">
        <v>11</v>
      </c>
      <c r="H8" s="40">
        <f t="shared" ref="H8:H38" si="0">(F8*12+G8)*1.16</f>
        <v>26.68</v>
      </c>
      <c r="I8" s="42">
        <v>9</v>
      </c>
      <c r="J8" s="42">
        <v>0</v>
      </c>
      <c r="K8" s="40">
        <f t="shared" ref="K8:K38" si="1">(I8*12+J8)*1.16</f>
        <v>125.27999999999999</v>
      </c>
      <c r="L8" s="55">
        <v>0</v>
      </c>
      <c r="M8" s="56">
        <f>+H7+K7</f>
        <v>143.84</v>
      </c>
      <c r="N8" s="56">
        <f t="shared" ref="N8:N38" si="2">E8+H8+K8</f>
        <v>151.95999999999998</v>
      </c>
      <c r="O8" s="56">
        <f>IF(N8=0,0,IF(L8&gt;0,(E8+H8+K8)-(M8-L8),(E8+H8+K8)-(H7+K7)))</f>
        <v>8.1199999999999761</v>
      </c>
      <c r="P8" s="57">
        <v>74</v>
      </c>
      <c r="Q8" s="58"/>
      <c r="R8" s="54"/>
      <c r="S8" s="54"/>
      <c r="T8" s="59"/>
      <c r="U8" s="60"/>
      <c r="V8" s="54">
        <v>0</v>
      </c>
      <c r="W8" s="61"/>
      <c r="X8" s="62">
        <v>43662</v>
      </c>
      <c r="Y8" s="63">
        <v>12280</v>
      </c>
      <c r="Z8" s="54">
        <v>2350710</v>
      </c>
      <c r="AA8" s="38">
        <v>14</v>
      </c>
      <c r="AB8" s="64">
        <v>4.75</v>
      </c>
      <c r="AC8" s="38">
        <v>2</v>
      </c>
      <c r="AD8" s="64">
        <v>4.25</v>
      </c>
      <c r="AE8" s="54">
        <v>27</v>
      </c>
      <c r="AF8" s="54">
        <v>0.1</v>
      </c>
      <c r="AG8" s="54">
        <v>86</v>
      </c>
      <c r="AH8" s="112">
        <v>167.62</v>
      </c>
      <c r="AI8" s="36"/>
    </row>
    <row r="9" spans="1:35" x14ac:dyDescent="0.2">
      <c r="A9" s="110">
        <v>43648</v>
      </c>
      <c r="B9" s="68"/>
      <c r="C9" s="38"/>
      <c r="D9" s="39"/>
      <c r="E9" s="40">
        <f t="shared" ref="E9:E38" si="3">(C9*12+D9)*1.16</f>
        <v>0</v>
      </c>
      <c r="F9" s="38">
        <v>1</v>
      </c>
      <c r="G9" s="41">
        <v>11</v>
      </c>
      <c r="H9" s="40">
        <f t="shared" si="0"/>
        <v>26.68</v>
      </c>
      <c r="I9" s="42">
        <v>9</v>
      </c>
      <c r="J9" s="42">
        <v>6</v>
      </c>
      <c r="K9" s="40">
        <f t="shared" si="1"/>
        <v>132.23999999999998</v>
      </c>
      <c r="L9" s="55">
        <v>0</v>
      </c>
      <c r="M9" s="56">
        <f t="shared" ref="M9:M38" si="4">E8+H8+K8</f>
        <v>151.95999999999998</v>
      </c>
      <c r="N9" s="56">
        <f t="shared" si="2"/>
        <v>158.91999999999999</v>
      </c>
      <c r="O9" s="56">
        <f>IF(N9=0,0,IF(L9&gt;0,(E9+H9+K9)-(M9-L9),(E9+H9+K9)-(E8+H8+K8)))</f>
        <v>6.960000000000008</v>
      </c>
      <c r="P9" s="57">
        <v>75</v>
      </c>
      <c r="Q9" s="58"/>
      <c r="R9" s="54"/>
      <c r="S9" s="54"/>
      <c r="T9" s="59"/>
      <c r="U9" s="60"/>
      <c r="V9" s="54">
        <v>0</v>
      </c>
      <c r="W9" s="61"/>
      <c r="X9" s="62"/>
      <c r="Y9" s="63"/>
      <c r="Z9" s="54"/>
      <c r="AA9" s="38"/>
      <c r="AB9" s="64"/>
      <c r="AC9" s="38"/>
      <c r="AD9" s="64"/>
      <c r="AE9" s="54"/>
      <c r="AF9" s="54"/>
      <c r="AG9" s="54"/>
      <c r="AH9" s="112"/>
      <c r="AI9" s="36"/>
    </row>
    <row r="10" spans="1:35" x14ac:dyDescent="0.2">
      <c r="A10" s="110">
        <v>43649</v>
      </c>
      <c r="B10" s="68"/>
      <c r="C10" s="38"/>
      <c r="D10" s="39"/>
      <c r="E10" s="40">
        <f t="shared" si="3"/>
        <v>0</v>
      </c>
      <c r="F10" s="38">
        <v>1</v>
      </c>
      <c r="G10" s="41">
        <v>11</v>
      </c>
      <c r="H10" s="40">
        <f t="shared" si="0"/>
        <v>26.68</v>
      </c>
      <c r="I10" s="42">
        <v>10</v>
      </c>
      <c r="J10" s="42">
        <v>1</v>
      </c>
      <c r="K10" s="40">
        <f t="shared" si="1"/>
        <v>140.35999999999999</v>
      </c>
      <c r="L10" s="55">
        <v>0</v>
      </c>
      <c r="M10" s="56">
        <f t="shared" si="4"/>
        <v>158.91999999999999</v>
      </c>
      <c r="N10" s="56">
        <f t="shared" si="2"/>
        <v>167.04</v>
      </c>
      <c r="O10" s="56">
        <f t="shared" ref="O10:O38" si="5">IF(N10=0,0,IF(L10&gt;0,(E10+H10+K10)-(M10-L10),(E10+H10+K10)-(E9+H9+K9)))</f>
        <v>8.1200000000000045</v>
      </c>
      <c r="P10" s="57">
        <v>76</v>
      </c>
      <c r="Q10" s="58"/>
      <c r="R10" s="54"/>
      <c r="S10" s="54"/>
      <c r="T10" s="59"/>
      <c r="U10" s="60"/>
      <c r="V10" s="54">
        <v>0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/>
    </row>
    <row r="11" spans="1:35" x14ac:dyDescent="0.2">
      <c r="A11" s="110">
        <v>43650</v>
      </c>
      <c r="B11" s="68"/>
      <c r="C11" s="38"/>
      <c r="D11" s="39"/>
      <c r="E11" s="40">
        <f t="shared" si="3"/>
        <v>0</v>
      </c>
      <c r="F11" s="38">
        <v>1</v>
      </c>
      <c r="G11" s="41">
        <v>11</v>
      </c>
      <c r="H11" s="40">
        <f t="shared" si="0"/>
        <v>26.68</v>
      </c>
      <c r="I11" s="42">
        <v>10</v>
      </c>
      <c r="J11" s="42">
        <v>8</v>
      </c>
      <c r="K11" s="40">
        <f t="shared" si="1"/>
        <v>148.47999999999999</v>
      </c>
      <c r="L11" s="55">
        <v>0</v>
      </c>
      <c r="M11" s="56">
        <f t="shared" si="4"/>
        <v>167.04</v>
      </c>
      <c r="N11" s="56">
        <f t="shared" si="2"/>
        <v>175.16</v>
      </c>
      <c r="O11" s="56">
        <f t="shared" si="5"/>
        <v>8.1200000000000045</v>
      </c>
      <c r="P11" s="57">
        <v>75</v>
      </c>
      <c r="Q11" s="58"/>
      <c r="R11" s="54"/>
      <c r="S11" s="54"/>
      <c r="T11" s="59"/>
      <c r="U11" s="60"/>
      <c r="V11" s="54">
        <v>0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/>
    </row>
    <row r="12" spans="1:35" x14ac:dyDescent="0.2">
      <c r="A12" s="110">
        <v>43651</v>
      </c>
      <c r="B12" s="68"/>
      <c r="C12" s="38"/>
      <c r="D12" s="39"/>
      <c r="E12" s="40">
        <f t="shared" si="3"/>
        <v>0</v>
      </c>
      <c r="F12" s="38">
        <v>1</v>
      </c>
      <c r="G12" s="41">
        <v>11</v>
      </c>
      <c r="H12" s="40">
        <f t="shared" si="0"/>
        <v>26.68</v>
      </c>
      <c r="I12" s="42">
        <v>11</v>
      </c>
      <c r="J12" s="42">
        <v>2</v>
      </c>
      <c r="K12" s="40">
        <f t="shared" si="1"/>
        <v>155.44</v>
      </c>
      <c r="L12" s="55">
        <v>0</v>
      </c>
      <c r="M12" s="56">
        <f t="shared" si="4"/>
        <v>175.16</v>
      </c>
      <c r="N12" s="56">
        <f t="shared" si="2"/>
        <v>182.12</v>
      </c>
      <c r="O12" s="56">
        <f t="shared" si="5"/>
        <v>6.960000000000008</v>
      </c>
      <c r="P12" s="57">
        <v>73</v>
      </c>
      <c r="Q12" s="58"/>
      <c r="R12" s="54"/>
      <c r="S12" s="54"/>
      <c r="T12" s="59"/>
      <c r="U12" s="60"/>
      <c r="V12" s="54">
        <v>0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/>
    </row>
    <row r="13" spans="1:35" x14ac:dyDescent="0.2">
      <c r="A13" s="110">
        <v>43652</v>
      </c>
      <c r="B13" s="68"/>
      <c r="C13" s="38"/>
      <c r="D13" s="39"/>
      <c r="E13" s="40">
        <f t="shared" si="3"/>
        <v>0</v>
      </c>
      <c r="F13" s="38">
        <v>1</v>
      </c>
      <c r="G13" s="41">
        <v>11</v>
      </c>
      <c r="H13" s="40">
        <f t="shared" si="0"/>
        <v>26.68</v>
      </c>
      <c r="I13" s="42">
        <v>11</v>
      </c>
      <c r="J13" s="42">
        <v>10</v>
      </c>
      <c r="K13" s="40">
        <f t="shared" si="1"/>
        <v>164.72</v>
      </c>
      <c r="L13" s="55">
        <v>0</v>
      </c>
      <c r="M13" s="56">
        <f t="shared" si="4"/>
        <v>182.12</v>
      </c>
      <c r="N13" s="56">
        <f t="shared" si="2"/>
        <v>191.4</v>
      </c>
      <c r="O13" s="56">
        <f t="shared" si="5"/>
        <v>9.2800000000000011</v>
      </c>
      <c r="P13" s="57">
        <v>75</v>
      </c>
      <c r="Q13" s="58"/>
      <c r="R13" s="54"/>
      <c r="S13" s="54"/>
      <c r="T13" s="59"/>
      <c r="U13" s="60"/>
      <c r="V13" s="54">
        <v>0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/>
    </row>
    <row r="14" spans="1:35" x14ac:dyDescent="0.2">
      <c r="A14" s="110">
        <v>43653</v>
      </c>
      <c r="B14" s="68"/>
      <c r="C14" s="38"/>
      <c r="D14" s="39"/>
      <c r="E14" s="40">
        <f t="shared" si="3"/>
        <v>0</v>
      </c>
      <c r="F14" s="38">
        <v>1</v>
      </c>
      <c r="G14" s="41">
        <v>11</v>
      </c>
      <c r="H14" s="40">
        <f t="shared" si="0"/>
        <v>26.68</v>
      </c>
      <c r="I14" s="42">
        <v>12</v>
      </c>
      <c r="J14" s="42">
        <v>5</v>
      </c>
      <c r="K14" s="40">
        <f t="shared" si="1"/>
        <v>172.83999999999997</v>
      </c>
      <c r="L14" s="55">
        <v>0</v>
      </c>
      <c r="M14" s="56">
        <f t="shared" si="4"/>
        <v>191.4</v>
      </c>
      <c r="N14" s="56">
        <f t="shared" si="2"/>
        <v>199.51999999999998</v>
      </c>
      <c r="O14" s="56">
        <f t="shared" si="5"/>
        <v>8.1199999999999761</v>
      </c>
      <c r="P14" s="57">
        <v>75</v>
      </c>
      <c r="Q14" s="58"/>
      <c r="R14" s="54"/>
      <c r="S14" s="54"/>
      <c r="T14" s="59"/>
      <c r="U14" s="60"/>
      <c r="V14" s="54">
        <v>0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/>
    </row>
    <row r="15" spans="1:35" x14ac:dyDescent="0.2">
      <c r="A15" s="110">
        <v>43654</v>
      </c>
      <c r="B15" s="68"/>
      <c r="C15" s="38"/>
      <c r="D15" s="39"/>
      <c r="E15" s="40">
        <f t="shared" si="3"/>
        <v>0</v>
      </c>
      <c r="F15" s="38">
        <v>1</v>
      </c>
      <c r="G15" s="41">
        <v>11</v>
      </c>
      <c r="H15" s="40">
        <f t="shared" si="0"/>
        <v>26.68</v>
      </c>
      <c r="I15" s="42">
        <v>12</v>
      </c>
      <c r="J15" s="42">
        <v>11</v>
      </c>
      <c r="K15" s="40">
        <f t="shared" si="1"/>
        <v>179.79999999999998</v>
      </c>
      <c r="L15" s="55">
        <v>0</v>
      </c>
      <c r="M15" s="56">
        <f t="shared" si="4"/>
        <v>199.51999999999998</v>
      </c>
      <c r="N15" s="56">
        <f t="shared" si="2"/>
        <v>206.48</v>
      </c>
      <c r="O15" s="56">
        <f t="shared" si="5"/>
        <v>6.960000000000008</v>
      </c>
      <c r="P15" s="57">
        <v>74</v>
      </c>
      <c r="Q15" s="58"/>
      <c r="R15" s="54"/>
      <c r="S15" s="54"/>
      <c r="T15" s="59"/>
      <c r="U15" s="60"/>
      <c r="V15" s="54">
        <v>0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/>
    </row>
    <row r="16" spans="1:35" x14ac:dyDescent="0.2">
      <c r="A16" s="110">
        <v>43655</v>
      </c>
      <c r="B16" s="68"/>
      <c r="C16" s="38"/>
      <c r="D16" s="39"/>
      <c r="E16" s="40">
        <f t="shared" si="3"/>
        <v>0</v>
      </c>
      <c r="F16" s="38">
        <v>1</v>
      </c>
      <c r="G16" s="41">
        <v>11</v>
      </c>
      <c r="H16" s="40">
        <f t="shared" si="0"/>
        <v>26.68</v>
      </c>
      <c r="I16" s="42">
        <v>13</v>
      </c>
      <c r="J16" s="42">
        <v>5</v>
      </c>
      <c r="K16" s="40">
        <f t="shared" si="1"/>
        <v>186.76</v>
      </c>
      <c r="L16" s="55">
        <v>0</v>
      </c>
      <c r="M16" s="56">
        <f t="shared" si="4"/>
        <v>206.48</v>
      </c>
      <c r="N16" s="56">
        <f t="shared" si="2"/>
        <v>213.44</v>
      </c>
      <c r="O16" s="56">
        <f t="shared" si="5"/>
        <v>6.960000000000008</v>
      </c>
      <c r="P16" s="57">
        <v>75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43656</v>
      </c>
      <c r="B17" s="68"/>
      <c r="C17" s="38"/>
      <c r="D17" s="39"/>
      <c r="E17" s="40">
        <f t="shared" si="3"/>
        <v>0</v>
      </c>
      <c r="F17" s="38">
        <v>1</v>
      </c>
      <c r="G17" s="41">
        <v>11</v>
      </c>
      <c r="H17" s="40">
        <f t="shared" si="0"/>
        <v>26.68</v>
      </c>
      <c r="I17" s="42">
        <v>14</v>
      </c>
      <c r="J17" s="42">
        <v>0</v>
      </c>
      <c r="K17" s="40">
        <f t="shared" si="1"/>
        <v>194.88</v>
      </c>
      <c r="L17" s="55">
        <v>0</v>
      </c>
      <c r="M17" s="56">
        <f t="shared" si="4"/>
        <v>213.44</v>
      </c>
      <c r="N17" s="56">
        <f t="shared" si="2"/>
        <v>221.56</v>
      </c>
      <c r="O17" s="56">
        <f t="shared" si="5"/>
        <v>8.1200000000000045</v>
      </c>
      <c r="P17" s="57">
        <v>78</v>
      </c>
      <c r="Q17" s="58"/>
      <c r="R17" s="54"/>
      <c r="S17" s="54"/>
      <c r="T17" s="59"/>
      <c r="U17" s="60"/>
      <c r="V17" s="54">
        <v>0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/>
    </row>
    <row r="18" spans="1:35" x14ac:dyDescent="0.2">
      <c r="A18" s="110">
        <v>43657</v>
      </c>
      <c r="B18" s="68"/>
      <c r="C18" s="38"/>
      <c r="D18" s="39"/>
      <c r="E18" s="40">
        <f t="shared" si="3"/>
        <v>0</v>
      </c>
      <c r="F18" s="38">
        <v>2</v>
      </c>
      <c r="G18" s="41">
        <v>1</v>
      </c>
      <c r="H18" s="40">
        <f t="shared" si="0"/>
        <v>28.999999999999996</v>
      </c>
      <c r="I18" s="42">
        <v>14</v>
      </c>
      <c r="J18" s="42">
        <v>4</v>
      </c>
      <c r="K18" s="40">
        <f t="shared" si="1"/>
        <v>199.51999999999998</v>
      </c>
      <c r="L18" s="55">
        <v>0</v>
      </c>
      <c r="M18" s="56">
        <f t="shared" si="4"/>
        <v>221.56</v>
      </c>
      <c r="N18" s="56">
        <f t="shared" si="2"/>
        <v>228.51999999999998</v>
      </c>
      <c r="O18" s="56">
        <f t="shared" si="5"/>
        <v>6.9599999999999795</v>
      </c>
      <c r="P18" s="57">
        <v>76</v>
      </c>
      <c r="Q18" s="58"/>
      <c r="R18" s="54"/>
      <c r="S18" s="54"/>
      <c r="T18" s="59"/>
      <c r="U18" s="60"/>
      <c r="V18" s="54">
        <v>0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/>
    </row>
    <row r="19" spans="1:35" x14ac:dyDescent="0.2">
      <c r="A19" s="110">
        <v>43658</v>
      </c>
      <c r="B19" s="68"/>
      <c r="C19" s="38"/>
      <c r="D19" s="39"/>
      <c r="E19" s="40">
        <f t="shared" si="3"/>
        <v>0</v>
      </c>
      <c r="F19" s="38">
        <v>2</v>
      </c>
      <c r="G19" s="41">
        <v>7</v>
      </c>
      <c r="H19" s="40">
        <f t="shared" si="0"/>
        <v>35.96</v>
      </c>
      <c r="I19" s="42">
        <v>14</v>
      </c>
      <c r="J19" s="42">
        <v>4</v>
      </c>
      <c r="K19" s="40">
        <f t="shared" si="1"/>
        <v>199.51999999999998</v>
      </c>
      <c r="L19" s="55">
        <v>0</v>
      </c>
      <c r="M19" s="56">
        <f t="shared" si="4"/>
        <v>228.51999999999998</v>
      </c>
      <c r="N19" s="56">
        <f t="shared" si="2"/>
        <v>235.48</v>
      </c>
      <c r="O19" s="56">
        <f t="shared" si="5"/>
        <v>6.960000000000008</v>
      </c>
      <c r="P19" s="57">
        <v>76</v>
      </c>
      <c r="Q19" s="58"/>
      <c r="R19" s="54"/>
      <c r="S19" s="54"/>
      <c r="T19" s="59"/>
      <c r="U19" s="60"/>
      <c r="V19" s="54">
        <v>0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/>
    </row>
    <row r="20" spans="1:35" x14ac:dyDescent="0.2">
      <c r="A20" s="110">
        <v>43659</v>
      </c>
      <c r="B20" s="68"/>
      <c r="C20" s="38"/>
      <c r="D20" s="39"/>
      <c r="E20" s="40">
        <f t="shared" si="3"/>
        <v>0</v>
      </c>
      <c r="F20" s="38">
        <v>3</v>
      </c>
      <c r="G20" s="41">
        <v>2</v>
      </c>
      <c r="H20" s="40">
        <f t="shared" si="0"/>
        <v>44.08</v>
      </c>
      <c r="I20" s="42">
        <v>14</v>
      </c>
      <c r="J20" s="42">
        <v>4</v>
      </c>
      <c r="K20" s="40">
        <f t="shared" si="1"/>
        <v>199.51999999999998</v>
      </c>
      <c r="L20" s="55">
        <v>0</v>
      </c>
      <c r="M20" s="56">
        <f t="shared" si="4"/>
        <v>235.48</v>
      </c>
      <c r="N20" s="56">
        <f t="shared" si="2"/>
        <v>243.59999999999997</v>
      </c>
      <c r="O20" s="56">
        <f t="shared" si="5"/>
        <v>8.1199999999999761</v>
      </c>
      <c r="P20" s="57">
        <v>72</v>
      </c>
      <c r="Q20" s="58"/>
      <c r="R20" s="54"/>
      <c r="S20" s="54"/>
      <c r="T20" s="59"/>
      <c r="U20" s="60"/>
      <c r="V20" s="54">
        <v>0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/>
    </row>
    <row r="21" spans="1:35" x14ac:dyDescent="0.2">
      <c r="A21" s="110">
        <v>43660</v>
      </c>
      <c r="B21" s="68"/>
      <c r="C21" s="38"/>
      <c r="D21" s="39"/>
      <c r="E21" s="40">
        <f t="shared" si="3"/>
        <v>0</v>
      </c>
      <c r="F21" s="38">
        <v>3</v>
      </c>
      <c r="G21" s="41">
        <v>8</v>
      </c>
      <c r="H21" s="40">
        <f t="shared" si="0"/>
        <v>51.04</v>
      </c>
      <c r="I21" s="42">
        <v>14</v>
      </c>
      <c r="J21" s="42">
        <v>4</v>
      </c>
      <c r="K21" s="40">
        <f t="shared" si="1"/>
        <v>199.51999999999998</v>
      </c>
      <c r="L21" s="55">
        <v>0</v>
      </c>
      <c r="M21" s="56">
        <f t="shared" si="4"/>
        <v>243.59999999999997</v>
      </c>
      <c r="N21" s="56">
        <f t="shared" si="2"/>
        <v>250.55999999999997</v>
      </c>
      <c r="O21" s="56">
        <f t="shared" si="5"/>
        <v>6.960000000000008</v>
      </c>
      <c r="P21" s="57">
        <v>75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43661</v>
      </c>
      <c r="B22" s="68"/>
      <c r="C22" s="38"/>
      <c r="D22" s="39"/>
      <c r="E22" s="40">
        <f t="shared" si="3"/>
        <v>0</v>
      </c>
      <c r="F22" s="38">
        <v>4</v>
      </c>
      <c r="G22" s="41">
        <v>2</v>
      </c>
      <c r="H22" s="40">
        <f t="shared" si="0"/>
        <v>57.999999999999993</v>
      </c>
      <c r="I22" s="42">
        <v>14</v>
      </c>
      <c r="J22" s="42">
        <v>4.75</v>
      </c>
      <c r="K22" s="40">
        <f t="shared" si="1"/>
        <v>200.39</v>
      </c>
      <c r="L22" s="55">
        <v>0</v>
      </c>
      <c r="M22" s="56">
        <f t="shared" si="4"/>
        <v>250.55999999999997</v>
      </c>
      <c r="N22" s="56">
        <f t="shared" si="2"/>
        <v>258.39</v>
      </c>
      <c r="O22" s="56">
        <f t="shared" si="5"/>
        <v>7.8300000000000125</v>
      </c>
      <c r="P22" s="57">
        <v>72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43662</v>
      </c>
      <c r="B23" s="68"/>
      <c r="C23" s="38"/>
      <c r="D23" s="39"/>
      <c r="E23" s="40">
        <f t="shared" si="3"/>
        <v>0</v>
      </c>
      <c r="F23" s="38">
        <v>4</v>
      </c>
      <c r="G23" s="41">
        <v>8</v>
      </c>
      <c r="H23" s="40">
        <f t="shared" si="0"/>
        <v>64.959999999999994</v>
      </c>
      <c r="I23" s="42">
        <v>2</v>
      </c>
      <c r="J23" s="42">
        <v>4.25</v>
      </c>
      <c r="K23" s="40">
        <f t="shared" si="1"/>
        <v>32.769999999999996</v>
      </c>
      <c r="L23" s="55">
        <v>167.62</v>
      </c>
      <c r="M23" s="56">
        <f t="shared" si="4"/>
        <v>258.39</v>
      </c>
      <c r="N23" s="56">
        <f t="shared" si="2"/>
        <v>97.72999999999999</v>
      </c>
      <c r="O23" s="56">
        <f t="shared" si="5"/>
        <v>6.960000000000008</v>
      </c>
      <c r="P23" s="57">
        <v>71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43663</v>
      </c>
      <c r="B24" s="68"/>
      <c r="C24" s="38"/>
      <c r="D24" s="39"/>
      <c r="E24" s="40">
        <f t="shared" si="3"/>
        <v>0</v>
      </c>
      <c r="F24" s="38">
        <v>5</v>
      </c>
      <c r="G24" s="41">
        <v>3</v>
      </c>
      <c r="H24" s="40">
        <f t="shared" si="0"/>
        <v>73.08</v>
      </c>
      <c r="I24" s="42">
        <v>2</v>
      </c>
      <c r="J24" s="42">
        <v>4.25</v>
      </c>
      <c r="K24" s="40">
        <f t="shared" si="1"/>
        <v>32.769999999999996</v>
      </c>
      <c r="L24" s="55">
        <v>0</v>
      </c>
      <c r="M24" s="56">
        <f t="shared" si="4"/>
        <v>97.72999999999999</v>
      </c>
      <c r="N24" s="56">
        <f t="shared" si="2"/>
        <v>105.85</v>
      </c>
      <c r="O24" s="56">
        <f t="shared" si="5"/>
        <v>8.1200000000000045</v>
      </c>
      <c r="P24" s="57">
        <v>73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43664</v>
      </c>
      <c r="B25" s="68"/>
      <c r="C25" s="38"/>
      <c r="D25" s="39"/>
      <c r="E25" s="40">
        <f t="shared" si="3"/>
        <v>0</v>
      </c>
      <c r="F25" s="38">
        <v>5</v>
      </c>
      <c r="G25" s="41">
        <v>9</v>
      </c>
      <c r="H25" s="40">
        <f t="shared" si="0"/>
        <v>80.039999999999992</v>
      </c>
      <c r="I25" s="42">
        <v>2</v>
      </c>
      <c r="J25" s="42">
        <v>4.25</v>
      </c>
      <c r="K25" s="40">
        <f t="shared" si="1"/>
        <v>32.769999999999996</v>
      </c>
      <c r="L25" s="55">
        <v>0</v>
      </c>
      <c r="M25" s="56">
        <f t="shared" si="4"/>
        <v>105.85</v>
      </c>
      <c r="N25" s="56">
        <f t="shared" si="2"/>
        <v>112.80999999999999</v>
      </c>
      <c r="O25" s="56">
        <f t="shared" si="5"/>
        <v>6.9599999999999937</v>
      </c>
      <c r="P25" s="57">
        <v>72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167.62</v>
      </c>
      <c r="AI25" s="36"/>
    </row>
    <row r="26" spans="1:35" x14ac:dyDescent="0.2">
      <c r="A26" s="110">
        <v>43665</v>
      </c>
      <c r="B26" s="68"/>
      <c r="C26" s="38"/>
      <c r="D26" s="39"/>
      <c r="E26" s="40">
        <f t="shared" si="3"/>
        <v>0</v>
      </c>
      <c r="F26" s="38">
        <v>6</v>
      </c>
      <c r="G26" s="41">
        <v>2</v>
      </c>
      <c r="H26" s="40">
        <f t="shared" si="0"/>
        <v>85.839999999999989</v>
      </c>
      <c r="I26" s="42">
        <v>2</v>
      </c>
      <c r="J26" s="42">
        <v>4.25</v>
      </c>
      <c r="K26" s="40">
        <f t="shared" si="1"/>
        <v>32.769999999999996</v>
      </c>
      <c r="L26" s="55">
        <v>0</v>
      </c>
      <c r="M26" s="56">
        <f t="shared" si="4"/>
        <v>112.80999999999999</v>
      </c>
      <c r="N26" s="56">
        <f t="shared" si="2"/>
        <v>118.60999999999999</v>
      </c>
      <c r="O26" s="56">
        <f t="shared" si="5"/>
        <v>5.7999999999999972</v>
      </c>
      <c r="P26" s="57">
        <v>73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43666</v>
      </c>
      <c r="B27" s="68"/>
      <c r="C27" s="38"/>
      <c r="D27" s="39"/>
      <c r="E27" s="40">
        <f t="shared" si="3"/>
        <v>0</v>
      </c>
      <c r="F27" s="38">
        <v>6</v>
      </c>
      <c r="G27" s="41">
        <v>8</v>
      </c>
      <c r="H27" s="40">
        <f t="shared" si="0"/>
        <v>92.8</v>
      </c>
      <c r="I27" s="42">
        <v>2</v>
      </c>
      <c r="J27" s="42">
        <v>4.25</v>
      </c>
      <c r="K27" s="40">
        <f t="shared" si="1"/>
        <v>32.769999999999996</v>
      </c>
      <c r="L27" s="55">
        <v>0</v>
      </c>
      <c r="M27" s="56">
        <f t="shared" si="4"/>
        <v>118.60999999999999</v>
      </c>
      <c r="N27" s="56">
        <f t="shared" si="2"/>
        <v>125.57</v>
      </c>
      <c r="O27" s="56">
        <f t="shared" si="5"/>
        <v>6.960000000000008</v>
      </c>
      <c r="P27" s="57">
        <v>71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43667</v>
      </c>
      <c r="B28" s="68"/>
      <c r="C28" s="38"/>
      <c r="D28" s="39"/>
      <c r="E28" s="40">
        <f t="shared" si="3"/>
        <v>0</v>
      </c>
      <c r="F28" s="38">
        <v>7</v>
      </c>
      <c r="G28" s="41">
        <v>0</v>
      </c>
      <c r="H28" s="40">
        <f t="shared" si="0"/>
        <v>97.44</v>
      </c>
      <c r="I28" s="42">
        <v>2</v>
      </c>
      <c r="J28" s="42">
        <v>4.25</v>
      </c>
      <c r="K28" s="40">
        <f t="shared" si="1"/>
        <v>32.769999999999996</v>
      </c>
      <c r="L28" s="55">
        <v>0</v>
      </c>
      <c r="M28" s="56">
        <f t="shared" si="4"/>
        <v>125.57</v>
      </c>
      <c r="N28" s="56">
        <f t="shared" si="2"/>
        <v>130.20999999999998</v>
      </c>
      <c r="O28" s="56">
        <f t="shared" si="5"/>
        <v>4.6399999999999864</v>
      </c>
      <c r="P28" s="57">
        <v>61</v>
      </c>
      <c r="Q28" s="58"/>
      <c r="R28" s="54"/>
      <c r="S28" s="54"/>
      <c r="T28" s="59"/>
      <c r="U28" s="60"/>
      <c r="V28" s="54">
        <v>5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 t="s">
        <v>69</v>
      </c>
    </row>
    <row r="29" spans="1:35" x14ac:dyDescent="0.2">
      <c r="A29" s="110">
        <v>43668</v>
      </c>
      <c r="B29" s="68"/>
      <c r="C29" s="38"/>
      <c r="D29" s="39"/>
      <c r="E29" s="40">
        <f t="shared" si="3"/>
        <v>0</v>
      </c>
      <c r="F29" s="38">
        <v>7</v>
      </c>
      <c r="G29" s="41">
        <v>6</v>
      </c>
      <c r="H29" s="40">
        <f t="shared" si="0"/>
        <v>104.39999999999999</v>
      </c>
      <c r="I29" s="42">
        <v>2</v>
      </c>
      <c r="J29" s="42">
        <v>4.25</v>
      </c>
      <c r="K29" s="40">
        <f t="shared" si="1"/>
        <v>32.769999999999996</v>
      </c>
      <c r="L29" s="55">
        <v>0</v>
      </c>
      <c r="M29" s="56">
        <f t="shared" si="4"/>
        <v>130.20999999999998</v>
      </c>
      <c r="N29" s="56">
        <f t="shared" si="2"/>
        <v>137.16999999999999</v>
      </c>
      <c r="O29" s="56">
        <f t="shared" si="5"/>
        <v>6.960000000000008</v>
      </c>
      <c r="P29" s="57">
        <v>72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43669</v>
      </c>
      <c r="B30" s="68"/>
      <c r="C30" s="38"/>
      <c r="D30" s="39"/>
      <c r="E30" s="40">
        <f t="shared" si="3"/>
        <v>0</v>
      </c>
      <c r="F30" s="38">
        <v>8</v>
      </c>
      <c r="G30" s="41">
        <v>0</v>
      </c>
      <c r="H30" s="40">
        <f t="shared" si="0"/>
        <v>111.35999999999999</v>
      </c>
      <c r="I30" s="42">
        <v>2</v>
      </c>
      <c r="J30" s="42">
        <v>4.25</v>
      </c>
      <c r="K30" s="40">
        <f t="shared" si="1"/>
        <v>32.769999999999996</v>
      </c>
      <c r="L30" s="55">
        <v>0</v>
      </c>
      <c r="M30" s="56">
        <f t="shared" si="4"/>
        <v>137.16999999999999</v>
      </c>
      <c r="N30" s="56">
        <f t="shared" si="2"/>
        <v>144.13</v>
      </c>
      <c r="O30" s="56">
        <f t="shared" si="5"/>
        <v>6.960000000000008</v>
      </c>
      <c r="P30" s="57">
        <v>72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43670</v>
      </c>
      <c r="B31" s="68"/>
      <c r="C31" s="38"/>
      <c r="D31" s="39"/>
      <c r="E31" s="40">
        <f t="shared" si="3"/>
        <v>0</v>
      </c>
      <c r="F31" s="38">
        <v>8</v>
      </c>
      <c r="G31" s="41">
        <v>7</v>
      </c>
      <c r="H31" s="40">
        <f t="shared" si="0"/>
        <v>119.47999999999999</v>
      </c>
      <c r="I31" s="42">
        <v>2</v>
      </c>
      <c r="J31" s="42">
        <v>4.25</v>
      </c>
      <c r="K31" s="40">
        <f t="shared" si="1"/>
        <v>32.769999999999996</v>
      </c>
      <c r="L31" s="55">
        <v>0</v>
      </c>
      <c r="M31" s="56">
        <f t="shared" si="4"/>
        <v>144.13</v>
      </c>
      <c r="N31" s="56">
        <f t="shared" si="2"/>
        <v>152.25</v>
      </c>
      <c r="O31" s="56">
        <f t="shared" si="5"/>
        <v>8.1200000000000045</v>
      </c>
      <c r="P31" s="57">
        <v>70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43671</v>
      </c>
      <c r="B32" s="68"/>
      <c r="C32" s="38"/>
      <c r="D32" s="39"/>
      <c r="E32" s="40">
        <f t="shared" si="3"/>
        <v>0</v>
      </c>
      <c r="F32" s="38">
        <v>9</v>
      </c>
      <c r="G32" s="41">
        <v>1</v>
      </c>
      <c r="H32" s="40">
        <f t="shared" si="0"/>
        <v>126.44</v>
      </c>
      <c r="I32" s="42">
        <v>2</v>
      </c>
      <c r="J32" s="42">
        <v>4.25</v>
      </c>
      <c r="K32" s="40">
        <f t="shared" si="1"/>
        <v>32.769999999999996</v>
      </c>
      <c r="L32" s="55">
        <v>0</v>
      </c>
      <c r="M32" s="56">
        <f t="shared" si="4"/>
        <v>152.25</v>
      </c>
      <c r="N32" s="56">
        <f t="shared" si="2"/>
        <v>159.20999999999998</v>
      </c>
      <c r="O32" s="56">
        <f t="shared" si="5"/>
        <v>6.9599999999999795</v>
      </c>
      <c r="P32" s="57">
        <v>71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43672</v>
      </c>
      <c r="B33" s="68"/>
      <c r="C33" s="38"/>
      <c r="D33" s="39"/>
      <c r="E33" s="40">
        <f t="shared" si="3"/>
        <v>0</v>
      </c>
      <c r="F33" s="38">
        <v>9</v>
      </c>
      <c r="G33" s="41">
        <v>8</v>
      </c>
      <c r="H33" s="40">
        <f t="shared" si="0"/>
        <v>134.56</v>
      </c>
      <c r="I33" s="42">
        <v>2</v>
      </c>
      <c r="J33" s="42">
        <v>4.25</v>
      </c>
      <c r="K33" s="40">
        <f t="shared" si="1"/>
        <v>32.769999999999996</v>
      </c>
      <c r="L33" s="55">
        <v>0</v>
      </c>
      <c r="M33" s="56">
        <f t="shared" si="4"/>
        <v>159.20999999999998</v>
      </c>
      <c r="N33" s="56">
        <f t="shared" si="2"/>
        <v>167.32999999999998</v>
      </c>
      <c r="O33" s="56">
        <f t="shared" si="5"/>
        <v>8.1200000000000045</v>
      </c>
      <c r="P33" s="57">
        <v>72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43673</v>
      </c>
      <c r="B34" s="68"/>
      <c r="C34" s="38"/>
      <c r="D34" s="39"/>
      <c r="E34" s="40">
        <f t="shared" si="3"/>
        <v>0</v>
      </c>
      <c r="F34" s="38">
        <v>10</v>
      </c>
      <c r="G34" s="41">
        <v>2</v>
      </c>
      <c r="H34" s="40">
        <f t="shared" si="0"/>
        <v>141.51999999999998</v>
      </c>
      <c r="I34" s="42">
        <v>2</v>
      </c>
      <c r="J34" s="42">
        <v>4.25</v>
      </c>
      <c r="K34" s="40">
        <f t="shared" si="1"/>
        <v>32.769999999999996</v>
      </c>
      <c r="L34" s="55">
        <v>0</v>
      </c>
      <c r="M34" s="56">
        <f t="shared" si="4"/>
        <v>167.32999999999998</v>
      </c>
      <c r="N34" s="56">
        <f t="shared" si="2"/>
        <v>174.28999999999996</v>
      </c>
      <c r="O34" s="56">
        <f t="shared" si="5"/>
        <v>6.9599999999999795</v>
      </c>
      <c r="P34" s="57">
        <v>72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204.45</v>
      </c>
      <c r="AI34" s="36"/>
    </row>
    <row r="35" spans="1:35" x14ac:dyDescent="0.2">
      <c r="A35" s="110">
        <v>43674</v>
      </c>
      <c r="B35" s="68"/>
      <c r="C35" s="38"/>
      <c r="D35" s="39"/>
      <c r="E35" s="40">
        <f t="shared" si="3"/>
        <v>0</v>
      </c>
      <c r="F35" s="38">
        <v>10</v>
      </c>
      <c r="G35" s="41">
        <v>9</v>
      </c>
      <c r="H35" s="40">
        <f t="shared" si="0"/>
        <v>149.63999999999999</v>
      </c>
      <c r="I35" s="42">
        <v>2</v>
      </c>
      <c r="J35" s="42">
        <v>4.25</v>
      </c>
      <c r="K35" s="40">
        <f t="shared" si="1"/>
        <v>32.769999999999996</v>
      </c>
      <c r="L35" s="55">
        <v>0</v>
      </c>
      <c r="M35" s="56">
        <f t="shared" si="4"/>
        <v>174.28999999999996</v>
      </c>
      <c r="N35" s="56">
        <f t="shared" si="2"/>
        <v>182.40999999999997</v>
      </c>
      <c r="O35" s="56">
        <f t="shared" si="5"/>
        <v>8.1200000000000045</v>
      </c>
      <c r="P35" s="57">
        <v>73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167.62</v>
      </c>
      <c r="AI35" s="36"/>
    </row>
    <row r="36" spans="1:35" x14ac:dyDescent="0.2">
      <c r="A36" s="110">
        <v>43675</v>
      </c>
      <c r="B36" s="68"/>
      <c r="C36" s="38"/>
      <c r="D36" s="39"/>
      <c r="E36" s="40">
        <f t="shared" si="3"/>
        <v>0</v>
      </c>
      <c r="F36" s="38">
        <v>11</v>
      </c>
      <c r="G36" s="41">
        <v>3</v>
      </c>
      <c r="H36" s="40">
        <f t="shared" si="0"/>
        <v>156.6</v>
      </c>
      <c r="I36" s="42">
        <v>2</v>
      </c>
      <c r="J36" s="42">
        <v>4.25</v>
      </c>
      <c r="K36" s="40">
        <f t="shared" si="1"/>
        <v>32.769999999999996</v>
      </c>
      <c r="L36" s="55">
        <v>0</v>
      </c>
      <c r="M36" s="56">
        <f t="shared" si="4"/>
        <v>182.40999999999997</v>
      </c>
      <c r="N36" s="56">
        <f t="shared" si="2"/>
        <v>189.37</v>
      </c>
      <c r="O36" s="56">
        <f t="shared" si="5"/>
        <v>6.9600000000000364</v>
      </c>
      <c r="P36" s="57">
        <v>71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372.07</v>
      </c>
      <c r="AI36" s="36"/>
    </row>
    <row r="37" spans="1:35" x14ac:dyDescent="0.2">
      <c r="A37" s="110">
        <v>43676</v>
      </c>
      <c r="B37" s="68"/>
      <c r="C37" s="38"/>
      <c r="D37" s="39"/>
      <c r="E37" s="40">
        <f t="shared" si="3"/>
        <v>0</v>
      </c>
      <c r="F37" s="38">
        <v>11</v>
      </c>
      <c r="G37" s="41">
        <v>9</v>
      </c>
      <c r="H37" s="40">
        <f t="shared" si="0"/>
        <v>163.56</v>
      </c>
      <c r="I37" s="42">
        <v>2</v>
      </c>
      <c r="J37" s="42">
        <v>4.25</v>
      </c>
      <c r="K37" s="40">
        <f t="shared" si="1"/>
        <v>32.769999999999996</v>
      </c>
      <c r="L37" s="55">
        <v>0</v>
      </c>
      <c r="M37" s="56">
        <f>E36+H36+K36</f>
        <v>189.37</v>
      </c>
      <c r="N37" s="56">
        <f t="shared" si="2"/>
        <v>196.32999999999998</v>
      </c>
      <c r="O37" s="56">
        <f t="shared" si="5"/>
        <v>6.9599999999999795</v>
      </c>
      <c r="P37" s="57">
        <v>72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143.84</v>
      </c>
      <c r="AI37" s="36"/>
    </row>
    <row r="38" spans="1:35" x14ac:dyDescent="0.2">
      <c r="A38" s="110">
        <v>43677</v>
      </c>
      <c r="B38" s="68"/>
      <c r="C38" s="38"/>
      <c r="D38" s="39"/>
      <c r="E38" s="40">
        <f t="shared" si="3"/>
        <v>0</v>
      </c>
      <c r="F38" s="38">
        <v>12</v>
      </c>
      <c r="G38" s="41">
        <v>4</v>
      </c>
      <c r="H38" s="40">
        <f t="shared" si="0"/>
        <v>171.67999999999998</v>
      </c>
      <c r="I38" s="42">
        <v>2</v>
      </c>
      <c r="J38" s="42">
        <v>4.25</v>
      </c>
      <c r="K38" s="40">
        <f t="shared" si="1"/>
        <v>32.769999999999996</v>
      </c>
      <c r="L38" s="55">
        <v>0</v>
      </c>
      <c r="M38" s="56">
        <f t="shared" si="4"/>
        <v>196.32999999999998</v>
      </c>
      <c r="N38" s="56">
        <f t="shared" si="2"/>
        <v>204.45</v>
      </c>
      <c r="O38" s="56">
        <f t="shared" si="5"/>
        <v>8.1200000000000045</v>
      </c>
      <c r="P38" s="57">
        <v>71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228.23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167.62</v>
      </c>
      <c r="M40" s="95"/>
      <c r="N40" s="56"/>
      <c r="O40" s="56">
        <f>SUM(O8:O39)</f>
        <v>228.23</v>
      </c>
      <c r="P40" s="56">
        <f>SUM(P8:P39)</f>
        <v>2258</v>
      </c>
      <c r="Q40" s="96">
        <f>SUM(Q8:Q39)</f>
        <v>0</v>
      </c>
      <c r="R40" s="97"/>
      <c r="S40" s="98"/>
      <c r="T40" s="99"/>
      <c r="U40" s="100"/>
      <c r="V40" s="101">
        <f>SUM(V8:V39)</f>
        <v>5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542" yWindow="640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I40"/>
  <sheetViews>
    <sheetView zoomScaleNormal="100" workbookViewId="0">
      <selection activeCell="AH39" sqref="AH39"/>
    </sheetView>
  </sheetViews>
  <sheetFormatPr defaultRowHeight="12.75" x14ac:dyDescent="0.2"/>
  <cols>
    <col min="2" max="2" width="0.140625" customWidth="1"/>
    <col min="3" max="3" width="10.7109375" hidden="1" customWidth="1"/>
    <col min="4" max="4" width="0.28515625" hidden="1" customWidth="1"/>
    <col min="5" max="5" width="4.42578125" hidden="1" customWidth="1"/>
    <col min="6" max="6" width="6.28515625" customWidth="1"/>
    <col min="7" max="7" width="13.42578125" customWidth="1"/>
    <col min="8" max="8" width="9.42578125" customWidth="1"/>
    <col min="9" max="9" width="8.28515625" customWidth="1"/>
    <col min="10" max="10" width="7.5703125" customWidth="1"/>
    <col min="11" max="11" width="9.28515625" customWidth="1"/>
    <col min="12" max="12" width="6.5703125" customWidth="1"/>
    <col min="13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5.425781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42578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32.140625" customWidth="1"/>
  </cols>
  <sheetData>
    <row r="1" spans="1:35" x14ac:dyDescent="0.2">
      <c r="A1" t="s">
        <v>49</v>
      </c>
      <c r="G1" t="s">
        <v>52</v>
      </c>
    </row>
    <row r="2" spans="1:35" x14ac:dyDescent="0.2">
      <c r="A2" t="s">
        <v>50</v>
      </c>
      <c r="G2" t="s">
        <v>53</v>
      </c>
    </row>
    <row r="3" spans="1:35" x14ac:dyDescent="0.2">
      <c r="A3" t="s">
        <v>51</v>
      </c>
      <c r="B3" s="107"/>
      <c r="G3" s="113" t="s">
        <v>70</v>
      </c>
      <c r="H3">
        <v>2019</v>
      </c>
    </row>
    <row r="5" spans="1:35" x14ac:dyDescent="0.2">
      <c r="A5" s="1"/>
      <c r="B5" s="1"/>
      <c r="C5" s="2" t="s">
        <v>0</v>
      </c>
      <c r="D5" s="3">
        <v>210</v>
      </c>
      <c r="E5" s="4"/>
      <c r="F5" s="2" t="s">
        <v>0</v>
      </c>
      <c r="G5" s="111">
        <v>12279</v>
      </c>
      <c r="H5" s="4">
        <v>210</v>
      </c>
      <c r="I5" s="2" t="s">
        <v>0</v>
      </c>
      <c r="J5" s="6">
        <v>12280</v>
      </c>
      <c r="K5" s="4">
        <v>210</v>
      </c>
      <c r="L5" s="7" t="s">
        <v>1</v>
      </c>
      <c r="M5" s="8"/>
      <c r="N5" s="9"/>
      <c r="O5" s="9" t="s">
        <v>2</v>
      </c>
      <c r="P5" s="8" t="s">
        <v>3</v>
      </c>
      <c r="Q5" s="10" t="s">
        <v>4</v>
      </c>
      <c r="R5" s="11" t="s">
        <v>5</v>
      </c>
      <c r="S5" s="12" t="s">
        <v>6</v>
      </c>
      <c r="T5" s="12" t="s">
        <v>7</v>
      </c>
      <c r="U5" s="13" t="s">
        <v>8</v>
      </c>
      <c r="V5" s="12" t="s">
        <v>9</v>
      </c>
      <c r="W5" s="14" t="s">
        <v>4</v>
      </c>
      <c r="X5" s="15" t="s">
        <v>10</v>
      </c>
      <c r="Y5" s="15" t="s">
        <v>11</v>
      </c>
      <c r="Z5" s="15" t="s">
        <v>12</v>
      </c>
      <c r="AA5" s="16" t="s">
        <v>13</v>
      </c>
      <c r="AB5" s="17"/>
      <c r="AC5" s="16" t="s">
        <v>14</v>
      </c>
      <c r="AD5" s="18"/>
      <c r="AE5" s="19"/>
      <c r="AF5" s="19"/>
      <c r="AG5" s="19"/>
      <c r="AH5" s="19"/>
      <c r="AI5" s="20"/>
    </row>
    <row r="6" spans="1:35" x14ac:dyDescent="0.2">
      <c r="A6" s="21" t="s">
        <v>15</v>
      </c>
      <c r="B6" s="21" t="s">
        <v>16</v>
      </c>
      <c r="C6" s="22" t="s">
        <v>17</v>
      </c>
      <c r="D6" s="23" t="s">
        <v>18</v>
      </c>
      <c r="E6" s="24" t="s">
        <v>19</v>
      </c>
      <c r="F6" s="22" t="s">
        <v>20</v>
      </c>
      <c r="G6" s="25" t="s">
        <v>18</v>
      </c>
      <c r="H6" s="24" t="s">
        <v>19</v>
      </c>
      <c r="I6" s="24" t="s">
        <v>20</v>
      </c>
      <c r="J6" s="24" t="s">
        <v>18</v>
      </c>
      <c r="K6" s="24" t="s">
        <v>21</v>
      </c>
      <c r="L6" s="26" t="s">
        <v>22</v>
      </c>
      <c r="M6" s="27" t="s">
        <v>23</v>
      </c>
      <c r="N6" s="28" t="s">
        <v>24</v>
      </c>
      <c r="O6" s="29" t="s">
        <v>25</v>
      </c>
      <c r="P6" s="30" t="s">
        <v>26</v>
      </c>
      <c r="Q6" s="31" t="s">
        <v>26</v>
      </c>
      <c r="R6" s="29" t="s">
        <v>27</v>
      </c>
      <c r="S6" s="29" t="s">
        <v>27</v>
      </c>
      <c r="T6" s="29" t="s">
        <v>0</v>
      </c>
      <c r="U6" s="32" t="s">
        <v>28</v>
      </c>
      <c r="V6" s="33" t="s">
        <v>29</v>
      </c>
      <c r="W6" s="34" t="s">
        <v>26</v>
      </c>
      <c r="X6" s="29"/>
      <c r="Y6" s="29"/>
      <c r="Z6" s="29"/>
      <c r="AA6" s="9"/>
      <c r="AB6" s="12"/>
      <c r="AC6" s="9"/>
      <c r="AD6" s="12"/>
      <c r="AE6" s="9"/>
      <c r="AF6" s="9"/>
      <c r="AG6" s="9"/>
      <c r="AH6" s="35" t="s">
        <v>30</v>
      </c>
      <c r="AI6" s="36" t="s">
        <v>31</v>
      </c>
    </row>
    <row r="7" spans="1:35" x14ac:dyDescent="0.2">
      <c r="A7" s="37" t="s">
        <v>23</v>
      </c>
      <c r="B7" s="37" t="s">
        <v>32</v>
      </c>
      <c r="C7" s="38">
        <v>1</v>
      </c>
      <c r="D7" s="39">
        <v>1</v>
      </c>
      <c r="E7" s="40">
        <f>(C7*12+D7)*1.16</f>
        <v>15.079999999999998</v>
      </c>
      <c r="F7" s="38">
        <v>12</v>
      </c>
      <c r="G7" s="41">
        <v>4</v>
      </c>
      <c r="H7" s="40">
        <f>(F7*12+G7)*1.16</f>
        <v>171.67999999999998</v>
      </c>
      <c r="I7" s="42">
        <v>2</v>
      </c>
      <c r="J7" s="42">
        <v>4.25</v>
      </c>
      <c r="K7" s="40">
        <f>(I7*12+J7)*1.16</f>
        <v>32.769999999999996</v>
      </c>
      <c r="L7" s="43"/>
      <c r="M7" s="44" t="s">
        <v>33</v>
      </c>
      <c r="N7" s="45" t="s">
        <v>33</v>
      </c>
      <c r="O7" s="46" t="s">
        <v>1</v>
      </c>
      <c r="P7" s="47" t="s">
        <v>1</v>
      </c>
      <c r="Q7" s="48" t="s">
        <v>34</v>
      </c>
      <c r="R7" s="46"/>
      <c r="S7" s="46"/>
      <c r="T7" s="46"/>
      <c r="U7" s="49"/>
      <c r="V7" s="46"/>
      <c r="W7" s="34" t="s">
        <v>35</v>
      </c>
      <c r="X7" s="46"/>
      <c r="Y7" s="46"/>
      <c r="Z7" s="46"/>
      <c r="AA7" s="46" t="s">
        <v>20</v>
      </c>
      <c r="AB7" s="50" t="s">
        <v>18</v>
      </c>
      <c r="AC7" s="46" t="s">
        <v>20</v>
      </c>
      <c r="AD7" s="50" t="s">
        <v>18</v>
      </c>
      <c r="AE7" s="46" t="s">
        <v>36</v>
      </c>
      <c r="AF7" s="46" t="s">
        <v>37</v>
      </c>
      <c r="AG7" s="46" t="s">
        <v>38</v>
      </c>
      <c r="AH7" s="51" t="s">
        <v>1</v>
      </c>
      <c r="AI7" s="36"/>
    </row>
    <row r="8" spans="1:35" x14ac:dyDescent="0.2">
      <c r="A8" s="110">
        <v>43678</v>
      </c>
      <c r="B8" s="53"/>
      <c r="C8" s="38"/>
      <c r="D8" s="39">
        <v>6</v>
      </c>
      <c r="E8" s="40">
        <v>0</v>
      </c>
      <c r="F8" s="38">
        <v>12</v>
      </c>
      <c r="G8" s="41">
        <v>10</v>
      </c>
      <c r="H8" s="40">
        <f t="shared" ref="H8:H38" si="0">(F8*12+G8)*1.16</f>
        <v>178.64</v>
      </c>
      <c r="I8" s="42">
        <v>2</v>
      </c>
      <c r="J8" s="42">
        <v>4.25</v>
      </c>
      <c r="K8" s="40">
        <f t="shared" ref="K8:K38" si="1">(I8*12+J8)*1.16</f>
        <v>32.769999999999996</v>
      </c>
      <c r="L8" s="55">
        <v>0</v>
      </c>
      <c r="M8" s="56">
        <f>+H7+K7</f>
        <v>204.45</v>
      </c>
      <c r="N8" s="56">
        <f t="shared" ref="N8:N38" si="2">E8+H8+K8</f>
        <v>211.40999999999997</v>
      </c>
      <c r="O8" s="56">
        <f>IF(N8=0,0,IF(L8&gt;0,(E8+H8+K8)-(M8-L8),(E8+H8+K8)-(H7+K7)))</f>
        <v>6.9599999999999795</v>
      </c>
      <c r="P8" s="57">
        <v>73</v>
      </c>
      <c r="Q8" s="58"/>
      <c r="R8" s="54"/>
      <c r="S8" s="54"/>
      <c r="T8" s="59"/>
      <c r="U8" s="60"/>
      <c r="V8" s="54">
        <v>0</v>
      </c>
      <c r="W8" s="61"/>
      <c r="X8" s="62">
        <v>43688</v>
      </c>
      <c r="Y8" s="63">
        <v>12279</v>
      </c>
      <c r="Z8" s="54">
        <v>2364802</v>
      </c>
      <c r="AA8" s="38">
        <v>14</v>
      </c>
      <c r="AB8" s="64">
        <v>5.75</v>
      </c>
      <c r="AC8" s="38">
        <v>2</v>
      </c>
      <c r="AD8" s="64">
        <v>5.75</v>
      </c>
      <c r="AE8" s="54">
        <v>27</v>
      </c>
      <c r="AF8" s="54">
        <v>0.1</v>
      </c>
      <c r="AG8" s="54">
        <v>104</v>
      </c>
      <c r="AH8" s="112">
        <v>167.04</v>
      </c>
      <c r="AI8" s="36"/>
    </row>
    <row r="9" spans="1:35" x14ac:dyDescent="0.2">
      <c r="A9" s="110">
        <v>43679</v>
      </c>
      <c r="B9" s="68"/>
      <c r="C9" s="38"/>
      <c r="D9" s="39"/>
      <c r="E9" s="40">
        <f t="shared" ref="E9:E38" si="3">(C9*12+D9)*1.16</f>
        <v>0</v>
      </c>
      <c r="F9" s="38">
        <v>13</v>
      </c>
      <c r="G9" s="41">
        <v>4.5</v>
      </c>
      <c r="H9" s="40">
        <f t="shared" si="0"/>
        <v>186.17999999999998</v>
      </c>
      <c r="I9" s="42">
        <v>2</v>
      </c>
      <c r="J9" s="42">
        <v>4.25</v>
      </c>
      <c r="K9" s="40">
        <f t="shared" si="1"/>
        <v>32.769999999999996</v>
      </c>
      <c r="L9" s="55">
        <v>0</v>
      </c>
      <c r="M9" s="56">
        <f t="shared" ref="M9:M38" si="4">E8+H8+K8</f>
        <v>211.40999999999997</v>
      </c>
      <c r="N9" s="56">
        <f t="shared" si="2"/>
        <v>218.95</v>
      </c>
      <c r="O9" s="56">
        <f>IF(N9=0,0,IF(L9&gt;0,(E9+H9+K9)-(M9-L9),(E9+H9+K9)-(E8+H8+K8)))</f>
        <v>7.5400000000000205</v>
      </c>
      <c r="P9" s="57">
        <v>73</v>
      </c>
      <c r="Q9" s="58"/>
      <c r="R9" s="54"/>
      <c r="S9" s="54"/>
      <c r="T9" s="59"/>
      <c r="U9" s="60"/>
      <c r="V9" s="54">
        <v>0</v>
      </c>
      <c r="W9" s="61"/>
      <c r="X9" s="62">
        <v>43707</v>
      </c>
      <c r="Y9" s="63">
        <v>12280</v>
      </c>
      <c r="Z9" s="54">
        <v>2374988</v>
      </c>
      <c r="AA9" s="38">
        <v>14</v>
      </c>
      <c r="AB9" s="64">
        <v>5</v>
      </c>
      <c r="AC9" s="38">
        <v>2</v>
      </c>
      <c r="AD9" s="64">
        <v>2</v>
      </c>
      <c r="AE9" s="54">
        <v>27</v>
      </c>
      <c r="AF9" s="54">
        <v>0.3</v>
      </c>
      <c r="AG9" s="54">
        <v>94</v>
      </c>
      <c r="AH9" s="112">
        <v>170.52</v>
      </c>
      <c r="AI9" s="36"/>
    </row>
    <row r="10" spans="1:35" x14ac:dyDescent="0.2">
      <c r="A10" s="110">
        <v>43680</v>
      </c>
      <c r="B10" s="68"/>
      <c r="C10" s="38"/>
      <c r="D10" s="39"/>
      <c r="E10" s="40">
        <f t="shared" si="3"/>
        <v>0</v>
      </c>
      <c r="F10" s="38">
        <v>13</v>
      </c>
      <c r="G10" s="41">
        <v>11</v>
      </c>
      <c r="H10" s="40">
        <f t="shared" si="0"/>
        <v>193.72</v>
      </c>
      <c r="I10" s="42">
        <v>2</v>
      </c>
      <c r="J10" s="42">
        <v>4.25</v>
      </c>
      <c r="K10" s="40">
        <f t="shared" si="1"/>
        <v>32.769999999999996</v>
      </c>
      <c r="L10" s="55">
        <v>0</v>
      </c>
      <c r="M10" s="56">
        <f t="shared" si="4"/>
        <v>218.95</v>
      </c>
      <c r="N10" s="56">
        <f t="shared" si="2"/>
        <v>226.49</v>
      </c>
      <c r="O10" s="56">
        <f t="shared" ref="O10:O38" si="5">IF(N10=0,0,IF(L10&gt;0,(E10+H10+K10)-(M10-L10),(E10+H10+K10)-(E9+H9+K9)))</f>
        <v>7.5400000000000205</v>
      </c>
      <c r="P10" s="57">
        <v>71</v>
      </c>
      <c r="Q10" s="58"/>
      <c r="R10" s="54"/>
      <c r="S10" s="54"/>
      <c r="T10" s="59"/>
      <c r="U10" s="60"/>
      <c r="V10" s="54">
        <v>0</v>
      </c>
      <c r="W10" s="61"/>
      <c r="X10" s="62"/>
      <c r="Y10" s="54"/>
      <c r="Z10" s="54"/>
      <c r="AA10" s="38"/>
      <c r="AB10" s="64"/>
      <c r="AC10" s="38"/>
      <c r="AD10" s="64"/>
      <c r="AE10" s="54"/>
      <c r="AF10" s="54"/>
      <c r="AG10" s="54"/>
      <c r="AH10" s="112"/>
      <c r="AI10" s="36"/>
    </row>
    <row r="11" spans="1:35" x14ac:dyDescent="0.2">
      <c r="A11" s="110">
        <v>43681</v>
      </c>
      <c r="B11" s="68"/>
      <c r="C11" s="38"/>
      <c r="D11" s="39"/>
      <c r="E11" s="40">
        <f t="shared" si="3"/>
        <v>0</v>
      </c>
      <c r="F11" s="38">
        <v>14</v>
      </c>
      <c r="G11" s="41">
        <v>5</v>
      </c>
      <c r="H11" s="40">
        <f t="shared" si="0"/>
        <v>200.67999999999998</v>
      </c>
      <c r="I11" s="42">
        <v>2</v>
      </c>
      <c r="J11" s="42">
        <v>4.25</v>
      </c>
      <c r="K11" s="40">
        <f t="shared" si="1"/>
        <v>32.769999999999996</v>
      </c>
      <c r="L11" s="55">
        <v>0</v>
      </c>
      <c r="M11" s="56">
        <f t="shared" si="4"/>
        <v>226.49</v>
      </c>
      <c r="N11" s="56">
        <f t="shared" si="2"/>
        <v>233.45</v>
      </c>
      <c r="O11" s="56">
        <f t="shared" si="5"/>
        <v>6.9599999999999795</v>
      </c>
      <c r="P11" s="57">
        <v>72</v>
      </c>
      <c r="Q11" s="58"/>
      <c r="R11" s="54"/>
      <c r="S11" s="54"/>
      <c r="T11" s="59"/>
      <c r="U11" s="60"/>
      <c r="V11" s="54">
        <v>0</v>
      </c>
      <c r="W11" s="61"/>
      <c r="X11" s="62"/>
      <c r="Y11" s="54"/>
      <c r="Z11" s="54"/>
      <c r="AA11" s="38"/>
      <c r="AB11" s="64"/>
      <c r="AC11" s="38"/>
      <c r="AD11" s="64"/>
      <c r="AE11" s="54"/>
      <c r="AF11" s="54"/>
      <c r="AG11" s="54"/>
      <c r="AH11" s="65"/>
      <c r="AI11" s="36"/>
    </row>
    <row r="12" spans="1:35" x14ac:dyDescent="0.2">
      <c r="A12" s="110">
        <v>43682</v>
      </c>
      <c r="B12" s="68"/>
      <c r="C12" s="38"/>
      <c r="D12" s="39"/>
      <c r="E12" s="40">
        <f t="shared" si="3"/>
        <v>0</v>
      </c>
      <c r="F12" s="38">
        <v>14</v>
      </c>
      <c r="G12" s="41">
        <v>5</v>
      </c>
      <c r="H12" s="40">
        <f t="shared" si="0"/>
        <v>200.67999999999998</v>
      </c>
      <c r="I12" s="42">
        <v>2</v>
      </c>
      <c r="J12" s="42">
        <v>11</v>
      </c>
      <c r="K12" s="40">
        <f t="shared" si="1"/>
        <v>40.599999999999994</v>
      </c>
      <c r="L12" s="55">
        <v>0</v>
      </c>
      <c r="M12" s="56">
        <f t="shared" si="4"/>
        <v>233.45</v>
      </c>
      <c r="N12" s="56">
        <f t="shared" si="2"/>
        <v>241.27999999999997</v>
      </c>
      <c r="O12" s="56">
        <f t="shared" si="5"/>
        <v>7.8299999999999841</v>
      </c>
      <c r="P12" s="57">
        <v>72</v>
      </c>
      <c r="Q12" s="58"/>
      <c r="R12" s="54"/>
      <c r="S12" s="54"/>
      <c r="T12" s="59"/>
      <c r="U12" s="60"/>
      <c r="V12" s="54">
        <v>0</v>
      </c>
      <c r="W12" s="61"/>
      <c r="X12" s="62"/>
      <c r="Y12" s="54"/>
      <c r="Z12" s="54"/>
      <c r="AA12" s="38"/>
      <c r="AB12" s="64"/>
      <c r="AC12" s="38"/>
      <c r="AD12" s="64"/>
      <c r="AE12" s="54"/>
      <c r="AF12" s="54"/>
      <c r="AG12" s="54"/>
      <c r="AH12" s="65"/>
      <c r="AI12" s="36"/>
    </row>
    <row r="13" spans="1:35" x14ac:dyDescent="0.2">
      <c r="A13" s="110">
        <v>43683</v>
      </c>
      <c r="B13" s="68"/>
      <c r="C13" s="38"/>
      <c r="D13" s="39"/>
      <c r="E13" s="40">
        <f t="shared" si="3"/>
        <v>0</v>
      </c>
      <c r="F13" s="38">
        <v>14</v>
      </c>
      <c r="G13" s="41">
        <v>5</v>
      </c>
      <c r="H13" s="40">
        <f t="shared" si="0"/>
        <v>200.67999999999998</v>
      </c>
      <c r="I13" s="42">
        <v>3</v>
      </c>
      <c r="J13" s="42">
        <v>5</v>
      </c>
      <c r="K13" s="40">
        <f t="shared" si="1"/>
        <v>47.559999999999995</v>
      </c>
      <c r="L13" s="55">
        <v>0</v>
      </c>
      <c r="M13" s="56">
        <f t="shared" si="4"/>
        <v>241.27999999999997</v>
      </c>
      <c r="N13" s="56">
        <f t="shared" si="2"/>
        <v>248.23999999999998</v>
      </c>
      <c r="O13" s="56">
        <f t="shared" si="5"/>
        <v>6.960000000000008</v>
      </c>
      <c r="P13" s="57">
        <v>0</v>
      </c>
      <c r="Q13" s="58"/>
      <c r="R13" s="54"/>
      <c r="S13" s="54"/>
      <c r="T13" s="59"/>
      <c r="U13" s="60"/>
      <c r="V13" s="54">
        <v>0</v>
      </c>
      <c r="W13" s="61"/>
      <c r="X13" s="62"/>
      <c r="Y13" s="54"/>
      <c r="Z13" s="54"/>
      <c r="AA13" s="38"/>
      <c r="AB13" s="64"/>
      <c r="AC13" s="38"/>
      <c r="AD13" s="64"/>
      <c r="AE13" s="54"/>
      <c r="AF13" s="54"/>
      <c r="AG13" s="54"/>
      <c r="AH13" s="65"/>
      <c r="AI13" s="36"/>
    </row>
    <row r="14" spans="1:35" x14ac:dyDescent="0.2">
      <c r="A14" s="110">
        <v>43684</v>
      </c>
      <c r="B14" s="68"/>
      <c r="C14" s="38"/>
      <c r="D14" s="39"/>
      <c r="E14" s="40">
        <f t="shared" si="3"/>
        <v>0</v>
      </c>
      <c r="F14" s="38">
        <v>14</v>
      </c>
      <c r="G14" s="41">
        <v>5</v>
      </c>
      <c r="H14" s="40">
        <f t="shared" si="0"/>
        <v>200.67999999999998</v>
      </c>
      <c r="I14" s="42">
        <v>3</v>
      </c>
      <c r="J14" s="42">
        <v>7</v>
      </c>
      <c r="K14" s="40">
        <f t="shared" si="1"/>
        <v>49.879999999999995</v>
      </c>
      <c r="L14" s="55">
        <v>0</v>
      </c>
      <c r="M14" s="56">
        <f t="shared" si="4"/>
        <v>248.23999999999998</v>
      </c>
      <c r="N14" s="56">
        <f t="shared" si="2"/>
        <v>250.55999999999997</v>
      </c>
      <c r="O14" s="56">
        <f t="shared" si="5"/>
        <v>2.3199999999999932</v>
      </c>
      <c r="P14" s="57">
        <v>31</v>
      </c>
      <c r="Q14" s="58"/>
      <c r="R14" s="54"/>
      <c r="S14" s="54"/>
      <c r="T14" s="59"/>
      <c r="U14" s="60"/>
      <c r="V14" s="54">
        <v>10</v>
      </c>
      <c r="W14" s="61"/>
      <c r="X14" s="62"/>
      <c r="Y14" s="54"/>
      <c r="Z14" s="54"/>
      <c r="AA14" s="38"/>
      <c r="AB14" s="64"/>
      <c r="AC14" s="38"/>
      <c r="AD14" s="64"/>
      <c r="AE14" s="54"/>
      <c r="AF14" s="54"/>
      <c r="AG14" s="54"/>
      <c r="AH14" s="65"/>
      <c r="AI14" s="36" t="s">
        <v>71</v>
      </c>
    </row>
    <row r="15" spans="1:35" x14ac:dyDescent="0.2">
      <c r="A15" s="110">
        <v>43685</v>
      </c>
      <c r="B15" s="68"/>
      <c r="C15" s="38"/>
      <c r="D15" s="39"/>
      <c r="E15" s="40">
        <f t="shared" si="3"/>
        <v>0</v>
      </c>
      <c r="F15" s="38">
        <v>14</v>
      </c>
      <c r="G15" s="41">
        <v>5</v>
      </c>
      <c r="H15" s="40">
        <f t="shared" si="0"/>
        <v>200.67999999999998</v>
      </c>
      <c r="I15" s="42">
        <v>3</v>
      </c>
      <c r="J15" s="42">
        <v>11</v>
      </c>
      <c r="K15" s="40">
        <f t="shared" si="1"/>
        <v>54.519999999999996</v>
      </c>
      <c r="L15" s="55">
        <v>0</v>
      </c>
      <c r="M15" s="56">
        <f t="shared" si="4"/>
        <v>250.55999999999997</v>
      </c>
      <c r="N15" s="56">
        <f t="shared" si="2"/>
        <v>255.2</v>
      </c>
      <c r="O15" s="56">
        <f t="shared" si="5"/>
        <v>4.6400000000000148</v>
      </c>
      <c r="P15" s="57">
        <v>55</v>
      </c>
      <c r="Q15" s="58"/>
      <c r="R15" s="54"/>
      <c r="S15" s="54"/>
      <c r="T15" s="59"/>
      <c r="U15" s="60"/>
      <c r="V15" s="54">
        <v>0</v>
      </c>
      <c r="W15" s="61"/>
      <c r="X15" s="62"/>
      <c r="Y15" s="54"/>
      <c r="Z15" s="54"/>
      <c r="AA15" s="38"/>
      <c r="AB15" s="64"/>
      <c r="AC15" s="38"/>
      <c r="AD15" s="64"/>
      <c r="AE15" s="54"/>
      <c r="AF15" s="54"/>
      <c r="AG15" s="54"/>
      <c r="AH15" s="65"/>
      <c r="AI15" s="36"/>
    </row>
    <row r="16" spans="1:35" x14ac:dyDescent="0.2">
      <c r="A16" s="110">
        <v>43686</v>
      </c>
      <c r="B16" s="68"/>
      <c r="C16" s="38"/>
      <c r="D16" s="39"/>
      <c r="E16" s="40">
        <f t="shared" si="3"/>
        <v>0</v>
      </c>
      <c r="F16" s="38">
        <v>14</v>
      </c>
      <c r="G16" s="41">
        <v>5</v>
      </c>
      <c r="H16" s="40">
        <f t="shared" si="0"/>
        <v>200.67999999999998</v>
      </c>
      <c r="I16" s="42">
        <v>4</v>
      </c>
      <c r="J16" s="42">
        <v>5</v>
      </c>
      <c r="K16" s="40">
        <f t="shared" si="1"/>
        <v>61.48</v>
      </c>
      <c r="L16" s="55">
        <v>0</v>
      </c>
      <c r="M16" s="56">
        <f t="shared" si="4"/>
        <v>255.2</v>
      </c>
      <c r="N16" s="56">
        <f t="shared" si="2"/>
        <v>262.15999999999997</v>
      </c>
      <c r="O16" s="56">
        <f t="shared" si="5"/>
        <v>6.9599999999999795</v>
      </c>
      <c r="P16" s="57">
        <v>68</v>
      </c>
      <c r="Q16" s="58"/>
      <c r="R16" s="54"/>
      <c r="S16" s="54"/>
      <c r="T16" s="59"/>
      <c r="U16" s="60"/>
      <c r="V16" s="54">
        <v>0</v>
      </c>
      <c r="W16" s="61"/>
      <c r="X16" s="62"/>
      <c r="Y16" s="54"/>
      <c r="Z16" s="54"/>
      <c r="AA16" s="38"/>
      <c r="AB16" s="64"/>
      <c r="AC16" s="38"/>
      <c r="AD16" s="64"/>
      <c r="AE16" s="54"/>
      <c r="AF16" s="54"/>
      <c r="AG16" s="54"/>
      <c r="AH16" s="65"/>
      <c r="AI16" s="36"/>
    </row>
    <row r="17" spans="1:35" x14ac:dyDescent="0.2">
      <c r="A17" s="110">
        <v>43687</v>
      </c>
      <c r="B17" s="68"/>
      <c r="C17" s="38"/>
      <c r="D17" s="39"/>
      <c r="E17" s="40">
        <f t="shared" si="3"/>
        <v>0</v>
      </c>
      <c r="F17" s="38">
        <v>14</v>
      </c>
      <c r="G17" s="41">
        <v>5.75</v>
      </c>
      <c r="H17" s="40">
        <f t="shared" si="0"/>
        <v>201.54999999999998</v>
      </c>
      <c r="I17" s="42">
        <v>4</v>
      </c>
      <c r="J17" s="42">
        <v>11</v>
      </c>
      <c r="K17" s="40">
        <f t="shared" si="1"/>
        <v>68.44</v>
      </c>
      <c r="L17" s="55">
        <v>0</v>
      </c>
      <c r="M17" s="56">
        <f t="shared" si="4"/>
        <v>262.15999999999997</v>
      </c>
      <c r="N17" s="56">
        <f t="shared" si="2"/>
        <v>269.99</v>
      </c>
      <c r="O17" s="56">
        <f t="shared" si="5"/>
        <v>7.8300000000000409</v>
      </c>
      <c r="P17" s="57">
        <v>70</v>
      </c>
      <c r="Q17" s="58"/>
      <c r="R17" s="54"/>
      <c r="S17" s="54"/>
      <c r="T17" s="59"/>
      <c r="U17" s="60"/>
      <c r="V17" s="54">
        <v>0</v>
      </c>
      <c r="W17" s="61"/>
      <c r="X17" s="69"/>
      <c r="Y17" s="54"/>
      <c r="Z17" s="54"/>
      <c r="AA17" s="38"/>
      <c r="AB17" s="64"/>
      <c r="AC17" s="38"/>
      <c r="AD17" s="64"/>
      <c r="AE17" s="54"/>
      <c r="AF17" s="54"/>
      <c r="AG17" s="54"/>
      <c r="AH17" s="65"/>
      <c r="AI17" s="36"/>
    </row>
    <row r="18" spans="1:35" x14ac:dyDescent="0.2">
      <c r="A18" s="110">
        <v>43688</v>
      </c>
      <c r="B18" s="68"/>
      <c r="C18" s="38"/>
      <c r="D18" s="39"/>
      <c r="E18" s="40">
        <f t="shared" si="3"/>
        <v>0</v>
      </c>
      <c r="F18" s="38">
        <v>2</v>
      </c>
      <c r="G18" s="41">
        <v>5.75</v>
      </c>
      <c r="H18" s="40">
        <f t="shared" si="0"/>
        <v>34.51</v>
      </c>
      <c r="I18" s="42">
        <v>5</v>
      </c>
      <c r="J18" s="42">
        <v>4</v>
      </c>
      <c r="K18" s="40">
        <f t="shared" si="1"/>
        <v>74.239999999999995</v>
      </c>
      <c r="L18" s="55">
        <v>167.04</v>
      </c>
      <c r="M18" s="56">
        <f t="shared" si="4"/>
        <v>269.99</v>
      </c>
      <c r="N18" s="56">
        <f t="shared" si="2"/>
        <v>108.75</v>
      </c>
      <c r="O18" s="56">
        <f t="shared" si="5"/>
        <v>5.7999999999999829</v>
      </c>
      <c r="P18" s="57">
        <v>72</v>
      </c>
      <c r="Q18" s="58"/>
      <c r="R18" s="54"/>
      <c r="S18" s="54"/>
      <c r="T18" s="59"/>
      <c r="U18" s="60"/>
      <c r="V18" s="54">
        <v>0</v>
      </c>
      <c r="W18" s="61"/>
      <c r="X18" s="69"/>
      <c r="Y18" s="54"/>
      <c r="Z18" s="54"/>
      <c r="AA18" s="38"/>
      <c r="AB18" s="64"/>
      <c r="AC18" s="38"/>
      <c r="AD18" s="64"/>
      <c r="AE18" s="54"/>
      <c r="AF18" s="54"/>
      <c r="AG18" s="54"/>
      <c r="AH18" s="65"/>
      <c r="AI18" s="36"/>
    </row>
    <row r="19" spans="1:35" x14ac:dyDescent="0.2">
      <c r="A19" s="110">
        <v>43689</v>
      </c>
      <c r="B19" s="68"/>
      <c r="C19" s="38"/>
      <c r="D19" s="39"/>
      <c r="E19" s="40">
        <f t="shared" si="3"/>
        <v>0</v>
      </c>
      <c r="F19" s="38">
        <v>2</v>
      </c>
      <c r="G19" s="41">
        <v>5.75</v>
      </c>
      <c r="H19" s="40">
        <f t="shared" si="0"/>
        <v>34.51</v>
      </c>
      <c r="I19" s="42">
        <v>5</v>
      </c>
      <c r="J19" s="42">
        <v>10</v>
      </c>
      <c r="K19" s="40">
        <f t="shared" si="1"/>
        <v>81.199999999999989</v>
      </c>
      <c r="L19" s="55">
        <v>0</v>
      </c>
      <c r="M19" s="56">
        <f t="shared" si="4"/>
        <v>108.75</v>
      </c>
      <c r="N19" s="56">
        <f t="shared" si="2"/>
        <v>115.70999999999998</v>
      </c>
      <c r="O19" s="56">
        <f t="shared" si="5"/>
        <v>6.9599999999999795</v>
      </c>
      <c r="P19" s="57">
        <v>70</v>
      </c>
      <c r="Q19" s="58"/>
      <c r="R19" s="54"/>
      <c r="S19" s="54"/>
      <c r="T19" s="59"/>
      <c r="U19" s="60"/>
      <c r="V19" s="54">
        <v>0</v>
      </c>
      <c r="W19" s="61"/>
      <c r="X19" s="69"/>
      <c r="Y19" s="54"/>
      <c r="Z19" s="54"/>
      <c r="AA19" s="38"/>
      <c r="AB19" s="64"/>
      <c r="AC19" s="38"/>
      <c r="AD19" s="64"/>
      <c r="AE19" s="54"/>
      <c r="AF19" s="54"/>
      <c r="AG19" s="54"/>
      <c r="AH19" s="65"/>
      <c r="AI19" s="36"/>
    </row>
    <row r="20" spans="1:35" x14ac:dyDescent="0.2">
      <c r="A20" s="110">
        <v>43690</v>
      </c>
      <c r="B20" s="68"/>
      <c r="C20" s="38"/>
      <c r="D20" s="39"/>
      <c r="E20" s="40">
        <f t="shared" si="3"/>
        <v>0</v>
      </c>
      <c r="F20" s="38">
        <v>2</v>
      </c>
      <c r="G20" s="41">
        <v>5.75</v>
      </c>
      <c r="H20" s="40">
        <f t="shared" si="0"/>
        <v>34.51</v>
      </c>
      <c r="I20" s="42">
        <v>6</v>
      </c>
      <c r="J20" s="42">
        <v>5</v>
      </c>
      <c r="K20" s="40">
        <f t="shared" si="1"/>
        <v>89.32</v>
      </c>
      <c r="L20" s="55">
        <v>0</v>
      </c>
      <c r="M20" s="56">
        <f t="shared" si="4"/>
        <v>115.70999999999998</v>
      </c>
      <c r="N20" s="56">
        <f t="shared" si="2"/>
        <v>123.82999999999998</v>
      </c>
      <c r="O20" s="56">
        <f t="shared" si="5"/>
        <v>8.1200000000000045</v>
      </c>
      <c r="P20" s="57">
        <v>70</v>
      </c>
      <c r="Q20" s="58"/>
      <c r="R20" s="54"/>
      <c r="S20" s="54"/>
      <c r="T20" s="59"/>
      <c r="U20" s="60"/>
      <c r="V20" s="54">
        <v>0</v>
      </c>
      <c r="W20" s="61"/>
      <c r="X20" s="69"/>
      <c r="Y20" s="54"/>
      <c r="Z20" s="54"/>
      <c r="AA20" s="38"/>
      <c r="AB20" s="64"/>
      <c r="AC20" s="38"/>
      <c r="AD20" s="64"/>
      <c r="AE20" s="54"/>
      <c r="AF20" s="54"/>
      <c r="AG20" s="54"/>
      <c r="AH20" s="65"/>
      <c r="AI20" s="36"/>
    </row>
    <row r="21" spans="1:35" x14ac:dyDescent="0.2">
      <c r="A21" s="110">
        <v>43691</v>
      </c>
      <c r="B21" s="68"/>
      <c r="C21" s="38"/>
      <c r="D21" s="39"/>
      <c r="E21" s="40">
        <f t="shared" si="3"/>
        <v>0</v>
      </c>
      <c r="F21" s="38">
        <v>2</v>
      </c>
      <c r="G21" s="41">
        <v>5.75</v>
      </c>
      <c r="H21" s="40">
        <f t="shared" si="0"/>
        <v>34.51</v>
      </c>
      <c r="I21" s="42">
        <v>6</v>
      </c>
      <c r="J21" s="42">
        <v>11.5</v>
      </c>
      <c r="K21" s="40">
        <f t="shared" si="1"/>
        <v>96.86</v>
      </c>
      <c r="L21" s="55">
        <v>0</v>
      </c>
      <c r="M21" s="56">
        <f t="shared" si="4"/>
        <v>123.82999999999998</v>
      </c>
      <c r="N21" s="56">
        <f t="shared" si="2"/>
        <v>131.37</v>
      </c>
      <c r="O21" s="56">
        <f t="shared" si="5"/>
        <v>7.5400000000000205</v>
      </c>
      <c r="P21" s="57">
        <v>71</v>
      </c>
      <c r="Q21" s="58"/>
      <c r="R21" s="54"/>
      <c r="S21" s="54"/>
      <c r="T21" s="59"/>
      <c r="U21" s="60"/>
      <c r="V21" s="54">
        <v>0</v>
      </c>
      <c r="W21" s="61"/>
      <c r="X21" s="69"/>
      <c r="Y21" s="54"/>
      <c r="Z21" s="54"/>
      <c r="AA21" s="38"/>
      <c r="AB21" s="64"/>
      <c r="AC21" s="38"/>
      <c r="AD21" s="64"/>
      <c r="AE21" s="54"/>
      <c r="AF21" s="54"/>
      <c r="AG21" s="54"/>
      <c r="AH21" s="65"/>
      <c r="AI21" s="36"/>
    </row>
    <row r="22" spans="1:35" x14ac:dyDescent="0.2">
      <c r="A22" s="110">
        <v>43692</v>
      </c>
      <c r="B22" s="68"/>
      <c r="C22" s="38"/>
      <c r="D22" s="39"/>
      <c r="E22" s="40">
        <f t="shared" si="3"/>
        <v>0</v>
      </c>
      <c r="F22" s="38">
        <v>2</v>
      </c>
      <c r="G22" s="41">
        <v>5.75</v>
      </c>
      <c r="H22" s="40">
        <f t="shared" si="0"/>
        <v>34.51</v>
      </c>
      <c r="I22" s="42">
        <v>7</v>
      </c>
      <c r="J22" s="42">
        <v>4</v>
      </c>
      <c r="K22" s="40">
        <f t="shared" si="1"/>
        <v>102.08</v>
      </c>
      <c r="L22" s="55">
        <v>0</v>
      </c>
      <c r="M22" s="56">
        <f t="shared" si="4"/>
        <v>131.37</v>
      </c>
      <c r="N22" s="56">
        <f t="shared" si="2"/>
        <v>136.59</v>
      </c>
      <c r="O22" s="56">
        <f t="shared" si="5"/>
        <v>5.2199999999999989</v>
      </c>
      <c r="P22" s="57">
        <v>72</v>
      </c>
      <c r="Q22" s="58"/>
      <c r="R22" s="54"/>
      <c r="S22" s="54"/>
      <c r="T22" s="59"/>
      <c r="U22" s="60"/>
      <c r="V22" s="54">
        <v>0</v>
      </c>
      <c r="W22" s="61"/>
      <c r="X22" s="69"/>
      <c r="Y22" s="54"/>
      <c r="Z22" s="54"/>
      <c r="AA22" s="38"/>
      <c r="AB22" s="64"/>
      <c r="AC22" s="38"/>
      <c r="AD22" s="64"/>
      <c r="AE22" s="54"/>
      <c r="AF22" s="54"/>
      <c r="AG22" s="54"/>
      <c r="AH22" s="65"/>
      <c r="AI22" s="36"/>
    </row>
    <row r="23" spans="1:35" x14ac:dyDescent="0.2">
      <c r="A23" s="110">
        <v>43693</v>
      </c>
      <c r="B23" s="68"/>
      <c r="C23" s="38"/>
      <c r="D23" s="39"/>
      <c r="E23" s="40">
        <f t="shared" si="3"/>
        <v>0</v>
      </c>
      <c r="F23" s="38">
        <v>2</v>
      </c>
      <c r="G23" s="41">
        <v>5.75</v>
      </c>
      <c r="H23" s="40">
        <f t="shared" si="0"/>
        <v>34.51</v>
      </c>
      <c r="I23" s="42">
        <v>7</v>
      </c>
      <c r="J23" s="42">
        <v>11</v>
      </c>
      <c r="K23" s="40">
        <f t="shared" si="1"/>
        <v>110.19999999999999</v>
      </c>
      <c r="L23" s="55">
        <v>0</v>
      </c>
      <c r="M23" s="56">
        <f t="shared" si="4"/>
        <v>136.59</v>
      </c>
      <c r="N23" s="56">
        <f t="shared" si="2"/>
        <v>144.70999999999998</v>
      </c>
      <c r="O23" s="56">
        <f t="shared" si="5"/>
        <v>8.1199999999999761</v>
      </c>
      <c r="P23" s="57">
        <v>72</v>
      </c>
      <c r="Q23" s="58"/>
      <c r="R23" s="54"/>
      <c r="S23" s="54"/>
      <c r="T23" s="59"/>
      <c r="U23" s="60"/>
      <c r="V23" s="54">
        <v>0</v>
      </c>
      <c r="W23" s="61"/>
      <c r="X23" s="69"/>
      <c r="Y23" s="54"/>
      <c r="Z23" s="54"/>
      <c r="AA23" s="38"/>
      <c r="AB23" s="64"/>
      <c r="AC23" s="38"/>
      <c r="AD23" s="64"/>
      <c r="AE23" s="54"/>
      <c r="AF23" s="54"/>
      <c r="AG23" s="54"/>
      <c r="AH23" s="65"/>
      <c r="AI23" s="36"/>
    </row>
    <row r="24" spans="1:35" x14ac:dyDescent="0.2">
      <c r="A24" s="110">
        <v>43694</v>
      </c>
      <c r="B24" s="68"/>
      <c r="C24" s="38"/>
      <c r="D24" s="39"/>
      <c r="E24" s="40">
        <f t="shared" si="3"/>
        <v>0</v>
      </c>
      <c r="F24" s="38">
        <v>2</v>
      </c>
      <c r="G24" s="41">
        <v>5.75</v>
      </c>
      <c r="H24" s="40">
        <f t="shared" si="0"/>
        <v>34.51</v>
      </c>
      <c r="I24" s="42">
        <v>8</v>
      </c>
      <c r="J24" s="42">
        <v>6</v>
      </c>
      <c r="K24" s="40">
        <f t="shared" si="1"/>
        <v>118.32</v>
      </c>
      <c r="L24" s="55">
        <v>0</v>
      </c>
      <c r="M24" s="56">
        <f t="shared" si="4"/>
        <v>144.70999999999998</v>
      </c>
      <c r="N24" s="56">
        <f t="shared" si="2"/>
        <v>152.82999999999998</v>
      </c>
      <c r="O24" s="56">
        <f t="shared" si="5"/>
        <v>8.1200000000000045</v>
      </c>
      <c r="P24" s="57">
        <v>72</v>
      </c>
      <c r="Q24" s="58"/>
      <c r="R24" s="54"/>
      <c r="S24" s="54"/>
      <c r="T24" s="59"/>
      <c r="U24" s="60"/>
      <c r="V24" s="54">
        <v>0</v>
      </c>
      <c r="W24" s="61"/>
      <c r="X24" s="69"/>
      <c r="Y24" s="54"/>
      <c r="Z24" s="54"/>
      <c r="AA24" s="38"/>
      <c r="AB24" s="64"/>
      <c r="AC24" s="38"/>
      <c r="AD24" s="64"/>
      <c r="AE24" s="54"/>
      <c r="AF24" s="54"/>
      <c r="AG24" s="54"/>
      <c r="AH24" s="65"/>
      <c r="AI24" s="36"/>
    </row>
    <row r="25" spans="1:35" x14ac:dyDescent="0.2">
      <c r="A25" s="110">
        <v>43695</v>
      </c>
      <c r="B25" s="68"/>
      <c r="C25" s="38"/>
      <c r="D25" s="39"/>
      <c r="E25" s="40">
        <f t="shared" si="3"/>
        <v>0</v>
      </c>
      <c r="F25" s="38">
        <v>2</v>
      </c>
      <c r="G25" s="41">
        <v>5.75</v>
      </c>
      <c r="H25" s="40">
        <f t="shared" si="0"/>
        <v>34.51</v>
      </c>
      <c r="I25" s="42">
        <v>9</v>
      </c>
      <c r="J25" s="42">
        <v>0</v>
      </c>
      <c r="K25" s="40">
        <f t="shared" si="1"/>
        <v>125.27999999999999</v>
      </c>
      <c r="L25" s="55">
        <v>0</v>
      </c>
      <c r="M25" s="56">
        <f t="shared" si="4"/>
        <v>152.82999999999998</v>
      </c>
      <c r="N25" s="56">
        <f t="shared" si="2"/>
        <v>159.79</v>
      </c>
      <c r="O25" s="56">
        <f t="shared" si="5"/>
        <v>6.960000000000008</v>
      </c>
      <c r="P25" s="57">
        <v>70</v>
      </c>
      <c r="Q25" s="58"/>
      <c r="R25" s="54"/>
      <c r="S25" s="54"/>
      <c r="T25" s="59"/>
      <c r="U25" s="60"/>
      <c r="V25" s="54">
        <v>0</v>
      </c>
      <c r="W25" s="61"/>
      <c r="X25" s="69"/>
      <c r="Y25" s="54"/>
      <c r="Z25" s="54"/>
      <c r="AA25" s="38"/>
      <c r="AB25" s="64"/>
      <c r="AC25" s="38"/>
      <c r="AD25" s="64"/>
      <c r="AE25" s="54"/>
      <c r="AF25" s="54"/>
      <c r="AG25" s="54"/>
      <c r="AH25" s="112">
        <f>SUM(AH8:AH23)</f>
        <v>337.56</v>
      </c>
      <c r="AI25" s="36"/>
    </row>
    <row r="26" spans="1:35" x14ac:dyDescent="0.2">
      <c r="A26" s="110">
        <v>43696</v>
      </c>
      <c r="B26" s="68"/>
      <c r="C26" s="38"/>
      <c r="D26" s="39"/>
      <c r="E26" s="40">
        <f t="shared" si="3"/>
        <v>0</v>
      </c>
      <c r="F26" s="38">
        <v>2</v>
      </c>
      <c r="G26" s="41">
        <v>5.75</v>
      </c>
      <c r="H26" s="40">
        <f t="shared" si="0"/>
        <v>34.51</v>
      </c>
      <c r="I26" s="42">
        <v>9</v>
      </c>
      <c r="J26" s="42">
        <v>6</v>
      </c>
      <c r="K26" s="40">
        <f t="shared" si="1"/>
        <v>132.23999999999998</v>
      </c>
      <c r="L26" s="55">
        <v>0</v>
      </c>
      <c r="M26" s="56">
        <f t="shared" si="4"/>
        <v>159.79</v>
      </c>
      <c r="N26" s="56">
        <f t="shared" si="2"/>
        <v>166.74999999999997</v>
      </c>
      <c r="O26" s="56">
        <f t="shared" si="5"/>
        <v>6.9599999999999795</v>
      </c>
      <c r="P26" s="57">
        <v>70</v>
      </c>
      <c r="Q26" s="58"/>
      <c r="R26" s="54"/>
      <c r="S26" s="54"/>
      <c r="T26" s="59"/>
      <c r="U26" s="60"/>
      <c r="V26" s="54">
        <v>0</v>
      </c>
      <c r="W26" s="61"/>
      <c r="X26" s="70"/>
      <c r="Y26" s="71"/>
      <c r="Z26" s="71"/>
      <c r="AA26" s="71"/>
      <c r="AB26" s="72"/>
      <c r="AC26" s="71"/>
      <c r="AD26" s="72"/>
      <c r="AE26" s="71"/>
      <c r="AF26" s="71"/>
      <c r="AG26" s="71"/>
      <c r="AH26" s="71"/>
      <c r="AI26" s="36"/>
    </row>
    <row r="27" spans="1:35" x14ac:dyDescent="0.2">
      <c r="A27" s="110">
        <v>43697</v>
      </c>
      <c r="B27" s="68"/>
      <c r="C27" s="38"/>
      <c r="D27" s="39"/>
      <c r="E27" s="40">
        <f t="shared" si="3"/>
        <v>0</v>
      </c>
      <c r="F27" s="38">
        <v>2</v>
      </c>
      <c r="G27" s="41">
        <v>5.75</v>
      </c>
      <c r="H27" s="40">
        <f t="shared" si="0"/>
        <v>34.51</v>
      </c>
      <c r="I27" s="42">
        <v>9</v>
      </c>
      <c r="J27" s="42">
        <v>11.5</v>
      </c>
      <c r="K27" s="40">
        <f t="shared" si="1"/>
        <v>138.62</v>
      </c>
      <c r="L27" s="55">
        <v>0</v>
      </c>
      <c r="M27" s="56">
        <f t="shared" si="4"/>
        <v>166.74999999999997</v>
      </c>
      <c r="N27" s="56">
        <f t="shared" si="2"/>
        <v>173.13</v>
      </c>
      <c r="O27" s="56">
        <f t="shared" si="5"/>
        <v>6.3800000000000239</v>
      </c>
      <c r="P27" s="57">
        <v>73</v>
      </c>
      <c r="Q27" s="58"/>
      <c r="R27" s="54"/>
      <c r="S27" s="54"/>
      <c r="T27" s="59"/>
      <c r="U27" s="60"/>
      <c r="V27" s="54">
        <v>0</v>
      </c>
      <c r="W27" s="61"/>
      <c r="X27" s="73"/>
      <c r="Y27" s="74"/>
      <c r="Z27" s="74"/>
      <c r="AA27" s="74"/>
      <c r="AB27" s="75"/>
      <c r="AC27" s="74"/>
      <c r="AD27" s="75"/>
      <c r="AE27" s="74"/>
      <c r="AF27" s="74"/>
      <c r="AG27" s="74"/>
      <c r="AH27" s="74"/>
      <c r="AI27" s="36"/>
    </row>
    <row r="28" spans="1:35" x14ac:dyDescent="0.2">
      <c r="A28" s="110">
        <v>43698</v>
      </c>
      <c r="B28" s="68"/>
      <c r="C28" s="38"/>
      <c r="D28" s="39"/>
      <c r="E28" s="40">
        <f t="shared" si="3"/>
        <v>0</v>
      </c>
      <c r="F28" s="38">
        <v>2</v>
      </c>
      <c r="G28" s="41">
        <v>5.75</v>
      </c>
      <c r="H28" s="40">
        <f t="shared" si="0"/>
        <v>34.51</v>
      </c>
      <c r="I28" s="42">
        <v>10</v>
      </c>
      <c r="J28" s="42">
        <v>4</v>
      </c>
      <c r="K28" s="40">
        <f t="shared" si="1"/>
        <v>143.84</v>
      </c>
      <c r="L28" s="55">
        <v>0</v>
      </c>
      <c r="M28" s="56">
        <f t="shared" si="4"/>
        <v>173.13</v>
      </c>
      <c r="N28" s="56">
        <f t="shared" si="2"/>
        <v>178.35</v>
      </c>
      <c r="O28" s="56">
        <f t="shared" si="5"/>
        <v>5.2199999999999989</v>
      </c>
      <c r="P28" s="57">
        <v>72</v>
      </c>
      <c r="Q28" s="58"/>
      <c r="R28" s="54"/>
      <c r="S28" s="54"/>
      <c r="T28" s="59"/>
      <c r="U28" s="60"/>
      <c r="V28" s="54">
        <v>0</v>
      </c>
      <c r="W28" s="61"/>
      <c r="X28" s="76"/>
      <c r="Y28" s="74"/>
      <c r="Z28" s="74"/>
      <c r="AA28" s="74"/>
      <c r="AB28" s="75"/>
      <c r="AC28" s="74"/>
      <c r="AD28" s="75"/>
      <c r="AE28" s="74"/>
      <c r="AF28" s="74"/>
      <c r="AG28" s="74"/>
      <c r="AH28" s="74"/>
      <c r="AI28" s="36"/>
    </row>
    <row r="29" spans="1:35" x14ac:dyDescent="0.2">
      <c r="A29" s="110">
        <v>43699</v>
      </c>
      <c r="B29" s="68"/>
      <c r="C29" s="38"/>
      <c r="D29" s="39"/>
      <c r="E29" s="40">
        <f t="shared" si="3"/>
        <v>0</v>
      </c>
      <c r="F29" s="38">
        <v>2</v>
      </c>
      <c r="G29" s="41">
        <v>5.75</v>
      </c>
      <c r="H29" s="40">
        <f t="shared" si="0"/>
        <v>34.51</v>
      </c>
      <c r="I29" s="42">
        <v>10</v>
      </c>
      <c r="J29" s="42">
        <v>10</v>
      </c>
      <c r="K29" s="40">
        <f t="shared" si="1"/>
        <v>150.79999999999998</v>
      </c>
      <c r="L29" s="55">
        <v>0</v>
      </c>
      <c r="M29" s="56">
        <f t="shared" si="4"/>
        <v>178.35</v>
      </c>
      <c r="N29" s="56">
        <f t="shared" si="2"/>
        <v>185.30999999999997</v>
      </c>
      <c r="O29" s="56">
        <f t="shared" si="5"/>
        <v>6.9599999999999795</v>
      </c>
      <c r="P29" s="57">
        <v>70</v>
      </c>
      <c r="Q29" s="58"/>
      <c r="R29" s="54"/>
      <c r="S29" s="54"/>
      <c r="T29" s="59"/>
      <c r="U29" s="60"/>
      <c r="V29" s="54">
        <v>0</v>
      </c>
      <c r="W29" s="61"/>
      <c r="X29" s="76"/>
      <c r="Y29" s="74"/>
      <c r="Z29" s="74"/>
      <c r="AA29" s="74"/>
      <c r="AB29" s="75"/>
      <c r="AC29" s="74"/>
      <c r="AD29" s="75"/>
      <c r="AE29" s="74"/>
      <c r="AF29" s="74"/>
      <c r="AG29" s="74"/>
      <c r="AH29" s="74"/>
      <c r="AI29" s="36"/>
    </row>
    <row r="30" spans="1:35" x14ac:dyDescent="0.2">
      <c r="A30" s="110">
        <v>43700</v>
      </c>
      <c r="B30" s="68"/>
      <c r="C30" s="38"/>
      <c r="D30" s="39"/>
      <c r="E30" s="40">
        <f t="shared" si="3"/>
        <v>0</v>
      </c>
      <c r="F30" s="38">
        <v>2</v>
      </c>
      <c r="G30" s="41">
        <v>5.75</v>
      </c>
      <c r="H30" s="40">
        <f t="shared" si="0"/>
        <v>34.51</v>
      </c>
      <c r="I30" s="42">
        <v>11</v>
      </c>
      <c r="J30" s="42">
        <v>4</v>
      </c>
      <c r="K30" s="40">
        <f t="shared" si="1"/>
        <v>157.76</v>
      </c>
      <c r="L30" s="55">
        <v>0</v>
      </c>
      <c r="M30" s="56">
        <f t="shared" si="4"/>
        <v>185.30999999999997</v>
      </c>
      <c r="N30" s="56">
        <f t="shared" si="2"/>
        <v>192.26999999999998</v>
      </c>
      <c r="O30" s="56">
        <f t="shared" si="5"/>
        <v>6.960000000000008</v>
      </c>
      <c r="P30" s="57">
        <v>70</v>
      </c>
      <c r="Q30" s="58"/>
      <c r="R30" s="54"/>
      <c r="S30" s="54"/>
      <c r="T30" s="59"/>
      <c r="U30" s="60"/>
      <c r="V30" s="54">
        <v>0</v>
      </c>
      <c r="W30" s="61"/>
      <c r="X30" s="76"/>
      <c r="Y30" s="74"/>
      <c r="Z30" s="74"/>
      <c r="AA30" s="74"/>
      <c r="AB30" s="75"/>
      <c r="AC30" s="74"/>
      <c r="AD30" s="75"/>
      <c r="AE30" s="74"/>
      <c r="AF30" s="74"/>
      <c r="AG30" s="74"/>
      <c r="AH30" s="74"/>
      <c r="AI30" s="36"/>
    </row>
    <row r="31" spans="1:35" x14ac:dyDescent="0.2">
      <c r="A31" s="110">
        <v>43701</v>
      </c>
      <c r="B31" s="68"/>
      <c r="C31" s="38"/>
      <c r="D31" s="39"/>
      <c r="E31" s="40">
        <f t="shared" si="3"/>
        <v>0</v>
      </c>
      <c r="F31" s="38">
        <v>2</v>
      </c>
      <c r="G31" s="41">
        <v>5.75</v>
      </c>
      <c r="H31" s="40">
        <f t="shared" si="0"/>
        <v>34.51</v>
      </c>
      <c r="I31" s="42">
        <v>11</v>
      </c>
      <c r="J31" s="42">
        <v>10.5</v>
      </c>
      <c r="K31" s="40">
        <f t="shared" si="1"/>
        <v>165.29999999999998</v>
      </c>
      <c r="L31" s="55">
        <v>0</v>
      </c>
      <c r="M31" s="56">
        <f t="shared" si="4"/>
        <v>192.26999999999998</v>
      </c>
      <c r="N31" s="56">
        <f t="shared" si="2"/>
        <v>199.80999999999997</v>
      </c>
      <c r="O31" s="56">
        <f t="shared" si="5"/>
        <v>7.539999999999992</v>
      </c>
      <c r="P31" s="57">
        <v>71</v>
      </c>
      <c r="Q31" s="58"/>
      <c r="R31" s="54"/>
      <c r="S31" s="54"/>
      <c r="T31" s="59"/>
      <c r="U31" s="60"/>
      <c r="V31" s="54">
        <v>0</v>
      </c>
      <c r="W31" s="61"/>
      <c r="X31" s="76"/>
      <c r="Y31" s="74"/>
      <c r="Z31" s="74"/>
      <c r="AA31" s="74"/>
      <c r="AB31" s="75"/>
      <c r="AC31" s="74"/>
      <c r="AD31" s="75"/>
      <c r="AE31" s="74"/>
      <c r="AF31" s="74"/>
      <c r="AG31" s="74"/>
      <c r="AH31" s="74"/>
      <c r="AI31" s="36"/>
    </row>
    <row r="32" spans="1:35" x14ac:dyDescent="0.2">
      <c r="A32" s="110">
        <v>43702</v>
      </c>
      <c r="B32" s="68"/>
      <c r="C32" s="38"/>
      <c r="D32" s="39"/>
      <c r="E32" s="40">
        <f t="shared" si="3"/>
        <v>0</v>
      </c>
      <c r="F32" s="38">
        <v>2</v>
      </c>
      <c r="G32" s="41">
        <v>5.75</v>
      </c>
      <c r="H32" s="40">
        <f t="shared" si="0"/>
        <v>34.51</v>
      </c>
      <c r="I32" s="42">
        <v>12</v>
      </c>
      <c r="J32" s="42">
        <v>5</v>
      </c>
      <c r="K32" s="40">
        <f t="shared" si="1"/>
        <v>172.83999999999997</v>
      </c>
      <c r="L32" s="55">
        <v>0</v>
      </c>
      <c r="M32" s="56">
        <f t="shared" si="4"/>
        <v>199.80999999999997</v>
      </c>
      <c r="N32" s="56">
        <f t="shared" si="2"/>
        <v>207.34999999999997</v>
      </c>
      <c r="O32" s="56">
        <f t="shared" si="5"/>
        <v>7.539999999999992</v>
      </c>
      <c r="P32" s="57">
        <v>71</v>
      </c>
      <c r="Q32" s="58"/>
      <c r="R32" s="54"/>
      <c r="S32" s="54"/>
      <c r="T32" s="59"/>
      <c r="U32" s="60"/>
      <c r="V32" s="54">
        <v>0</v>
      </c>
      <c r="W32" s="61"/>
      <c r="X32" s="77"/>
      <c r="Y32" s="78"/>
      <c r="Z32" s="78"/>
      <c r="AA32" s="78"/>
      <c r="AB32" s="79"/>
      <c r="AC32" s="78"/>
      <c r="AD32" s="79"/>
      <c r="AE32" s="78"/>
      <c r="AF32" s="78"/>
      <c r="AG32" s="78"/>
      <c r="AH32" s="78"/>
      <c r="AI32" s="36"/>
    </row>
    <row r="33" spans="1:35" x14ac:dyDescent="0.2">
      <c r="A33" s="110">
        <v>43703</v>
      </c>
      <c r="B33" s="68"/>
      <c r="C33" s="38"/>
      <c r="D33" s="39"/>
      <c r="E33" s="40">
        <f t="shared" si="3"/>
        <v>0</v>
      </c>
      <c r="F33" s="38">
        <v>2</v>
      </c>
      <c r="G33" s="41">
        <v>5.75</v>
      </c>
      <c r="H33" s="40">
        <f t="shared" si="0"/>
        <v>34.51</v>
      </c>
      <c r="I33" s="42">
        <v>12</v>
      </c>
      <c r="J33" s="42">
        <v>11</v>
      </c>
      <c r="K33" s="40">
        <f t="shared" si="1"/>
        <v>179.79999999999998</v>
      </c>
      <c r="L33" s="55">
        <v>0</v>
      </c>
      <c r="M33" s="56">
        <f t="shared" si="4"/>
        <v>207.34999999999997</v>
      </c>
      <c r="N33" s="56">
        <f t="shared" si="2"/>
        <v>214.30999999999997</v>
      </c>
      <c r="O33" s="56">
        <f t="shared" si="5"/>
        <v>6.960000000000008</v>
      </c>
      <c r="P33" s="57">
        <v>72</v>
      </c>
      <c r="Q33" s="58"/>
      <c r="R33" s="54"/>
      <c r="S33" s="54"/>
      <c r="T33" s="59"/>
      <c r="U33" s="60"/>
      <c r="V33" s="54">
        <v>0</v>
      </c>
      <c r="W33" s="80"/>
      <c r="X33" s="81"/>
      <c r="Y33" s="82"/>
      <c r="Z33" s="82"/>
      <c r="AA33" s="82" t="s">
        <v>39</v>
      </c>
      <c r="AB33" s="83"/>
      <c r="AC33" s="82"/>
      <c r="AD33" s="83"/>
      <c r="AE33" s="82"/>
      <c r="AF33" s="82"/>
      <c r="AG33" s="82"/>
      <c r="AH33" s="82"/>
      <c r="AI33" s="36"/>
    </row>
    <row r="34" spans="1:35" x14ac:dyDescent="0.2">
      <c r="A34" s="110">
        <v>43704</v>
      </c>
      <c r="B34" s="68"/>
      <c r="C34" s="38"/>
      <c r="D34" s="39"/>
      <c r="E34" s="40">
        <f t="shared" si="3"/>
        <v>0</v>
      </c>
      <c r="F34" s="38">
        <v>2</v>
      </c>
      <c r="G34" s="41">
        <v>5.75</v>
      </c>
      <c r="H34" s="40">
        <f t="shared" si="0"/>
        <v>34.51</v>
      </c>
      <c r="I34" s="42">
        <v>13</v>
      </c>
      <c r="J34" s="42">
        <v>4.5</v>
      </c>
      <c r="K34" s="40">
        <f t="shared" si="1"/>
        <v>186.17999999999998</v>
      </c>
      <c r="L34" s="55">
        <v>0</v>
      </c>
      <c r="M34" s="56">
        <f t="shared" si="4"/>
        <v>214.30999999999997</v>
      </c>
      <c r="N34" s="56">
        <f t="shared" si="2"/>
        <v>220.68999999999997</v>
      </c>
      <c r="O34" s="56">
        <f t="shared" si="5"/>
        <v>6.3799999999999955</v>
      </c>
      <c r="P34" s="57">
        <v>72</v>
      </c>
      <c r="Q34" s="58"/>
      <c r="R34" s="54"/>
      <c r="S34" s="54"/>
      <c r="T34" s="59"/>
      <c r="U34" s="60"/>
      <c r="V34" s="54">
        <v>0</v>
      </c>
      <c r="W34" s="80"/>
      <c r="X34" s="81" t="s">
        <v>40</v>
      </c>
      <c r="Y34" s="82"/>
      <c r="Z34" s="82"/>
      <c r="AA34" s="82"/>
      <c r="AB34" s="83"/>
      <c r="AC34" s="82"/>
      <c r="AD34" s="83"/>
      <c r="AE34" s="82"/>
      <c r="AF34" s="82"/>
      <c r="AG34" s="84"/>
      <c r="AH34" s="108">
        <v>77.72</v>
      </c>
      <c r="AI34" s="36"/>
    </row>
    <row r="35" spans="1:35" x14ac:dyDescent="0.2">
      <c r="A35" s="110">
        <v>43705</v>
      </c>
      <c r="B35" s="68"/>
      <c r="C35" s="38"/>
      <c r="D35" s="39"/>
      <c r="E35" s="40">
        <f t="shared" si="3"/>
        <v>0</v>
      </c>
      <c r="F35" s="38">
        <v>2</v>
      </c>
      <c r="G35" s="41">
        <v>5.75</v>
      </c>
      <c r="H35" s="40">
        <f t="shared" si="0"/>
        <v>34.51</v>
      </c>
      <c r="I35" s="42">
        <v>13</v>
      </c>
      <c r="J35" s="42">
        <v>11</v>
      </c>
      <c r="K35" s="40">
        <f t="shared" si="1"/>
        <v>193.72</v>
      </c>
      <c r="L35" s="55">
        <v>0</v>
      </c>
      <c r="M35" s="56">
        <f t="shared" si="4"/>
        <v>220.68999999999997</v>
      </c>
      <c r="N35" s="56">
        <f t="shared" si="2"/>
        <v>228.23</v>
      </c>
      <c r="O35" s="56">
        <f t="shared" si="5"/>
        <v>7.5400000000000205</v>
      </c>
      <c r="P35" s="57">
        <v>70</v>
      </c>
      <c r="Q35" s="58"/>
      <c r="R35" s="54"/>
      <c r="S35" s="54"/>
      <c r="T35" s="59"/>
      <c r="U35" s="60"/>
      <c r="V35" s="54">
        <v>0</v>
      </c>
      <c r="W35" s="80"/>
      <c r="X35" s="81" t="s">
        <v>41</v>
      </c>
      <c r="Y35" s="82"/>
      <c r="Z35" s="82"/>
      <c r="AA35" s="82"/>
      <c r="AB35" s="83"/>
      <c r="AC35" s="82"/>
      <c r="AD35" s="83"/>
      <c r="AE35" s="82"/>
      <c r="AF35" s="82"/>
      <c r="AG35" s="84" t="s">
        <v>42</v>
      </c>
      <c r="AH35" s="109">
        <v>337.56</v>
      </c>
      <c r="AI35" s="36"/>
    </row>
    <row r="36" spans="1:35" x14ac:dyDescent="0.2">
      <c r="A36" s="110">
        <v>43706</v>
      </c>
      <c r="B36" s="68"/>
      <c r="C36" s="38"/>
      <c r="D36" s="39"/>
      <c r="E36" s="40">
        <f t="shared" si="3"/>
        <v>0</v>
      </c>
      <c r="F36" s="38">
        <v>2</v>
      </c>
      <c r="G36" s="41">
        <v>5.75</v>
      </c>
      <c r="H36" s="40">
        <f t="shared" si="0"/>
        <v>34.51</v>
      </c>
      <c r="I36" s="42">
        <v>14</v>
      </c>
      <c r="J36" s="42">
        <v>5</v>
      </c>
      <c r="K36" s="40">
        <f t="shared" si="1"/>
        <v>200.67999999999998</v>
      </c>
      <c r="L36" s="55">
        <v>0</v>
      </c>
      <c r="M36" s="56">
        <f t="shared" si="4"/>
        <v>228.23</v>
      </c>
      <c r="N36" s="56">
        <f t="shared" si="2"/>
        <v>235.18999999999997</v>
      </c>
      <c r="O36" s="56">
        <f t="shared" si="5"/>
        <v>6.9599999999999795</v>
      </c>
      <c r="P36" s="57">
        <v>71</v>
      </c>
      <c r="Q36" s="58"/>
      <c r="R36" s="54"/>
      <c r="S36" s="54"/>
      <c r="T36" s="59"/>
      <c r="U36" s="60"/>
      <c r="V36" s="54">
        <v>0</v>
      </c>
      <c r="W36" s="80"/>
      <c r="X36" s="81" t="s">
        <v>43</v>
      </c>
      <c r="Y36" s="82"/>
      <c r="Z36" s="82"/>
      <c r="AA36" s="82"/>
      <c r="AB36" s="83"/>
      <c r="AC36" s="82"/>
      <c r="AD36" s="83"/>
      <c r="AE36" s="82"/>
      <c r="AF36" s="82"/>
      <c r="AG36" s="84" t="s">
        <v>44</v>
      </c>
      <c r="AH36" s="109">
        <v>415.28</v>
      </c>
      <c r="AI36" s="36"/>
    </row>
    <row r="37" spans="1:35" x14ac:dyDescent="0.2">
      <c r="A37" s="110">
        <v>43707</v>
      </c>
      <c r="B37" s="68"/>
      <c r="C37" s="38"/>
      <c r="D37" s="39"/>
      <c r="E37" s="40">
        <f t="shared" si="3"/>
        <v>0</v>
      </c>
      <c r="F37" s="38">
        <v>2</v>
      </c>
      <c r="G37" s="41">
        <v>11</v>
      </c>
      <c r="H37" s="40">
        <f t="shared" si="0"/>
        <v>40.599999999999994</v>
      </c>
      <c r="I37" s="42">
        <v>2</v>
      </c>
      <c r="J37" s="42">
        <v>2</v>
      </c>
      <c r="K37" s="40">
        <f t="shared" si="1"/>
        <v>30.159999999999997</v>
      </c>
      <c r="L37" s="55">
        <v>170.52</v>
      </c>
      <c r="M37" s="56">
        <f>E36+H36+K36</f>
        <v>235.18999999999997</v>
      </c>
      <c r="N37" s="56">
        <f t="shared" si="2"/>
        <v>70.759999999999991</v>
      </c>
      <c r="O37" s="56">
        <f t="shared" si="5"/>
        <v>6.0900000000000318</v>
      </c>
      <c r="P37" s="57">
        <v>72</v>
      </c>
      <c r="Q37" s="58"/>
      <c r="R37" s="54"/>
      <c r="S37" s="54"/>
      <c r="T37" s="59"/>
      <c r="U37" s="60"/>
      <c r="V37" s="54">
        <v>0</v>
      </c>
      <c r="W37" s="80"/>
      <c r="X37" s="81" t="s">
        <v>45</v>
      </c>
      <c r="Y37" s="82"/>
      <c r="Z37" s="82"/>
      <c r="AA37" s="82"/>
      <c r="AB37" s="83"/>
      <c r="AC37" s="82"/>
      <c r="AD37" s="83"/>
      <c r="AE37" s="82"/>
      <c r="AF37" s="82"/>
      <c r="AG37" s="84"/>
      <c r="AH37" s="109">
        <v>204.45</v>
      </c>
      <c r="AI37" s="36"/>
    </row>
    <row r="38" spans="1:35" x14ac:dyDescent="0.2">
      <c r="A38" s="110">
        <v>43708</v>
      </c>
      <c r="B38" s="68"/>
      <c r="C38" s="38"/>
      <c r="D38" s="39"/>
      <c r="E38" s="40">
        <f t="shared" si="3"/>
        <v>0</v>
      </c>
      <c r="F38" s="38">
        <v>3</v>
      </c>
      <c r="G38" s="41">
        <v>5</v>
      </c>
      <c r="H38" s="40">
        <f t="shared" si="0"/>
        <v>47.559999999999995</v>
      </c>
      <c r="I38" s="42">
        <v>2</v>
      </c>
      <c r="J38" s="42">
        <v>2</v>
      </c>
      <c r="K38" s="40">
        <f t="shared" si="1"/>
        <v>30.159999999999997</v>
      </c>
      <c r="L38" s="55">
        <v>0</v>
      </c>
      <c r="M38" s="56">
        <f t="shared" si="4"/>
        <v>70.759999999999991</v>
      </c>
      <c r="N38" s="56">
        <f t="shared" si="2"/>
        <v>77.72</v>
      </c>
      <c r="O38" s="56">
        <f t="shared" si="5"/>
        <v>6.960000000000008</v>
      </c>
      <c r="P38" s="57">
        <v>71</v>
      </c>
      <c r="Q38" s="58"/>
      <c r="R38" s="54"/>
      <c r="S38" s="54"/>
      <c r="T38" s="59"/>
      <c r="U38" s="60"/>
      <c r="V38" s="54">
        <v>0</v>
      </c>
      <c r="W38" s="80"/>
      <c r="X38" s="81" t="s">
        <v>47</v>
      </c>
      <c r="Y38" s="82"/>
      <c r="Z38" s="82"/>
      <c r="AA38" s="82"/>
      <c r="AB38" s="83"/>
      <c r="AC38" s="82"/>
      <c r="AD38" s="83"/>
      <c r="AE38" s="82"/>
      <c r="AF38" s="82"/>
      <c r="AG38" s="84"/>
      <c r="AH38" s="109">
        <v>210.83</v>
      </c>
      <c r="AI38" s="36"/>
    </row>
    <row r="39" spans="1:35" x14ac:dyDescent="0.2">
      <c r="A39" s="67"/>
      <c r="B39" s="68"/>
      <c r="C39" s="38"/>
      <c r="D39" s="39"/>
      <c r="E39" s="40"/>
      <c r="F39" s="38"/>
      <c r="G39" s="41"/>
      <c r="H39" s="40"/>
      <c r="I39" s="42"/>
      <c r="J39" s="54"/>
      <c r="K39" s="40"/>
      <c r="L39" s="55"/>
      <c r="M39" s="87"/>
      <c r="N39" s="56"/>
      <c r="O39" s="56"/>
      <c r="P39" s="57"/>
      <c r="Q39" s="58"/>
      <c r="R39" s="54"/>
      <c r="S39" s="54"/>
      <c r="T39" s="54"/>
      <c r="U39" s="60"/>
      <c r="V39" s="54"/>
      <c r="W39" s="88"/>
      <c r="X39" s="89"/>
      <c r="Y39" s="90"/>
      <c r="Z39" s="90"/>
      <c r="AA39" s="90"/>
      <c r="AB39" s="91"/>
      <c r="AC39" s="90"/>
      <c r="AD39" s="91"/>
      <c r="AE39" s="90"/>
      <c r="AF39" s="90"/>
      <c r="AG39" s="90"/>
      <c r="AH39" s="90"/>
      <c r="AI39" s="36"/>
    </row>
    <row r="40" spans="1:35" x14ac:dyDescent="0.2">
      <c r="A40" s="92" t="s">
        <v>43</v>
      </c>
      <c r="B40" s="92"/>
      <c r="C40" s="93"/>
      <c r="D40" s="23"/>
      <c r="E40" s="94"/>
      <c r="F40" s="93"/>
      <c r="G40" s="25"/>
      <c r="H40" s="94"/>
      <c r="I40" s="92"/>
      <c r="J40" s="92"/>
      <c r="K40" s="92"/>
      <c r="L40" s="56">
        <f>SUM(L8:L38)</f>
        <v>337.56</v>
      </c>
      <c r="M40" s="95"/>
      <c r="N40" s="56"/>
      <c r="O40" s="56">
        <f>SUM(O8:O39)</f>
        <v>210.83</v>
      </c>
      <c r="P40" s="56">
        <f>SUM(P8:P39)</f>
        <v>2079</v>
      </c>
      <c r="Q40" s="96">
        <f>SUM(Q8:Q39)</f>
        <v>0</v>
      </c>
      <c r="R40" s="97"/>
      <c r="S40" s="98"/>
      <c r="T40" s="99"/>
      <c r="U40" s="100"/>
      <c r="V40" s="101">
        <f>SUM(V8:V39)</f>
        <v>10</v>
      </c>
      <c r="W40" s="101">
        <f>SUM(W8:W39)</f>
        <v>0</v>
      </c>
      <c r="X40" s="102" t="s">
        <v>48</v>
      </c>
      <c r="Y40" s="103"/>
      <c r="Z40" s="104"/>
      <c r="AA40" s="103"/>
      <c r="AB40" s="105"/>
      <c r="AC40" s="103"/>
      <c r="AD40" s="105"/>
      <c r="AE40" s="103"/>
      <c r="AF40" s="103"/>
      <c r="AG40" s="103"/>
      <c r="AH40" s="103"/>
      <c r="AI40" s="106"/>
    </row>
  </sheetData>
  <dataValidations xWindow="1512" yWindow="704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SPARE</vt:lpstr>
      <vt:lpstr>JAN 2019</vt:lpstr>
      <vt:lpstr>FEB 2019</vt:lpstr>
      <vt:lpstr>MARCH 2019</vt:lpstr>
      <vt:lpstr>APRIL 2019</vt:lpstr>
      <vt:lpstr>MAY 2019</vt:lpstr>
      <vt:lpstr>JUNE 12</vt:lpstr>
      <vt:lpstr>JULY 2019</vt:lpstr>
      <vt:lpstr>AUGUST 2019</vt:lpstr>
      <vt:lpstr>SEPT 2019</vt:lpstr>
      <vt:lpstr>OCT 2019</vt:lpstr>
      <vt:lpstr>NOV 2019</vt:lpstr>
    </vt:vector>
  </TitlesOfParts>
  <Company> Coastal Contracting &amp;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Mozisek</dc:creator>
  <cp:lastModifiedBy>Mishaun Bhakta</cp:lastModifiedBy>
  <cp:lastPrinted>2006-08-22T02:44:06Z</cp:lastPrinted>
  <dcterms:created xsi:type="dcterms:W3CDTF">2006-08-22T02:40:11Z</dcterms:created>
  <dcterms:modified xsi:type="dcterms:W3CDTF">2020-01-16T16:19:09Z</dcterms:modified>
</cp:coreProperties>
</file>