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November 2019\Gauge Sheets\"/>
    </mc:Choice>
  </mc:AlternateContent>
  <xr:revisionPtr revIDLastSave="0" documentId="8_{8F9D7FF8-831A-4C78-817C-FD4F46DCF2A8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CHAEFER LSE" sheetId="1" r:id="rId1"/>
    <sheet name="KRUEGER #1" sheetId="11" r:id="rId2"/>
    <sheet name="GEARY #6" sheetId="12" r:id="rId3"/>
    <sheet name="SPIES #2" sheetId="15" r:id="rId4"/>
    <sheet name="SPIES #4" sheetId="17" r:id="rId5"/>
    <sheet name="ANGERSTEIN #1" sheetId="13" r:id="rId6"/>
  </sheets>
  <definedNames>
    <definedName name="_xlnm._FilterDatabase" localSheetId="1" hidden="1">'KRUEGER #1'!$A$1:$Z$371</definedName>
    <definedName name="_xlnm.Print_Area" localSheetId="0">'SCHAEFER LSE'!$A$1:$T$5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0" i="13" l="1"/>
  <c r="E281" i="13"/>
  <c r="E282" i="13"/>
  <c r="E283" i="13"/>
  <c r="E284" i="13"/>
  <c r="E285" i="13"/>
  <c r="E286" i="13"/>
  <c r="E287" i="13"/>
  <c r="E288" i="13"/>
  <c r="E28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H261" i="11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H248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E218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H177" i="1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8" i="13"/>
  <c r="E7" i="13"/>
  <c r="H106" i="17"/>
  <c r="H107" i="17"/>
  <c r="H108" i="17"/>
  <c r="H109" i="17"/>
  <c r="H110" i="17"/>
  <c r="H111" i="17"/>
  <c r="H112" i="17"/>
  <c r="H113" i="17"/>
  <c r="H114" i="17"/>
  <c r="H349" i="17"/>
  <c r="H350" i="17"/>
  <c r="H351" i="17"/>
  <c r="H352" i="17"/>
  <c r="H353" i="17"/>
  <c r="H354" i="17"/>
  <c r="H355" i="17"/>
  <c r="H356" i="17"/>
  <c r="H357" i="17"/>
  <c r="H358" i="17"/>
  <c r="H166" i="17"/>
  <c r="H167" i="17"/>
  <c r="H168" i="17"/>
  <c r="H169" i="17"/>
  <c r="H170" i="17"/>
  <c r="H171" i="17"/>
  <c r="H172" i="17"/>
  <c r="H173" i="17"/>
  <c r="H174" i="17"/>
  <c r="H17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7" i="17"/>
  <c r="H306" i="17"/>
  <c r="H305" i="17"/>
  <c r="H304" i="17"/>
  <c r="H303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I22" i="17"/>
  <c r="I23" i="17"/>
  <c r="I24" i="17"/>
  <c r="I25" i="17"/>
  <c r="I26" i="17"/>
  <c r="H96" i="1"/>
  <c r="H65" i="1"/>
  <c r="H64" i="1"/>
  <c r="U64" i="1"/>
  <c r="I65" i="1"/>
  <c r="J65" i="1"/>
  <c r="U65" i="1"/>
  <c r="H66" i="1"/>
  <c r="I66" i="1"/>
  <c r="J66" i="1"/>
  <c r="U66" i="1"/>
  <c r="H67" i="1"/>
  <c r="I67" i="1"/>
  <c r="J67" i="1"/>
  <c r="U67" i="1"/>
  <c r="H68" i="1"/>
  <c r="I68" i="1"/>
  <c r="J68" i="1"/>
  <c r="U68" i="1"/>
  <c r="H69" i="1"/>
  <c r="I69" i="1"/>
  <c r="J69" i="1"/>
  <c r="U69" i="1"/>
  <c r="H70" i="1"/>
  <c r="I70" i="1"/>
  <c r="J70" i="1"/>
  <c r="U70" i="1"/>
  <c r="H71" i="1"/>
  <c r="I71" i="1"/>
  <c r="J71" i="1"/>
  <c r="U71" i="1"/>
  <c r="H72" i="1"/>
  <c r="I72" i="1"/>
  <c r="J72" i="1"/>
  <c r="U72" i="1"/>
  <c r="H73" i="1"/>
  <c r="I73" i="1"/>
  <c r="J73" i="1"/>
  <c r="U73" i="1"/>
  <c r="H74" i="1"/>
  <c r="I74" i="1"/>
  <c r="J74" i="1"/>
  <c r="U74" i="1"/>
  <c r="H75" i="1"/>
  <c r="I75" i="1"/>
  <c r="J75" i="1"/>
  <c r="U75" i="1"/>
  <c r="H76" i="1"/>
  <c r="I76" i="1"/>
  <c r="J76" i="1"/>
  <c r="U76" i="1"/>
  <c r="H77" i="1"/>
  <c r="I77" i="1"/>
  <c r="J77" i="1"/>
  <c r="U77" i="1"/>
  <c r="H78" i="1"/>
  <c r="I78" i="1"/>
  <c r="J78" i="1"/>
  <c r="U78" i="1"/>
  <c r="H79" i="1"/>
  <c r="I79" i="1"/>
  <c r="J79" i="1"/>
  <c r="U79" i="1"/>
  <c r="H80" i="1"/>
  <c r="I80" i="1"/>
  <c r="J80" i="1"/>
  <c r="U80" i="1"/>
  <c r="H81" i="1"/>
  <c r="I81" i="1"/>
  <c r="J81" i="1"/>
  <c r="U81" i="1"/>
  <c r="H82" i="1"/>
  <c r="I82" i="1"/>
  <c r="J82" i="1"/>
  <c r="U82" i="1"/>
  <c r="H83" i="1"/>
  <c r="I83" i="1"/>
  <c r="J83" i="1"/>
  <c r="U83" i="1"/>
  <c r="H84" i="1"/>
  <c r="I84" i="1"/>
  <c r="J84" i="1"/>
  <c r="U84" i="1"/>
  <c r="H85" i="1"/>
  <c r="I85" i="1"/>
  <c r="J85" i="1"/>
  <c r="U85" i="1"/>
  <c r="H86" i="1"/>
  <c r="I86" i="1"/>
  <c r="J86" i="1"/>
  <c r="U86" i="1"/>
  <c r="H87" i="1"/>
  <c r="I87" i="1"/>
  <c r="J87" i="1"/>
  <c r="U87" i="1"/>
  <c r="H88" i="1"/>
  <c r="I88" i="1"/>
  <c r="J88" i="1"/>
  <c r="U88" i="1"/>
  <c r="H89" i="1"/>
  <c r="I89" i="1"/>
  <c r="J89" i="1"/>
  <c r="U89" i="1"/>
  <c r="H90" i="1"/>
  <c r="I90" i="1"/>
  <c r="J90" i="1"/>
  <c r="U90" i="1"/>
  <c r="H91" i="1"/>
  <c r="I91" i="1"/>
  <c r="J91" i="1"/>
  <c r="U91" i="1"/>
  <c r="H92" i="1"/>
  <c r="I92" i="1"/>
  <c r="J92" i="1"/>
  <c r="U92" i="1"/>
  <c r="H93" i="1"/>
  <c r="I93" i="1"/>
  <c r="J93" i="1"/>
  <c r="U93" i="1"/>
  <c r="H94" i="1"/>
  <c r="I94" i="1"/>
  <c r="J94" i="1"/>
  <c r="U94" i="1"/>
  <c r="H95" i="1"/>
  <c r="I95" i="1"/>
  <c r="J95" i="1"/>
  <c r="U95" i="1"/>
  <c r="I96" i="1"/>
  <c r="J96" i="1"/>
  <c r="U96" i="1"/>
  <c r="H97" i="1"/>
  <c r="I97" i="1"/>
  <c r="U97" i="1"/>
  <c r="H98" i="1"/>
  <c r="U98" i="1"/>
  <c r="H99" i="1"/>
  <c r="U99" i="1"/>
  <c r="H100" i="1"/>
  <c r="U100" i="1"/>
  <c r="H101" i="1"/>
  <c r="U101" i="1"/>
  <c r="H102" i="1"/>
  <c r="U102" i="1"/>
  <c r="H103" i="1"/>
  <c r="U103" i="1"/>
  <c r="H104" i="1"/>
  <c r="U104" i="1"/>
  <c r="H105" i="1"/>
  <c r="U105" i="1"/>
  <c r="H106" i="1"/>
  <c r="U106" i="1"/>
  <c r="H107" i="1"/>
  <c r="U107" i="1"/>
  <c r="H108" i="1"/>
  <c r="U108" i="1"/>
  <c r="H109" i="1"/>
  <c r="U109" i="1"/>
  <c r="H110" i="1"/>
  <c r="U110" i="1"/>
  <c r="H111" i="1"/>
  <c r="U111" i="1"/>
  <c r="H112" i="1"/>
  <c r="U112" i="1"/>
  <c r="H113" i="1"/>
  <c r="U113" i="1"/>
  <c r="H114" i="1"/>
  <c r="U114" i="1"/>
  <c r="H115" i="1"/>
  <c r="U115" i="1"/>
  <c r="H116" i="1"/>
  <c r="U116" i="1"/>
  <c r="H117" i="1"/>
  <c r="I117" i="1"/>
  <c r="J117" i="1"/>
  <c r="U117" i="1"/>
  <c r="H118" i="1"/>
  <c r="I118" i="1"/>
  <c r="J118" i="1"/>
  <c r="U118" i="1"/>
  <c r="H119" i="1"/>
  <c r="U119" i="1"/>
  <c r="H120" i="1"/>
  <c r="I120" i="1"/>
  <c r="J120" i="1"/>
  <c r="U120" i="1"/>
  <c r="H121" i="1"/>
  <c r="U121" i="1"/>
  <c r="H122" i="1"/>
  <c r="I122" i="1"/>
  <c r="J122" i="1"/>
  <c r="U122" i="1"/>
  <c r="H123" i="1"/>
  <c r="I123" i="1"/>
  <c r="J123" i="1"/>
  <c r="U123" i="1"/>
  <c r="H124" i="1"/>
  <c r="U124" i="1"/>
  <c r="H125" i="1"/>
  <c r="U125" i="1"/>
  <c r="H126" i="1"/>
  <c r="U126" i="1"/>
  <c r="H127" i="1"/>
  <c r="U127" i="1"/>
  <c r="H128" i="1"/>
  <c r="U128" i="1"/>
  <c r="H129" i="1"/>
  <c r="U129" i="1"/>
  <c r="H130" i="1"/>
  <c r="U130" i="1"/>
  <c r="H131" i="1"/>
  <c r="U131" i="1"/>
  <c r="H132" i="1"/>
  <c r="U132" i="1"/>
  <c r="H133" i="1"/>
  <c r="U133" i="1"/>
  <c r="H134" i="1"/>
  <c r="U134" i="1"/>
  <c r="H135" i="1"/>
  <c r="I135" i="1"/>
  <c r="J135" i="1"/>
  <c r="U135" i="1"/>
  <c r="H136" i="1"/>
  <c r="I136" i="1"/>
  <c r="J136" i="1"/>
  <c r="U136" i="1"/>
  <c r="H137" i="1"/>
  <c r="I137" i="1"/>
  <c r="J137" i="1"/>
  <c r="U137" i="1"/>
  <c r="H138" i="1"/>
  <c r="I138" i="1"/>
  <c r="J138" i="1"/>
  <c r="U138" i="1"/>
  <c r="H139" i="1"/>
  <c r="I139" i="1"/>
  <c r="J139" i="1"/>
  <c r="U139" i="1"/>
  <c r="H140" i="1"/>
  <c r="I140" i="1"/>
  <c r="J140" i="1"/>
  <c r="U140" i="1"/>
  <c r="H141" i="1"/>
  <c r="I141" i="1"/>
  <c r="J141" i="1"/>
  <c r="U141" i="1"/>
  <c r="H142" i="1"/>
  <c r="I142" i="1"/>
  <c r="J142" i="1"/>
  <c r="U142" i="1"/>
  <c r="H143" i="1"/>
  <c r="I143" i="1"/>
  <c r="J143" i="1"/>
  <c r="U143" i="1"/>
  <c r="H144" i="1"/>
  <c r="I144" i="1"/>
  <c r="J144" i="1"/>
  <c r="U144" i="1"/>
  <c r="H145" i="1"/>
  <c r="I145" i="1"/>
  <c r="J145" i="1"/>
  <c r="U145" i="1"/>
  <c r="H146" i="1"/>
  <c r="I146" i="1"/>
  <c r="J146" i="1"/>
  <c r="U146" i="1"/>
  <c r="H147" i="1"/>
  <c r="I147" i="1"/>
  <c r="J147" i="1"/>
  <c r="U147" i="1"/>
  <c r="H148" i="1"/>
  <c r="I148" i="1"/>
  <c r="J148" i="1"/>
  <c r="U148" i="1"/>
  <c r="H149" i="1"/>
  <c r="U149" i="1"/>
  <c r="H150" i="1"/>
  <c r="I150" i="1"/>
  <c r="J150" i="1"/>
  <c r="U150" i="1"/>
  <c r="H151" i="1"/>
  <c r="I151" i="1"/>
  <c r="J151" i="1"/>
  <c r="U151" i="1"/>
  <c r="H152" i="1"/>
  <c r="I152" i="1"/>
  <c r="J152" i="1"/>
  <c r="U152" i="1"/>
  <c r="H153" i="1"/>
  <c r="I153" i="1"/>
  <c r="J153" i="1"/>
  <c r="U153" i="1"/>
  <c r="H154" i="1"/>
  <c r="I154" i="1"/>
  <c r="J154" i="1"/>
  <c r="U154" i="1"/>
  <c r="H155" i="1"/>
  <c r="I155" i="1"/>
  <c r="J155" i="1"/>
  <c r="U155" i="1"/>
  <c r="H156" i="1"/>
  <c r="I156" i="1"/>
  <c r="J156" i="1"/>
  <c r="U156" i="1"/>
  <c r="H157" i="1"/>
  <c r="I157" i="1"/>
  <c r="J157" i="1"/>
  <c r="U157" i="1"/>
  <c r="H158" i="1"/>
  <c r="I158" i="1"/>
  <c r="J158" i="1"/>
  <c r="U158" i="1"/>
  <c r="H159" i="1"/>
  <c r="I159" i="1"/>
  <c r="J159" i="1"/>
  <c r="U159" i="1"/>
  <c r="H160" i="1"/>
  <c r="I160" i="1"/>
  <c r="J160" i="1"/>
  <c r="U160" i="1"/>
  <c r="H161" i="1"/>
  <c r="I161" i="1"/>
  <c r="J161" i="1"/>
  <c r="U161" i="1"/>
  <c r="H162" i="1"/>
  <c r="I162" i="1"/>
  <c r="J162" i="1"/>
  <c r="U162" i="1"/>
  <c r="H163" i="1"/>
  <c r="I163" i="1"/>
  <c r="J163" i="1"/>
  <c r="U163" i="1"/>
  <c r="H164" i="1"/>
  <c r="I164" i="1"/>
  <c r="J164" i="1"/>
  <c r="U164" i="1"/>
  <c r="H165" i="1"/>
  <c r="I165" i="1"/>
  <c r="J165" i="1"/>
  <c r="U165" i="1"/>
  <c r="H166" i="1"/>
  <c r="I166" i="1"/>
  <c r="J166" i="1"/>
  <c r="U166" i="1"/>
  <c r="H167" i="1"/>
  <c r="I167" i="1"/>
  <c r="J167" i="1"/>
  <c r="U167" i="1"/>
  <c r="H168" i="1"/>
  <c r="I168" i="1"/>
  <c r="J168" i="1"/>
  <c r="U168" i="1"/>
  <c r="H169" i="1"/>
  <c r="I169" i="1"/>
  <c r="J169" i="1"/>
  <c r="U169" i="1"/>
  <c r="H170" i="1"/>
  <c r="I170" i="1"/>
  <c r="J170" i="1"/>
  <c r="U170" i="1"/>
  <c r="H171" i="1"/>
  <c r="I171" i="1"/>
  <c r="J171" i="1"/>
  <c r="U171" i="1"/>
  <c r="H172" i="1"/>
  <c r="I172" i="1"/>
  <c r="J172" i="1"/>
  <c r="U172" i="1"/>
  <c r="H173" i="1"/>
  <c r="I173" i="1"/>
  <c r="J173" i="1"/>
  <c r="U173" i="1"/>
  <c r="H174" i="1"/>
  <c r="I174" i="1"/>
  <c r="J174" i="1"/>
  <c r="U174" i="1"/>
  <c r="H175" i="1"/>
  <c r="I175" i="1"/>
  <c r="J175" i="1"/>
  <c r="U175" i="1"/>
  <c r="H176" i="1"/>
  <c r="I176" i="1"/>
  <c r="J176" i="1"/>
  <c r="U176" i="1"/>
  <c r="I177" i="1"/>
  <c r="J177" i="1"/>
  <c r="U177" i="1"/>
  <c r="H178" i="1"/>
  <c r="I178" i="1"/>
  <c r="J178" i="1"/>
  <c r="U178" i="1"/>
  <c r="H179" i="1"/>
  <c r="I179" i="1"/>
  <c r="J179" i="1"/>
  <c r="U179" i="1"/>
  <c r="H180" i="1"/>
  <c r="U180" i="1"/>
  <c r="H181" i="1"/>
  <c r="I181" i="1"/>
  <c r="J181" i="1"/>
  <c r="U181" i="1"/>
  <c r="H182" i="1"/>
  <c r="U182" i="1"/>
  <c r="H183" i="1"/>
  <c r="I183" i="1"/>
  <c r="J183" i="1"/>
  <c r="U183" i="1"/>
  <c r="H184" i="1"/>
  <c r="I184" i="1"/>
  <c r="J184" i="1"/>
  <c r="U184" i="1"/>
  <c r="H185" i="1"/>
  <c r="U185" i="1"/>
  <c r="H186" i="1"/>
  <c r="I186" i="1"/>
  <c r="J186" i="1"/>
  <c r="U186" i="1"/>
  <c r="H187" i="1"/>
  <c r="U187" i="1"/>
  <c r="H188" i="1"/>
  <c r="I188" i="1"/>
  <c r="J188" i="1"/>
  <c r="U188" i="1"/>
  <c r="H189" i="1"/>
  <c r="U189" i="1"/>
  <c r="H190" i="1"/>
  <c r="I190" i="1"/>
  <c r="J190" i="1"/>
  <c r="U190" i="1"/>
  <c r="H191" i="1"/>
  <c r="U191" i="1"/>
  <c r="H192" i="1"/>
  <c r="I192" i="1"/>
  <c r="J192" i="1"/>
  <c r="U192" i="1"/>
  <c r="H193" i="1"/>
  <c r="I193" i="1"/>
  <c r="J193" i="1"/>
  <c r="U193" i="1"/>
  <c r="H194" i="1"/>
  <c r="U194" i="1"/>
  <c r="H195" i="1"/>
  <c r="I195" i="1"/>
  <c r="J195" i="1"/>
  <c r="U195" i="1"/>
  <c r="H196" i="1"/>
  <c r="U196" i="1"/>
  <c r="H197" i="1"/>
  <c r="U197" i="1"/>
  <c r="H198" i="1"/>
  <c r="U198" i="1"/>
  <c r="H199" i="1"/>
  <c r="I199" i="1"/>
  <c r="J199" i="1"/>
  <c r="U199" i="1"/>
  <c r="H200" i="1"/>
  <c r="U200" i="1"/>
  <c r="H201" i="1"/>
  <c r="I201" i="1"/>
  <c r="J201" i="1"/>
  <c r="U201" i="1"/>
  <c r="H202" i="1"/>
  <c r="U202" i="1"/>
  <c r="H203" i="1"/>
  <c r="I203" i="1"/>
  <c r="J203" i="1"/>
  <c r="U203" i="1"/>
  <c r="H204" i="1"/>
  <c r="U204" i="1"/>
  <c r="H205" i="1"/>
  <c r="I205" i="1"/>
  <c r="J205" i="1"/>
  <c r="U205" i="1"/>
  <c r="H206" i="1"/>
  <c r="I206" i="1"/>
  <c r="J206" i="1"/>
  <c r="U206" i="1"/>
  <c r="H207" i="1"/>
  <c r="U207" i="1"/>
  <c r="H208" i="1"/>
  <c r="I208" i="1"/>
  <c r="J208" i="1"/>
  <c r="U208" i="1"/>
  <c r="H209" i="1"/>
  <c r="U209" i="1"/>
  <c r="H210" i="1"/>
  <c r="I210" i="1"/>
  <c r="J210" i="1"/>
  <c r="U210" i="1"/>
  <c r="H211" i="1"/>
  <c r="U211" i="1"/>
  <c r="H212" i="1"/>
  <c r="I212" i="1"/>
  <c r="J212" i="1"/>
  <c r="U212" i="1"/>
  <c r="H213" i="1"/>
  <c r="U213" i="1"/>
  <c r="H214" i="1"/>
  <c r="I214" i="1"/>
  <c r="J214" i="1"/>
  <c r="U214" i="1"/>
  <c r="H215" i="1"/>
  <c r="U215" i="1"/>
  <c r="H216" i="1"/>
  <c r="I216" i="1"/>
  <c r="J216" i="1"/>
  <c r="U216" i="1"/>
  <c r="H217" i="1"/>
  <c r="U217" i="1"/>
  <c r="H218" i="1"/>
  <c r="I218" i="1"/>
  <c r="J218" i="1"/>
  <c r="U218" i="1"/>
  <c r="H219" i="1"/>
  <c r="U219" i="1"/>
  <c r="H220" i="1"/>
  <c r="I220" i="1"/>
  <c r="J220" i="1"/>
  <c r="U220" i="1"/>
  <c r="H221" i="1"/>
  <c r="U221" i="1"/>
  <c r="H222" i="1"/>
  <c r="I222" i="1"/>
  <c r="J222" i="1"/>
  <c r="U222" i="1"/>
  <c r="H223" i="1"/>
  <c r="U223" i="1"/>
  <c r="H224" i="1"/>
  <c r="I224" i="1"/>
  <c r="J224" i="1"/>
  <c r="U224" i="1"/>
  <c r="H225" i="1"/>
  <c r="U225" i="1"/>
  <c r="H226" i="1"/>
  <c r="I226" i="1"/>
  <c r="J226" i="1"/>
  <c r="U226" i="1"/>
  <c r="H227" i="1"/>
  <c r="U227" i="1"/>
  <c r="H228" i="1"/>
  <c r="I228" i="1"/>
  <c r="J228" i="1"/>
  <c r="U228" i="1"/>
  <c r="H229" i="1"/>
  <c r="U229" i="1"/>
  <c r="H230" i="1"/>
  <c r="I230" i="1"/>
  <c r="J230" i="1"/>
  <c r="U230" i="1"/>
  <c r="H231" i="1"/>
  <c r="U231" i="1"/>
  <c r="H232" i="1"/>
  <c r="I232" i="1"/>
  <c r="J232" i="1"/>
  <c r="U232" i="1"/>
  <c r="H233" i="1"/>
  <c r="U233" i="1"/>
  <c r="H234" i="1"/>
  <c r="I234" i="1"/>
  <c r="J234" i="1"/>
  <c r="U234" i="1"/>
  <c r="H235" i="1"/>
  <c r="U235" i="1"/>
  <c r="H236" i="1"/>
  <c r="I236" i="1"/>
  <c r="J236" i="1"/>
  <c r="U236" i="1"/>
  <c r="H237" i="1"/>
  <c r="U237" i="1"/>
  <c r="H238" i="1"/>
  <c r="I238" i="1"/>
  <c r="J238" i="1"/>
  <c r="U238" i="1"/>
  <c r="H239" i="1"/>
  <c r="U239" i="1"/>
  <c r="H240" i="1"/>
  <c r="I240" i="1"/>
  <c r="J240" i="1"/>
  <c r="U240" i="1"/>
  <c r="H241" i="1"/>
  <c r="U241" i="1"/>
  <c r="H242" i="1"/>
  <c r="I242" i="1"/>
  <c r="J242" i="1"/>
  <c r="U242" i="1"/>
  <c r="H243" i="1"/>
  <c r="U243" i="1"/>
  <c r="H244" i="1"/>
  <c r="I244" i="1"/>
  <c r="J244" i="1"/>
  <c r="U244" i="1"/>
  <c r="H245" i="1"/>
  <c r="U245" i="1"/>
  <c r="H246" i="1"/>
  <c r="I246" i="1"/>
  <c r="J246" i="1"/>
  <c r="U246" i="1"/>
  <c r="H247" i="1"/>
  <c r="U247" i="1"/>
  <c r="H248" i="1"/>
  <c r="I248" i="1"/>
  <c r="J248" i="1"/>
  <c r="U248" i="1"/>
  <c r="H249" i="1"/>
  <c r="U249" i="1"/>
  <c r="H250" i="1"/>
  <c r="I250" i="1"/>
  <c r="J250" i="1"/>
  <c r="U250" i="1"/>
  <c r="H251" i="1"/>
  <c r="U251" i="1"/>
  <c r="H252" i="1"/>
  <c r="I252" i="1"/>
  <c r="J252" i="1"/>
  <c r="U252" i="1"/>
  <c r="H253" i="1"/>
  <c r="U253" i="1"/>
  <c r="H254" i="1"/>
  <c r="I254" i="1"/>
  <c r="J254" i="1"/>
  <c r="U254" i="1"/>
  <c r="H255" i="1"/>
  <c r="U255" i="1"/>
  <c r="H256" i="1"/>
  <c r="I256" i="1"/>
  <c r="J256" i="1"/>
  <c r="U256" i="1"/>
  <c r="H257" i="1"/>
  <c r="U257" i="1"/>
  <c r="H258" i="1"/>
  <c r="I258" i="1"/>
  <c r="J258" i="1"/>
  <c r="U258" i="1"/>
  <c r="H259" i="1"/>
  <c r="U259" i="1"/>
  <c r="H260" i="1"/>
  <c r="I260" i="1"/>
  <c r="J260" i="1"/>
  <c r="U260" i="1"/>
  <c r="H261" i="1"/>
  <c r="U261" i="1"/>
  <c r="H262" i="1"/>
  <c r="I262" i="1"/>
  <c r="J262" i="1"/>
  <c r="U262" i="1"/>
  <c r="H263" i="1"/>
  <c r="U263" i="1"/>
  <c r="H264" i="1"/>
  <c r="I264" i="1"/>
  <c r="J264" i="1"/>
  <c r="U264" i="1"/>
  <c r="H265" i="1"/>
  <c r="U265" i="1"/>
  <c r="H266" i="1"/>
  <c r="I266" i="1"/>
  <c r="J266" i="1"/>
  <c r="U266" i="1"/>
  <c r="H267" i="1"/>
  <c r="U267" i="1"/>
  <c r="H268" i="1"/>
  <c r="I268" i="1"/>
  <c r="J268" i="1"/>
  <c r="U268" i="1"/>
  <c r="H269" i="1"/>
  <c r="U269" i="1"/>
  <c r="H270" i="1"/>
  <c r="I270" i="1"/>
  <c r="J270" i="1"/>
  <c r="U270" i="1"/>
  <c r="H271" i="1"/>
  <c r="U271" i="1"/>
  <c r="H272" i="1"/>
  <c r="I272" i="1"/>
  <c r="J272" i="1"/>
  <c r="U272" i="1"/>
  <c r="H273" i="1"/>
  <c r="U273" i="1"/>
  <c r="H274" i="1"/>
  <c r="I274" i="1"/>
  <c r="J274" i="1"/>
  <c r="U274" i="1"/>
  <c r="H275" i="1"/>
  <c r="U275" i="1"/>
  <c r="H276" i="1"/>
  <c r="I276" i="1"/>
  <c r="J276" i="1"/>
  <c r="U276" i="1"/>
  <c r="H277" i="1"/>
  <c r="I277" i="1"/>
  <c r="J277" i="1"/>
  <c r="U277" i="1"/>
  <c r="H278" i="1"/>
  <c r="U278" i="1"/>
  <c r="H279" i="1"/>
  <c r="I279" i="1"/>
  <c r="J279" i="1"/>
  <c r="U279" i="1"/>
  <c r="H280" i="1"/>
  <c r="U280" i="1"/>
  <c r="H281" i="1"/>
  <c r="I281" i="1"/>
  <c r="J281" i="1"/>
  <c r="U281" i="1"/>
  <c r="H282" i="1"/>
  <c r="U282" i="1"/>
  <c r="H283" i="1"/>
  <c r="I283" i="1"/>
  <c r="J283" i="1"/>
  <c r="U283" i="1"/>
  <c r="H284" i="1"/>
  <c r="U284" i="1"/>
  <c r="H285" i="1"/>
  <c r="I285" i="1"/>
  <c r="J285" i="1"/>
  <c r="U285" i="1"/>
  <c r="H286" i="1"/>
  <c r="U286" i="1"/>
  <c r="H287" i="1"/>
  <c r="I287" i="1"/>
  <c r="J287" i="1"/>
  <c r="U287" i="1"/>
  <c r="H288" i="1"/>
  <c r="U288" i="1"/>
  <c r="H289" i="1"/>
  <c r="I289" i="1"/>
  <c r="J289" i="1"/>
  <c r="U289" i="1"/>
  <c r="H290" i="1"/>
  <c r="U290" i="1"/>
  <c r="H291" i="1"/>
  <c r="I291" i="1"/>
  <c r="J291" i="1"/>
  <c r="U291" i="1"/>
  <c r="H292" i="1"/>
  <c r="U292" i="1"/>
  <c r="H293" i="1"/>
  <c r="I293" i="1"/>
  <c r="J293" i="1"/>
  <c r="U293" i="1"/>
  <c r="H294" i="1"/>
  <c r="U294" i="1"/>
  <c r="H295" i="1"/>
  <c r="I295" i="1"/>
  <c r="J295" i="1"/>
  <c r="U295" i="1"/>
  <c r="H296" i="1"/>
  <c r="U296" i="1"/>
  <c r="H297" i="1"/>
  <c r="I297" i="1"/>
  <c r="J297" i="1"/>
  <c r="U297" i="1"/>
  <c r="H298" i="1"/>
  <c r="U298" i="1"/>
  <c r="H299" i="1"/>
  <c r="I299" i="1"/>
  <c r="J299" i="1"/>
  <c r="U299" i="1"/>
  <c r="H300" i="1"/>
  <c r="U300" i="1"/>
  <c r="H301" i="1"/>
  <c r="I301" i="1"/>
  <c r="J301" i="1"/>
  <c r="U301" i="1"/>
  <c r="H302" i="1"/>
  <c r="U302" i="1"/>
  <c r="H303" i="1"/>
  <c r="I303" i="1"/>
  <c r="J303" i="1"/>
  <c r="U303" i="1"/>
  <c r="H304" i="1"/>
  <c r="U304" i="1"/>
  <c r="H305" i="1"/>
  <c r="I305" i="1"/>
  <c r="J305" i="1"/>
  <c r="U305" i="1"/>
  <c r="H306" i="1"/>
  <c r="U306" i="1"/>
  <c r="H307" i="1"/>
  <c r="I307" i="1"/>
  <c r="J307" i="1"/>
  <c r="U307" i="1"/>
  <c r="H308" i="1"/>
  <c r="U308" i="1"/>
  <c r="H309" i="1"/>
  <c r="I309" i="1"/>
  <c r="J309" i="1"/>
  <c r="U309" i="1"/>
  <c r="H310" i="1"/>
  <c r="U310" i="1"/>
  <c r="H311" i="1"/>
  <c r="I311" i="1"/>
  <c r="J311" i="1"/>
  <c r="U311" i="1"/>
  <c r="H312" i="1"/>
  <c r="U312" i="1"/>
  <c r="H313" i="1"/>
  <c r="I313" i="1"/>
  <c r="J313" i="1"/>
  <c r="U313" i="1"/>
  <c r="H314" i="1"/>
  <c r="I314" i="1"/>
  <c r="J314" i="1"/>
  <c r="U314" i="1"/>
  <c r="H315" i="1"/>
  <c r="I315" i="1"/>
  <c r="J315" i="1"/>
  <c r="U315" i="1"/>
  <c r="H316" i="1"/>
  <c r="I316" i="1"/>
  <c r="J316" i="1"/>
  <c r="U316" i="1"/>
  <c r="H317" i="1"/>
  <c r="I317" i="1"/>
  <c r="J317" i="1"/>
  <c r="U317" i="1"/>
  <c r="H318" i="1"/>
  <c r="I318" i="1"/>
  <c r="J318" i="1"/>
  <c r="U318" i="1"/>
  <c r="H319" i="1"/>
  <c r="I319" i="1"/>
  <c r="J319" i="1"/>
  <c r="U319" i="1"/>
  <c r="H320" i="1"/>
  <c r="I320" i="1"/>
  <c r="J320" i="1"/>
  <c r="U320" i="1"/>
  <c r="H321" i="1"/>
  <c r="I321" i="1"/>
  <c r="J321" i="1"/>
  <c r="U321" i="1"/>
  <c r="H322" i="1"/>
  <c r="I322" i="1"/>
  <c r="J322" i="1"/>
  <c r="U322" i="1"/>
  <c r="H323" i="1"/>
  <c r="I323" i="1"/>
  <c r="J323" i="1"/>
  <c r="U323" i="1"/>
  <c r="H324" i="1"/>
  <c r="U324" i="1"/>
  <c r="H325" i="1"/>
  <c r="I325" i="1"/>
  <c r="J325" i="1"/>
  <c r="U325" i="1"/>
  <c r="H326" i="1"/>
  <c r="U326" i="1"/>
  <c r="H327" i="1"/>
  <c r="I327" i="1"/>
  <c r="J327" i="1"/>
  <c r="U327" i="1"/>
  <c r="H328" i="1"/>
  <c r="U328" i="1"/>
  <c r="H329" i="1"/>
  <c r="I329" i="1"/>
  <c r="J329" i="1"/>
  <c r="U329" i="1"/>
  <c r="H330" i="1"/>
  <c r="U330" i="1"/>
  <c r="H331" i="1"/>
  <c r="I331" i="1"/>
  <c r="J331" i="1"/>
  <c r="U331" i="1"/>
  <c r="H332" i="1"/>
  <c r="U332" i="1"/>
  <c r="H333" i="1"/>
  <c r="I333" i="1"/>
  <c r="J333" i="1"/>
  <c r="U333" i="1"/>
  <c r="H334" i="1"/>
  <c r="U334" i="1"/>
  <c r="H335" i="1"/>
  <c r="I335" i="1"/>
  <c r="J335" i="1"/>
  <c r="U335" i="1"/>
  <c r="H336" i="1"/>
  <c r="U336" i="1"/>
  <c r="H337" i="1"/>
  <c r="I337" i="1"/>
  <c r="J337" i="1"/>
  <c r="U337" i="1"/>
  <c r="H338" i="1"/>
  <c r="U338" i="1"/>
  <c r="H339" i="1"/>
  <c r="I339" i="1"/>
  <c r="J339" i="1"/>
  <c r="U339" i="1"/>
  <c r="H340" i="1"/>
  <c r="U340" i="1"/>
  <c r="H341" i="1"/>
  <c r="I341" i="1"/>
  <c r="J341" i="1"/>
  <c r="U341" i="1"/>
  <c r="H342" i="1"/>
  <c r="U342" i="1"/>
  <c r="H343" i="1"/>
  <c r="I343" i="1"/>
  <c r="J343" i="1"/>
  <c r="U343" i="1"/>
  <c r="H344" i="1"/>
  <c r="U344" i="1"/>
  <c r="H345" i="1"/>
  <c r="I345" i="1"/>
  <c r="J345" i="1"/>
  <c r="U345" i="1"/>
  <c r="H346" i="1"/>
  <c r="U346" i="1"/>
  <c r="H347" i="1"/>
  <c r="I347" i="1"/>
  <c r="J347" i="1"/>
  <c r="U347" i="1"/>
  <c r="H348" i="1"/>
  <c r="U348" i="1"/>
  <c r="H349" i="1"/>
  <c r="I349" i="1"/>
  <c r="J349" i="1"/>
  <c r="U349" i="1"/>
  <c r="H350" i="1"/>
  <c r="U350" i="1"/>
  <c r="H351" i="1"/>
  <c r="I351" i="1"/>
  <c r="J351" i="1"/>
  <c r="U351" i="1"/>
  <c r="H352" i="1"/>
  <c r="U352" i="1"/>
  <c r="H353" i="1"/>
  <c r="I353" i="1"/>
  <c r="J353" i="1"/>
  <c r="U353" i="1"/>
  <c r="H354" i="1"/>
  <c r="U354" i="1"/>
  <c r="H355" i="1"/>
  <c r="I355" i="1"/>
  <c r="J355" i="1"/>
  <c r="U355" i="1"/>
  <c r="H356" i="1"/>
  <c r="U356" i="1"/>
  <c r="H357" i="1"/>
  <c r="I357" i="1"/>
  <c r="J357" i="1"/>
  <c r="U357" i="1"/>
  <c r="H358" i="1"/>
  <c r="U358" i="1"/>
  <c r="H359" i="1"/>
  <c r="I359" i="1"/>
  <c r="J359" i="1"/>
  <c r="U359" i="1"/>
  <c r="H360" i="1"/>
  <c r="U360" i="1"/>
  <c r="H361" i="1"/>
  <c r="I361" i="1"/>
  <c r="J361" i="1"/>
  <c r="U361" i="1"/>
  <c r="H362" i="1"/>
  <c r="U362" i="1"/>
  <c r="H363" i="1"/>
  <c r="I363" i="1"/>
  <c r="J363" i="1"/>
  <c r="U363" i="1"/>
  <c r="H364" i="1"/>
  <c r="U364" i="1"/>
  <c r="H365" i="1"/>
  <c r="I365" i="1"/>
  <c r="J365" i="1"/>
  <c r="U365" i="1"/>
  <c r="H366" i="1"/>
  <c r="U366" i="1"/>
  <c r="H367" i="1"/>
  <c r="I367" i="1"/>
  <c r="J367" i="1"/>
  <c r="U367" i="1"/>
  <c r="H368" i="1"/>
  <c r="U368" i="1"/>
  <c r="H369" i="1"/>
  <c r="I369" i="1"/>
  <c r="J369" i="1"/>
  <c r="U369" i="1"/>
  <c r="H370" i="1"/>
  <c r="I370" i="1"/>
  <c r="J370" i="1"/>
  <c r="U370" i="1"/>
  <c r="H371" i="1"/>
  <c r="I371" i="1"/>
  <c r="U366" i="11"/>
  <c r="E7" i="15"/>
  <c r="P7" i="15"/>
  <c r="F7" i="15"/>
  <c r="X7" i="15"/>
  <c r="Y7" i="15"/>
  <c r="X8" i="15"/>
  <c r="Y8" i="15"/>
  <c r="E8" i="15"/>
  <c r="P8" i="15"/>
  <c r="F8" i="15"/>
  <c r="E9" i="15"/>
  <c r="P9" i="15"/>
  <c r="F9" i="15"/>
  <c r="X9" i="15"/>
  <c r="E10" i="15"/>
  <c r="P10" i="15"/>
  <c r="X10" i="15"/>
  <c r="E11" i="15"/>
  <c r="P11" i="15"/>
  <c r="X11" i="15"/>
  <c r="E12" i="15"/>
  <c r="P12" i="15"/>
  <c r="X12" i="15"/>
  <c r="E13" i="15"/>
  <c r="P13" i="15"/>
  <c r="X13" i="15"/>
  <c r="E14" i="15"/>
  <c r="P14" i="15"/>
  <c r="X14" i="15"/>
  <c r="E15" i="15"/>
  <c r="P15" i="15"/>
  <c r="X15" i="15"/>
  <c r="E16" i="15"/>
  <c r="P16" i="15"/>
  <c r="X16" i="15"/>
  <c r="E17" i="15"/>
  <c r="P17" i="15"/>
  <c r="X17" i="15"/>
  <c r="E18" i="15"/>
  <c r="P18" i="15"/>
  <c r="X18" i="15"/>
  <c r="E19" i="15"/>
  <c r="P19" i="15"/>
  <c r="X19" i="15"/>
  <c r="E20" i="15"/>
  <c r="P20" i="15"/>
  <c r="X20" i="15"/>
  <c r="E21" i="15"/>
  <c r="P21" i="15"/>
  <c r="X21" i="15"/>
  <c r="E22" i="15"/>
  <c r="P22" i="15"/>
  <c r="X22" i="15"/>
  <c r="E23" i="15"/>
  <c r="P23" i="15"/>
  <c r="X23" i="15"/>
  <c r="E24" i="15"/>
  <c r="P24" i="15"/>
  <c r="X24" i="15"/>
  <c r="E25" i="15"/>
  <c r="P25" i="15"/>
  <c r="X25" i="15"/>
  <c r="E26" i="15"/>
  <c r="P26" i="15"/>
  <c r="X26" i="15"/>
  <c r="E27" i="15"/>
  <c r="P27" i="15"/>
  <c r="X27" i="15"/>
  <c r="E28" i="15"/>
  <c r="P28" i="15"/>
  <c r="X28" i="15"/>
  <c r="E29" i="15"/>
  <c r="P29" i="15"/>
  <c r="X29" i="15"/>
  <c r="E30" i="15"/>
  <c r="P30" i="15"/>
  <c r="X30" i="15"/>
  <c r="E31" i="15"/>
  <c r="P31" i="15"/>
  <c r="X31" i="15"/>
  <c r="E32" i="15"/>
  <c r="P32" i="15"/>
  <c r="X32" i="15"/>
  <c r="E33" i="15"/>
  <c r="P33" i="15"/>
  <c r="X33" i="15"/>
  <c r="E34" i="15"/>
  <c r="P34" i="15"/>
  <c r="X34" i="15"/>
  <c r="E35" i="15"/>
  <c r="P35" i="15"/>
  <c r="X35" i="15"/>
  <c r="E36" i="15"/>
  <c r="P36" i="15"/>
  <c r="X36" i="15"/>
  <c r="E37" i="15"/>
  <c r="P37" i="15"/>
  <c r="X37" i="15"/>
  <c r="E38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I378" i="15"/>
  <c r="X38" i="15"/>
  <c r="E39" i="15"/>
  <c r="X39" i="15"/>
  <c r="E40" i="15"/>
  <c r="X40" i="15"/>
  <c r="E41" i="15"/>
  <c r="X41" i="15"/>
  <c r="E42" i="15"/>
  <c r="X42" i="15"/>
  <c r="E43" i="15"/>
  <c r="X43" i="15"/>
  <c r="E44" i="15"/>
  <c r="X44" i="15"/>
  <c r="E45" i="15"/>
  <c r="X45" i="15"/>
  <c r="E46" i="15"/>
  <c r="X46" i="15"/>
  <c r="E47" i="15"/>
  <c r="X47" i="15"/>
  <c r="E48" i="15"/>
  <c r="X48" i="15"/>
  <c r="E49" i="15"/>
  <c r="X49" i="15"/>
  <c r="E50" i="15"/>
  <c r="X50" i="15"/>
  <c r="E51" i="15"/>
  <c r="X51" i="15"/>
  <c r="E52" i="15"/>
  <c r="X52" i="15"/>
  <c r="E53" i="15"/>
  <c r="X53" i="15"/>
  <c r="E54" i="15"/>
  <c r="X54" i="15"/>
  <c r="E55" i="15"/>
  <c r="X55" i="15"/>
  <c r="E56" i="15"/>
  <c r="X56" i="15"/>
  <c r="E57" i="15"/>
  <c r="X57" i="15"/>
  <c r="E58" i="15"/>
  <c r="X58" i="15"/>
  <c r="E59" i="15"/>
  <c r="X59" i="15"/>
  <c r="E60" i="15"/>
  <c r="X60" i="15"/>
  <c r="E61" i="15"/>
  <c r="X61" i="15"/>
  <c r="E62" i="15"/>
  <c r="X62" i="15"/>
  <c r="E63" i="15"/>
  <c r="X63" i="15"/>
  <c r="E64" i="15"/>
  <c r="X64" i="15"/>
  <c r="E65" i="15"/>
  <c r="X65" i="15"/>
  <c r="E66" i="15"/>
  <c r="P66" i="15"/>
  <c r="X66" i="15"/>
  <c r="E67" i="15"/>
  <c r="P67" i="15"/>
  <c r="X67" i="15"/>
  <c r="E68" i="15"/>
  <c r="P68" i="15"/>
  <c r="X68" i="15"/>
  <c r="E69" i="15"/>
  <c r="P69" i="15"/>
  <c r="X69" i="15"/>
  <c r="E70" i="15"/>
  <c r="P70" i="15"/>
  <c r="X70" i="15"/>
  <c r="E71" i="15"/>
  <c r="P71" i="15"/>
  <c r="X71" i="15"/>
  <c r="E72" i="15"/>
  <c r="P72" i="15"/>
  <c r="X72" i="15"/>
  <c r="E73" i="15"/>
  <c r="P73" i="15"/>
  <c r="X73" i="15"/>
  <c r="E74" i="15"/>
  <c r="P74" i="15"/>
  <c r="F74" i="15"/>
  <c r="X74" i="15"/>
  <c r="E75" i="15"/>
  <c r="P75" i="15"/>
  <c r="F75" i="15"/>
  <c r="X75" i="15"/>
  <c r="E76" i="15"/>
  <c r="P76" i="15"/>
  <c r="X76" i="15"/>
  <c r="E77" i="15"/>
  <c r="P77" i="15"/>
  <c r="F77" i="15"/>
  <c r="X77" i="15"/>
  <c r="E78" i="15"/>
  <c r="P78" i="15"/>
  <c r="X78" i="15"/>
  <c r="E79" i="15"/>
  <c r="P79" i="15"/>
  <c r="F79" i="15"/>
  <c r="X79" i="15"/>
  <c r="E80" i="15"/>
  <c r="P80" i="15"/>
  <c r="X80" i="15"/>
  <c r="E81" i="15"/>
  <c r="P81" i="15"/>
  <c r="F81" i="15"/>
  <c r="X81" i="15"/>
  <c r="E82" i="15"/>
  <c r="P82" i="15"/>
  <c r="X82" i="15"/>
  <c r="E83" i="15"/>
  <c r="P83" i="15"/>
  <c r="F83" i="15"/>
  <c r="X83" i="15"/>
  <c r="E84" i="15"/>
  <c r="P84" i="15"/>
  <c r="X84" i="15"/>
  <c r="E85" i="15"/>
  <c r="P85" i="15"/>
  <c r="F85" i="15"/>
  <c r="X85" i="15"/>
  <c r="E86" i="15"/>
  <c r="P86" i="15"/>
  <c r="X86" i="15"/>
  <c r="E87" i="15"/>
  <c r="P87" i="15"/>
  <c r="F87" i="15"/>
  <c r="X87" i="15"/>
  <c r="E88" i="15"/>
  <c r="P88" i="15"/>
  <c r="X88" i="15"/>
  <c r="E89" i="15"/>
  <c r="P89" i="15"/>
  <c r="F89" i="15"/>
  <c r="X89" i="15"/>
  <c r="E90" i="15"/>
  <c r="P90" i="15"/>
  <c r="X90" i="15"/>
  <c r="E91" i="15"/>
  <c r="P91" i="15"/>
  <c r="F91" i="15"/>
  <c r="X91" i="15"/>
  <c r="E92" i="15"/>
  <c r="P92" i="15"/>
  <c r="X92" i="15"/>
  <c r="E93" i="15"/>
  <c r="P93" i="15"/>
  <c r="F93" i="15"/>
  <c r="X93" i="15"/>
  <c r="E94" i="15"/>
  <c r="P94" i="15"/>
  <c r="X94" i="15"/>
  <c r="E95" i="15"/>
  <c r="P95" i="15"/>
  <c r="F95" i="15"/>
  <c r="X95" i="15"/>
  <c r="E96" i="15"/>
  <c r="P96" i="15"/>
  <c r="X96" i="15"/>
  <c r="E97" i="15"/>
  <c r="P97" i="15"/>
  <c r="F97" i="15"/>
  <c r="X97" i="15"/>
  <c r="E98" i="15"/>
  <c r="P98" i="15"/>
  <c r="X98" i="15"/>
  <c r="E99" i="15"/>
  <c r="P99" i="15"/>
  <c r="F99" i="15"/>
  <c r="X99" i="15"/>
  <c r="E100" i="15"/>
  <c r="P100" i="15"/>
  <c r="X100" i="15"/>
  <c r="E101" i="15"/>
  <c r="P101" i="15"/>
  <c r="F101" i="15"/>
  <c r="X101" i="15"/>
  <c r="E102" i="15"/>
  <c r="P102" i="15"/>
  <c r="X102" i="15"/>
  <c r="E103" i="15"/>
  <c r="P103" i="15"/>
  <c r="F103" i="15"/>
  <c r="X103" i="15"/>
  <c r="E104" i="15"/>
  <c r="P104" i="15"/>
  <c r="X104" i="15"/>
  <c r="E105" i="15"/>
  <c r="P105" i="15"/>
  <c r="F105" i="15"/>
  <c r="X105" i="15"/>
  <c r="E106" i="15"/>
  <c r="P106" i="15"/>
  <c r="X106" i="15"/>
  <c r="E107" i="15"/>
  <c r="P107" i="15"/>
  <c r="F107" i="15"/>
  <c r="X107" i="15"/>
  <c r="E108" i="15"/>
  <c r="P108" i="15"/>
  <c r="X108" i="15"/>
  <c r="E109" i="15"/>
  <c r="P109" i="15"/>
  <c r="F109" i="15"/>
  <c r="X109" i="15"/>
  <c r="E110" i="15"/>
  <c r="P110" i="15"/>
  <c r="X110" i="15"/>
  <c r="E111" i="15"/>
  <c r="P111" i="15"/>
  <c r="F111" i="15"/>
  <c r="X111" i="15"/>
  <c r="E112" i="15"/>
  <c r="P112" i="15"/>
  <c r="X112" i="15"/>
  <c r="E113" i="15"/>
  <c r="P113" i="15"/>
  <c r="F113" i="15"/>
  <c r="X113" i="15"/>
  <c r="E114" i="15"/>
  <c r="P114" i="15"/>
  <c r="X114" i="15"/>
  <c r="E115" i="15"/>
  <c r="P115" i="15"/>
  <c r="F115" i="15"/>
  <c r="X115" i="15"/>
  <c r="E116" i="15"/>
  <c r="P116" i="15"/>
  <c r="X116" i="15"/>
  <c r="E117" i="15"/>
  <c r="P117" i="15"/>
  <c r="F117" i="15"/>
  <c r="X117" i="15"/>
  <c r="E118" i="15"/>
  <c r="P118" i="15"/>
  <c r="X118" i="15"/>
  <c r="E119" i="15"/>
  <c r="P119" i="15"/>
  <c r="F119" i="15"/>
  <c r="X119" i="15"/>
  <c r="E120" i="15"/>
  <c r="P120" i="15"/>
  <c r="X120" i="15"/>
  <c r="E121" i="15"/>
  <c r="P121" i="15"/>
  <c r="F121" i="15"/>
  <c r="X121" i="15"/>
  <c r="E122" i="15"/>
  <c r="P122" i="15"/>
  <c r="X122" i="15"/>
  <c r="E123" i="15"/>
  <c r="P123" i="15"/>
  <c r="F123" i="15"/>
  <c r="X123" i="15"/>
  <c r="E124" i="15"/>
  <c r="P124" i="15"/>
  <c r="X124" i="15"/>
  <c r="E125" i="15"/>
  <c r="P125" i="15"/>
  <c r="F125" i="15"/>
  <c r="X125" i="15"/>
  <c r="E126" i="15"/>
  <c r="P126" i="15"/>
  <c r="X126" i="15"/>
  <c r="E127" i="15"/>
  <c r="P127" i="15"/>
  <c r="F127" i="15"/>
  <c r="X127" i="15"/>
  <c r="E128" i="15"/>
  <c r="P128" i="15"/>
  <c r="X128" i="15"/>
  <c r="E129" i="15"/>
  <c r="P129" i="15"/>
  <c r="F129" i="15"/>
  <c r="X129" i="15"/>
  <c r="E130" i="15"/>
  <c r="P130" i="15"/>
  <c r="X130" i="15"/>
  <c r="E131" i="15"/>
  <c r="P131" i="15"/>
  <c r="F131" i="15"/>
  <c r="X131" i="15"/>
  <c r="E132" i="15"/>
  <c r="P132" i="15"/>
  <c r="X132" i="15"/>
  <c r="E133" i="15"/>
  <c r="P133" i="15"/>
  <c r="F133" i="15"/>
  <c r="X133" i="15"/>
  <c r="E134" i="15"/>
  <c r="P134" i="15"/>
  <c r="X134" i="15"/>
  <c r="E135" i="15"/>
  <c r="P135" i="15"/>
  <c r="F135" i="15"/>
  <c r="X135" i="15"/>
  <c r="E136" i="15"/>
  <c r="P136" i="15"/>
  <c r="X136" i="15"/>
  <c r="E137" i="15"/>
  <c r="P137" i="15"/>
  <c r="F137" i="15"/>
  <c r="X137" i="15"/>
  <c r="E138" i="15"/>
  <c r="P138" i="15"/>
  <c r="X138" i="15"/>
  <c r="E139" i="15"/>
  <c r="P139" i="15"/>
  <c r="F139" i="15"/>
  <c r="X139" i="15"/>
  <c r="E140" i="15"/>
  <c r="P140" i="15"/>
  <c r="X140" i="15"/>
  <c r="E141" i="15"/>
  <c r="P141" i="15"/>
  <c r="F141" i="15"/>
  <c r="X141" i="15"/>
  <c r="E142" i="15"/>
  <c r="P142" i="15"/>
  <c r="X142" i="15"/>
  <c r="E143" i="15"/>
  <c r="P143" i="15"/>
  <c r="F143" i="15"/>
  <c r="X143" i="15"/>
  <c r="E144" i="15"/>
  <c r="P144" i="15"/>
  <c r="X144" i="15"/>
  <c r="E145" i="15"/>
  <c r="P145" i="15"/>
  <c r="F145" i="15"/>
  <c r="X145" i="15"/>
  <c r="E146" i="15"/>
  <c r="P146" i="15"/>
  <c r="X146" i="15"/>
  <c r="E147" i="15"/>
  <c r="P147" i="15"/>
  <c r="F147" i="15"/>
  <c r="X147" i="15"/>
  <c r="E148" i="15"/>
  <c r="P148" i="15"/>
  <c r="X148" i="15"/>
  <c r="E149" i="15"/>
  <c r="P149" i="15"/>
  <c r="F149" i="15"/>
  <c r="X149" i="15"/>
  <c r="E150" i="15"/>
  <c r="P150" i="15"/>
  <c r="X150" i="15"/>
  <c r="E151" i="15"/>
  <c r="P151" i="15"/>
  <c r="F151" i="15"/>
  <c r="X151" i="15"/>
  <c r="E152" i="15"/>
  <c r="P152" i="15"/>
  <c r="X152" i="15"/>
  <c r="E153" i="15"/>
  <c r="P153" i="15"/>
  <c r="F153" i="15"/>
  <c r="X153" i="15"/>
  <c r="E154" i="15"/>
  <c r="P154" i="15"/>
  <c r="X154" i="15"/>
  <c r="E155" i="15"/>
  <c r="P155" i="15"/>
  <c r="F155" i="15"/>
  <c r="X155" i="15"/>
  <c r="E156" i="15"/>
  <c r="P156" i="15"/>
  <c r="X156" i="15"/>
  <c r="E157" i="15"/>
  <c r="P157" i="15"/>
  <c r="F157" i="15"/>
  <c r="X157" i="15"/>
  <c r="E158" i="15"/>
  <c r="P158" i="15"/>
  <c r="X158" i="15"/>
  <c r="E159" i="15"/>
  <c r="P159" i="15"/>
  <c r="F159" i="15"/>
  <c r="X159" i="15"/>
  <c r="E160" i="15"/>
  <c r="P160" i="15"/>
  <c r="X160" i="15"/>
  <c r="E161" i="15"/>
  <c r="P161" i="15"/>
  <c r="F161" i="15"/>
  <c r="X161" i="15"/>
  <c r="E162" i="15"/>
  <c r="P162" i="15"/>
  <c r="X162" i="15"/>
  <c r="E163" i="15"/>
  <c r="P163" i="15"/>
  <c r="F163" i="15"/>
  <c r="X163" i="15"/>
  <c r="E164" i="15"/>
  <c r="P164" i="15"/>
  <c r="X164" i="15"/>
  <c r="E165" i="15"/>
  <c r="P165" i="15"/>
  <c r="F165" i="15"/>
  <c r="X165" i="15"/>
  <c r="E166" i="15"/>
  <c r="P166" i="15"/>
  <c r="X166" i="15"/>
  <c r="E167" i="15"/>
  <c r="P167" i="15"/>
  <c r="F167" i="15"/>
  <c r="X167" i="15"/>
  <c r="E168" i="15"/>
  <c r="P168" i="15"/>
  <c r="X168" i="15"/>
  <c r="E169" i="15"/>
  <c r="P169" i="15"/>
  <c r="F169" i="15"/>
  <c r="X169" i="15"/>
  <c r="E170" i="15"/>
  <c r="P170" i="15"/>
  <c r="X170" i="15"/>
  <c r="E171" i="15"/>
  <c r="P171" i="15"/>
  <c r="F171" i="15"/>
  <c r="X171" i="15"/>
  <c r="E172" i="15"/>
  <c r="P172" i="15"/>
  <c r="X172" i="15"/>
  <c r="E173" i="15"/>
  <c r="P173" i="15"/>
  <c r="F173" i="15"/>
  <c r="X173" i="15"/>
  <c r="E174" i="15"/>
  <c r="P174" i="15"/>
  <c r="X174" i="15"/>
  <c r="E175" i="15"/>
  <c r="P175" i="15"/>
  <c r="F175" i="15"/>
  <c r="X175" i="15"/>
  <c r="E176" i="15"/>
  <c r="P176" i="15"/>
  <c r="X176" i="15"/>
  <c r="E177" i="15"/>
  <c r="P177" i="15"/>
  <c r="F177" i="15"/>
  <c r="X177" i="15"/>
  <c r="E178" i="15"/>
  <c r="P178" i="15"/>
  <c r="X178" i="15"/>
  <c r="E179" i="15"/>
  <c r="P179" i="15"/>
  <c r="F179" i="15"/>
  <c r="X179" i="15"/>
  <c r="E180" i="15"/>
  <c r="P180" i="15"/>
  <c r="X180" i="15"/>
  <c r="E181" i="15"/>
  <c r="P181" i="15"/>
  <c r="F181" i="15"/>
  <c r="X181" i="15"/>
  <c r="E182" i="15"/>
  <c r="P182" i="15"/>
  <c r="X182" i="15"/>
  <c r="E183" i="15"/>
  <c r="P183" i="15"/>
  <c r="F183" i="15"/>
  <c r="X183" i="15"/>
  <c r="E184" i="15"/>
  <c r="P184" i="15"/>
  <c r="X184" i="15"/>
  <c r="E185" i="15"/>
  <c r="P185" i="15"/>
  <c r="F185" i="15"/>
  <c r="X185" i="15"/>
  <c r="E186" i="15"/>
  <c r="P186" i="15"/>
  <c r="X186" i="15"/>
  <c r="E187" i="15"/>
  <c r="P187" i="15"/>
  <c r="F187" i="15"/>
  <c r="X187" i="15"/>
  <c r="E188" i="15"/>
  <c r="P188" i="15"/>
  <c r="X188" i="15"/>
  <c r="E189" i="15"/>
  <c r="P189" i="15"/>
  <c r="F189" i="15"/>
  <c r="X189" i="15"/>
  <c r="E190" i="15"/>
  <c r="P190" i="15"/>
  <c r="X190" i="15"/>
  <c r="E191" i="15"/>
  <c r="P191" i="15"/>
  <c r="F191" i="15"/>
  <c r="X191" i="15"/>
  <c r="E192" i="15"/>
  <c r="P192" i="15"/>
  <c r="X192" i="15"/>
  <c r="E193" i="15"/>
  <c r="P193" i="15"/>
  <c r="F193" i="15"/>
  <c r="X193" i="15"/>
  <c r="E194" i="15"/>
  <c r="P194" i="15"/>
  <c r="X194" i="15"/>
  <c r="E195" i="15"/>
  <c r="P195" i="15"/>
  <c r="F195" i="15"/>
  <c r="X195" i="15"/>
  <c r="E196" i="15"/>
  <c r="P196" i="15"/>
  <c r="X196" i="15"/>
  <c r="E197" i="15"/>
  <c r="P197" i="15"/>
  <c r="F197" i="15"/>
  <c r="X197" i="15"/>
  <c r="E198" i="15"/>
  <c r="P198" i="15"/>
  <c r="X198" i="15"/>
  <c r="E199" i="15"/>
  <c r="P199" i="15"/>
  <c r="F199" i="15"/>
  <c r="X199" i="15"/>
  <c r="E200" i="15"/>
  <c r="P200" i="15"/>
  <c r="F200" i="15"/>
  <c r="X200" i="15"/>
  <c r="E201" i="15"/>
  <c r="P201" i="15"/>
  <c r="F201" i="15"/>
  <c r="X201" i="15"/>
  <c r="E202" i="15"/>
  <c r="P202" i="15"/>
  <c r="F202" i="15"/>
  <c r="X202" i="15"/>
  <c r="E203" i="15"/>
  <c r="P203" i="15"/>
  <c r="F203" i="15"/>
  <c r="X203" i="15"/>
  <c r="E204" i="15"/>
  <c r="P204" i="15"/>
  <c r="F204" i="15"/>
  <c r="X204" i="15"/>
  <c r="E205" i="15"/>
  <c r="P205" i="15"/>
  <c r="F205" i="15"/>
  <c r="X205" i="15"/>
  <c r="E206" i="15"/>
  <c r="P206" i="15"/>
  <c r="F206" i="15"/>
  <c r="X206" i="15"/>
  <c r="E207" i="15"/>
  <c r="P207" i="15"/>
  <c r="F207" i="15"/>
  <c r="X207" i="15"/>
  <c r="E208" i="15"/>
  <c r="P208" i="15"/>
  <c r="F208" i="15"/>
  <c r="X208" i="15"/>
  <c r="E209" i="15"/>
  <c r="P209" i="15"/>
  <c r="F209" i="15"/>
  <c r="X209" i="15"/>
  <c r="E210" i="15"/>
  <c r="P210" i="15"/>
  <c r="F210" i="15"/>
  <c r="X210" i="15"/>
  <c r="E211" i="15"/>
  <c r="P211" i="15"/>
  <c r="F211" i="15"/>
  <c r="X211" i="15"/>
  <c r="E212" i="15"/>
  <c r="P212" i="15"/>
  <c r="F212" i="15"/>
  <c r="X212" i="15"/>
  <c r="E213" i="15"/>
  <c r="P213" i="15"/>
  <c r="F213" i="15"/>
  <c r="X213" i="15"/>
  <c r="E214" i="15"/>
  <c r="P214" i="15"/>
  <c r="F214" i="15"/>
  <c r="X214" i="15"/>
  <c r="E215" i="15"/>
  <c r="P215" i="15"/>
  <c r="F215" i="15"/>
  <c r="X215" i="15"/>
  <c r="E216" i="15"/>
  <c r="P216" i="15"/>
  <c r="F216" i="15"/>
  <c r="X216" i="15"/>
  <c r="E217" i="15"/>
  <c r="P217" i="15"/>
  <c r="F217" i="15"/>
  <c r="X217" i="15"/>
  <c r="E218" i="15"/>
  <c r="P218" i="15"/>
  <c r="F218" i="15"/>
  <c r="X218" i="15"/>
  <c r="E219" i="15"/>
  <c r="P219" i="15"/>
  <c r="F219" i="15"/>
  <c r="X219" i="15"/>
  <c r="E220" i="15"/>
  <c r="P220" i="15"/>
  <c r="F220" i="15"/>
  <c r="X220" i="15"/>
  <c r="E221" i="15"/>
  <c r="P221" i="15"/>
  <c r="F221" i="15"/>
  <c r="X221" i="15"/>
  <c r="E222" i="15"/>
  <c r="P222" i="15"/>
  <c r="F222" i="15"/>
  <c r="X222" i="15"/>
  <c r="E223" i="15"/>
  <c r="P223" i="15"/>
  <c r="F223" i="15"/>
  <c r="X223" i="15"/>
  <c r="E224" i="15"/>
  <c r="P224" i="15"/>
  <c r="F224" i="15"/>
  <c r="X224" i="15"/>
  <c r="E225" i="15"/>
  <c r="P225" i="15"/>
  <c r="X225" i="15"/>
  <c r="E226" i="15"/>
  <c r="P226" i="15"/>
  <c r="F226" i="15"/>
  <c r="X226" i="15"/>
  <c r="E227" i="15"/>
  <c r="P227" i="15"/>
  <c r="X227" i="15"/>
  <c r="E228" i="15"/>
  <c r="P228" i="15"/>
  <c r="F228" i="15"/>
  <c r="X228" i="15"/>
  <c r="E229" i="15"/>
  <c r="P229" i="15"/>
  <c r="X229" i="15"/>
  <c r="E230" i="15"/>
  <c r="P230" i="15"/>
  <c r="F230" i="15"/>
  <c r="X230" i="15"/>
  <c r="E231" i="15"/>
  <c r="P231" i="15"/>
  <c r="X231" i="15"/>
  <c r="E232" i="15"/>
  <c r="P232" i="15"/>
  <c r="F232" i="15"/>
  <c r="X232" i="15"/>
  <c r="E233" i="15"/>
  <c r="P233" i="15"/>
  <c r="X233" i="15"/>
  <c r="E234" i="15"/>
  <c r="P234" i="15"/>
  <c r="F234" i="15"/>
  <c r="X234" i="15"/>
  <c r="E235" i="15"/>
  <c r="P235" i="15"/>
  <c r="X235" i="15"/>
  <c r="E236" i="15"/>
  <c r="P236" i="15"/>
  <c r="F236" i="15"/>
  <c r="X236" i="15"/>
  <c r="E237" i="15"/>
  <c r="P237" i="15"/>
  <c r="X237" i="15"/>
  <c r="E238" i="15"/>
  <c r="P238" i="15"/>
  <c r="F238" i="15"/>
  <c r="X238" i="15"/>
  <c r="E239" i="15"/>
  <c r="P239" i="15"/>
  <c r="X239" i="15"/>
  <c r="E240" i="15"/>
  <c r="P240" i="15"/>
  <c r="F240" i="15"/>
  <c r="X240" i="15"/>
  <c r="E241" i="15"/>
  <c r="P241" i="15"/>
  <c r="X241" i="15"/>
  <c r="E242" i="15"/>
  <c r="P242" i="15"/>
  <c r="F242" i="15"/>
  <c r="X242" i="15"/>
  <c r="E243" i="15"/>
  <c r="P243" i="15"/>
  <c r="X243" i="15"/>
  <c r="E244" i="15"/>
  <c r="P244" i="15"/>
  <c r="F244" i="15"/>
  <c r="X244" i="15"/>
  <c r="E245" i="15"/>
  <c r="P245" i="15"/>
  <c r="X245" i="15"/>
  <c r="E246" i="15"/>
  <c r="P246" i="15"/>
  <c r="F246" i="15"/>
  <c r="X246" i="15"/>
  <c r="E247" i="15"/>
  <c r="P247" i="15"/>
  <c r="X247" i="15"/>
  <c r="E248" i="15"/>
  <c r="P248" i="15"/>
  <c r="F248" i="15"/>
  <c r="X248" i="15"/>
  <c r="E249" i="15"/>
  <c r="P249" i="15"/>
  <c r="F249" i="15"/>
  <c r="X249" i="15"/>
  <c r="E250" i="15"/>
  <c r="P250" i="15"/>
  <c r="F250" i="15"/>
  <c r="X250" i="15"/>
  <c r="E251" i="15"/>
  <c r="P251" i="15"/>
  <c r="F251" i="15"/>
  <c r="X251" i="15"/>
  <c r="E252" i="15"/>
  <c r="P252" i="15"/>
  <c r="F252" i="15"/>
  <c r="X252" i="15"/>
  <c r="E253" i="15"/>
  <c r="P253" i="15"/>
  <c r="F253" i="15"/>
  <c r="X253" i="15"/>
  <c r="E254" i="15"/>
  <c r="P254" i="15"/>
  <c r="F254" i="15"/>
  <c r="X254" i="15"/>
  <c r="E255" i="15"/>
  <c r="P255" i="15"/>
  <c r="F255" i="15"/>
  <c r="X255" i="15"/>
  <c r="E256" i="15"/>
  <c r="P256" i="15"/>
  <c r="F256" i="15"/>
  <c r="X256" i="15"/>
  <c r="E257" i="15"/>
  <c r="P257" i="15"/>
  <c r="F257" i="15"/>
  <c r="X257" i="15"/>
  <c r="E258" i="15"/>
  <c r="P258" i="15"/>
  <c r="F258" i="15"/>
  <c r="X258" i="15"/>
  <c r="E259" i="15"/>
  <c r="P259" i="15"/>
  <c r="F259" i="15"/>
  <c r="X259" i="15"/>
  <c r="E260" i="15"/>
  <c r="P260" i="15"/>
  <c r="F260" i="15"/>
  <c r="X260" i="15"/>
  <c r="E261" i="15"/>
  <c r="P261" i="15"/>
  <c r="F261" i="15"/>
  <c r="X261" i="15"/>
  <c r="E262" i="15"/>
  <c r="P262" i="15"/>
  <c r="F262" i="15"/>
  <c r="X262" i="15"/>
  <c r="E263" i="15"/>
  <c r="P263" i="15"/>
  <c r="F263" i="15"/>
  <c r="X263" i="15"/>
  <c r="E264" i="15"/>
  <c r="P264" i="15"/>
  <c r="F264" i="15"/>
  <c r="X264" i="15"/>
  <c r="E265" i="15"/>
  <c r="P265" i="15"/>
  <c r="F265" i="15"/>
  <c r="X265" i="15"/>
  <c r="E266" i="15"/>
  <c r="P266" i="15"/>
  <c r="F266" i="15"/>
  <c r="X266" i="15"/>
  <c r="E267" i="15"/>
  <c r="P267" i="15"/>
  <c r="F267" i="15"/>
  <c r="X267" i="15"/>
  <c r="E268" i="15"/>
  <c r="P268" i="15"/>
  <c r="F268" i="15"/>
  <c r="X268" i="15"/>
  <c r="E269" i="15"/>
  <c r="P269" i="15"/>
  <c r="F269" i="15"/>
  <c r="X269" i="15"/>
  <c r="E270" i="15"/>
  <c r="P270" i="15"/>
  <c r="F270" i="15"/>
  <c r="X270" i="15"/>
  <c r="E271" i="15"/>
  <c r="P271" i="15"/>
  <c r="F271" i="15"/>
  <c r="X271" i="15"/>
  <c r="E272" i="15"/>
  <c r="P272" i="15"/>
  <c r="F272" i="15"/>
  <c r="X272" i="15"/>
  <c r="E273" i="15"/>
  <c r="P273" i="15"/>
  <c r="F273" i="15"/>
  <c r="X273" i="15"/>
  <c r="E274" i="15"/>
  <c r="P274" i="15"/>
  <c r="F274" i="15"/>
  <c r="X274" i="15"/>
  <c r="E275" i="15"/>
  <c r="P275" i="15"/>
  <c r="F275" i="15"/>
  <c r="X275" i="15"/>
  <c r="E276" i="15"/>
  <c r="P276" i="15"/>
  <c r="F276" i="15"/>
  <c r="X276" i="15"/>
  <c r="E277" i="15"/>
  <c r="P277" i="15"/>
  <c r="F277" i="15"/>
  <c r="X277" i="15"/>
  <c r="E278" i="15"/>
  <c r="P278" i="15"/>
  <c r="F278" i="15"/>
  <c r="X278" i="15"/>
  <c r="E279" i="15"/>
  <c r="P279" i="15"/>
  <c r="F279" i="15"/>
  <c r="X279" i="15"/>
  <c r="E280" i="15"/>
  <c r="P280" i="15"/>
  <c r="F280" i="15"/>
  <c r="X280" i="15"/>
  <c r="E281" i="15"/>
  <c r="P281" i="15"/>
  <c r="F281" i="15"/>
  <c r="X281" i="15"/>
  <c r="E282" i="15"/>
  <c r="P282" i="15"/>
  <c r="F282" i="15"/>
  <c r="X282" i="15"/>
  <c r="E283" i="15"/>
  <c r="P283" i="15"/>
  <c r="F283" i="15"/>
  <c r="X283" i="15"/>
  <c r="E284" i="15"/>
  <c r="P284" i="15"/>
  <c r="F284" i="15"/>
  <c r="X284" i="15"/>
  <c r="E285" i="15"/>
  <c r="P285" i="15"/>
  <c r="F285" i="15"/>
  <c r="X285" i="15"/>
  <c r="E286" i="15"/>
  <c r="P286" i="15"/>
  <c r="F286" i="15"/>
  <c r="X286" i="15"/>
  <c r="E287" i="15"/>
  <c r="P287" i="15"/>
  <c r="F287" i="15"/>
  <c r="X287" i="15"/>
  <c r="E288" i="15"/>
  <c r="P288" i="15"/>
  <c r="F288" i="15"/>
  <c r="X288" i="15"/>
  <c r="E289" i="15"/>
  <c r="P289" i="15"/>
  <c r="F289" i="15"/>
  <c r="X289" i="15"/>
  <c r="E290" i="15"/>
  <c r="P290" i="15"/>
  <c r="F290" i="15"/>
  <c r="X290" i="15"/>
  <c r="E291" i="15"/>
  <c r="P291" i="15"/>
  <c r="F291" i="15"/>
  <c r="X291" i="15"/>
  <c r="E292" i="15"/>
  <c r="P292" i="15"/>
  <c r="F292" i="15"/>
  <c r="X292" i="15"/>
  <c r="E293" i="15"/>
  <c r="P293" i="15"/>
  <c r="F293" i="15"/>
  <c r="X293" i="15"/>
  <c r="E294" i="15"/>
  <c r="P294" i="15"/>
  <c r="F294" i="15"/>
  <c r="X294" i="15"/>
  <c r="E295" i="15"/>
  <c r="P295" i="15"/>
  <c r="F295" i="15"/>
  <c r="X295" i="15"/>
  <c r="E296" i="15"/>
  <c r="P296" i="15"/>
  <c r="F296" i="15"/>
  <c r="X296" i="15"/>
  <c r="E297" i="15"/>
  <c r="P297" i="15"/>
  <c r="F297" i="15"/>
  <c r="X297" i="15"/>
  <c r="E298" i="15"/>
  <c r="P298" i="15"/>
  <c r="F298" i="15"/>
  <c r="X298" i="15"/>
  <c r="E299" i="15"/>
  <c r="P299" i="15"/>
  <c r="F299" i="15"/>
  <c r="X299" i="15"/>
  <c r="E300" i="15"/>
  <c r="P300" i="15"/>
  <c r="F300" i="15"/>
  <c r="X300" i="15"/>
  <c r="E301" i="15"/>
  <c r="P301" i="15"/>
  <c r="F301" i="15"/>
  <c r="X301" i="15"/>
  <c r="E302" i="15"/>
  <c r="P302" i="15"/>
  <c r="F302" i="15"/>
  <c r="X302" i="15"/>
  <c r="E303" i="15"/>
  <c r="P303" i="15"/>
  <c r="F303" i="15"/>
  <c r="X303" i="15"/>
  <c r="E304" i="15"/>
  <c r="P304" i="15"/>
  <c r="F304" i="15"/>
  <c r="X304" i="15"/>
  <c r="E305" i="15"/>
  <c r="P305" i="15"/>
  <c r="F305" i="15"/>
  <c r="X305" i="15"/>
  <c r="E306" i="15"/>
  <c r="P306" i="15"/>
  <c r="F306" i="15"/>
  <c r="X306" i="15"/>
  <c r="E307" i="15"/>
  <c r="P307" i="15"/>
  <c r="F307" i="15"/>
  <c r="X307" i="15"/>
  <c r="E308" i="15"/>
  <c r="P308" i="15"/>
  <c r="F308" i="15"/>
  <c r="X308" i="15"/>
  <c r="E309" i="15"/>
  <c r="P309" i="15"/>
  <c r="F309" i="15"/>
  <c r="X309" i="15"/>
  <c r="E310" i="15"/>
  <c r="P310" i="15"/>
  <c r="F310" i="15"/>
  <c r="X310" i="15"/>
  <c r="E311" i="15"/>
  <c r="P311" i="15"/>
  <c r="X311" i="15"/>
  <c r="E312" i="15"/>
  <c r="P312" i="15"/>
  <c r="X312" i="15"/>
  <c r="E313" i="15"/>
  <c r="P313" i="15"/>
  <c r="X313" i="15"/>
  <c r="E314" i="15"/>
  <c r="P314" i="15"/>
  <c r="X314" i="15"/>
  <c r="E315" i="15"/>
  <c r="P315" i="15"/>
  <c r="X315" i="15"/>
  <c r="E316" i="15"/>
  <c r="P316" i="15"/>
  <c r="X316" i="15"/>
  <c r="E317" i="15"/>
  <c r="P317" i="15"/>
  <c r="X317" i="15"/>
  <c r="E318" i="15"/>
  <c r="P318" i="15"/>
  <c r="X318" i="15"/>
  <c r="E319" i="15"/>
  <c r="P319" i="15"/>
  <c r="X319" i="15"/>
  <c r="E320" i="15"/>
  <c r="P320" i="15"/>
  <c r="X320" i="15"/>
  <c r="E321" i="15"/>
  <c r="P321" i="15"/>
  <c r="X321" i="15"/>
  <c r="E322" i="15"/>
  <c r="P322" i="15"/>
  <c r="X322" i="15"/>
  <c r="E323" i="15"/>
  <c r="P323" i="15"/>
  <c r="X323" i="15"/>
  <c r="E324" i="15"/>
  <c r="P324" i="15"/>
  <c r="X324" i="15"/>
  <c r="E325" i="15"/>
  <c r="P325" i="15"/>
  <c r="X325" i="15"/>
  <c r="E326" i="15"/>
  <c r="P326" i="15"/>
  <c r="X326" i="15"/>
  <c r="E327" i="15"/>
  <c r="P327" i="15"/>
  <c r="X327" i="15"/>
  <c r="E328" i="15"/>
  <c r="P328" i="15"/>
  <c r="X328" i="15"/>
  <c r="E329" i="15"/>
  <c r="P329" i="15"/>
  <c r="X329" i="15"/>
  <c r="E330" i="15"/>
  <c r="P330" i="15"/>
  <c r="X330" i="15"/>
  <c r="E331" i="15"/>
  <c r="P331" i="15"/>
  <c r="X331" i="15"/>
  <c r="E332" i="15"/>
  <c r="P332" i="15"/>
  <c r="X332" i="15"/>
  <c r="E333" i="15"/>
  <c r="P333" i="15"/>
  <c r="X333" i="15"/>
  <c r="E334" i="15"/>
  <c r="P334" i="15"/>
  <c r="X334" i="15"/>
  <c r="E335" i="15"/>
  <c r="P335" i="15"/>
  <c r="X335" i="15"/>
  <c r="E336" i="15"/>
  <c r="P336" i="15"/>
  <c r="X336" i="15"/>
  <c r="E337" i="15"/>
  <c r="P337" i="15"/>
  <c r="X337" i="15"/>
  <c r="E338" i="15"/>
  <c r="P338" i="15"/>
  <c r="X338" i="15"/>
  <c r="E339" i="15"/>
  <c r="P339" i="15"/>
  <c r="X339" i="15"/>
  <c r="E340" i="15"/>
  <c r="D388" i="15"/>
  <c r="E387" i="15"/>
  <c r="P340" i="15"/>
  <c r="X340" i="15"/>
  <c r="E341" i="15"/>
  <c r="P341" i="15"/>
  <c r="X341" i="15"/>
  <c r="E342" i="15"/>
  <c r="P342" i="15"/>
  <c r="X342" i="15"/>
  <c r="E343" i="15"/>
  <c r="P343" i="15"/>
  <c r="X343" i="15"/>
  <c r="E344" i="15"/>
  <c r="P344" i="15"/>
  <c r="X344" i="15"/>
  <c r="E345" i="15"/>
  <c r="P345" i="15"/>
  <c r="X345" i="15"/>
  <c r="E346" i="15"/>
  <c r="P346" i="15"/>
  <c r="X346" i="15"/>
  <c r="E347" i="15"/>
  <c r="P347" i="15"/>
  <c r="X347" i="15"/>
  <c r="E348" i="15"/>
  <c r="P348" i="15"/>
  <c r="X348" i="15"/>
  <c r="E349" i="15"/>
  <c r="P349" i="15"/>
  <c r="X349" i="15"/>
  <c r="E350" i="15"/>
  <c r="P350" i="15"/>
  <c r="X350" i="15"/>
  <c r="E351" i="15"/>
  <c r="P351" i="15"/>
  <c r="X351" i="15"/>
  <c r="E352" i="15"/>
  <c r="P352" i="15"/>
  <c r="X352" i="15"/>
  <c r="E353" i="15"/>
  <c r="P353" i="15"/>
  <c r="X353" i="15"/>
  <c r="E354" i="15"/>
  <c r="P354" i="15"/>
  <c r="X354" i="15"/>
  <c r="E355" i="15"/>
  <c r="P355" i="15"/>
  <c r="X355" i="15"/>
  <c r="E356" i="15"/>
  <c r="P356" i="15"/>
  <c r="X356" i="15"/>
  <c r="E357" i="15"/>
  <c r="P357" i="15"/>
  <c r="X357" i="15"/>
  <c r="E358" i="15"/>
  <c r="P358" i="15"/>
  <c r="X358" i="15"/>
  <c r="E359" i="15"/>
  <c r="P359" i="15"/>
  <c r="X359" i="15"/>
  <c r="E360" i="15"/>
  <c r="P360" i="15"/>
  <c r="X360" i="15"/>
  <c r="E361" i="15"/>
  <c r="P361" i="15"/>
  <c r="X361" i="15"/>
  <c r="E362" i="15"/>
  <c r="P362" i="15"/>
  <c r="X362" i="15"/>
  <c r="E363" i="15"/>
  <c r="P363" i="15"/>
  <c r="X363" i="15"/>
  <c r="E364" i="15"/>
  <c r="P364" i="15"/>
  <c r="X364" i="15"/>
  <c r="E365" i="15"/>
  <c r="P365" i="15"/>
  <c r="X365" i="15"/>
  <c r="E366" i="15"/>
  <c r="P366" i="15"/>
  <c r="X366" i="15"/>
  <c r="E367" i="15"/>
  <c r="P367" i="15"/>
  <c r="X367" i="15"/>
  <c r="E368" i="15"/>
  <c r="P368" i="15"/>
  <c r="X368" i="15"/>
  <c r="E369" i="15"/>
  <c r="P369" i="15"/>
  <c r="X369" i="15"/>
  <c r="E370" i="15"/>
  <c r="P370" i="15"/>
  <c r="X370" i="15"/>
  <c r="E371" i="15"/>
  <c r="P371" i="15"/>
  <c r="X371" i="15"/>
  <c r="D377" i="15"/>
  <c r="G377" i="15"/>
  <c r="I377" i="15"/>
  <c r="J377" i="15"/>
  <c r="K377" i="15"/>
  <c r="D378" i="15"/>
  <c r="E377" i="15"/>
  <c r="G378" i="15"/>
  <c r="J378" i="15"/>
  <c r="K378" i="15"/>
  <c r="D379" i="15"/>
  <c r="E378" i="15"/>
  <c r="G379" i="15"/>
  <c r="I379" i="15"/>
  <c r="J379" i="15"/>
  <c r="K379" i="15"/>
  <c r="D380" i="15"/>
  <c r="E379" i="15"/>
  <c r="G380" i="15"/>
  <c r="I380" i="15"/>
  <c r="J380" i="15"/>
  <c r="K380" i="15"/>
  <c r="D381" i="15"/>
  <c r="E380" i="15"/>
  <c r="G381" i="15"/>
  <c r="I381" i="15"/>
  <c r="J381" i="15"/>
  <c r="D382" i="15"/>
  <c r="E381" i="15"/>
  <c r="G382" i="15"/>
  <c r="I382" i="15"/>
  <c r="J382" i="15"/>
  <c r="K382" i="15"/>
  <c r="D383" i="15"/>
  <c r="E382" i="15"/>
  <c r="G383" i="15"/>
  <c r="I383" i="15"/>
  <c r="J383" i="15"/>
  <c r="D384" i="15"/>
  <c r="E383" i="15"/>
  <c r="G384" i="15"/>
  <c r="I384" i="15"/>
  <c r="J384" i="15"/>
  <c r="K384" i="15"/>
  <c r="D385" i="15"/>
  <c r="E384" i="15"/>
  <c r="F385" i="15"/>
  <c r="G385" i="15"/>
  <c r="I385" i="15"/>
  <c r="J385" i="15"/>
  <c r="K385" i="15"/>
  <c r="D386" i="15"/>
  <c r="E385" i="15"/>
  <c r="G386" i="15"/>
  <c r="I386" i="15"/>
  <c r="J386" i="15"/>
  <c r="K386" i="15"/>
  <c r="D387" i="15"/>
  <c r="E386" i="15"/>
  <c r="F387" i="15"/>
  <c r="G387" i="15"/>
  <c r="I387" i="15"/>
  <c r="J387" i="15"/>
  <c r="E388" i="15"/>
  <c r="F388" i="15"/>
  <c r="G388" i="15"/>
  <c r="J388" i="15"/>
  <c r="H7" i="13"/>
  <c r="I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G377" i="13"/>
  <c r="J377" i="13"/>
  <c r="K377" i="13"/>
  <c r="L377" i="13"/>
  <c r="G378" i="13"/>
  <c r="H378" i="13"/>
  <c r="J378" i="13"/>
  <c r="K378" i="13"/>
  <c r="L378" i="13"/>
  <c r="G379" i="13"/>
  <c r="H379" i="13"/>
  <c r="J379" i="13"/>
  <c r="K379" i="13"/>
  <c r="L379" i="13"/>
  <c r="G380" i="13"/>
  <c r="H380" i="13"/>
  <c r="J380" i="13"/>
  <c r="K380" i="13"/>
  <c r="L380" i="13"/>
  <c r="G381" i="13"/>
  <c r="H381" i="13"/>
  <c r="J381" i="13"/>
  <c r="K381" i="13"/>
  <c r="L381" i="13"/>
  <c r="G382" i="13"/>
  <c r="H382" i="13"/>
  <c r="J382" i="13"/>
  <c r="K382" i="13"/>
  <c r="L382" i="13"/>
  <c r="G383" i="13"/>
  <c r="J383" i="13"/>
  <c r="K383" i="13"/>
  <c r="L383" i="13"/>
  <c r="G384" i="13"/>
  <c r="H384" i="13"/>
  <c r="J384" i="13"/>
  <c r="K384" i="13"/>
  <c r="L384" i="13"/>
  <c r="G385" i="13"/>
  <c r="H385" i="13"/>
  <c r="J385" i="13"/>
  <c r="K385" i="13"/>
  <c r="L385" i="13"/>
  <c r="G386" i="13"/>
  <c r="H386" i="13"/>
  <c r="J386" i="13"/>
  <c r="K386" i="13"/>
  <c r="L386" i="13"/>
  <c r="G387" i="13"/>
  <c r="J387" i="13"/>
  <c r="K387" i="13"/>
  <c r="L387" i="13"/>
  <c r="G388" i="13"/>
  <c r="J388" i="13"/>
  <c r="K388" i="13"/>
  <c r="L388" i="13"/>
  <c r="J389" i="13"/>
  <c r="K389" i="13"/>
  <c r="L389" i="13"/>
  <c r="H7" i="12"/>
  <c r="I7" i="12"/>
  <c r="U7" i="12"/>
  <c r="H8" i="12"/>
  <c r="U8" i="12"/>
  <c r="H9" i="12"/>
  <c r="I9" i="12"/>
  <c r="U9" i="12"/>
  <c r="H10" i="12"/>
  <c r="U10" i="12"/>
  <c r="H11" i="12"/>
  <c r="U11" i="12"/>
  <c r="H12" i="12"/>
  <c r="U12" i="12"/>
  <c r="H13" i="12"/>
  <c r="U13" i="12"/>
  <c r="H14" i="12"/>
  <c r="U14" i="12"/>
  <c r="H15" i="12"/>
  <c r="U15" i="12"/>
  <c r="H16" i="12"/>
  <c r="U16" i="12"/>
  <c r="H17" i="12"/>
  <c r="U17" i="12"/>
  <c r="H18" i="12"/>
  <c r="U18" i="12"/>
  <c r="H19" i="12"/>
  <c r="U19" i="12"/>
  <c r="H20" i="12"/>
  <c r="U20" i="12"/>
  <c r="H21" i="12"/>
  <c r="U21" i="12"/>
  <c r="H22" i="12"/>
  <c r="U22" i="12"/>
  <c r="H23" i="12"/>
  <c r="U23" i="12"/>
  <c r="H24" i="12"/>
  <c r="U24" i="12"/>
  <c r="H25" i="12"/>
  <c r="U25" i="12"/>
  <c r="H26" i="12"/>
  <c r="U26" i="12"/>
  <c r="H27" i="12"/>
  <c r="U27" i="12"/>
  <c r="H28" i="12"/>
  <c r="U28" i="12"/>
  <c r="H29" i="12"/>
  <c r="U29" i="12"/>
  <c r="H30" i="12"/>
  <c r="I30" i="12"/>
  <c r="U30" i="12"/>
  <c r="H31" i="12"/>
  <c r="U31" i="12"/>
  <c r="H32" i="12"/>
  <c r="U32" i="12"/>
  <c r="H33" i="12"/>
  <c r="U33" i="12"/>
  <c r="H34" i="12"/>
  <c r="U34" i="12"/>
  <c r="H35" i="12"/>
  <c r="U35" i="12"/>
  <c r="H36" i="12"/>
  <c r="U36" i="12"/>
  <c r="H37" i="12"/>
  <c r="U37" i="12"/>
  <c r="H38" i="12"/>
  <c r="U38" i="12"/>
  <c r="H39" i="12"/>
  <c r="U39" i="12"/>
  <c r="H40" i="12"/>
  <c r="U40" i="12"/>
  <c r="H41" i="12"/>
  <c r="U41" i="12"/>
  <c r="H42" i="12"/>
  <c r="I42" i="12"/>
  <c r="U42" i="12"/>
  <c r="H43" i="12"/>
  <c r="U43" i="12"/>
  <c r="H44" i="12"/>
  <c r="I44" i="12"/>
  <c r="U44" i="12"/>
  <c r="H45" i="12"/>
  <c r="U45" i="12"/>
  <c r="H46" i="12"/>
  <c r="I46" i="12"/>
  <c r="U46" i="12"/>
  <c r="H47" i="12"/>
  <c r="U47" i="12"/>
  <c r="H48" i="12"/>
  <c r="U48" i="12"/>
  <c r="H49" i="12"/>
  <c r="U49" i="12"/>
  <c r="H50" i="12"/>
  <c r="I50" i="12"/>
  <c r="U50" i="12"/>
  <c r="H51" i="12"/>
  <c r="I51" i="12"/>
  <c r="U51" i="12"/>
  <c r="H52" i="12"/>
  <c r="I52" i="12"/>
  <c r="U52" i="12"/>
  <c r="H53" i="12"/>
  <c r="U53" i="12"/>
  <c r="H54" i="12"/>
  <c r="I54" i="12"/>
  <c r="U54" i="12"/>
  <c r="H55" i="12"/>
  <c r="U55" i="12"/>
  <c r="H56" i="12"/>
  <c r="U56" i="12"/>
  <c r="H57" i="12"/>
  <c r="U57" i="12"/>
  <c r="H58" i="12"/>
  <c r="I58" i="12"/>
  <c r="U58" i="12"/>
  <c r="H59" i="12"/>
  <c r="U59" i="12"/>
  <c r="H60" i="12"/>
  <c r="I60" i="12"/>
  <c r="U60" i="12"/>
  <c r="H61" i="12"/>
  <c r="U61" i="12"/>
  <c r="H62" i="12"/>
  <c r="I62" i="12"/>
  <c r="U62" i="12"/>
  <c r="H63" i="12"/>
  <c r="U63" i="12"/>
  <c r="H64" i="12"/>
  <c r="U64" i="12"/>
  <c r="H65" i="12"/>
  <c r="U65" i="12"/>
  <c r="H66" i="12"/>
  <c r="I66" i="12"/>
  <c r="U66" i="12"/>
  <c r="H67" i="12"/>
  <c r="I67" i="12"/>
  <c r="U67" i="12"/>
  <c r="H68" i="12"/>
  <c r="I68" i="12"/>
  <c r="U68" i="12"/>
  <c r="H69" i="12"/>
  <c r="U69" i="12"/>
  <c r="H70" i="12"/>
  <c r="I70" i="12"/>
  <c r="U70" i="12"/>
  <c r="H71" i="12"/>
  <c r="U71" i="12"/>
  <c r="H72" i="12"/>
  <c r="U72" i="12"/>
  <c r="H73" i="12"/>
  <c r="U73" i="12"/>
  <c r="H74" i="12"/>
  <c r="I74" i="12"/>
  <c r="U74" i="12"/>
  <c r="H75" i="12"/>
  <c r="U75" i="12"/>
  <c r="H76" i="12"/>
  <c r="U76" i="12"/>
  <c r="H77" i="12"/>
  <c r="I77" i="12"/>
  <c r="U77" i="12"/>
  <c r="H78" i="12"/>
  <c r="I78" i="12"/>
  <c r="U78" i="12"/>
  <c r="H79" i="12"/>
  <c r="I79" i="12"/>
  <c r="U79" i="12"/>
  <c r="H80" i="12"/>
  <c r="U80" i="12"/>
  <c r="H81" i="12"/>
  <c r="I81" i="12"/>
  <c r="U81" i="12"/>
  <c r="H82" i="12"/>
  <c r="I82" i="12"/>
  <c r="U82" i="12"/>
  <c r="H83" i="12"/>
  <c r="U83" i="12"/>
  <c r="H84" i="12"/>
  <c r="U84" i="12"/>
  <c r="H85" i="12"/>
  <c r="I85" i="12"/>
  <c r="U85" i="12"/>
  <c r="H86" i="12"/>
  <c r="I86" i="12"/>
  <c r="U86" i="12"/>
  <c r="H87" i="12"/>
  <c r="I87" i="12"/>
  <c r="U87" i="12"/>
  <c r="H88" i="12"/>
  <c r="U88" i="12"/>
  <c r="H89" i="12"/>
  <c r="I89" i="12"/>
  <c r="U89" i="12"/>
  <c r="H90" i="12"/>
  <c r="I90" i="12"/>
  <c r="U90" i="12"/>
  <c r="H91" i="12"/>
  <c r="U91" i="12"/>
  <c r="H92" i="12"/>
  <c r="U92" i="12"/>
  <c r="H93" i="12"/>
  <c r="I93" i="12"/>
  <c r="U93" i="12"/>
  <c r="H94" i="12"/>
  <c r="I94" i="12"/>
  <c r="U94" i="12"/>
  <c r="H95" i="12"/>
  <c r="I95" i="12"/>
  <c r="U95" i="12"/>
  <c r="H96" i="12"/>
  <c r="F379" i="12"/>
  <c r="H378" i="12"/>
  <c r="U96" i="12"/>
  <c r="H97" i="12"/>
  <c r="I97" i="12"/>
  <c r="U97" i="12"/>
  <c r="H98" i="12"/>
  <c r="U98" i="12"/>
  <c r="H99" i="12"/>
  <c r="U99" i="12"/>
  <c r="H100" i="12"/>
  <c r="U100" i="12"/>
  <c r="H101" i="12"/>
  <c r="I101" i="12"/>
  <c r="U101" i="12"/>
  <c r="H102" i="12"/>
  <c r="I102" i="12"/>
  <c r="U102" i="12"/>
  <c r="H103" i="12"/>
  <c r="U103" i="12"/>
  <c r="H104" i="12"/>
  <c r="U104" i="12"/>
  <c r="H105" i="12"/>
  <c r="I105" i="12"/>
  <c r="U105" i="12"/>
  <c r="H106" i="12"/>
  <c r="U106" i="12"/>
  <c r="H107" i="12"/>
  <c r="I107" i="12"/>
  <c r="U107" i="12"/>
  <c r="H108" i="12"/>
  <c r="U108" i="12"/>
  <c r="H109" i="12"/>
  <c r="U109" i="12"/>
  <c r="H110" i="12"/>
  <c r="I110" i="12"/>
  <c r="U110" i="12"/>
  <c r="H111" i="12"/>
  <c r="U111" i="12"/>
  <c r="H112" i="12"/>
  <c r="U112" i="12"/>
  <c r="H113" i="12"/>
  <c r="I113" i="12"/>
  <c r="U113" i="12"/>
  <c r="H114" i="12"/>
  <c r="U114" i="12"/>
  <c r="H115" i="12"/>
  <c r="U115" i="12"/>
  <c r="H116" i="12"/>
  <c r="U116" i="12"/>
  <c r="H117" i="12"/>
  <c r="U117" i="12"/>
  <c r="H118" i="12"/>
  <c r="U118" i="12"/>
  <c r="H119" i="12"/>
  <c r="U119" i="12"/>
  <c r="H120" i="12"/>
  <c r="U120" i="12"/>
  <c r="H121" i="12"/>
  <c r="I121" i="12"/>
  <c r="U121" i="12"/>
  <c r="H122" i="12"/>
  <c r="U122" i="12"/>
  <c r="H123" i="12"/>
  <c r="U123" i="12"/>
  <c r="H124" i="12"/>
  <c r="U124" i="12"/>
  <c r="H125" i="12"/>
  <c r="I125" i="12"/>
  <c r="U125" i="12"/>
  <c r="H126" i="12"/>
  <c r="U126" i="12"/>
  <c r="H127" i="12"/>
  <c r="U127" i="12"/>
  <c r="H128" i="12"/>
  <c r="U128" i="12"/>
  <c r="H129" i="12"/>
  <c r="I129" i="12"/>
  <c r="U129" i="12"/>
  <c r="H130" i="12"/>
  <c r="I130" i="12"/>
  <c r="U130" i="12"/>
  <c r="H131" i="12"/>
  <c r="U131" i="12"/>
  <c r="H132" i="12"/>
  <c r="U132" i="12"/>
  <c r="H133" i="12"/>
  <c r="I133" i="12"/>
  <c r="U133" i="12"/>
  <c r="H134" i="12"/>
  <c r="I134" i="12"/>
  <c r="U134" i="12"/>
  <c r="H135" i="12"/>
  <c r="I135" i="12"/>
  <c r="U135" i="12"/>
  <c r="H136" i="12"/>
  <c r="U136" i="12"/>
  <c r="H137" i="12"/>
  <c r="I137" i="12"/>
  <c r="U137" i="12"/>
  <c r="H138" i="12"/>
  <c r="I138" i="12"/>
  <c r="U138" i="12"/>
  <c r="H139" i="12"/>
  <c r="U139" i="12"/>
  <c r="H140" i="12"/>
  <c r="U140" i="12"/>
  <c r="H141" i="12"/>
  <c r="I141" i="12"/>
  <c r="U141" i="12"/>
  <c r="H142" i="12"/>
  <c r="I142" i="12"/>
  <c r="U142" i="12"/>
  <c r="H143" i="12"/>
  <c r="I143" i="12"/>
  <c r="U143" i="12"/>
  <c r="H144" i="12"/>
  <c r="U144" i="12"/>
  <c r="H145" i="12"/>
  <c r="I145" i="12"/>
  <c r="U145" i="12"/>
  <c r="H146" i="12"/>
  <c r="I146" i="12"/>
  <c r="U146" i="12"/>
  <c r="H147" i="12"/>
  <c r="U147" i="12"/>
  <c r="H148" i="12"/>
  <c r="U148" i="12"/>
  <c r="H149" i="12"/>
  <c r="I149" i="12"/>
  <c r="U149" i="12"/>
  <c r="H150" i="12"/>
  <c r="I150" i="12"/>
  <c r="U150" i="12"/>
  <c r="H151" i="12"/>
  <c r="I151" i="12"/>
  <c r="U151" i="12"/>
  <c r="H152" i="12"/>
  <c r="U152" i="12"/>
  <c r="H153" i="12"/>
  <c r="I153" i="12"/>
  <c r="U153" i="12"/>
  <c r="H154" i="12"/>
  <c r="I154" i="12"/>
  <c r="U154" i="12"/>
  <c r="H155" i="12"/>
  <c r="U155" i="12"/>
  <c r="H156" i="12"/>
  <c r="U156" i="12"/>
  <c r="H157" i="12"/>
  <c r="I157" i="12"/>
  <c r="U157" i="12"/>
  <c r="H158" i="12"/>
  <c r="I158" i="12"/>
  <c r="U158" i="12"/>
  <c r="H159" i="12"/>
  <c r="I159" i="12"/>
  <c r="U159" i="12"/>
  <c r="H160" i="12"/>
  <c r="I160" i="12"/>
  <c r="U160" i="12"/>
  <c r="H161" i="12"/>
  <c r="U161" i="12"/>
  <c r="H162" i="12"/>
  <c r="I162" i="12"/>
  <c r="U162" i="12"/>
  <c r="H163" i="12"/>
  <c r="I163" i="12"/>
  <c r="U163" i="12"/>
  <c r="H164" i="12"/>
  <c r="I164" i="12"/>
  <c r="U164" i="12"/>
  <c r="H165" i="12"/>
  <c r="U165" i="12"/>
  <c r="H166" i="12"/>
  <c r="I166" i="12"/>
  <c r="U166" i="12"/>
  <c r="H167" i="12"/>
  <c r="I167" i="12"/>
  <c r="U167" i="12"/>
  <c r="H168" i="12"/>
  <c r="I168" i="12"/>
  <c r="U168" i="12"/>
  <c r="H169" i="12"/>
  <c r="U169" i="12"/>
  <c r="H170" i="12"/>
  <c r="I170" i="12"/>
  <c r="U170" i="12"/>
  <c r="H171" i="12"/>
  <c r="I171" i="12"/>
  <c r="U171" i="12"/>
  <c r="H172" i="12"/>
  <c r="I172" i="12"/>
  <c r="U172" i="12"/>
  <c r="H173" i="12"/>
  <c r="U173" i="12"/>
  <c r="H174" i="12"/>
  <c r="I174" i="12"/>
  <c r="U174" i="12"/>
  <c r="H175" i="12"/>
  <c r="I175" i="12"/>
  <c r="U175" i="12"/>
  <c r="H176" i="12"/>
  <c r="I176" i="12"/>
  <c r="U176" i="12"/>
  <c r="H177" i="12"/>
  <c r="U177" i="12"/>
  <c r="H178" i="12"/>
  <c r="I178" i="12"/>
  <c r="U178" i="12"/>
  <c r="H179" i="12"/>
  <c r="I179" i="12"/>
  <c r="U179" i="12"/>
  <c r="H180" i="12"/>
  <c r="I180" i="12"/>
  <c r="U180" i="12"/>
  <c r="H181" i="12"/>
  <c r="U181" i="12"/>
  <c r="H182" i="12"/>
  <c r="I182" i="12"/>
  <c r="U182" i="12"/>
  <c r="H183" i="12"/>
  <c r="I183" i="12"/>
  <c r="U183" i="12"/>
  <c r="H184" i="12"/>
  <c r="I184" i="12"/>
  <c r="U184" i="12"/>
  <c r="H185" i="12"/>
  <c r="U185" i="12"/>
  <c r="H186" i="12"/>
  <c r="I186" i="12"/>
  <c r="U186" i="12"/>
  <c r="H187" i="12"/>
  <c r="I187" i="12"/>
  <c r="U187" i="12"/>
  <c r="H188" i="12"/>
  <c r="I188" i="12"/>
  <c r="U188" i="12"/>
  <c r="H189" i="12"/>
  <c r="U189" i="12"/>
  <c r="H190" i="12"/>
  <c r="U190" i="12"/>
  <c r="H191" i="12"/>
  <c r="U191" i="12"/>
  <c r="H192" i="12"/>
  <c r="U192" i="12"/>
  <c r="H193" i="12"/>
  <c r="U193" i="12"/>
  <c r="H194" i="12"/>
  <c r="U194" i="12"/>
  <c r="H195" i="12"/>
  <c r="U195" i="12"/>
  <c r="H196" i="12"/>
  <c r="U196" i="12"/>
  <c r="H197" i="12"/>
  <c r="U197" i="12"/>
  <c r="H198" i="12"/>
  <c r="U198" i="12"/>
  <c r="H199" i="12"/>
  <c r="U199" i="12"/>
  <c r="H200" i="12"/>
  <c r="U200" i="12"/>
  <c r="H201" i="12"/>
  <c r="U201" i="12"/>
  <c r="H202" i="12"/>
  <c r="U202" i="12"/>
  <c r="H203" i="12"/>
  <c r="U203" i="12"/>
  <c r="H204" i="12"/>
  <c r="U204" i="12"/>
  <c r="H205" i="12"/>
  <c r="U205" i="12"/>
  <c r="H206" i="12"/>
  <c r="U206" i="12"/>
  <c r="H207" i="12"/>
  <c r="U207" i="12"/>
  <c r="H208" i="12"/>
  <c r="I208" i="12"/>
  <c r="U208" i="12"/>
  <c r="H209" i="12"/>
  <c r="U209" i="12"/>
  <c r="H210" i="12"/>
  <c r="I210" i="12"/>
  <c r="U210" i="12"/>
  <c r="H211" i="12"/>
  <c r="U211" i="12"/>
  <c r="H212" i="12"/>
  <c r="U212" i="12"/>
  <c r="H213" i="12"/>
  <c r="U213" i="12"/>
  <c r="H214" i="12"/>
  <c r="U214" i="12"/>
  <c r="H215" i="12"/>
  <c r="U215" i="12"/>
  <c r="H216" i="12"/>
  <c r="I216" i="12"/>
  <c r="U216" i="12"/>
  <c r="H217" i="12"/>
  <c r="U217" i="12"/>
  <c r="H218" i="12"/>
  <c r="I218" i="12"/>
  <c r="U218" i="12"/>
  <c r="H219" i="12"/>
  <c r="U219" i="12"/>
  <c r="H220" i="12"/>
  <c r="I220" i="12"/>
  <c r="U220" i="12"/>
  <c r="H221" i="12"/>
  <c r="U221" i="12"/>
  <c r="H222" i="12"/>
  <c r="I222" i="12"/>
  <c r="U222" i="12"/>
  <c r="H223" i="12"/>
  <c r="I223" i="12"/>
  <c r="U223" i="12"/>
  <c r="H224" i="12"/>
  <c r="I224" i="12"/>
  <c r="U224" i="12"/>
  <c r="H225" i="12"/>
  <c r="U225" i="12"/>
  <c r="H226" i="12"/>
  <c r="I226" i="12"/>
  <c r="U226" i="12"/>
  <c r="H227" i="12"/>
  <c r="I227" i="12"/>
  <c r="U227" i="12"/>
  <c r="H228" i="12"/>
  <c r="I228" i="12"/>
  <c r="U228" i="12"/>
  <c r="H229" i="12"/>
  <c r="U229" i="12"/>
  <c r="H230" i="12"/>
  <c r="I230" i="12"/>
  <c r="U230" i="12"/>
  <c r="H231" i="12"/>
  <c r="I231" i="12"/>
  <c r="U231" i="12"/>
  <c r="H232" i="12"/>
  <c r="I232" i="12"/>
  <c r="U232" i="12"/>
  <c r="H233" i="12"/>
  <c r="U233" i="12"/>
  <c r="H234" i="12"/>
  <c r="I234" i="12"/>
  <c r="U234" i="12"/>
  <c r="H235" i="12"/>
  <c r="I235" i="12"/>
  <c r="U235" i="12"/>
  <c r="I236" i="12"/>
  <c r="U236" i="12"/>
  <c r="U237" i="12"/>
  <c r="I238" i="12"/>
  <c r="U238" i="12"/>
  <c r="I239" i="12"/>
  <c r="U239" i="12"/>
  <c r="I240" i="12"/>
  <c r="U240" i="12"/>
  <c r="U241" i="12"/>
  <c r="I242" i="12"/>
  <c r="U242" i="12"/>
  <c r="I243" i="12"/>
  <c r="U243" i="12"/>
  <c r="I244" i="12"/>
  <c r="U244" i="12"/>
  <c r="U245" i="12"/>
  <c r="I246" i="12"/>
  <c r="U246" i="12"/>
  <c r="I247" i="12"/>
  <c r="U247" i="12"/>
  <c r="I248" i="12" s="1"/>
  <c r="U248" i="12"/>
  <c r="H249" i="12"/>
  <c r="I249" i="12"/>
  <c r="U249" i="12"/>
  <c r="H250" i="12"/>
  <c r="I250" i="12"/>
  <c r="U250" i="12"/>
  <c r="H251" i="12"/>
  <c r="I251" i="12"/>
  <c r="U251" i="12"/>
  <c r="H252" i="12"/>
  <c r="I252" i="12"/>
  <c r="U252" i="12"/>
  <c r="H253" i="12"/>
  <c r="U253" i="12"/>
  <c r="H254" i="12"/>
  <c r="I254" i="12"/>
  <c r="U254" i="12"/>
  <c r="H255" i="12"/>
  <c r="I255" i="12"/>
  <c r="U255" i="12"/>
  <c r="H256" i="12"/>
  <c r="I256" i="12"/>
  <c r="U256" i="12"/>
  <c r="H257" i="12"/>
  <c r="U257" i="12"/>
  <c r="H258" i="12"/>
  <c r="I258" i="12"/>
  <c r="U258" i="12"/>
  <c r="H259" i="12"/>
  <c r="I259" i="12"/>
  <c r="U259" i="12"/>
  <c r="H260" i="12"/>
  <c r="I260" i="12"/>
  <c r="U260" i="12"/>
  <c r="H261" i="12"/>
  <c r="U261" i="12"/>
  <c r="H262" i="12"/>
  <c r="I262" i="12"/>
  <c r="U262" i="12"/>
  <c r="H263" i="12"/>
  <c r="I263" i="12"/>
  <c r="U263" i="12"/>
  <c r="H264" i="12"/>
  <c r="I264" i="12"/>
  <c r="U264" i="12"/>
  <c r="H265" i="12"/>
  <c r="U265" i="12"/>
  <c r="H266" i="12"/>
  <c r="I266" i="12"/>
  <c r="U266" i="12"/>
  <c r="H267" i="12"/>
  <c r="I267" i="12"/>
  <c r="U267" i="12"/>
  <c r="H268" i="12"/>
  <c r="U268" i="12"/>
  <c r="H269" i="12"/>
  <c r="I269" i="12"/>
  <c r="U269" i="12"/>
  <c r="H270" i="12"/>
  <c r="I270" i="12"/>
  <c r="U270" i="12"/>
  <c r="H271" i="12"/>
  <c r="I271" i="12"/>
  <c r="U271" i="12"/>
  <c r="H272" i="12"/>
  <c r="I272" i="12"/>
  <c r="U272" i="12"/>
  <c r="H273" i="12"/>
  <c r="U273" i="12"/>
  <c r="H274" i="12"/>
  <c r="I274" i="12"/>
  <c r="U274" i="12"/>
  <c r="H275" i="12"/>
  <c r="I275" i="12"/>
  <c r="U275" i="12"/>
  <c r="H276" i="12"/>
  <c r="I276" i="12"/>
  <c r="U276" i="12"/>
  <c r="H277" i="12"/>
  <c r="U277" i="12"/>
  <c r="H278" i="12"/>
  <c r="I278" i="12"/>
  <c r="U278" i="12"/>
  <c r="H279" i="12"/>
  <c r="I279" i="12"/>
  <c r="U279" i="12"/>
  <c r="H280" i="12"/>
  <c r="I280" i="12"/>
  <c r="U280" i="12"/>
  <c r="H281" i="12"/>
  <c r="U281" i="12"/>
  <c r="H282" i="12"/>
  <c r="I282" i="12"/>
  <c r="U282" i="12"/>
  <c r="H283" i="12"/>
  <c r="I283" i="12"/>
  <c r="U283" i="12"/>
  <c r="H284" i="12"/>
  <c r="I284" i="12"/>
  <c r="U284" i="12"/>
  <c r="H285" i="12"/>
  <c r="U285" i="12"/>
  <c r="H286" i="12"/>
  <c r="I286" i="12"/>
  <c r="U286" i="12"/>
  <c r="H287" i="12"/>
  <c r="I287" i="12"/>
  <c r="U287" i="12"/>
  <c r="H288" i="12"/>
  <c r="I288" i="12"/>
  <c r="U288" i="12"/>
  <c r="H289" i="12"/>
  <c r="U289" i="12"/>
  <c r="H290" i="12"/>
  <c r="I290" i="12"/>
  <c r="U290" i="12"/>
  <c r="H291" i="12"/>
  <c r="I291" i="12"/>
  <c r="U291" i="12"/>
  <c r="H292" i="12"/>
  <c r="I292" i="12"/>
  <c r="U292" i="12"/>
  <c r="H293" i="12"/>
  <c r="U293" i="12"/>
  <c r="H294" i="12"/>
  <c r="I294" i="12"/>
  <c r="U294" i="12"/>
  <c r="H295" i="12"/>
  <c r="I295" i="12"/>
  <c r="U295" i="12"/>
  <c r="H296" i="12"/>
  <c r="I296" i="12"/>
  <c r="U296" i="12"/>
  <c r="H297" i="12"/>
  <c r="U297" i="12"/>
  <c r="H298" i="12"/>
  <c r="I298" i="12"/>
  <c r="U298" i="12"/>
  <c r="H299" i="12"/>
  <c r="I299" i="12"/>
  <c r="U299" i="12"/>
  <c r="H300" i="12"/>
  <c r="I300" i="12"/>
  <c r="U300" i="12"/>
  <c r="H301" i="12"/>
  <c r="U301" i="12"/>
  <c r="H302" i="12"/>
  <c r="I302" i="12"/>
  <c r="U302" i="12"/>
  <c r="H303" i="12"/>
  <c r="I303" i="12"/>
  <c r="U303" i="12"/>
  <c r="H304" i="12"/>
  <c r="I304" i="12"/>
  <c r="U304" i="12"/>
  <c r="H305" i="12"/>
  <c r="U305" i="12"/>
  <c r="H306" i="12"/>
  <c r="I306" i="12"/>
  <c r="U306" i="12"/>
  <c r="H307" i="12"/>
  <c r="I307" i="12"/>
  <c r="U307" i="12"/>
  <c r="H308" i="12"/>
  <c r="I308" i="12"/>
  <c r="U308" i="12"/>
  <c r="H309" i="12"/>
  <c r="U309" i="12"/>
  <c r="H310" i="12"/>
  <c r="I310" i="12"/>
  <c r="U310" i="12"/>
  <c r="H311" i="12"/>
  <c r="I311" i="12"/>
  <c r="U311" i="12"/>
  <c r="H312" i="12"/>
  <c r="I312" i="12"/>
  <c r="U312" i="12"/>
  <c r="H313" i="12"/>
  <c r="U313" i="12"/>
  <c r="H314" i="12"/>
  <c r="I314" i="12"/>
  <c r="U314" i="12"/>
  <c r="H315" i="12"/>
  <c r="I315" i="12"/>
  <c r="U315" i="12"/>
  <c r="H316" i="12"/>
  <c r="I316" i="12"/>
  <c r="U316" i="12"/>
  <c r="H317" i="12"/>
  <c r="U317" i="12"/>
  <c r="H318" i="12"/>
  <c r="I318" i="12"/>
  <c r="U318" i="12"/>
  <c r="H319" i="12"/>
  <c r="I319" i="12"/>
  <c r="U319" i="12"/>
  <c r="H320" i="12"/>
  <c r="I320" i="12"/>
  <c r="U320" i="12"/>
  <c r="H321" i="12"/>
  <c r="U321" i="12"/>
  <c r="H322" i="12"/>
  <c r="I322" i="12"/>
  <c r="U322" i="12"/>
  <c r="H323" i="12"/>
  <c r="I323" i="12"/>
  <c r="U323" i="12"/>
  <c r="H324" i="12"/>
  <c r="I324" i="12"/>
  <c r="U324" i="12"/>
  <c r="H325" i="12"/>
  <c r="U325" i="12"/>
  <c r="H326" i="12"/>
  <c r="I326" i="12"/>
  <c r="U326" i="12"/>
  <c r="H327" i="12"/>
  <c r="I327" i="12"/>
  <c r="U327" i="12"/>
  <c r="H328" i="12"/>
  <c r="I328" i="12"/>
  <c r="U328" i="12"/>
  <c r="H329" i="12"/>
  <c r="U329" i="12"/>
  <c r="H330" i="12"/>
  <c r="I330" i="12"/>
  <c r="U330" i="12"/>
  <c r="H331" i="12"/>
  <c r="I331" i="12"/>
  <c r="U331" i="12"/>
  <c r="H332" i="12"/>
  <c r="I332" i="12"/>
  <c r="U332" i="12"/>
  <c r="H333" i="12"/>
  <c r="U333" i="12"/>
  <c r="H334" i="12"/>
  <c r="U334" i="12"/>
  <c r="H335" i="12"/>
  <c r="U335" i="12"/>
  <c r="H336" i="12"/>
  <c r="U336" i="12"/>
  <c r="H337" i="12"/>
  <c r="U337" i="12"/>
  <c r="H338" i="12"/>
  <c r="U338" i="12"/>
  <c r="H339" i="12"/>
  <c r="U339" i="12"/>
  <c r="H340" i="12"/>
  <c r="I340" i="12"/>
  <c r="U340" i="12"/>
  <c r="H341" i="12"/>
  <c r="I341" i="12"/>
  <c r="U341" i="12"/>
  <c r="H342" i="12"/>
  <c r="I342" i="12"/>
  <c r="U342" i="12"/>
  <c r="H343" i="12"/>
  <c r="I343" i="12"/>
  <c r="U343" i="12"/>
  <c r="H344" i="12"/>
  <c r="I344" i="12"/>
  <c r="U344" i="12"/>
  <c r="H345" i="12"/>
  <c r="I345" i="12"/>
  <c r="U345" i="12"/>
  <c r="H346" i="12"/>
  <c r="I346" i="12"/>
  <c r="U346" i="12"/>
  <c r="H347" i="12"/>
  <c r="I347" i="12"/>
  <c r="U347" i="12"/>
  <c r="H348" i="12"/>
  <c r="I348" i="12"/>
  <c r="U348" i="12"/>
  <c r="H349" i="12"/>
  <c r="I349" i="12"/>
  <c r="U349" i="12"/>
  <c r="H350" i="12"/>
  <c r="I350" i="12"/>
  <c r="U350" i="12"/>
  <c r="H351" i="12"/>
  <c r="I351" i="12"/>
  <c r="U351" i="12"/>
  <c r="H352" i="12"/>
  <c r="I352" i="12"/>
  <c r="U352" i="12"/>
  <c r="H353" i="12"/>
  <c r="I353" i="12"/>
  <c r="U353" i="12"/>
  <c r="H354" i="12"/>
  <c r="U354" i="12"/>
  <c r="H355" i="12"/>
  <c r="U355" i="12"/>
  <c r="H356" i="12"/>
  <c r="U356" i="12"/>
  <c r="H357" i="12"/>
  <c r="U357" i="12"/>
  <c r="H358" i="12"/>
  <c r="U358" i="12"/>
  <c r="H359" i="12"/>
  <c r="U359" i="12"/>
  <c r="H360" i="12"/>
  <c r="U360" i="12"/>
  <c r="H361" i="12"/>
  <c r="U361" i="12"/>
  <c r="H362" i="12"/>
  <c r="U362" i="12"/>
  <c r="H363" i="12"/>
  <c r="U363" i="12"/>
  <c r="H364" i="12"/>
  <c r="U364" i="12"/>
  <c r="H365" i="12"/>
  <c r="U365" i="12"/>
  <c r="H366" i="12"/>
  <c r="I366" i="12"/>
  <c r="U366" i="12"/>
  <c r="U367" i="12"/>
  <c r="U368" i="12"/>
  <c r="U369" i="12"/>
  <c r="J387" i="12"/>
  <c r="J376" i="12"/>
  <c r="J377" i="12"/>
  <c r="J378" i="12"/>
  <c r="J379" i="12"/>
  <c r="J380" i="12"/>
  <c r="J381" i="12"/>
  <c r="J382" i="12"/>
  <c r="J383" i="12"/>
  <c r="J384" i="12"/>
  <c r="J385" i="12"/>
  <c r="J386" i="12"/>
  <c r="J388" i="12"/>
  <c r="H367" i="12"/>
  <c r="I367" i="12"/>
  <c r="H368" i="12"/>
  <c r="I368" i="12"/>
  <c r="H369" i="12"/>
  <c r="I369" i="12"/>
  <c r="H370" i="12"/>
  <c r="U370" i="12"/>
  <c r="H371" i="12"/>
  <c r="U371" i="12"/>
  <c r="F376" i="12"/>
  <c r="K376" i="12"/>
  <c r="L376" i="12"/>
  <c r="O376" i="12"/>
  <c r="K377" i="12"/>
  <c r="L377" i="12"/>
  <c r="O377" i="12"/>
  <c r="F378" i="12"/>
  <c r="H377" i="12"/>
  <c r="K378" i="12"/>
  <c r="L378" i="12"/>
  <c r="O378" i="12"/>
  <c r="K379" i="12"/>
  <c r="L379" i="12"/>
  <c r="O379" i="12"/>
  <c r="F380" i="12"/>
  <c r="H379" i="12"/>
  <c r="K380" i="12"/>
  <c r="L380" i="12"/>
  <c r="O380" i="12"/>
  <c r="F381" i="12"/>
  <c r="H380" i="12"/>
  <c r="K381" i="12"/>
  <c r="L381" i="12"/>
  <c r="O381" i="12"/>
  <c r="F382" i="12"/>
  <c r="H381" i="12"/>
  <c r="K382" i="12"/>
  <c r="L382" i="12"/>
  <c r="O382" i="12"/>
  <c r="F383" i="12"/>
  <c r="H382" i="12"/>
  <c r="K383" i="12"/>
  <c r="L383" i="12"/>
  <c r="O383" i="12"/>
  <c r="F384" i="12"/>
  <c r="H383" i="12"/>
  <c r="K384" i="12"/>
  <c r="L384" i="12"/>
  <c r="O384" i="12"/>
  <c r="K385" i="12"/>
  <c r="L385" i="12"/>
  <c r="O385" i="12"/>
  <c r="F386" i="12"/>
  <c r="H385" i="12"/>
  <c r="K386" i="12"/>
  <c r="L386" i="12"/>
  <c r="O386" i="12"/>
  <c r="H387" i="12"/>
  <c r="K387" i="12"/>
  <c r="L387" i="12"/>
  <c r="O387" i="12"/>
  <c r="K388" i="12"/>
  <c r="L388" i="12"/>
  <c r="H7" i="11"/>
  <c r="I7" i="11"/>
  <c r="U7" i="11"/>
  <c r="H8" i="11"/>
  <c r="U8" i="11"/>
  <c r="H9" i="11"/>
  <c r="U9" i="11"/>
  <c r="H10" i="11"/>
  <c r="U10" i="11"/>
  <c r="H11" i="11"/>
  <c r="U11" i="11"/>
  <c r="H12" i="11"/>
  <c r="U12" i="11"/>
  <c r="H13" i="11"/>
  <c r="U13" i="11"/>
  <c r="H14" i="11"/>
  <c r="U14" i="11"/>
  <c r="H15" i="11"/>
  <c r="I15" i="11"/>
  <c r="U15" i="11"/>
  <c r="H16" i="11"/>
  <c r="U16" i="11"/>
  <c r="H17" i="11"/>
  <c r="I17" i="11"/>
  <c r="U17" i="11"/>
  <c r="H18" i="11"/>
  <c r="U18" i="11"/>
  <c r="H19" i="11"/>
  <c r="U19" i="11"/>
  <c r="H20" i="11"/>
  <c r="U20" i="11"/>
  <c r="H21" i="11"/>
  <c r="U21" i="11"/>
  <c r="H22" i="11"/>
  <c r="U22" i="11"/>
  <c r="H23" i="11"/>
  <c r="I23" i="11"/>
  <c r="U23" i="11"/>
  <c r="H24" i="11"/>
  <c r="I24" i="11"/>
  <c r="U24" i="11"/>
  <c r="H25" i="11"/>
  <c r="I25" i="11"/>
  <c r="U25" i="11"/>
  <c r="H26" i="11"/>
  <c r="I26" i="11"/>
  <c r="U26" i="11"/>
  <c r="H27" i="11"/>
  <c r="I27" i="11"/>
  <c r="U27" i="11"/>
  <c r="H28" i="11"/>
  <c r="I28" i="11"/>
  <c r="U28" i="11"/>
  <c r="H29" i="11"/>
  <c r="I29" i="11"/>
  <c r="U29" i="11"/>
  <c r="H30" i="11"/>
  <c r="I30" i="11"/>
  <c r="U30" i="11"/>
  <c r="H31" i="11"/>
  <c r="I31" i="11"/>
  <c r="U31" i="11"/>
  <c r="U32" i="11"/>
  <c r="U33" i="11"/>
  <c r="U34" i="11"/>
  <c r="U35" i="11"/>
  <c r="U36" i="11"/>
  <c r="U37" i="11"/>
  <c r="J376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J377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J378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J379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J380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J381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J382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J383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J384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J385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J386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7" i="11"/>
  <c r="U368" i="11"/>
  <c r="U369" i="11"/>
  <c r="J387" i="11"/>
  <c r="J388" i="11"/>
  <c r="H32" i="11"/>
  <c r="H33" i="11"/>
  <c r="I33" i="11"/>
  <c r="H34" i="11"/>
  <c r="H35" i="11"/>
  <c r="H36" i="11"/>
  <c r="H37" i="11"/>
  <c r="H38" i="11"/>
  <c r="H39" i="11"/>
  <c r="I39" i="11"/>
  <c r="H40" i="11"/>
  <c r="H41" i="11"/>
  <c r="I41" i="11"/>
  <c r="H42" i="11"/>
  <c r="H43" i="11"/>
  <c r="I43" i="11"/>
  <c r="H44" i="11"/>
  <c r="H45" i="11"/>
  <c r="H46" i="11"/>
  <c r="H47" i="11"/>
  <c r="I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I63" i="11"/>
  <c r="H64" i="11"/>
  <c r="I64" i="11"/>
  <c r="H65" i="11"/>
  <c r="I65" i="11"/>
  <c r="H66" i="11"/>
  <c r="H67" i="11"/>
  <c r="I67" i="11"/>
  <c r="H68" i="11"/>
  <c r="H69" i="11"/>
  <c r="H70" i="11"/>
  <c r="H71" i="11"/>
  <c r="I71" i="11"/>
  <c r="H72" i="11"/>
  <c r="H73" i="11"/>
  <c r="H74" i="11"/>
  <c r="I74" i="11"/>
  <c r="H75" i="11"/>
  <c r="I75" i="11"/>
  <c r="H76" i="11"/>
  <c r="H77" i="11"/>
  <c r="H78" i="11"/>
  <c r="H79" i="11"/>
  <c r="H80" i="11"/>
  <c r="H81" i="11"/>
  <c r="H82" i="11"/>
  <c r="H83" i="11"/>
  <c r="I83" i="11"/>
  <c r="H84" i="11"/>
  <c r="I84" i="11"/>
  <c r="H85" i="11"/>
  <c r="H86" i="11"/>
  <c r="I86" i="11"/>
  <c r="H87" i="11"/>
  <c r="I87" i="11"/>
  <c r="H88" i="11"/>
  <c r="H89" i="11"/>
  <c r="H90" i="11"/>
  <c r="I90" i="11"/>
  <c r="H91" i="11"/>
  <c r="I91" i="11"/>
  <c r="H92" i="11"/>
  <c r="H93" i="11"/>
  <c r="H94" i="11"/>
  <c r="H95" i="11"/>
  <c r="H96" i="11"/>
  <c r="H97" i="11"/>
  <c r="H98" i="11"/>
  <c r="H99" i="11"/>
  <c r="I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I131" i="11"/>
  <c r="H132" i="11"/>
  <c r="I132" i="11"/>
  <c r="H133" i="11"/>
  <c r="H134" i="11"/>
  <c r="I134" i="11"/>
  <c r="H135" i="11"/>
  <c r="I135" i="11"/>
  <c r="H136" i="11"/>
  <c r="H137" i="11"/>
  <c r="H138" i="11"/>
  <c r="I138" i="11"/>
  <c r="H139" i="11"/>
  <c r="I139" i="11"/>
  <c r="H140" i="11"/>
  <c r="H141" i="11"/>
  <c r="H142" i="11"/>
  <c r="H143" i="11"/>
  <c r="H144" i="11"/>
  <c r="H145" i="11"/>
  <c r="H146" i="11"/>
  <c r="H147" i="11"/>
  <c r="I147" i="11"/>
  <c r="H148" i="11"/>
  <c r="I148" i="11"/>
  <c r="H149" i="11"/>
  <c r="H150" i="11"/>
  <c r="I150" i="11"/>
  <c r="H151" i="11"/>
  <c r="I151" i="11"/>
  <c r="H152" i="11"/>
  <c r="H153" i="11"/>
  <c r="H154" i="11"/>
  <c r="I154" i="11"/>
  <c r="H155" i="11"/>
  <c r="I155" i="11"/>
  <c r="H156" i="11"/>
  <c r="H157" i="11"/>
  <c r="F381" i="11"/>
  <c r="H380" i="11"/>
  <c r="H158" i="11"/>
  <c r="H159" i="11"/>
  <c r="H160" i="11"/>
  <c r="H161" i="11"/>
  <c r="H162" i="11"/>
  <c r="H163" i="11"/>
  <c r="I163" i="11"/>
  <c r="H164" i="11"/>
  <c r="I164" i="11"/>
  <c r="H165" i="11"/>
  <c r="I165" i="11"/>
  <c r="H166" i="11"/>
  <c r="I166" i="11"/>
  <c r="H167" i="11"/>
  <c r="H168" i="11"/>
  <c r="I168" i="11"/>
  <c r="H169" i="11"/>
  <c r="H170" i="11"/>
  <c r="H171" i="11"/>
  <c r="H172" i="11"/>
  <c r="I172" i="11"/>
  <c r="H173" i="11"/>
  <c r="I173" i="11"/>
  <c r="H174" i="11"/>
  <c r="I174" i="11"/>
  <c r="H175" i="11"/>
  <c r="H176" i="11"/>
  <c r="I176" i="11"/>
  <c r="H177" i="11"/>
  <c r="H178" i="11"/>
  <c r="H179" i="11"/>
  <c r="H180" i="11"/>
  <c r="I180" i="11"/>
  <c r="H181" i="11"/>
  <c r="I181" i="11"/>
  <c r="H182" i="11"/>
  <c r="I182" i="11"/>
  <c r="H183" i="11"/>
  <c r="H184" i="11"/>
  <c r="I184" i="11"/>
  <c r="H185" i="11"/>
  <c r="H186" i="11"/>
  <c r="H187" i="11"/>
  <c r="H188" i="11"/>
  <c r="I188" i="11"/>
  <c r="H189" i="11"/>
  <c r="H190" i="11"/>
  <c r="I190" i="11"/>
  <c r="H191" i="11"/>
  <c r="H192" i="11"/>
  <c r="H193" i="11"/>
  <c r="H194" i="11"/>
  <c r="H195" i="11"/>
  <c r="H196" i="11"/>
  <c r="I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I220" i="11"/>
  <c r="H221" i="11"/>
  <c r="I221" i="11"/>
  <c r="H222" i="11"/>
  <c r="I222" i="11"/>
  <c r="H223" i="11"/>
  <c r="H224" i="11"/>
  <c r="I224" i="11"/>
  <c r="H225" i="11"/>
  <c r="H226" i="11"/>
  <c r="H227" i="11"/>
  <c r="H228" i="11"/>
  <c r="I228" i="11"/>
  <c r="H229" i="11"/>
  <c r="I229" i="11"/>
  <c r="H230" i="11"/>
  <c r="I230" i="11"/>
  <c r="H231" i="11"/>
  <c r="H232" i="11"/>
  <c r="I232" i="11"/>
  <c r="H233" i="11"/>
  <c r="H234" i="11"/>
  <c r="H235" i="11"/>
  <c r="H236" i="11"/>
  <c r="I236" i="11"/>
  <c r="H237" i="11"/>
  <c r="I237" i="11"/>
  <c r="H238" i="11"/>
  <c r="I238" i="11"/>
  <c r="H239" i="11"/>
  <c r="H240" i="11"/>
  <c r="I240" i="11"/>
  <c r="H241" i="11"/>
  <c r="H242" i="11"/>
  <c r="H243" i="11"/>
  <c r="H244" i="11"/>
  <c r="I244" i="11"/>
  <c r="H245" i="11"/>
  <c r="I245" i="11"/>
  <c r="H246" i="11"/>
  <c r="I246" i="11"/>
  <c r="H247" i="11"/>
  <c r="H248" i="11"/>
  <c r="I248" i="11"/>
  <c r="H249" i="11"/>
  <c r="H250" i="11"/>
  <c r="H251" i="11"/>
  <c r="H252" i="11"/>
  <c r="I252" i="11"/>
  <c r="H253" i="11"/>
  <c r="I253" i="11"/>
  <c r="H254" i="11"/>
  <c r="I254" i="11"/>
  <c r="H255" i="11"/>
  <c r="H256" i="11"/>
  <c r="I256" i="11"/>
  <c r="H257" i="11"/>
  <c r="H258" i="11"/>
  <c r="H259" i="11"/>
  <c r="H260" i="11"/>
  <c r="I260" i="11"/>
  <c r="I261" i="11"/>
  <c r="H262" i="11"/>
  <c r="I262" i="11"/>
  <c r="H263" i="11"/>
  <c r="H264" i="11"/>
  <c r="I264" i="11"/>
  <c r="H265" i="11"/>
  <c r="H266" i="11"/>
  <c r="H267" i="11"/>
  <c r="H268" i="11"/>
  <c r="I268" i="11"/>
  <c r="H269" i="11"/>
  <c r="I269" i="11"/>
  <c r="H270" i="11"/>
  <c r="I270" i="11"/>
  <c r="H271" i="11"/>
  <c r="I271" i="11"/>
  <c r="H272" i="11"/>
  <c r="I272" i="11"/>
  <c r="H273" i="11"/>
  <c r="H274" i="11"/>
  <c r="H275" i="11"/>
  <c r="H276" i="11"/>
  <c r="I276" i="11"/>
  <c r="H277" i="11"/>
  <c r="I277" i="11"/>
  <c r="H278" i="11"/>
  <c r="I278" i="11"/>
  <c r="H279" i="11"/>
  <c r="H280" i="11"/>
  <c r="I280" i="11"/>
  <c r="H281" i="11"/>
  <c r="H282" i="11"/>
  <c r="H283" i="11"/>
  <c r="H284" i="11"/>
  <c r="I284" i="11"/>
  <c r="H285" i="11"/>
  <c r="I285" i="11"/>
  <c r="H286" i="11"/>
  <c r="I286" i="11"/>
  <c r="H287" i="11"/>
  <c r="H288" i="11"/>
  <c r="I288" i="11"/>
  <c r="H289" i="11"/>
  <c r="H290" i="11"/>
  <c r="H291" i="11"/>
  <c r="H292" i="11"/>
  <c r="I292" i="11"/>
  <c r="H293" i="11"/>
  <c r="I293" i="11"/>
  <c r="H294" i="11"/>
  <c r="I294" i="11"/>
  <c r="H295" i="11"/>
  <c r="H296" i="11"/>
  <c r="I296" i="11"/>
  <c r="H297" i="11"/>
  <c r="H298" i="11"/>
  <c r="H299" i="11"/>
  <c r="H300" i="11"/>
  <c r="I300" i="11"/>
  <c r="H301" i="11"/>
  <c r="I301" i="11"/>
  <c r="H302" i="11"/>
  <c r="I302" i="11"/>
  <c r="H303" i="11"/>
  <c r="H304" i="11"/>
  <c r="I304" i="11"/>
  <c r="H305" i="11"/>
  <c r="H306" i="11"/>
  <c r="H307" i="11"/>
  <c r="H308" i="11"/>
  <c r="I308" i="11"/>
  <c r="H309" i="11"/>
  <c r="I309" i="11"/>
  <c r="H310" i="11"/>
  <c r="I310" i="11"/>
  <c r="H311" i="11"/>
  <c r="H312" i="11"/>
  <c r="I312" i="11"/>
  <c r="H313" i="11"/>
  <c r="H314" i="11"/>
  <c r="H315" i="11"/>
  <c r="H316" i="11"/>
  <c r="I316" i="11"/>
  <c r="H317" i="11"/>
  <c r="I317" i="11"/>
  <c r="H318" i="11"/>
  <c r="I318" i="11"/>
  <c r="H319" i="11"/>
  <c r="H320" i="11"/>
  <c r="I320" i="11"/>
  <c r="H321" i="11"/>
  <c r="H322" i="11"/>
  <c r="H323" i="11"/>
  <c r="H324" i="11"/>
  <c r="I324" i="11"/>
  <c r="H325" i="11"/>
  <c r="I325" i="11"/>
  <c r="H326" i="11"/>
  <c r="I326" i="11"/>
  <c r="H327" i="11"/>
  <c r="H328" i="11"/>
  <c r="I328" i="11"/>
  <c r="H329" i="11"/>
  <c r="H330" i="11"/>
  <c r="H331" i="11"/>
  <c r="H332" i="11"/>
  <c r="I332" i="11"/>
  <c r="H333" i="11"/>
  <c r="I333" i="11"/>
  <c r="H334" i="11"/>
  <c r="H335" i="11"/>
  <c r="I335" i="11"/>
  <c r="H336" i="11"/>
  <c r="H337" i="11"/>
  <c r="I337" i="11"/>
  <c r="H338" i="11"/>
  <c r="H339" i="11"/>
  <c r="I339" i="11"/>
  <c r="H340" i="11"/>
  <c r="I340" i="11"/>
  <c r="H341" i="11"/>
  <c r="I341" i="11"/>
  <c r="H342" i="11"/>
  <c r="I342" i="11"/>
  <c r="H343" i="11"/>
  <c r="I343" i="11"/>
  <c r="H344" i="11"/>
  <c r="I344" i="11"/>
  <c r="H345" i="11"/>
  <c r="I345" i="11"/>
  <c r="H346" i="11"/>
  <c r="H347" i="11"/>
  <c r="I347" i="11"/>
  <c r="H348" i="11"/>
  <c r="H349" i="11"/>
  <c r="I349" i="11"/>
  <c r="H350" i="11"/>
  <c r="H351" i="11"/>
  <c r="I351" i="11"/>
  <c r="H352" i="11"/>
  <c r="H353" i="11"/>
  <c r="I353" i="11"/>
  <c r="H354" i="11"/>
  <c r="I354" i="11"/>
  <c r="H355" i="11"/>
  <c r="I355" i="11"/>
  <c r="H356" i="11"/>
  <c r="I356" i="11"/>
  <c r="H357" i="11"/>
  <c r="H358" i="11"/>
  <c r="I358" i="11"/>
  <c r="H359" i="11"/>
  <c r="H360" i="11"/>
  <c r="I360" i="11"/>
  <c r="H361" i="11"/>
  <c r="H362" i="11"/>
  <c r="I362" i="11"/>
  <c r="H363" i="11"/>
  <c r="H364" i="11"/>
  <c r="I364" i="11"/>
  <c r="H365" i="11"/>
  <c r="H366" i="11"/>
  <c r="I366" i="11"/>
  <c r="H367" i="11"/>
  <c r="H368" i="11"/>
  <c r="I368" i="11"/>
  <c r="H369" i="11"/>
  <c r="I369" i="11"/>
  <c r="H370" i="11"/>
  <c r="I370" i="11"/>
  <c r="U370" i="11"/>
  <c r="H371" i="11"/>
  <c r="H387" i="11"/>
  <c r="U371" i="11"/>
  <c r="F376" i="11"/>
  <c r="K376" i="11"/>
  <c r="L376" i="11"/>
  <c r="M376" i="11"/>
  <c r="F377" i="11"/>
  <c r="H376" i="11"/>
  <c r="K377" i="11"/>
  <c r="L377" i="11"/>
  <c r="M377" i="11"/>
  <c r="F378" i="11"/>
  <c r="H377" i="11"/>
  <c r="K378" i="11"/>
  <c r="L378" i="11"/>
  <c r="M378" i="11"/>
  <c r="F379" i="11"/>
  <c r="H378" i="11"/>
  <c r="K379" i="11"/>
  <c r="L379" i="11"/>
  <c r="M379" i="11"/>
  <c r="F380" i="11"/>
  <c r="H379" i="11"/>
  <c r="K380" i="11"/>
  <c r="L380" i="11"/>
  <c r="M380" i="11"/>
  <c r="K381" i="11"/>
  <c r="L381" i="11"/>
  <c r="M381" i="11"/>
  <c r="K382" i="11"/>
  <c r="L382" i="11"/>
  <c r="M382" i="11"/>
  <c r="K383" i="11"/>
  <c r="L383" i="11"/>
  <c r="M383" i="11"/>
  <c r="K384" i="11"/>
  <c r="L384" i="11"/>
  <c r="M384" i="11"/>
  <c r="F385" i="11"/>
  <c r="H384" i="11"/>
  <c r="K385" i="11"/>
  <c r="L385" i="11"/>
  <c r="M385" i="11"/>
  <c r="K386" i="11"/>
  <c r="L386" i="11"/>
  <c r="M386" i="11"/>
  <c r="K387" i="11"/>
  <c r="L387" i="11"/>
  <c r="M387" i="11"/>
  <c r="K388" i="11"/>
  <c r="L388" i="11"/>
  <c r="H7" i="1"/>
  <c r="I7" i="1"/>
  <c r="U7" i="1"/>
  <c r="H8" i="1"/>
  <c r="U8" i="1"/>
  <c r="H9" i="1"/>
  <c r="U9" i="1"/>
  <c r="H10" i="1"/>
  <c r="U10" i="1"/>
  <c r="H11" i="1"/>
  <c r="U11" i="1"/>
  <c r="H12" i="1"/>
  <c r="U12" i="1"/>
  <c r="H13" i="1"/>
  <c r="U13" i="1"/>
  <c r="H14" i="1"/>
  <c r="U14" i="1"/>
  <c r="H15" i="1"/>
  <c r="U15" i="1"/>
  <c r="H16" i="1"/>
  <c r="U16" i="1"/>
  <c r="H17" i="1"/>
  <c r="I17" i="1"/>
  <c r="J17" i="1"/>
  <c r="U17" i="1"/>
  <c r="H18" i="1"/>
  <c r="I18" i="1"/>
  <c r="J18" i="1"/>
  <c r="U18" i="1"/>
  <c r="H19" i="1"/>
  <c r="U19" i="1"/>
  <c r="H20" i="1"/>
  <c r="I20" i="1"/>
  <c r="J20" i="1"/>
  <c r="U20" i="1"/>
  <c r="H21" i="1"/>
  <c r="I21" i="1"/>
  <c r="J21" i="1"/>
  <c r="U21" i="1"/>
  <c r="H22" i="1"/>
  <c r="U22" i="1"/>
  <c r="H23" i="1"/>
  <c r="U23" i="1"/>
  <c r="H24" i="1"/>
  <c r="U24" i="1"/>
  <c r="H25" i="1"/>
  <c r="U25" i="1"/>
  <c r="H26" i="1"/>
  <c r="U26" i="1"/>
  <c r="H27" i="1"/>
  <c r="U27" i="1"/>
  <c r="H28" i="1"/>
  <c r="U28" i="1"/>
  <c r="H29" i="1"/>
  <c r="U29" i="1"/>
  <c r="H30" i="1"/>
  <c r="U30" i="1"/>
  <c r="H31" i="1"/>
  <c r="U31" i="1"/>
  <c r="H32" i="1"/>
  <c r="U32" i="1"/>
  <c r="H33" i="1"/>
  <c r="U33" i="1"/>
  <c r="H34" i="1"/>
  <c r="U34" i="1"/>
  <c r="H35" i="1"/>
  <c r="I35" i="1"/>
  <c r="J35" i="1"/>
  <c r="U35" i="1"/>
  <c r="H36" i="1"/>
  <c r="U36" i="1"/>
  <c r="H37" i="1"/>
  <c r="H38" i="1"/>
  <c r="U37" i="1"/>
  <c r="I38" i="1"/>
  <c r="U38" i="1"/>
  <c r="H39" i="1"/>
  <c r="U39" i="1"/>
  <c r="H40" i="1"/>
  <c r="I40" i="1"/>
  <c r="U40" i="1"/>
  <c r="H41" i="1"/>
  <c r="I41" i="1"/>
  <c r="J41" i="1"/>
  <c r="U41" i="1"/>
  <c r="H42" i="1"/>
  <c r="I42" i="1"/>
  <c r="J42" i="1"/>
  <c r="U42" i="1"/>
  <c r="H43" i="1"/>
  <c r="I43" i="1"/>
  <c r="J43" i="1"/>
  <c r="U43" i="1"/>
  <c r="H44" i="1"/>
  <c r="I44" i="1"/>
  <c r="J44" i="1"/>
  <c r="U44" i="1"/>
  <c r="H45" i="1"/>
  <c r="I45" i="1"/>
  <c r="J45" i="1"/>
  <c r="U45" i="1"/>
  <c r="H46" i="1"/>
  <c r="I46" i="1"/>
  <c r="J46" i="1"/>
  <c r="U46" i="1"/>
  <c r="H47" i="1"/>
  <c r="I47" i="1"/>
  <c r="J47" i="1"/>
  <c r="U47" i="1"/>
  <c r="H48" i="1"/>
  <c r="I48" i="1"/>
  <c r="J48" i="1"/>
  <c r="U48" i="1"/>
  <c r="H49" i="1"/>
  <c r="I49" i="1"/>
  <c r="J49" i="1"/>
  <c r="U49" i="1"/>
  <c r="H50" i="1"/>
  <c r="I50" i="1"/>
  <c r="J50" i="1"/>
  <c r="U50" i="1"/>
  <c r="H51" i="1"/>
  <c r="I51" i="1"/>
  <c r="J51" i="1"/>
  <c r="U51" i="1"/>
  <c r="H52" i="1"/>
  <c r="I52" i="1"/>
  <c r="J52" i="1"/>
  <c r="U52" i="1"/>
  <c r="H53" i="1"/>
  <c r="I53" i="1"/>
  <c r="J53" i="1"/>
  <c r="U53" i="1"/>
  <c r="H54" i="1"/>
  <c r="U54" i="1"/>
  <c r="H55" i="1"/>
  <c r="U55" i="1"/>
  <c r="H56" i="1"/>
  <c r="U56" i="1"/>
  <c r="H57" i="1"/>
  <c r="U57" i="1"/>
  <c r="H58" i="1"/>
  <c r="U58" i="1"/>
  <c r="H59" i="1"/>
  <c r="U59" i="1"/>
  <c r="H60" i="1"/>
  <c r="U60" i="1"/>
  <c r="H61" i="1"/>
  <c r="U61" i="1"/>
  <c r="H62" i="1"/>
  <c r="U62" i="1"/>
  <c r="H63" i="1"/>
  <c r="U63" i="1"/>
  <c r="F376" i="1"/>
  <c r="H375" i="1"/>
  <c r="J377" i="1"/>
  <c r="J381" i="1"/>
  <c r="J382" i="1"/>
  <c r="U371" i="1"/>
  <c r="J385" i="1"/>
  <c r="F374" i="1"/>
  <c r="J374" i="1"/>
  <c r="L374" i="1"/>
  <c r="M374" i="1"/>
  <c r="F375" i="1"/>
  <c r="H374" i="1"/>
  <c r="L375" i="1"/>
  <c r="M375" i="1"/>
  <c r="L376" i="1"/>
  <c r="M376" i="1"/>
  <c r="F377" i="1"/>
  <c r="H376" i="1"/>
  <c r="L377" i="1"/>
  <c r="M377" i="1"/>
  <c r="J378" i="1"/>
  <c r="L378" i="1"/>
  <c r="M378" i="1"/>
  <c r="L379" i="1"/>
  <c r="M379" i="1"/>
  <c r="F380" i="1"/>
  <c r="H379" i="1"/>
  <c r="J380" i="1"/>
  <c r="L380" i="1"/>
  <c r="M380" i="1"/>
  <c r="F381" i="1"/>
  <c r="H380" i="1"/>
  <c r="L381" i="1"/>
  <c r="M381" i="1"/>
  <c r="F382" i="1"/>
  <c r="H381" i="1"/>
  <c r="L382" i="1"/>
  <c r="M382" i="1"/>
  <c r="F383" i="1"/>
  <c r="H382" i="1"/>
  <c r="J383" i="1"/>
  <c r="L383" i="1"/>
  <c r="M383" i="1"/>
  <c r="F384" i="1"/>
  <c r="H383" i="1"/>
  <c r="J384" i="1"/>
  <c r="L384" i="1"/>
  <c r="M384" i="1"/>
  <c r="F385" i="1"/>
  <c r="H384" i="1"/>
  <c r="L385" i="1"/>
  <c r="M385" i="1"/>
  <c r="L386" i="1"/>
  <c r="M386" i="1"/>
  <c r="K387" i="15"/>
  <c r="H387" i="13"/>
  <c r="I339" i="12"/>
  <c r="I338" i="12"/>
  <c r="I337" i="12"/>
  <c r="I336" i="12"/>
  <c r="I335" i="12"/>
  <c r="I334" i="12"/>
  <c r="I333" i="12"/>
  <c r="I338" i="11"/>
  <c r="I336" i="11"/>
  <c r="I334" i="11"/>
  <c r="K388" i="15"/>
  <c r="I352" i="11"/>
  <c r="I350" i="11"/>
  <c r="I348" i="11"/>
  <c r="I346" i="11"/>
  <c r="I371" i="12"/>
  <c r="I365" i="12"/>
  <c r="I364" i="12"/>
  <c r="I363" i="12"/>
  <c r="I362" i="12"/>
  <c r="I361" i="12"/>
  <c r="I360" i="12"/>
  <c r="I359" i="12"/>
  <c r="I358" i="12"/>
  <c r="I357" i="12"/>
  <c r="I356" i="12"/>
  <c r="I355" i="12"/>
  <c r="I354" i="12"/>
  <c r="I363" i="11"/>
  <c r="I361" i="11"/>
  <c r="I359" i="11"/>
  <c r="I357" i="11"/>
  <c r="I62" i="1"/>
  <c r="J62" i="1"/>
  <c r="I39" i="1"/>
  <c r="J39" i="1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J376" i="1"/>
  <c r="I64" i="1"/>
  <c r="J64" i="1"/>
  <c r="I63" i="1"/>
  <c r="J63" i="1"/>
  <c r="I61" i="1"/>
  <c r="J61" i="1"/>
  <c r="J375" i="1"/>
  <c r="I8" i="1"/>
  <c r="J8" i="1"/>
  <c r="I37" i="1"/>
  <c r="J37" i="1"/>
  <c r="I34" i="1"/>
  <c r="J34" i="1"/>
  <c r="I33" i="1"/>
  <c r="J33" i="1"/>
  <c r="I32" i="1"/>
  <c r="J32" i="1"/>
  <c r="I31" i="1"/>
  <c r="J31" i="1"/>
  <c r="I30" i="1"/>
  <c r="J30" i="1"/>
  <c r="I15" i="1"/>
  <c r="J15" i="1"/>
  <c r="I13" i="1"/>
  <c r="J13" i="1"/>
  <c r="I12" i="1"/>
  <c r="J12" i="1"/>
  <c r="I11" i="1"/>
  <c r="J11" i="1"/>
  <c r="I10" i="1"/>
  <c r="J10" i="1"/>
  <c r="I9" i="1"/>
  <c r="J9" i="1"/>
  <c r="I36" i="1"/>
  <c r="J36" i="1"/>
  <c r="I25" i="1"/>
  <c r="J25" i="1"/>
  <c r="I24" i="1"/>
  <c r="J24" i="1"/>
  <c r="I23" i="1"/>
  <c r="J23" i="1"/>
  <c r="I22" i="1"/>
  <c r="J22" i="1"/>
  <c r="I19" i="1"/>
  <c r="J19" i="1"/>
  <c r="I26" i="1"/>
  <c r="J26" i="1"/>
  <c r="K383" i="15"/>
  <c r="K381" i="15"/>
  <c r="K389" i="15"/>
  <c r="J389" i="15"/>
  <c r="F198" i="15"/>
  <c r="F196" i="15"/>
  <c r="F194" i="15"/>
  <c r="F192" i="15"/>
  <c r="F190" i="15"/>
  <c r="F188" i="15"/>
  <c r="F383" i="15"/>
  <c r="F186" i="15"/>
  <c r="F184" i="15"/>
  <c r="F182" i="15"/>
  <c r="F180" i="15"/>
  <c r="F178" i="15"/>
  <c r="F176" i="15"/>
  <c r="F174" i="15"/>
  <c r="F172" i="15"/>
  <c r="F170" i="15"/>
  <c r="F168" i="15"/>
  <c r="F166" i="15"/>
  <c r="F164" i="15"/>
  <c r="F162" i="15"/>
  <c r="F160" i="15"/>
  <c r="F158" i="15"/>
  <c r="F156" i="15"/>
  <c r="F154" i="15"/>
  <c r="F152" i="15"/>
  <c r="F150" i="15"/>
  <c r="F148" i="15"/>
  <c r="F146" i="15"/>
  <c r="F144" i="15"/>
  <c r="F142" i="15"/>
  <c r="F140" i="15"/>
  <c r="F138" i="15"/>
  <c r="F136" i="15"/>
  <c r="F134" i="15"/>
  <c r="F132" i="15"/>
  <c r="F130" i="15"/>
  <c r="F128" i="15"/>
  <c r="F381" i="15"/>
  <c r="F126" i="15"/>
  <c r="F124" i="15"/>
  <c r="F122" i="15"/>
  <c r="F120" i="15"/>
  <c r="F118" i="15"/>
  <c r="F116" i="15"/>
  <c r="F114" i="15"/>
  <c r="F112" i="15"/>
  <c r="F110" i="15"/>
  <c r="F108" i="15"/>
  <c r="F106" i="15"/>
  <c r="F104" i="15"/>
  <c r="F102" i="15"/>
  <c r="F100" i="15"/>
  <c r="F98" i="15"/>
  <c r="F96" i="15"/>
  <c r="F94" i="15"/>
  <c r="F92" i="15"/>
  <c r="F90" i="15"/>
  <c r="F88" i="15"/>
  <c r="F86" i="15"/>
  <c r="F84" i="15"/>
  <c r="F82" i="15"/>
  <c r="F80" i="15"/>
  <c r="F78" i="15"/>
  <c r="F76" i="15"/>
  <c r="F72" i="15"/>
  <c r="F73" i="15"/>
  <c r="F70" i="15"/>
  <c r="F71" i="15"/>
  <c r="F68" i="15"/>
  <c r="F69" i="15"/>
  <c r="F66" i="15"/>
  <c r="F67" i="15"/>
  <c r="F64" i="15"/>
  <c r="F65" i="15"/>
  <c r="F62" i="15"/>
  <c r="F63" i="15"/>
  <c r="F60" i="15"/>
  <c r="F61" i="15"/>
  <c r="F58" i="15"/>
  <c r="F59" i="15"/>
  <c r="F56" i="15"/>
  <c r="F57" i="15"/>
  <c r="F54" i="15"/>
  <c r="F55" i="15"/>
  <c r="F52" i="15"/>
  <c r="F53" i="15"/>
  <c r="F50" i="15"/>
  <c r="F51" i="15"/>
  <c r="F48" i="15"/>
  <c r="F49" i="15"/>
  <c r="F46" i="15"/>
  <c r="F47" i="15"/>
  <c r="F44" i="15"/>
  <c r="F45" i="15"/>
  <c r="F42" i="15"/>
  <c r="F43" i="15"/>
  <c r="F40" i="15"/>
  <c r="F41" i="15"/>
  <c r="F38" i="15"/>
  <c r="F39" i="15"/>
  <c r="F36" i="15"/>
  <c r="F37" i="15"/>
  <c r="F34" i="15"/>
  <c r="F35" i="15"/>
  <c r="F32" i="15"/>
  <c r="F33" i="15"/>
  <c r="F30" i="15"/>
  <c r="F31" i="15"/>
  <c r="F28" i="15"/>
  <c r="F29" i="15"/>
  <c r="F26" i="15"/>
  <c r="F27" i="15"/>
  <c r="F24" i="15"/>
  <c r="F25" i="15"/>
  <c r="F22" i="15"/>
  <c r="F23" i="15"/>
  <c r="F20" i="15"/>
  <c r="F21" i="15"/>
  <c r="F18" i="15"/>
  <c r="F19" i="15"/>
  <c r="F16" i="15"/>
  <c r="F17" i="15"/>
  <c r="F14" i="15"/>
  <c r="F15" i="15"/>
  <c r="F12" i="15"/>
  <c r="F13" i="15"/>
  <c r="F10" i="15"/>
  <c r="F11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149" i="15"/>
  <c r="Y150" i="15"/>
  <c r="Y151" i="15"/>
  <c r="Y152" i="15"/>
  <c r="Y153" i="15"/>
  <c r="Y154" i="15"/>
  <c r="Y155" i="15"/>
  <c r="Y156" i="15"/>
  <c r="Y157" i="15"/>
  <c r="Y158" i="15"/>
  <c r="Y159" i="15"/>
  <c r="Y160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Y195" i="15"/>
  <c r="Y196" i="15"/>
  <c r="Y197" i="15"/>
  <c r="Y198" i="15"/>
  <c r="Y199" i="15"/>
  <c r="Y200" i="15"/>
  <c r="Y201" i="15"/>
  <c r="Y202" i="15"/>
  <c r="Y203" i="15"/>
  <c r="Y204" i="15"/>
  <c r="Y205" i="15"/>
  <c r="Y206" i="15"/>
  <c r="Y207" i="15"/>
  <c r="Y208" i="15"/>
  <c r="Y209" i="15"/>
  <c r="Y210" i="15"/>
  <c r="Y211" i="15"/>
  <c r="Y212" i="15"/>
  <c r="Y213" i="15"/>
  <c r="Y214" i="15"/>
  <c r="Y215" i="15"/>
  <c r="Y216" i="15"/>
  <c r="Y217" i="15"/>
  <c r="Y218" i="15"/>
  <c r="Y219" i="15"/>
  <c r="Y220" i="15"/>
  <c r="Y221" i="15"/>
  <c r="Y222" i="15"/>
  <c r="Y223" i="15"/>
  <c r="Y224" i="15"/>
  <c r="Y225" i="15"/>
  <c r="Y226" i="15"/>
  <c r="Y227" i="15"/>
  <c r="Y228" i="15"/>
  <c r="Y229" i="15"/>
  <c r="Y230" i="15"/>
  <c r="Y231" i="15"/>
  <c r="Y232" i="15"/>
  <c r="Y233" i="15"/>
  <c r="Y234" i="15"/>
  <c r="Y235" i="15"/>
  <c r="Y236" i="15"/>
  <c r="Y237" i="15"/>
  <c r="Y238" i="15"/>
  <c r="Y239" i="15"/>
  <c r="Y240" i="15"/>
  <c r="Y241" i="15"/>
  <c r="Y242" i="15"/>
  <c r="Y243" i="15"/>
  <c r="Y244" i="15"/>
  <c r="Y245" i="15"/>
  <c r="Y246" i="15"/>
  <c r="Y247" i="15"/>
  <c r="Y248" i="15"/>
  <c r="Y249" i="15"/>
  <c r="Y250" i="15"/>
  <c r="Y251" i="15"/>
  <c r="Y252" i="15"/>
  <c r="Y253" i="15"/>
  <c r="Y254" i="15"/>
  <c r="Y255" i="15"/>
  <c r="Y256" i="15"/>
  <c r="Y257" i="15"/>
  <c r="Y258" i="15"/>
  <c r="Y259" i="15"/>
  <c r="Y260" i="15"/>
  <c r="Y261" i="15"/>
  <c r="Y262" i="15"/>
  <c r="Y263" i="15"/>
  <c r="Y264" i="15"/>
  <c r="Y265" i="15"/>
  <c r="Y266" i="15"/>
  <c r="Y267" i="15"/>
  <c r="Y268" i="15"/>
  <c r="Y269" i="15"/>
  <c r="Y270" i="15"/>
  <c r="Y271" i="15"/>
  <c r="Y272" i="15"/>
  <c r="Y273" i="15"/>
  <c r="Y274" i="15"/>
  <c r="Y275" i="15"/>
  <c r="Y276" i="15"/>
  <c r="Y277" i="15"/>
  <c r="Y278" i="15"/>
  <c r="Y279" i="15"/>
  <c r="Y280" i="15"/>
  <c r="Y281" i="15"/>
  <c r="Y282" i="15"/>
  <c r="Y283" i="15"/>
  <c r="Y284" i="15"/>
  <c r="Y285" i="15"/>
  <c r="Y286" i="15"/>
  <c r="Y287" i="15"/>
  <c r="Y288" i="15"/>
  <c r="Y289" i="15"/>
  <c r="Y290" i="15"/>
  <c r="Y291" i="15"/>
  <c r="Y292" i="15"/>
  <c r="Y293" i="15"/>
  <c r="Y294" i="15"/>
  <c r="Y295" i="15"/>
  <c r="Y296" i="15"/>
  <c r="Y297" i="15"/>
  <c r="Y298" i="15"/>
  <c r="Y299" i="15"/>
  <c r="Y300" i="15"/>
  <c r="Y301" i="15"/>
  <c r="Y302" i="15"/>
  <c r="Y303" i="15"/>
  <c r="Y304" i="15"/>
  <c r="Y305" i="15"/>
  <c r="Y306" i="15"/>
  <c r="Y307" i="15"/>
  <c r="Y308" i="15"/>
  <c r="Y309" i="15"/>
  <c r="Y310" i="15"/>
  <c r="Y311" i="15"/>
  <c r="Y312" i="15"/>
  <c r="Y313" i="15"/>
  <c r="Y314" i="15"/>
  <c r="Y315" i="15"/>
  <c r="Y316" i="15"/>
  <c r="Y317" i="15"/>
  <c r="Y318" i="15"/>
  <c r="Y319" i="15"/>
  <c r="Y320" i="15"/>
  <c r="Y321" i="15"/>
  <c r="Y322" i="15"/>
  <c r="Y323" i="15"/>
  <c r="Y324" i="15"/>
  <c r="Y325" i="15"/>
  <c r="Y326" i="15"/>
  <c r="Y327" i="15"/>
  <c r="Y328" i="15"/>
  <c r="Y329" i="15"/>
  <c r="Y330" i="15"/>
  <c r="Y331" i="15"/>
  <c r="Y332" i="15"/>
  <c r="Y333" i="15"/>
  <c r="Y334" i="15"/>
  <c r="Y335" i="15"/>
  <c r="Y336" i="15"/>
  <c r="Y337" i="15"/>
  <c r="Y338" i="15"/>
  <c r="Y339" i="15"/>
  <c r="Y340" i="15"/>
  <c r="Y341" i="15"/>
  <c r="Y342" i="15"/>
  <c r="Y343" i="15"/>
  <c r="Y344" i="15"/>
  <c r="Y345" i="15"/>
  <c r="Y346" i="15"/>
  <c r="Y347" i="15"/>
  <c r="Y348" i="15"/>
  <c r="Y349" i="15"/>
  <c r="Y350" i="15"/>
  <c r="Y351" i="15"/>
  <c r="Y352" i="15"/>
  <c r="Y353" i="15"/>
  <c r="Y354" i="15"/>
  <c r="Y355" i="15"/>
  <c r="Y356" i="15"/>
  <c r="Y357" i="15"/>
  <c r="Y358" i="15"/>
  <c r="Y359" i="15"/>
  <c r="Y360" i="15"/>
  <c r="Y361" i="15"/>
  <c r="Y362" i="15"/>
  <c r="Y363" i="15"/>
  <c r="Y364" i="15"/>
  <c r="Y365" i="15"/>
  <c r="Y366" i="15"/>
  <c r="Y367" i="15"/>
  <c r="Y368" i="15"/>
  <c r="Y369" i="15"/>
  <c r="Y370" i="15"/>
  <c r="Y371" i="15"/>
  <c r="G389" i="13"/>
  <c r="H388" i="13"/>
  <c r="F385" i="12"/>
  <c r="H384" i="12"/>
  <c r="I370" i="12"/>
  <c r="I329" i="12"/>
  <c r="I325" i="12"/>
  <c r="I321" i="12"/>
  <c r="I317" i="12"/>
  <c r="I313" i="12"/>
  <c r="I309" i="12"/>
  <c r="I305" i="12"/>
  <c r="I301" i="12"/>
  <c r="I297" i="12"/>
  <c r="I293" i="12"/>
  <c r="I289" i="12"/>
  <c r="I285" i="12"/>
  <c r="I281" i="12"/>
  <c r="I277" i="12"/>
  <c r="I273" i="12"/>
  <c r="I265" i="12"/>
  <c r="I261" i="12"/>
  <c r="I257" i="12"/>
  <c r="I253" i="12"/>
  <c r="I245" i="12"/>
  <c r="I241" i="12"/>
  <c r="I237" i="12"/>
  <c r="I233" i="12"/>
  <c r="I229" i="12"/>
  <c r="I225" i="12"/>
  <c r="I221" i="12"/>
  <c r="I217" i="12"/>
  <c r="I213" i="12"/>
  <c r="I209" i="12"/>
  <c r="I205" i="12"/>
  <c r="I201" i="12"/>
  <c r="I197" i="12"/>
  <c r="I193" i="12"/>
  <c r="I189" i="12"/>
  <c r="I185" i="12"/>
  <c r="I181" i="12"/>
  <c r="I177" i="12"/>
  <c r="I173" i="12"/>
  <c r="I169" i="12"/>
  <c r="I165" i="12"/>
  <c r="I161" i="12"/>
  <c r="I155" i="12"/>
  <c r="I147" i="12"/>
  <c r="I139" i="12"/>
  <c r="I131" i="12"/>
  <c r="I123" i="12"/>
  <c r="I115" i="12"/>
  <c r="I99" i="12"/>
  <c r="I91" i="12"/>
  <c r="I83" i="12"/>
  <c r="I75" i="12"/>
  <c r="I59" i="12"/>
  <c r="I43" i="12"/>
  <c r="I27" i="12"/>
  <c r="I72" i="12"/>
  <c r="I71" i="12"/>
  <c r="I64" i="12"/>
  <c r="I63" i="12"/>
  <c r="I56" i="12"/>
  <c r="I55" i="12"/>
  <c r="I48" i="12"/>
  <c r="I47" i="12"/>
  <c r="I40" i="12"/>
  <c r="I39" i="12"/>
  <c r="I32" i="12"/>
  <c r="I31" i="12"/>
  <c r="I24" i="12"/>
  <c r="I23" i="12"/>
  <c r="I16" i="12"/>
  <c r="I15" i="12"/>
  <c r="I381" i="12"/>
  <c r="I10" i="12"/>
  <c r="F387" i="12"/>
  <c r="H386" i="12"/>
  <c r="I156" i="12"/>
  <c r="I152" i="12"/>
  <c r="I148" i="12"/>
  <c r="I144" i="12"/>
  <c r="I140" i="12"/>
  <c r="I136" i="12"/>
  <c r="I132" i="12"/>
  <c r="I128" i="12"/>
  <c r="I124" i="12"/>
  <c r="I120" i="12"/>
  <c r="I116" i="12"/>
  <c r="I112" i="12"/>
  <c r="I104" i="12"/>
  <c r="I100" i="12"/>
  <c r="I96" i="12"/>
  <c r="I92" i="12"/>
  <c r="I88" i="12"/>
  <c r="I84" i="12"/>
  <c r="I80" i="12"/>
  <c r="I76" i="12"/>
  <c r="I73" i="12"/>
  <c r="I69" i="12"/>
  <c r="I65" i="12"/>
  <c r="I61" i="12"/>
  <c r="I57" i="12"/>
  <c r="I53" i="12"/>
  <c r="I49" i="12"/>
  <c r="I45" i="12"/>
  <c r="I41" i="12"/>
  <c r="I33" i="12"/>
  <c r="I17" i="12"/>
  <c r="I13" i="12"/>
  <c r="I330" i="11"/>
  <c r="I329" i="11"/>
  <c r="I322" i="11"/>
  <c r="I321" i="11"/>
  <c r="I314" i="11"/>
  <c r="I313" i="11"/>
  <c r="I306" i="11"/>
  <c r="I305" i="11"/>
  <c r="I298" i="11"/>
  <c r="I297" i="11"/>
  <c r="I290" i="11"/>
  <c r="I289" i="11"/>
  <c r="I282" i="11"/>
  <c r="I281" i="11"/>
  <c r="I283" i="11"/>
  <c r="I287" i="11"/>
  <c r="I291" i="11"/>
  <c r="I295" i="11"/>
  <c r="I299" i="11"/>
  <c r="I303" i="11"/>
  <c r="I307" i="11"/>
  <c r="I385" i="11"/>
  <c r="I274" i="11"/>
  <c r="I273" i="11"/>
  <c r="I266" i="11"/>
  <c r="I265" i="11"/>
  <c r="I258" i="11"/>
  <c r="I257" i="11"/>
  <c r="I250" i="11"/>
  <c r="I249" i="11"/>
  <c r="I242" i="11"/>
  <c r="I241" i="11"/>
  <c r="I234" i="11"/>
  <c r="I233" i="11"/>
  <c r="I226" i="11"/>
  <c r="I225" i="11"/>
  <c r="I218" i="11"/>
  <c r="I217" i="11"/>
  <c r="I210" i="11"/>
  <c r="I209" i="11"/>
  <c r="I202" i="11"/>
  <c r="I201" i="11"/>
  <c r="I194" i="11"/>
  <c r="I193" i="11"/>
  <c r="I186" i="11"/>
  <c r="I185" i="11"/>
  <c r="I178" i="11"/>
  <c r="I177" i="11"/>
  <c r="I170" i="11"/>
  <c r="I169" i="11"/>
  <c r="I162" i="11"/>
  <c r="I159" i="11"/>
  <c r="I158" i="11"/>
  <c r="I156" i="11"/>
  <c r="I146" i="11"/>
  <c r="I143" i="11"/>
  <c r="I142" i="11"/>
  <c r="I140" i="11"/>
  <c r="I130" i="11"/>
  <c r="I127" i="11"/>
  <c r="I126" i="11"/>
  <c r="I124" i="11"/>
  <c r="I114" i="11"/>
  <c r="I111" i="11"/>
  <c r="I110" i="11"/>
  <c r="I108" i="11"/>
  <c r="I95" i="11"/>
  <c r="I94" i="11"/>
  <c r="I92" i="11"/>
  <c r="I82" i="11"/>
  <c r="I79" i="11"/>
  <c r="I78" i="11"/>
  <c r="I76" i="11"/>
  <c r="I59" i="11"/>
  <c r="I57" i="11"/>
  <c r="I55" i="11"/>
  <c r="I51" i="11"/>
  <c r="I49" i="11"/>
  <c r="I48" i="11"/>
  <c r="I19" i="11"/>
  <c r="I16" i="11"/>
  <c r="I367" i="11"/>
  <c r="M388" i="11"/>
  <c r="F386" i="11"/>
  <c r="H385" i="11"/>
  <c r="F383" i="11"/>
  <c r="H382" i="11"/>
  <c r="I365" i="11"/>
  <c r="I331" i="11"/>
  <c r="I327" i="11"/>
  <c r="I323" i="11"/>
  <c r="I319" i="11"/>
  <c r="I315" i="11"/>
  <c r="I311" i="11"/>
  <c r="I279" i="11"/>
  <c r="I275" i="11"/>
  <c r="I267" i="11"/>
  <c r="I263" i="11"/>
  <c r="I259" i="11"/>
  <c r="I255" i="11"/>
  <c r="I251" i="11"/>
  <c r="I384" i="11"/>
  <c r="I247" i="11"/>
  <c r="I243" i="11"/>
  <c r="I239" i="11"/>
  <c r="I235" i="11"/>
  <c r="I231" i="11"/>
  <c r="I227" i="11"/>
  <c r="I223" i="11"/>
  <c r="I219" i="11"/>
  <c r="I383" i="11"/>
  <c r="I215" i="11"/>
  <c r="I211" i="11"/>
  <c r="I207" i="11"/>
  <c r="I203" i="11"/>
  <c r="I199" i="11"/>
  <c r="I195" i="11"/>
  <c r="I191" i="11"/>
  <c r="I187" i="11"/>
  <c r="I183" i="11"/>
  <c r="I179" i="11"/>
  <c r="I175" i="11"/>
  <c r="I171" i="11"/>
  <c r="I167" i="11"/>
  <c r="I160" i="11"/>
  <c r="I152" i="11"/>
  <c r="I144" i="11"/>
  <c r="I136" i="11"/>
  <c r="I128" i="11"/>
  <c r="I120" i="11"/>
  <c r="I112" i="11"/>
  <c r="I104" i="11"/>
  <c r="I96" i="11"/>
  <c r="I88" i="11"/>
  <c r="I80" i="11"/>
  <c r="I72" i="11"/>
  <c r="I56" i="11"/>
  <c r="I40" i="11"/>
  <c r="I8" i="11"/>
  <c r="I69" i="11"/>
  <c r="I68" i="11"/>
  <c r="I61" i="11"/>
  <c r="I60" i="11"/>
  <c r="I53" i="11"/>
  <c r="I52" i="11"/>
  <c r="I45" i="11"/>
  <c r="I44" i="11"/>
  <c r="I37" i="11"/>
  <c r="I36" i="11"/>
  <c r="I21" i="11"/>
  <c r="I20" i="11"/>
  <c r="I13" i="11"/>
  <c r="I12" i="11"/>
  <c r="I371" i="11"/>
  <c r="F384" i="11"/>
  <c r="H383" i="11"/>
  <c r="F382" i="11"/>
  <c r="H381" i="11"/>
  <c r="F387" i="11"/>
  <c r="H386" i="11"/>
  <c r="I161" i="11"/>
  <c r="I381" i="11"/>
  <c r="I157" i="11"/>
  <c r="I153" i="11"/>
  <c r="I149" i="11"/>
  <c r="I145" i="11"/>
  <c r="I141" i="11"/>
  <c r="I137" i="11"/>
  <c r="I133" i="11"/>
  <c r="I129" i="11"/>
  <c r="I125" i="11"/>
  <c r="I121" i="11"/>
  <c r="I117" i="11"/>
  <c r="I113" i="11"/>
  <c r="I109" i="11"/>
  <c r="I105" i="11"/>
  <c r="I93" i="11"/>
  <c r="I89" i="11"/>
  <c r="I85" i="11"/>
  <c r="I81" i="11"/>
  <c r="I77" i="11"/>
  <c r="I73" i="11"/>
  <c r="I70" i="11"/>
  <c r="I66" i="11"/>
  <c r="I62" i="11"/>
  <c r="I58" i="11"/>
  <c r="I54" i="11"/>
  <c r="I50" i="11"/>
  <c r="I46" i="11"/>
  <c r="I42" i="11"/>
  <c r="I38" i="11"/>
  <c r="I34" i="11"/>
  <c r="I22" i="11"/>
  <c r="I18" i="11"/>
  <c r="I14" i="11"/>
  <c r="I10" i="11"/>
  <c r="J379" i="1"/>
  <c r="H385" i="1"/>
  <c r="F379" i="1"/>
  <c r="H378" i="1"/>
  <c r="F378" i="1"/>
  <c r="H377" i="1"/>
  <c r="F377" i="15"/>
  <c r="F378" i="15"/>
  <c r="F379" i="15"/>
  <c r="F380" i="15"/>
  <c r="F382" i="15"/>
  <c r="I378" i="12"/>
  <c r="G389" i="15"/>
  <c r="I388" i="15"/>
  <c r="I389" i="15"/>
  <c r="F386" i="15"/>
  <c r="F247" i="15"/>
  <c r="F245" i="15"/>
  <c r="F243" i="15"/>
  <c r="F241" i="15"/>
  <c r="F239" i="15"/>
  <c r="F237" i="15"/>
  <c r="F235" i="15"/>
  <c r="F233" i="15"/>
  <c r="F231" i="15"/>
  <c r="F229" i="15"/>
  <c r="F227" i="15"/>
  <c r="F225" i="15"/>
  <c r="F384" i="15"/>
  <c r="F389" i="15"/>
  <c r="I387" i="12"/>
  <c r="I386" i="12"/>
  <c r="I385" i="12"/>
  <c r="I268" i="12"/>
  <c r="I384" i="12"/>
  <c r="I387" i="11"/>
  <c r="I380" i="11"/>
  <c r="I386" i="11"/>
  <c r="I378" i="11"/>
  <c r="I377" i="11"/>
  <c r="I275" i="1"/>
  <c r="J275" i="1"/>
  <c r="I273" i="1"/>
  <c r="J273" i="1"/>
  <c r="I271" i="1"/>
  <c r="J271" i="1"/>
  <c r="I269" i="1"/>
  <c r="J269" i="1"/>
  <c r="I267" i="1"/>
  <c r="J267" i="1"/>
  <c r="I265" i="1"/>
  <c r="J265" i="1"/>
  <c r="I263" i="1"/>
  <c r="J263" i="1"/>
  <c r="I261" i="1"/>
  <c r="J261" i="1"/>
  <c r="I259" i="1"/>
  <c r="J259" i="1"/>
  <c r="I257" i="1"/>
  <c r="J257" i="1"/>
  <c r="I255" i="1"/>
  <c r="J255" i="1"/>
  <c r="I253" i="1"/>
  <c r="J253" i="1"/>
  <c r="I251" i="1"/>
  <c r="I249" i="1"/>
  <c r="J249" i="1"/>
  <c r="I247" i="1"/>
  <c r="J247" i="1"/>
  <c r="I245" i="1"/>
  <c r="J245" i="1"/>
  <c r="I243" i="1"/>
  <c r="J243" i="1"/>
  <c r="I241" i="1"/>
  <c r="J241" i="1"/>
  <c r="I239" i="1"/>
  <c r="J239" i="1"/>
  <c r="I237" i="1"/>
  <c r="J237" i="1"/>
  <c r="I235" i="1"/>
  <c r="J371" i="1"/>
  <c r="I149" i="1"/>
  <c r="J149" i="1"/>
  <c r="J235" i="1"/>
  <c r="J251" i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H37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77" i="13"/>
  <c r="I29" i="12"/>
  <c r="I38" i="12"/>
  <c r="I377" i="12"/>
  <c r="F377" i="12"/>
  <c r="H376" i="12"/>
  <c r="I37" i="12"/>
  <c r="I36" i="12"/>
  <c r="I35" i="12"/>
  <c r="I34" i="12"/>
  <c r="I28" i="12"/>
  <c r="I26" i="12"/>
  <c r="I25" i="12"/>
  <c r="I22" i="12"/>
  <c r="I21" i="12"/>
  <c r="I20" i="12"/>
  <c r="I19" i="12"/>
  <c r="I18" i="12"/>
  <c r="I14" i="12"/>
  <c r="I12" i="12"/>
  <c r="I11" i="12"/>
  <c r="I8" i="12"/>
  <c r="I32" i="11"/>
  <c r="I35" i="11"/>
  <c r="I11" i="11"/>
  <c r="I9" i="11"/>
  <c r="I29" i="1"/>
  <c r="J29" i="1"/>
  <c r="I14" i="1"/>
  <c r="J14" i="1"/>
  <c r="J38" i="1"/>
  <c r="I28" i="1"/>
  <c r="J28" i="1"/>
  <c r="I27" i="1"/>
  <c r="J27" i="1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378" i="13"/>
  <c r="I376" i="12"/>
  <c r="I376" i="11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379" i="13"/>
  <c r="I127" i="12"/>
  <c r="I380" i="12"/>
  <c r="I134" i="1"/>
  <c r="J134" i="1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17" i="12"/>
  <c r="I108" i="12"/>
  <c r="I106" i="12"/>
  <c r="I114" i="12"/>
  <c r="I118" i="12"/>
  <c r="I103" i="12"/>
  <c r="I111" i="12"/>
  <c r="I109" i="12"/>
  <c r="I98" i="12"/>
  <c r="I119" i="12"/>
  <c r="I122" i="12"/>
  <c r="I126" i="12"/>
  <c r="O388" i="12"/>
  <c r="I115" i="11"/>
  <c r="I103" i="11"/>
  <c r="I102" i="11"/>
  <c r="I123" i="11"/>
  <c r="I122" i="11"/>
  <c r="I119" i="11"/>
  <c r="I118" i="11"/>
  <c r="I116" i="11"/>
  <c r="I107" i="11"/>
  <c r="I106" i="11"/>
  <c r="I100" i="11"/>
  <c r="I101" i="11"/>
  <c r="I98" i="11"/>
  <c r="I97" i="11"/>
  <c r="I133" i="1"/>
  <c r="J133" i="1"/>
  <c r="I132" i="1"/>
  <c r="J132" i="1"/>
  <c r="I131" i="1"/>
  <c r="J131" i="1"/>
  <c r="I130" i="1"/>
  <c r="I129" i="1"/>
  <c r="I128" i="1"/>
  <c r="I127" i="1"/>
  <c r="I121" i="1"/>
  <c r="I124" i="1"/>
  <c r="J124" i="1"/>
  <c r="I119" i="1"/>
  <c r="J119" i="1"/>
  <c r="I126" i="1"/>
  <c r="J126" i="1"/>
  <c r="I125" i="1"/>
  <c r="J125" i="1"/>
  <c r="I116" i="1"/>
  <c r="J116" i="1"/>
  <c r="I115" i="1"/>
  <c r="J115" i="1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I107" i="1"/>
  <c r="J107" i="1"/>
  <c r="I106" i="1"/>
  <c r="J106" i="1"/>
  <c r="I105" i="1"/>
  <c r="J105" i="1"/>
  <c r="I104" i="1"/>
  <c r="J104" i="1"/>
  <c r="I103" i="1"/>
  <c r="J103" i="1"/>
  <c r="I102" i="1"/>
  <c r="J102" i="1"/>
  <c r="I101" i="1"/>
  <c r="J101" i="1"/>
  <c r="I100" i="1"/>
  <c r="J100" i="1"/>
  <c r="I99" i="1"/>
  <c r="J99" i="1"/>
  <c r="J97" i="1"/>
  <c r="K376" i="1"/>
  <c r="I376" i="1"/>
  <c r="I98" i="1"/>
  <c r="I380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379" i="12"/>
  <c r="I379" i="11"/>
  <c r="K378" i="1"/>
  <c r="I378" i="1"/>
  <c r="J98" i="1"/>
  <c r="K377" i="1"/>
  <c r="I377" i="1"/>
  <c r="I381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382" i="13"/>
  <c r="I16" i="1"/>
  <c r="J16" i="1"/>
  <c r="I219" i="12"/>
  <c r="I383" i="12"/>
  <c r="I215" i="12"/>
  <c r="I214" i="12"/>
  <c r="I207" i="12"/>
  <c r="I206" i="12"/>
  <c r="I204" i="12"/>
  <c r="I203" i="12"/>
  <c r="I202" i="12"/>
  <c r="I200" i="12"/>
  <c r="I199" i="12"/>
  <c r="I198" i="12"/>
  <c r="I196" i="12"/>
  <c r="I195" i="12"/>
  <c r="I194" i="12"/>
  <c r="I192" i="12"/>
  <c r="I191" i="12"/>
  <c r="I190" i="12"/>
  <c r="I211" i="12"/>
  <c r="I212" i="12"/>
  <c r="I388" i="12"/>
  <c r="I216" i="11"/>
  <c r="I214" i="11"/>
  <c r="I213" i="11"/>
  <c r="I212" i="11"/>
  <c r="I208" i="11"/>
  <c r="I206" i="11"/>
  <c r="I205" i="11"/>
  <c r="I192" i="11"/>
  <c r="I200" i="11"/>
  <c r="I198" i="11"/>
  <c r="I197" i="11"/>
  <c r="I204" i="11"/>
  <c r="I189" i="11"/>
  <c r="I388" i="11"/>
  <c r="I196" i="1"/>
  <c r="J196" i="1"/>
  <c r="I197" i="1"/>
  <c r="J197" i="1"/>
  <c r="I194" i="1"/>
  <c r="J194" i="1"/>
  <c r="I375" i="1"/>
  <c r="J40" i="1"/>
  <c r="K375" i="1"/>
  <c r="I374" i="1"/>
  <c r="J7" i="1"/>
  <c r="K374" i="1"/>
  <c r="I368" i="1"/>
  <c r="J368" i="1"/>
  <c r="I366" i="1"/>
  <c r="J366" i="1"/>
  <c r="I364" i="1"/>
  <c r="J364" i="1"/>
  <c r="I362" i="1"/>
  <c r="J362" i="1"/>
  <c r="I360" i="1"/>
  <c r="J360" i="1"/>
  <c r="I358" i="1"/>
  <c r="J358" i="1"/>
  <c r="I356" i="1"/>
  <c r="J356" i="1"/>
  <c r="I354" i="1"/>
  <c r="J354" i="1"/>
  <c r="I352" i="1"/>
  <c r="J352" i="1"/>
  <c r="I350" i="1"/>
  <c r="J350" i="1"/>
  <c r="I348" i="1"/>
  <c r="J348" i="1"/>
  <c r="I346" i="1"/>
  <c r="J346" i="1"/>
  <c r="I344" i="1"/>
  <c r="J344" i="1"/>
  <c r="I342" i="1"/>
  <c r="I340" i="1"/>
  <c r="J340" i="1"/>
  <c r="I338" i="1"/>
  <c r="J338" i="1"/>
  <c r="I336" i="1"/>
  <c r="J336" i="1"/>
  <c r="I334" i="1"/>
  <c r="J334" i="1"/>
  <c r="I332" i="1"/>
  <c r="J332" i="1"/>
  <c r="I330" i="1"/>
  <c r="J330" i="1"/>
  <c r="I328" i="1"/>
  <c r="J328" i="1"/>
  <c r="I326" i="1"/>
  <c r="J326" i="1"/>
  <c r="I324" i="1"/>
  <c r="J324" i="1"/>
  <c r="I312" i="1"/>
  <c r="I310" i="1"/>
  <c r="J310" i="1"/>
  <c r="I308" i="1"/>
  <c r="J308" i="1"/>
  <c r="I306" i="1"/>
  <c r="J306" i="1"/>
  <c r="I304" i="1"/>
  <c r="J304" i="1"/>
  <c r="I302" i="1"/>
  <c r="J302" i="1"/>
  <c r="I300" i="1"/>
  <c r="J300" i="1"/>
  <c r="I298" i="1"/>
  <c r="J298" i="1"/>
  <c r="I296" i="1"/>
  <c r="J296" i="1"/>
  <c r="I294" i="1"/>
  <c r="J294" i="1"/>
  <c r="I292" i="1"/>
  <c r="J292" i="1"/>
  <c r="I290" i="1"/>
  <c r="J290" i="1"/>
  <c r="I288" i="1"/>
  <c r="J288" i="1"/>
  <c r="I286" i="1"/>
  <c r="J286" i="1"/>
  <c r="I284" i="1"/>
  <c r="J284" i="1"/>
  <c r="I282" i="1"/>
  <c r="I280" i="1"/>
  <c r="J280" i="1"/>
  <c r="I278" i="1"/>
  <c r="I233" i="1"/>
  <c r="J233" i="1"/>
  <c r="I231" i="1"/>
  <c r="J231" i="1"/>
  <c r="I229" i="1"/>
  <c r="J229" i="1"/>
  <c r="I227" i="1"/>
  <c r="J227" i="1"/>
  <c r="I225" i="1"/>
  <c r="J225" i="1"/>
  <c r="I223" i="1"/>
  <c r="J223" i="1"/>
  <c r="I221" i="1"/>
  <c r="I219" i="1"/>
  <c r="J219" i="1"/>
  <c r="I217" i="1"/>
  <c r="J217" i="1"/>
  <c r="I215" i="1"/>
  <c r="J215" i="1"/>
  <c r="I213" i="1"/>
  <c r="J213" i="1"/>
  <c r="I211" i="1"/>
  <c r="J211" i="1"/>
  <c r="I209" i="1"/>
  <c r="J209" i="1"/>
  <c r="I207" i="1"/>
  <c r="J207" i="1"/>
  <c r="J386" i="1"/>
  <c r="I204" i="1"/>
  <c r="J204" i="1"/>
  <c r="I202" i="1"/>
  <c r="J202" i="1"/>
  <c r="I200" i="1"/>
  <c r="J200" i="1"/>
  <c r="I198" i="1"/>
  <c r="J198" i="1"/>
  <c r="I191" i="1"/>
  <c r="J191" i="1"/>
  <c r="I189" i="1"/>
  <c r="I187" i="1"/>
  <c r="J187" i="1"/>
  <c r="I185" i="1"/>
  <c r="J185" i="1"/>
  <c r="I182" i="1"/>
  <c r="J182" i="1"/>
  <c r="I180" i="1"/>
  <c r="I218" i="13"/>
  <c r="H383" i="13"/>
  <c r="H389" i="13"/>
  <c r="I383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382" i="12"/>
  <c r="I382" i="11"/>
  <c r="I386" i="1"/>
  <c r="J278" i="1"/>
  <c r="K382" i="1"/>
  <c r="I382" i="1"/>
  <c r="I383" i="1"/>
  <c r="J282" i="1"/>
  <c r="K383" i="1"/>
  <c r="J180" i="1"/>
  <c r="I379" i="1"/>
  <c r="J189" i="1"/>
  <c r="K380" i="1"/>
  <c r="I380" i="1"/>
  <c r="I381" i="1"/>
  <c r="J221" i="1"/>
  <c r="K381" i="1"/>
  <c r="J312" i="1"/>
  <c r="K384" i="1"/>
  <c r="I384" i="1"/>
  <c r="J342" i="1"/>
  <c r="K385" i="1"/>
  <c r="I385" i="1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384" i="13"/>
  <c r="K379" i="1"/>
  <c r="K386" i="1"/>
  <c r="I385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86" i="13"/>
  <c r="I387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88" i="13"/>
  <c r="I389" i="13"/>
</calcChain>
</file>

<file path=xl/sharedStrings.xml><?xml version="1.0" encoding="utf-8"?>
<sst xmlns="http://schemas.openxmlformats.org/spreadsheetml/2006/main" count="1167" uniqueCount="161">
  <si>
    <t>MAGNUM PRODUCING L.P.</t>
  </si>
  <si>
    <t>2019</t>
  </si>
  <si>
    <t>500 N. SHORELINE * SUITE 322 * CORPUS CHRISTI, TEXAS 78401-0313</t>
  </si>
  <si>
    <t xml:space="preserve">SCHAEFER LEASE </t>
  </si>
  <si>
    <t>DeWitt County</t>
  </si>
  <si>
    <t>Pumper / John W. Simpson</t>
  </si>
  <si>
    <t>TOTALS AT BOTTOM OF PAGE</t>
  </si>
  <si>
    <t>TANK 457602-2                 ( 500 BBL )</t>
  </si>
  <si>
    <t>TANK 457602-1                 ( 500 BBL )</t>
  </si>
  <si>
    <t>OIL STOCK</t>
  </si>
  <si>
    <t>DAILY PRODUCTION</t>
  </si>
  <si>
    <t>MAKE-UP GAS FROM CROSSTEX</t>
  </si>
  <si>
    <t>OIL SALES / RUNS</t>
  </si>
  <si>
    <t xml:space="preserve"> SWD </t>
  </si>
  <si>
    <t>WATER HAULS</t>
  </si>
  <si>
    <t>COMMENTS</t>
  </si>
  <si>
    <t>DATE</t>
  </si>
  <si>
    <t xml:space="preserve">FT </t>
  </si>
  <si>
    <t>IN</t>
  </si>
  <si>
    <t>BBLS</t>
  </si>
  <si>
    <t>BBLS OIL</t>
  </si>
  <si>
    <t>BBLS WATER</t>
  </si>
  <si>
    <t>HOURS ON</t>
  </si>
  <si>
    <t>MCF</t>
  </si>
  <si>
    <t>TICKET NUMBER</t>
  </si>
  <si>
    <t>FT</t>
  </si>
  <si>
    <t>1/4</t>
  </si>
  <si>
    <t>TP</t>
  </si>
  <si>
    <t>CP</t>
  </si>
  <si>
    <t>TICKET NO.</t>
  </si>
  <si>
    <t>OPENING STOCK</t>
  </si>
  <si>
    <t>.5.2</t>
  </si>
  <si>
    <t>Down 6 hrs / compressor pm yesterday</t>
  </si>
  <si>
    <t>Down 10 hrs / freeze</t>
  </si>
  <si>
    <t>Down 24 / Started today</t>
  </si>
  <si>
    <t>Down 24 / SWD trouble / tank failure</t>
  </si>
  <si>
    <t>"</t>
  </si>
  <si>
    <t>" / Oil recovered from swd unit / Workover moved in on #2</t>
  </si>
  <si>
    <t>" / Started up today ( #2 &amp; #4 only ) / Rig moved to  #1</t>
  </si>
  <si>
    <t>#1 workover</t>
  </si>
  <si>
    <t>Rig moved off #1 / waiting on chemical hookup</t>
  </si>
  <si>
    <t>Opened #1 today / changed lift chokes</t>
  </si>
  <si>
    <t>Pulled firewall / swd tank trouble</t>
  </si>
  <si>
    <t>Shut in all wells / replacing swd tanks</t>
  </si>
  <si>
    <t xml:space="preserve">Down 24 / swd </t>
  </si>
  <si>
    <t>Started compressor and opened wells this pm</t>
  </si>
  <si>
    <t>Down 12 hours / from yesterday</t>
  </si>
  <si>
    <t>Down 4 hrs / compressor oil level</t>
  </si>
  <si>
    <t>SWD treated with 2 bbls acetic acid</t>
  </si>
  <si>
    <t xml:space="preserve">Repaired leak on #1 flowline </t>
  </si>
  <si>
    <t xml:space="preserve">Compressor on / low lift pressure / </t>
  </si>
  <si>
    <t>7-16 /  Acid job performed on #5 SWD well</t>
  </si>
  <si>
    <t xml:space="preserve">Down 4 hours / compressor maintenance </t>
  </si>
  <si>
    <t>Production low / #1 possible tubing leak</t>
  </si>
  <si>
    <t>Shut down / installing new gun barrell separator tomorrow</t>
  </si>
  <si>
    <t xml:space="preserve">Down 24 / Hooking up new gun barrell </t>
  </si>
  <si>
    <t>Down 24 / Started up compressor today</t>
  </si>
  <si>
    <t xml:space="preserve">Down 6 / from yesterday / oil going to fill gun barrel      </t>
  </si>
  <si>
    <t xml:space="preserve">Oil production in gun barrel                                         </t>
  </si>
  <si>
    <t xml:space="preserve">Lost lift pressure / compressor packing out </t>
  </si>
  <si>
    <t>Shut down for compressor repair</t>
  </si>
  <si>
    <t>Compressor on today</t>
  </si>
  <si>
    <t>Making oil in oil tank / estimated oil in gun barrell ( 100 bbls )</t>
  </si>
  <si>
    <t>Down 24 / Hard rain killed compressor</t>
  </si>
  <si>
    <t>Down 20 / Compressor suction regulator blown diaphragm</t>
  </si>
  <si>
    <t xml:space="preserve">Make up gas regulator hung open </t>
  </si>
  <si>
    <t>Down 20 / low discharge pressure / cracked gas line</t>
  </si>
  <si>
    <t>Down 12 / swd pressure spiked and killed compressor</t>
  </si>
  <si>
    <t>Down 4 hours / compressor dump valve trouble</t>
  </si>
  <si>
    <t>Down 24 / separator dump line leak</t>
  </si>
  <si>
    <t>Down 24</t>
  </si>
  <si>
    <t>Down 24 / Repaired separator dump line and started unit</t>
  </si>
  <si>
    <t>Compressor on / lost lift / separator dump valve cut out</t>
  </si>
  <si>
    <t>Down 24 / Replaced separator dump valve / started unit</t>
  </si>
  <si>
    <t>Compressor on / keep losing lift pressure / shut off pipeline</t>
  </si>
  <si>
    <t xml:space="preserve">                                       coming from Angerstein #1</t>
  </si>
  <si>
    <t>10-12 / Lift pressure good today / line leak from Angerstein</t>
  </si>
  <si>
    <t>10-13 / water leak on gun barrel tank / shut in compressor</t>
  </si>
  <si>
    <t>10-14 / repaired leak / started unit</t>
  </si>
  <si>
    <t>compressor pm</t>
  </si>
  <si>
    <t>down 4 hours / from yesterday</t>
  </si>
  <si>
    <t>Shut down compressor / rig moving in on #5 swd tomorrow</t>
  </si>
  <si>
    <t>-</t>
  </si>
  <si>
    <t>Shut in / Rig on #5 swd</t>
  </si>
  <si>
    <t>" / Rig moved off #5 swd / moved on #1 lift well</t>
  </si>
  <si>
    <t>Rig on #1</t>
  </si>
  <si>
    <t>#1 workover completed (ran coated tubing) / all wells on</t>
  </si>
  <si>
    <t>Down 4 hrs / freeze</t>
  </si>
  <si>
    <t>Down 4 hrs / from yesterday</t>
  </si>
  <si>
    <t>Down 18 hrs / low discharge pressure / control valve trouble</t>
  </si>
  <si>
    <t xml:space="preserve">                                                              REPORT SUMMARY</t>
  </si>
  <si>
    <t>MONTH</t>
  </si>
  <si>
    <t>CLOSING STOCK</t>
  </si>
  <si>
    <t>OIL RUNS BBLS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</si>
  <si>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</si>
  <si>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</si>
  <si>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</si>
  <si>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</si>
  <si>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</si>
  <si>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</si>
  <si>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</si>
  <si>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</si>
  <si>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</si>
  <si>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</si>
  <si>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</si>
  <si>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</si>
  <si>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 FOR YEAR</t>
  </si>
  <si>
    <t>DON KRUEGER #1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</si>
  <si>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( 400 BBL )</t>
    </r>
  </si>
  <si>
    <t>   TANK 457601-1        ( 400 BBL )</t>
  </si>
  <si>
    <t>STATUS</t>
  </si>
  <si>
    <t>RESTING</t>
  </si>
  <si>
    <t>ON</t>
  </si>
  <si>
    <t>water hauled / pulled bottom</t>
  </si>
  <si>
    <t>bs&amp;w pulled off oil tank</t>
  </si>
  <si>
    <t>Pulled bottom on oil tank / called in oil</t>
  </si>
  <si>
    <t>MONTHLY TOTALS</t>
  </si>
  <si>
    <t>WATER HAULED</t>
  </si>
  <si>
    <t>GEARY #6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</si>
  <si>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( 210 BBL )</t>
    </r>
  </si>
  <si>
    <t>TANK 457600-1       ( 210 BBL )</t>
  </si>
  <si>
    <t xml:space="preserve">Remote switch malfunction / sparks coming from </t>
  </si>
  <si>
    <t>housing and main disconnect.</t>
  </si>
  <si>
    <t>Martin Electric replaced remote switch / pulled new</t>
  </si>
  <si>
    <t>control wires from remote switch to pole</t>
  </si>
  <si>
    <t>SPIES #2</t>
  </si>
  <si>
    <t>WELL DATA</t>
  </si>
  <si>
    <t>PRODUCED GAS</t>
  </si>
  <si>
    <t>CHOKE</t>
  </si>
  <si>
    <t>STATIC</t>
  </si>
  <si>
    <t>DIF</t>
  </si>
  <si>
    <t>Gas           CUM  (Mcf)</t>
  </si>
  <si>
    <t>REMARKS</t>
  </si>
  <si>
    <t xml:space="preserve">                                                                                                              MONTHLY TOTALS</t>
  </si>
  <si>
    <t>OIL (BBLS)</t>
  </si>
  <si>
    <t>WATER (BBLS)</t>
  </si>
  <si>
    <t>OIL RUNS</t>
  </si>
  <si>
    <t>TOTAL HOURS</t>
  </si>
  <si>
    <t>GAS (MCF)</t>
  </si>
  <si>
    <t>SPIES #4</t>
  </si>
  <si>
    <t>OIL</t>
  </si>
  <si>
    <t>WATER</t>
  </si>
  <si>
    <t>Shut in / opened well today</t>
  </si>
  <si>
    <t>on / well choke freezing</t>
  </si>
  <si>
    <t>Froze off / shut in to thaw line</t>
  </si>
  <si>
    <t xml:space="preserve">shut in                       </t>
  </si>
  <si>
    <t>well flowed / shut in today</t>
  </si>
  <si>
    <t>On 24 / shut well off today</t>
  </si>
  <si>
    <t>Shut in / casing valve opened and new gauge installed</t>
  </si>
  <si>
    <t xml:space="preserve">On 24 </t>
  </si>
  <si>
    <t>Southcross pipeline shut in / can't open well</t>
  </si>
  <si>
    <t>" / Southcross line back on / opened well early / 1 mcf shown for today's sales</t>
  </si>
  <si>
    <t>On 24</t>
  </si>
  <si>
    <t>" / Shut in today</t>
  </si>
  <si>
    <t>ANGERSTEIN #1</t>
  </si>
  <si>
    <t>Well shut in / pipeline leak</t>
  </si>
  <si>
    <t xml:space="preserve">Shut in </t>
  </si>
  <si>
    <t>Opened well today</t>
  </si>
  <si>
    <t>flowed 24 hrs / shut in today / flowline to Schaefer lease leaking</t>
  </si>
  <si>
    <t>Shut in</t>
  </si>
  <si>
    <t>GAS (CUM) 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</si>
</sst>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m/d;@"/>
    <numFmt numFmtId="166" formatCode="#\ ?/4"/>
    <numFmt numFmtId="167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505050"/>
      </bottom>
      <diagonal/>
    </border>
    <border>
      <left style="thin">
        <color indexed="64"/>
      </left>
      <right/>
      <top style="hair">
        <color indexed="64"/>
      </top>
      <bottom style="thin">
        <color rgb="FF505050"/>
      </bottom>
      <diagonal/>
    </border>
  </borders>
  <cellStyleXfs count="1">
    <xf numFmtId="0" fontId="0" fillId="0" borderId="0"/>
  </cellStyleXfs>
  <cellXfs count="5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4" xfId="0" applyBorder="1"/>
    <xf numFmtId="0" fontId="0" fillId="0" borderId="12" xfId="0" applyBorder="1"/>
    <xf numFmtId="2" fontId="2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8" xfId="0" applyBorder="1"/>
    <xf numFmtId="0" fontId="0" fillId="0" borderId="8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2" borderId="18" xfId="0" applyFill="1" applyBorder="1"/>
    <xf numFmtId="0" fontId="0" fillId="2" borderId="4" xfId="0" applyFill="1" applyBorder="1"/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2" xfId="0" applyNumberFormat="1" applyBorder="1"/>
    <xf numFmtId="2" fontId="0" fillId="0" borderId="1" xfId="0" applyNumberFormat="1" applyBorder="1"/>
    <xf numFmtId="2" fontId="0" fillId="0" borderId="9" xfId="0" applyNumberFormat="1" applyBorder="1"/>
    <xf numFmtId="166" fontId="0" fillId="0" borderId="23" xfId="0" applyNumberFormat="1" applyBorder="1"/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5" fillId="0" borderId="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2" fillId="2" borderId="47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47" xfId="0" applyFill="1" applyBorder="1"/>
    <xf numFmtId="164" fontId="5" fillId="0" borderId="4" xfId="0" applyNumberFormat="1" applyFont="1" applyBorder="1" applyAlignment="1">
      <alignment horizontal="left"/>
    </xf>
    <xf numFmtId="164" fontId="5" fillId="0" borderId="18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4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12" fontId="0" fillId="0" borderId="1" xfId="0" applyNumberFormat="1" applyBorder="1"/>
    <xf numFmtId="12" fontId="0" fillId="0" borderId="23" xfId="0" applyNumberFormat="1" applyBorder="1"/>
    <xf numFmtId="1" fontId="0" fillId="0" borderId="3" xfId="0" applyNumberForma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7" xfId="0" applyBorder="1"/>
    <xf numFmtId="0" fontId="0" fillId="0" borderId="32" xfId="0" applyBorder="1"/>
    <xf numFmtId="164" fontId="5" fillId="0" borderId="12" xfId="0" applyNumberFormat="1" applyFont="1" applyBorder="1" applyAlignment="1">
      <alignment horizontal="left"/>
    </xf>
    <xf numFmtId="0" fontId="0" fillId="0" borderId="17" xfId="0" applyBorder="1"/>
    <xf numFmtId="0" fontId="0" fillId="0" borderId="24" xfId="0" applyBorder="1"/>
    <xf numFmtId="164" fontId="8" fillId="0" borderId="1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0" xfId="0" applyFont="1"/>
    <xf numFmtId="164" fontId="2" fillId="0" borderId="4" xfId="0" applyNumberFormat="1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56" xfId="0" applyBorder="1"/>
    <xf numFmtId="1" fontId="0" fillId="0" borderId="7" xfId="0" applyNumberFormat="1" applyBorder="1" applyAlignment="1">
      <alignment horizontal="center" vertical="center"/>
    </xf>
    <xf numFmtId="12" fontId="0" fillId="0" borderId="7" xfId="0" applyNumberFormat="1" applyBorder="1"/>
    <xf numFmtId="12" fontId="0" fillId="0" borderId="57" xfId="0" applyNumberFormat="1" applyBorder="1"/>
    <xf numFmtId="2" fontId="0" fillId="0" borderId="5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164" fontId="0" fillId="0" borderId="40" xfId="0" applyNumberFormat="1" applyBorder="1"/>
    <xf numFmtId="1" fontId="0" fillId="0" borderId="61" xfId="0" applyNumberFormat="1" applyBorder="1" applyAlignment="1">
      <alignment horizontal="center" vertical="center"/>
    </xf>
    <xf numFmtId="166" fontId="0" fillId="0" borderId="61" xfId="0" applyNumberFormat="1" applyBorder="1"/>
    <xf numFmtId="166" fontId="0" fillId="0" borderId="62" xfId="0" applyNumberFormat="1" applyBorder="1"/>
    <xf numFmtId="1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165" fontId="0" fillId="0" borderId="61" xfId="0" applyNumberFormat="1" applyBorder="1" applyAlignment="1">
      <alignment horizontal="center"/>
    </xf>
    <xf numFmtId="0" fontId="0" fillId="0" borderId="61" xfId="0" applyBorder="1" applyAlignment="1">
      <alignment horizontal="center" vertical="center"/>
    </xf>
    <xf numFmtId="166" fontId="0" fillId="0" borderId="61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2" fontId="0" fillId="0" borderId="11" xfId="0" applyNumberFormat="1" applyBorder="1"/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68" xfId="0" applyBorder="1"/>
    <xf numFmtId="2" fontId="0" fillId="0" borderId="2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 wrapText="1"/>
    </xf>
    <xf numFmtId="0" fontId="8" fillId="0" borderId="18" xfId="0" applyFont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167" fontId="0" fillId="0" borderId="22" xfId="0" applyNumberFormat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2" borderId="4" xfId="0" applyFill="1" applyBorder="1" applyAlignment="1">
      <alignment horizontal="center"/>
    </xf>
    <xf numFmtId="13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6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6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61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57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2" fontId="0" fillId="0" borderId="70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7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0" fillId="0" borderId="11" xfId="0" applyNumberFormat="1" applyBorder="1"/>
    <xf numFmtId="12" fontId="0" fillId="0" borderId="14" xfId="0" applyNumberFormat="1" applyBorder="1"/>
    <xf numFmtId="0" fontId="4" fillId="0" borderId="14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/>
    <xf numFmtId="0" fontId="0" fillId="0" borderId="15" xfId="0" applyBorder="1"/>
    <xf numFmtId="0" fontId="0" fillId="0" borderId="75" xfId="0" applyBorder="1"/>
    <xf numFmtId="1" fontId="0" fillId="0" borderId="9" xfId="0" applyNumberFormat="1" applyBorder="1" applyAlignment="1">
      <alignment horizontal="center" vertical="center"/>
    </xf>
    <xf numFmtId="12" fontId="0" fillId="0" borderId="9" xfId="0" applyNumberFormat="1" applyBorder="1"/>
    <xf numFmtId="0" fontId="4" fillId="0" borderId="45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0" fillId="0" borderId="46" xfId="0" applyNumberFormat="1" applyBorder="1" applyAlignment="1">
      <alignment horizontal="center" vertical="center"/>
    </xf>
    <xf numFmtId="12" fontId="0" fillId="0" borderId="45" xfId="0" applyNumberFormat="1" applyBorder="1"/>
    <xf numFmtId="2" fontId="0" fillId="0" borderId="76" xfId="0" applyNumberFormat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8" xfId="0" applyBorder="1"/>
    <xf numFmtId="0" fontId="0" fillId="0" borderId="79" xfId="0" applyBorder="1"/>
    <xf numFmtId="2" fontId="0" fillId="0" borderId="80" xfId="0" applyNumberFormat="1" applyBorder="1" applyAlignment="1">
      <alignment horizontal="center" vertical="center"/>
    </xf>
    <xf numFmtId="166" fontId="0" fillId="0" borderId="11" xfId="0" applyNumberFormat="1" applyBorder="1"/>
    <xf numFmtId="1" fontId="1" fillId="0" borderId="16" xfId="0" applyNumberFormat="1" applyFont="1" applyBorder="1" applyAlignment="1">
      <alignment horizontal="center"/>
    </xf>
    <xf numFmtId="166" fontId="0" fillId="0" borderId="14" xfId="0" applyNumberFormat="1" applyBorder="1"/>
    <xf numFmtId="166" fontId="0" fillId="0" borderId="9" xfId="0" applyNumberFormat="1" applyBorder="1"/>
    <xf numFmtId="166" fontId="0" fillId="0" borderId="45" xfId="0" applyNumberFormat="1" applyBorder="1"/>
    <xf numFmtId="1" fontId="1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 vertical="center"/>
    </xf>
    <xf numFmtId="49" fontId="0" fillId="0" borderId="4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1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67" fontId="0" fillId="0" borderId="22" xfId="0" applyNumberFormat="1" applyBorder="1"/>
    <xf numFmtId="167" fontId="0" fillId="0" borderId="1" xfId="0" applyNumberFormat="1" applyBorder="1"/>
    <xf numFmtId="167" fontId="0" fillId="0" borderId="9" xfId="0" applyNumberFormat="1" applyBorder="1"/>
    <xf numFmtId="167" fontId="0" fillId="2" borderId="47" xfId="0" applyNumberFormat="1" applyFill="1" applyBorder="1"/>
    <xf numFmtId="0" fontId="0" fillId="0" borderId="48" xfId="0" applyBorder="1"/>
    <xf numFmtId="0" fontId="0" fillId="0" borderId="13" xfId="0" applyBorder="1"/>
    <xf numFmtId="0" fontId="0" fillId="0" borderId="23" xfId="0" applyBorder="1"/>
    <xf numFmtId="0" fontId="0" fillId="0" borderId="3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16" xfId="0" applyBorder="1"/>
    <xf numFmtId="0" fontId="0" fillId="0" borderId="62" xfId="0" applyBorder="1"/>
    <xf numFmtId="0" fontId="0" fillId="0" borderId="63" xfId="0" applyBorder="1"/>
    <xf numFmtId="166" fontId="0" fillId="0" borderId="45" xfId="0" applyNumberFormat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8" xfId="0" applyNumberFormat="1" applyBorder="1" applyAlignment="1">
      <alignment horizontal="center" vertical="center"/>
    </xf>
    <xf numFmtId="13" fontId="0" fillId="0" borderId="9" xfId="0" applyNumberFormat="1" applyBorder="1" applyAlignment="1">
      <alignment horizontal="center"/>
    </xf>
    <xf numFmtId="167" fontId="0" fillId="0" borderId="47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57" xfId="0" applyNumberFormat="1" applyBorder="1"/>
    <xf numFmtId="1" fontId="1" fillId="0" borderId="8" xfId="0" applyNumberFormat="1" applyFont="1" applyBorder="1" applyAlignment="1">
      <alignment horizontal="center"/>
    </xf>
    <xf numFmtId="0" fontId="0" fillId="0" borderId="81" xfId="0" applyBorder="1" applyAlignment="1">
      <alignment horizontal="center"/>
    </xf>
    <xf numFmtId="166" fontId="0" fillId="0" borderId="22" xfId="0" applyNumberFormat="1" applyBorder="1"/>
    <xf numFmtId="2" fontId="0" fillId="0" borderId="2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6" fontId="0" fillId="0" borderId="48" xfId="0" applyNumberFormat="1" applyBorder="1"/>
    <xf numFmtId="0" fontId="0" fillId="0" borderId="5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3" fontId="0" fillId="0" borderId="22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68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45" xfId="0" applyBorder="1" applyAlignment="1">
      <alignment horizontal="left" vertical="top"/>
    </xf>
    <xf numFmtId="2" fontId="0" fillId="0" borderId="82" xfId="0" applyNumberFormat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2" xfId="0" applyBorder="1" applyAlignment="1">
      <alignment horizontal="left"/>
    </xf>
    <xf numFmtId="2" fontId="0" fillId="0" borderId="84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85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4" fillId="0" borderId="61" xfId="0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166" fontId="0" fillId="0" borderId="65" xfId="0" applyNumberFormat="1" applyBorder="1"/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6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/>
    <xf numFmtId="164" fontId="4" fillId="0" borderId="4" xfId="0" applyNumberFormat="1" applyFont="1" applyBorder="1" applyAlignment="1">
      <alignment horizontal="left"/>
    </xf>
    <xf numFmtId="49" fontId="12" fillId="0" borderId="48" xfId="0" applyNumberFormat="1" applyFont="1" applyBorder="1" applyAlignment="1">
      <alignment horizontal="center"/>
    </xf>
    <xf numFmtId="0" fontId="12" fillId="0" borderId="48" xfId="0" applyFont="1" applyBorder="1" applyAlignment="1">
      <alignment horizontal="left"/>
    </xf>
    <xf numFmtId="49" fontId="12" fillId="0" borderId="23" xfId="0" applyNumberFormat="1" applyFont="1" applyBorder="1" applyAlignment="1">
      <alignment horizontal="center"/>
    </xf>
    <xf numFmtId="0" fontId="12" fillId="0" borderId="23" xfId="0" quotePrefix="1" applyFont="1" applyBorder="1" applyAlignment="1">
      <alignment horizontal="left"/>
    </xf>
    <xf numFmtId="0" fontId="12" fillId="0" borderId="45" xfId="0" quotePrefix="1" applyFont="1" applyBorder="1" applyAlignment="1">
      <alignment horizontal="left"/>
    </xf>
    <xf numFmtId="0" fontId="12" fillId="0" borderId="14" xfId="0" quotePrefix="1" applyFont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48" xfId="0" applyBorder="1" applyAlignment="1">
      <alignment horizontal="left"/>
    </xf>
    <xf numFmtId="0" fontId="12" fillId="0" borderId="23" xfId="0" applyFont="1" applyBorder="1" applyAlignment="1">
      <alignment horizontal="left"/>
    </xf>
    <xf numFmtId="164" fontId="0" fillId="0" borderId="86" xfId="0" applyNumberFormat="1" applyBorder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0" fontId="12" fillId="0" borderId="30" xfId="0" applyFont="1" applyBorder="1"/>
    <xf numFmtId="1" fontId="12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0" fillId="0" borderId="47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11" fillId="0" borderId="12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0" xfId="0" applyAlignment="1">
      <alignment horizontal="left"/>
    </xf>
    <xf numFmtId="12" fontId="0" fillId="0" borderId="53" xfId="0" applyNumberFormat="1" applyBorder="1"/>
    <xf numFmtId="12" fontId="0" fillId="0" borderId="47" xfId="0" applyNumberFormat="1" applyBorder="1"/>
    <xf numFmtId="164" fontId="0" fillId="0" borderId="4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left"/>
    </xf>
    <xf numFmtId="1" fontId="0" fillId="0" borderId="87" xfId="0" applyNumberFormat="1" applyBorder="1" applyAlignment="1">
      <alignment horizontal="center" vertical="center"/>
    </xf>
    <xf numFmtId="166" fontId="0" fillId="0" borderId="87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2" fontId="0" fillId="0" borderId="2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2" fontId="0" fillId="0" borderId="45" xfId="0" applyNumberForma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12" xfId="0" applyBorder="1" applyAlignment="1"/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3" xfId="0" applyBorder="1" applyAlignment="1">
      <alignment horizontal="center" vertical="center"/>
    </xf>
    <xf numFmtId="1" fontId="0" fillId="0" borderId="40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1" fontId="2" fillId="2" borderId="18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wrapText="1"/>
    </xf>
    <xf numFmtId="0" fontId="0" fillId="0" borderId="4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  <pageSetUpPr fitToPage="1"/>
  </sheetPr>
  <dimension ref="A1:AC638"/>
  <sheetViews>
    <sheetView zoomScaleNormal="100" workbookViewId="0">
      <pane ySplit="5" topLeftCell="A311" activePane="bottomLeft" state="frozen"/>
      <selection activeCell="B270" sqref="B270"/>
      <selection pane="bottomLeft" activeCell="B341" sqref="B341"/>
    </sheetView>
  </sheetViews>
  <sheetFormatPr defaultRowHeight="12.75" x14ac:dyDescent="0.2"/>
  <cols>
    <col min="1" max="1" width="9.140625" style="1"/>
    <col min="2" max="7" width="5.7109375" customWidth="1"/>
    <col min="8" max="8" width="11.42578125" customWidth="1"/>
    <col min="9" max="9" width="9.28515625" style="2" customWidth="1"/>
    <col min="10" max="10" width="11.140625" style="2" customWidth="1"/>
    <col min="11" max="11" width="7.7109375" style="2" customWidth="1"/>
    <col min="12" max="12" width="12" customWidth="1"/>
    <col min="13" max="13" width="7.42578125" customWidth="1"/>
    <col min="14" max="14" width="9.42578125" customWidth="1"/>
    <col min="15" max="16" width="5" style="2" customWidth="1"/>
    <col min="17" max="17" width="4.7109375" style="2" customWidth="1"/>
    <col min="18" max="19" width="5" style="2" customWidth="1"/>
    <col min="20" max="20" width="4.7109375" style="2" customWidth="1"/>
    <col min="21" max="21" width="9.28515625" customWidth="1"/>
    <col min="22" max="23" width="6.7109375" style="2" customWidth="1"/>
    <col min="24" max="25" width="9.140625" style="2"/>
    <col min="26" max="26" width="53" style="414" customWidth="1"/>
  </cols>
  <sheetData>
    <row r="1" spans="1:29" ht="20.25" customHeight="1" x14ac:dyDescent="0.3">
      <c r="A1" s="122" t="s">
        <v>0</v>
      </c>
      <c r="B1" s="121"/>
      <c r="C1" s="121"/>
      <c r="D1" s="121"/>
      <c r="E1" s="121"/>
      <c r="F1" s="121"/>
      <c r="G1" s="121"/>
      <c r="H1" s="384" t="s">
        <v>1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30"/>
      <c r="V1" s="432"/>
      <c r="W1" s="432"/>
      <c r="X1" s="432"/>
      <c r="Y1" s="432"/>
      <c r="Z1" s="402"/>
    </row>
    <row r="2" spans="1:29" ht="18" customHeight="1" x14ac:dyDescent="0.25">
      <c r="A2" s="155" t="s">
        <v>2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7"/>
      <c r="V2" s="158"/>
      <c r="W2" s="158"/>
      <c r="X2" s="158"/>
      <c r="Y2" s="158"/>
      <c r="Z2" s="403"/>
      <c r="AA2" s="159"/>
      <c r="AB2" s="159"/>
      <c r="AC2" s="159"/>
    </row>
    <row r="3" spans="1:29" ht="20.25" customHeight="1" x14ac:dyDescent="0.3">
      <c r="A3" s="122" t="s">
        <v>3</v>
      </c>
      <c r="B3" s="90"/>
      <c r="C3" s="90"/>
      <c r="D3" s="90"/>
      <c r="E3" s="90"/>
      <c r="F3" s="90"/>
      <c r="G3" s="90"/>
      <c r="H3" s="90" t="s">
        <v>4</v>
      </c>
      <c r="I3" s="90"/>
      <c r="J3" s="90"/>
      <c r="K3" s="90"/>
      <c r="L3" s="160" t="s">
        <v>5</v>
      </c>
      <c r="M3" s="90"/>
      <c r="N3" s="90"/>
      <c r="P3" s="386" t="s">
        <v>6</v>
      </c>
      <c r="Q3" s="400"/>
      <c r="R3" s="400"/>
      <c r="S3" s="400"/>
      <c r="T3" s="400"/>
      <c r="U3" s="30"/>
      <c r="V3" s="432"/>
      <c r="W3" s="432"/>
      <c r="X3" s="432"/>
      <c r="Y3" s="432"/>
      <c r="Z3" s="402"/>
    </row>
    <row r="4" spans="1:29" ht="36" customHeight="1" x14ac:dyDescent="0.2">
      <c r="A4" s="45"/>
      <c r="B4" s="461" t="s">
        <v>7</v>
      </c>
      <c r="C4" s="462"/>
      <c r="D4" s="463"/>
      <c r="E4" s="461" t="s">
        <v>8</v>
      </c>
      <c r="F4" s="462"/>
      <c r="G4" s="463"/>
      <c r="H4" s="444" t="s">
        <v>9</v>
      </c>
      <c r="I4" s="464" t="s">
        <v>10</v>
      </c>
      <c r="J4" s="465"/>
      <c r="K4" s="9"/>
      <c r="L4" s="434" t="s">
        <v>11</v>
      </c>
      <c r="M4" s="447" t="s">
        <v>12</v>
      </c>
      <c r="N4" s="459"/>
      <c r="O4" s="459"/>
      <c r="P4" s="459"/>
      <c r="Q4" s="459"/>
      <c r="R4" s="459"/>
      <c r="S4" s="459"/>
      <c r="T4" s="459"/>
      <c r="U4" s="460"/>
      <c r="V4" s="453" t="s">
        <v>13</v>
      </c>
      <c r="W4" s="453"/>
      <c r="X4" s="447" t="s">
        <v>14</v>
      </c>
      <c r="Y4" s="448"/>
      <c r="Z4" s="404" t="s">
        <v>15</v>
      </c>
    </row>
    <row r="5" spans="1:29" ht="26.25" customHeight="1" x14ac:dyDescent="0.2">
      <c r="A5" s="45" t="s">
        <v>16</v>
      </c>
      <c r="B5" s="434" t="s">
        <v>17</v>
      </c>
      <c r="C5" s="434" t="s">
        <v>18</v>
      </c>
      <c r="D5" s="46">
        <v>0.25</v>
      </c>
      <c r="E5" s="434" t="s">
        <v>17</v>
      </c>
      <c r="F5" s="434" t="s">
        <v>18</v>
      </c>
      <c r="G5" s="46">
        <v>0.25</v>
      </c>
      <c r="H5" s="444" t="s">
        <v>19</v>
      </c>
      <c r="I5" s="444" t="s">
        <v>20</v>
      </c>
      <c r="J5" s="444" t="s">
        <v>21</v>
      </c>
      <c r="K5" s="444" t="s">
        <v>22</v>
      </c>
      <c r="L5" s="444" t="s">
        <v>23</v>
      </c>
      <c r="M5" s="45" t="s">
        <v>16</v>
      </c>
      <c r="N5" s="93" t="s">
        <v>24</v>
      </c>
      <c r="O5" s="444" t="s">
        <v>25</v>
      </c>
      <c r="P5" s="444" t="s">
        <v>18</v>
      </c>
      <c r="Q5" s="47" t="s">
        <v>26</v>
      </c>
      <c r="R5" s="444" t="s">
        <v>25</v>
      </c>
      <c r="S5" s="444" t="s">
        <v>18</v>
      </c>
      <c r="T5" s="70" t="s">
        <v>26</v>
      </c>
      <c r="U5" s="71" t="s">
        <v>19</v>
      </c>
      <c r="V5" s="440" t="s">
        <v>27</v>
      </c>
      <c r="W5" s="444" t="s">
        <v>28</v>
      </c>
      <c r="X5" s="444" t="s">
        <v>19</v>
      </c>
      <c r="Y5" s="444" t="s">
        <v>29</v>
      </c>
      <c r="Z5" s="405"/>
    </row>
    <row r="6" spans="1:29" ht="12.75" customHeight="1" x14ac:dyDescent="0.2">
      <c r="A6" s="251">
        <v>43466</v>
      </c>
      <c r="B6" s="454" t="s">
        <v>30</v>
      </c>
      <c r="C6" s="455"/>
      <c r="D6" s="455"/>
      <c r="E6" s="455"/>
      <c r="F6" s="455"/>
      <c r="G6" s="456"/>
      <c r="H6" s="54">
        <v>288.06</v>
      </c>
      <c r="I6" s="37"/>
      <c r="J6" s="38"/>
      <c r="K6" s="38"/>
      <c r="L6" s="38"/>
      <c r="M6" s="264">
        <v>43466</v>
      </c>
      <c r="N6" s="38"/>
      <c r="O6" s="39"/>
      <c r="P6" s="40"/>
      <c r="Q6" s="41"/>
      <c r="R6" s="40"/>
      <c r="S6" s="40"/>
      <c r="T6" s="41"/>
      <c r="U6" s="42"/>
      <c r="V6" s="43"/>
      <c r="W6" s="44"/>
      <c r="X6" s="211"/>
      <c r="Y6" s="211"/>
      <c r="Z6" s="406"/>
    </row>
    <row r="7" spans="1:29" ht="12.75" customHeight="1" x14ac:dyDescent="0.2">
      <c r="A7" s="252">
        <v>43467</v>
      </c>
      <c r="B7" s="91">
        <v>6</v>
      </c>
      <c r="C7" s="91">
        <v>2</v>
      </c>
      <c r="D7" s="244"/>
      <c r="E7" s="91">
        <v>2</v>
      </c>
      <c r="F7" s="91">
        <v>11</v>
      </c>
      <c r="G7" s="244">
        <v>0.75</v>
      </c>
      <c r="H7" s="53">
        <f>((B7*12)+C7+D7)*2.75+((E7*12)+F7+G7)*2.75</f>
        <v>301.8125</v>
      </c>
      <c r="I7" s="12">
        <f>H7-H6+U6</f>
        <v>13.752499999999998</v>
      </c>
      <c r="J7" s="13">
        <f>I7*60</f>
        <v>825.14999999999986</v>
      </c>
      <c r="K7" s="14">
        <v>24</v>
      </c>
      <c r="L7" s="15">
        <v>4.4000000000000004</v>
      </c>
      <c r="M7" s="265">
        <v>43467</v>
      </c>
      <c r="N7" s="14"/>
      <c r="O7" s="6"/>
      <c r="P7" s="6"/>
      <c r="Q7" s="7"/>
      <c r="R7" s="445"/>
      <c r="S7" s="6"/>
      <c r="T7" s="5"/>
      <c r="U7" s="69">
        <f>(((O7*12)+P7+Q7)-((R7*12)+S7+T7))*2.75</f>
        <v>0</v>
      </c>
      <c r="V7" s="68">
        <v>780</v>
      </c>
      <c r="W7" s="35">
        <v>0</v>
      </c>
      <c r="X7" s="110"/>
      <c r="Y7" s="110"/>
      <c r="Z7" s="407"/>
    </row>
    <row r="8" spans="1:29" ht="12.75" customHeight="1" x14ac:dyDescent="0.2">
      <c r="A8" s="252">
        <v>43468</v>
      </c>
      <c r="B8" s="3">
        <v>6</v>
      </c>
      <c r="C8" s="3">
        <v>7</v>
      </c>
      <c r="D8" s="248"/>
      <c r="E8" s="91">
        <v>2</v>
      </c>
      <c r="F8" s="91">
        <v>11</v>
      </c>
      <c r="G8" s="244">
        <v>0.75</v>
      </c>
      <c r="H8" s="53">
        <f t="shared" ref="H8:H64" si="0">((B8*12)+C8+D8)*2.75+((E8*12)+F8+G8)*2.75</f>
        <v>315.5625</v>
      </c>
      <c r="I8" s="12">
        <f>H8-H7+U7</f>
        <v>13.75</v>
      </c>
      <c r="J8" s="13">
        <f>I8*60</f>
        <v>825</v>
      </c>
      <c r="K8" s="14">
        <v>24</v>
      </c>
      <c r="L8" s="15">
        <v>4.3</v>
      </c>
      <c r="M8" s="265">
        <v>43468</v>
      </c>
      <c r="N8" s="14"/>
      <c r="O8" s="6"/>
      <c r="P8" s="6"/>
      <c r="Q8" s="7"/>
      <c r="R8" s="445"/>
      <c r="S8" s="6"/>
      <c r="T8" s="5"/>
      <c r="U8" s="69">
        <f t="shared" ref="U8:U64" si="1">(((O8*12)+P8+Q8)-((R8*12)+S8+T8))*2.75</f>
        <v>0</v>
      </c>
      <c r="V8" s="14">
        <v>780</v>
      </c>
      <c r="W8" s="36">
        <v>0</v>
      </c>
      <c r="X8" s="111"/>
      <c r="Y8" s="111"/>
      <c r="Z8" s="407"/>
    </row>
    <row r="9" spans="1:29" ht="12.75" customHeight="1" x14ac:dyDescent="0.2">
      <c r="A9" s="252">
        <v>43469</v>
      </c>
      <c r="B9" s="3">
        <v>7</v>
      </c>
      <c r="C9" s="3">
        <v>0</v>
      </c>
      <c r="D9" s="248"/>
      <c r="E9" s="91">
        <v>2</v>
      </c>
      <c r="F9" s="91">
        <v>11</v>
      </c>
      <c r="G9" s="244">
        <v>0.75</v>
      </c>
      <c r="H9" s="53">
        <f t="shared" si="0"/>
        <v>329.3125</v>
      </c>
      <c r="I9" s="12">
        <f>H9-H8+U8</f>
        <v>13.75</v>
      </c>
      <c r="J9" s="13">
        <f>I9*60</f>
        <v>825</v>
      </c>
      <c r="K9" s="14">
        <v>24</v>
      </c>
      <c r="L9" s="15">
        <v>4.2</v>
      </c>
      <c r="M9" s="265">
        <v>43469</v>
      </c>
      <c r="N9" s="14"/>
      <c r="O9" s="6"/>
      <c r="P9" s="6"/>
      <c r="Q9" s="7"/>
      <c r="R9" s="445"/>
      <c r="S9" s="6"/>
      <c r="T9" s="5"/>
      <c r="U9" s="69">
        <f t="shared" si="1"/>
        <v>0</v>
      </c>
      <c r="V9" s="14">
        <v>780</v>
      </c>
      <c r="W9" s="36">
        <v>0</v>
      </c>
      <c r="X9" s="111"/>
      <c r="Y9" s="111"/>
      <c r="Z9" s="407"/>
    </row>
    <row r="10" spans="1:29" ht="12.75" customHeight="1" x14ac:dyDescent="0.2">
      <c r="A10" s="252">
        <v>43470</v>
      </c>
      <c r="B10" s="3">
        <v>7</v>
      </c>
      <c r="C10" s="3">
        <v>5</v>
      </c>
      <c r="D10" s="248"/>
      <c r="E10" s="91">
        <v>2</v>
      </c>
      <c r="F10" s="91">
        <v>11</v>
      </c>
      <c r="G10" s="244">
        <v>0.75</v>
      </c>
      <c r="H10" s="53">
        <f t="shared" si="0"/>
        <v>343.0625</v>
      </c>
      <c r="I10" s="12">
        <f t="shared" ref="I10:I63" si="2">H10-H9+U9</f>
        <v>13.75</v>
      </c>
      <c r="J10" s="13">
        <f t="shared" ref="J10:J63" si="3">I10*60</f>
        <v>825</v>
      </c>
      <c r="K10" s="14">
        <v>24</v>
      </c>
      <c r="L10" s="15">
        <v>4.2</v>
      </c>
      <c r="M10" s="265">
        <v>43470</v>
      </c>
      <c r="N10" s="14"/>
      <c r="O10" s="6"/>
      <c r="P10" s="6"/>
      <c r="Q10" s="7"/>
      <c r="R10" s="445"/>
      <c r="S10" s="6"/>
      <c r="T10" s="5"/>
      <c r="U10" s="69">
        <f t="shared" si="1"/>
        <v>0</v>
      </c>
      <c r="V10" s="14">
        <v>780</v>
      </c>
      <c r="W10" s="36">
        <v>0</v>
      </c>
      <c r="X10" s="111"/>
      <c r="Y10" s="111"/>
      <c r="Z10" s="407"/>
    </row>
    <row r="11" spans="1:29" ht="12.75" customHeight="1" x14ac:dyDescent="0.2">
      <c r="A11" s="252">
        <v>43471</v>
      </c>
      <c r="B11" s="3">
        <v>7</v>
      </c>
      <c r="C11" s="3">
        <v>10</v>
      </c>
      <c r="D11" s="248"/>
      <c r="E11" s="91">
        <v>2</v>
      </c>
      <c r="F11" s="91">
        <v>11</v>
      </c>
      <c r="G11" s="244">
        <v>0.75</v>
      </c>
      <c r="H11" s="53">
        <f t="shared" si="0"/>
        <v>356.8125</v>
      </c>
      <c r="I11" s="12">
        <f t="shared" si="2"/>
        <v>13.75</v>
      </c>
      <c r="J11" s="13">
        <f t="shared" si="3"/>
        <v>825</v>
      </c>
      <c r="K11" s="14">
        <v>24</v>
      </c>
      <c r="L11" s="15">
        <v>4.2</v>
      </c>
      <c r="M11" s="265">
        <v>43471</v>
      </c>
      <c r="N11" s="14"/>
      <c r="O11" s="6"/>
      <c r="P11" s="6"/>
      <c r="Q11" s="7"/>
      <c r="R11" s="445"/>
      <c r="S11" s="6"/>
      <c r="T11" s="5"/>
      <c r="U11" s="69">
        <f t="shared" si="1"/>
        <v>0</v>
      </c>
      <c r="V11" s="14">
        <v>780</v>
      </c>
      <c r="W11" s="36">
        <v>0</v>
      </c>
      <c r="X11" s="111"/>
      <c r="Y11" s="111"/>
      <c r="Z11" s="407"/>
    </row>
    <row r="12" spans="1:29" ht="12.75" customHeight="1" x14ac:dyDescent="0.2">
      <c r="A12" s="252">
        <v>43472</v>
      </c>
      <c r="B12" s="3">
        <v>8</v>
      </c>
      <c r="C12" s="3">
        <v>3</v>
      </c>
      <c r="D12" s="248"/>
      <c r="E12" s="91">
        <v>2</v>
      </c>
      <c r="F12" s="91">
        <v>11</v>
      </c>
      <c r="G12" s="244">
        <v>0.75</v>
      </c>
      <c r="H12" s="53">
        <f t="shared" si="0"/>
        <v>370.5625</v>
      </c>
      <c r="I12" s="12">
        <f t="shared" si="2"/>
        <v>13.75</v>
      </c>
      <c r="J12" s="13">
        <f t="shared" si="3"/>
        <v>825</v>
      </c>
      <c r="K12" s="14">
        <v>24</v>
      </c>
      <c r="L12" s="15">
        <v>4.2</v>
      </c>
      <c r="M12" s="265">
        <v>43472</v>
      </c>
      <c r="N12" s="14"/>
      <c r="O12" s="6"/>
      <c r="P12" s="6"/>
      <c r="Q12" s="7"/>
      <c r="R12" s="445"/>
      <c r="S12" s="6"/>
      <c r="T12" s="5"/>
      <c r="U12" s="69">
        <f t="shared" si="1"/>
        <v>0</v>
      </c>
      <c r="V12" s="14">
        <v>780</v>
      </c>
      <c r="W12" s="36">
        <v>0</v>
      </c>
      <c r="X12" s="111"/>
      <c r="Y12" s="111"/>
      <c r="Z12" s="407"/>
    </row>
    <row r="13" spans="1:29" ht="12.75" customHeight="1" x14ac:dyDescent="0.2">
      <c r="A13" s="252">
        <v>43473</v>
      </c>
      <c r="B13" s="3">
        <v>8</v>
      </c>
      <c r="C13" s="3">
        <v>7</v>
      </c>
      <c r="D13" s="248">
        <v>0.25</v>
      </c>
      <c r="E13" s="3">
        <v>3</v>
      </c>
      <c r="F13" s="3">
        <v>0</v>
      </c>
      <c r="G13" s="248"/>
      <c r="H13" s="53">
        <f t="shared" si="0"/>
        <v>382.9375</v>
      </c>
      <c r="I13" s="12">
        <f t="shared" si="2"/>
        <v>12.375</v>
      </c>
      <c r="J13" s="13">
        <f t="shared" si="3"/>
        <v>742.5</v>
      </c>
      <c r="K13" s="14">
        <v>24</v>
      </c>
      <c r="L13" s="15">
        <v>4.5</v>
      </c>
      <c r="M13" s="265">
        <v>43473</v>
      </c>
      <c r="N13" s="14"/>
      <c r="O13" s="6"/>
      <c r="P13" s="6"/>
      <c r="Q13" s="7"/>
      <c r="R13" s="445"/>
      <c r="S13" s="6"/>
      <c r="T13" s="5"/>
      <c r="U13" s="69">
        <f t="shared" si="1"/>
        <v>0</v>
      </c>
      <c r="V13" s="14">
        <v>780</v>
      </c>
      <c r="W13" s="36">
        <v>0</v>
      </c>
      <c r="X13" s="111"/>
      <c r="Y13" s="111"/>
      <c r="Z13" s="407"/>
    </row>
    <row r="14" spans="1:29" ht="12.75" customHeight="1" x14ac:dyDescent="0.2">
      <c r="A14" s="252">
        <v>43474</v>
      </c>
      <c r="B14" s="3">
        <v>8</v>
      </c>
      <c r="C14" s="3">
        <v>7</v>
      </c>
      <c r="D14" s="248">
        <v>0.25</v>
      </c>
      <c r="E14" s="3">
        <v>3</v>
      </c>
      <c r="F14" s="3">
        <v>5</v>
      </c>
      <c r="G14" s="248"/>
      <c r="H14" s="53">
        <f t="shared" si="0"/>
        <v>396.6875</v>
      </c>
      <c r="I14" s="12">
        <f t="shared" si="2"/>
        <v>13.75</v>
      </c>
      <c r="J14" s="13">
        <f t="shared" si="3"/>
        <v>825</v>
      </c>
      <c r="K14" s="14">
        <v>24</v>
      </c>
      <c r="L14" s="15">
        <v>5.6</v>
      </c>
      <c r="M14" s="265">
        <v>43474</v>
      </c>
      <c r="N14" s="14">
        <v>12776201</v>
      </c>
      <c r="O14" s="6">
        <v>8</v>
      </c>
      <c r="P14" s="6">
        <v>7</v>
      </c>
      <c r="Q14" s="7">
        <v>0.25</v>
      </c>
      <c r="R14" s="445">
        <v>3</v>
      </c>
      <c r="S14" s="6">
        <v>5</v>
      </c>
      <c r="T14" s="5">
        <v>0.5</v>
      </c>
      <c r="U14" s="69">
        <f t="shared" si="1"/>
        <v>169.8125</v>
      </c>
      <c r="V14" s="14">
        <v>780</v>
      </c>
      <c r="W14" s="36">
        <v>0</v>
      </c>
      <c r="X14" s="111"/>
      <c r="Y14" s="111"/>
      <c r="Z14" s="407"/>
    </row>
    <row r="15" spans="1:29" ht="12.75" customHeight="1" x14ac:dyDescent="0.2">
      <c r="A15" s="252">
        <v>43475</v>
      </c>
      <c r="B15" s="3">
        <v>3</v>
      </c>
      <c r="C15" s="3">
        <v>5</v>
      </c>
      <c r="D15" s="248">
        <v>0.5</v>
      </c>
      <c r="E15" s="3">
        <v>3</v>
      </c>
      <c r="F15" s="3">
        <v>10</v>
      </c>
      <c r="G15" s="248"/>
      <c r="H15" s="53">
        <f t="shared" si="0"/>
        <v>240.625</v>
      </c>
      <c r="I15" s="12">
        <f t="shared" si="2"/>
        <v>13.75</v>
      </c>
      <c r="J15" s="13">
        <f t="shared" si="3"/>
        <v>825</v>
      </c>
      <c r="K15" s="14">
        <v>24</v>
      </c>
      <c r="L15" s="15">
        <v>5.3</v>
      </c>
      <c r="M15" s="265">
        <v>43475</v>
      </c>
      <c r="N15" s="14"/>
      <c r="O15" s="6"/>
      <c r="P15" s="6"/>
      <c r="Q15" s="7"/>
      <c r="R15" s="445"/>
      <c r="S15" s="6"/>
      <c r="T15" s="5"/>
      <c r="U15" s="69">
        <f t="shared" si="1"/>
        <v>0</v>
      </c>
      <c r="V15" s="14">
        <v>780</v>
      </c>
      <c r="W15" s="36">
        <v>0</v>
      </c>
      <c r="X15" s="111"/>
      <c r="Y15" s="111"/>
      <c r="Z15" s="407"/>
    </row>
    <row r="16" spans="1:29" ht="12.75" customHeight="1" x14ac:dyDescent="0.2">
      <c r="A16" s="252">
        <v>43476</v>
      </c>
      <c r="B16" s="3">
        <v>3</v>
      </c>
      <c r="C16" s="3">
        <v>5</v>
      </c>
      <c r="D16" s="248">
        <v>0.5</v>
      </c>
      <c r="E16" s="3">
        <v>4</v>
      </c>
      <c r="F16" s="3">
        <v>3</v>
      </c>
      <c r="G16" s="248"/>
      <c r="H16" s="53">
        <f t="shared" si="0"/>
        <v>254.375</v>
      </c>
      <c r="I16" s="12">
        <f>H16-H15+U15+U16</f>
        <v>13.75</v>
      </c>
      <c r="J16" s="13">
        <f t="shared" si="3"/>
        <v>825</v>
      </c>
      <c r="K16" s="14">
        <v>24</v>
      </c>
      <c r="L16" s="15">
        <v>5.0999999999999996</v>
      </c>
      <c r="M16" s="265">
        <v>43476</v>
      </c>
      <c r="N16" s="14"/>
      <c r="O16" s="6"/>
      <c r="P16" s="6"/>
      <c r="Q16" s="7"/>
      <c r="R16" s="445"/>
      <c r="S16" s="6"/>
      <c r="T16" s="5"/>
      <c r="U16" s="69">
        <f t="shared" si="1"/>
        <v>0</v>
      </c>
      <c r="V16" s="14">
        <v>780</v>
      </c>
      <c r="W16" s="36">
        <v>0</v>
      </c>
      <c r="X16" s="111"/>
      <c r="Y16" s="111"/>
      <c r="Z16" s="407"/>
    </row>
    <row r="17" spans="1:26" ht="12.75" customHeight="1" x14ac:dyDescent="0.2">
      <c r="A17" s="252">
        <v>43477</v>
      </c>
      <c r="B17" s="3">
        <v>3</v>
      </c>
      <c r="C17" s="3">
        <v>5</v>
      </c>
      <c r="D17" s="248">
        <v>0.5</v>
      </c>
      <c r="E17" s="3">
        <v>4</v>
      </c>
      <c r="F17" s="3">
        <v>8</v>
      </c>
      <c r="G17" s="248"/>
      <c r="H17" s="53">
        <f t="shared" si="0"/>
        <v>268.125</v>
      </c>
      <c r="I17" s="12">
        <f>H17-H16</f>
        <v>13.75</v>
      </c>
      <c r="J17" s="13">
        <f t="shared" si="3"/>
        <v>825</v>
      </c>
      <c r="K17" s="14">
        <v>24</v>
      </c>
      <c r="L17" s="15">
        <v>5.0999999999999996</v>
      </c>
      <c r="M17" s="265">
        <v>43477</v>
      </c>
      <c r="N17" s="14"/>
      <c r="O17" s="6"/>
      <c r="P17" s="6"/>
      <c r="Q17" s="7"/>
      <c r="R17" s="445"/>
      <c r="S17" s="6"/>
      <c r="T17" s="5"/>
      <c r="U17" s="69">
        <f t="shared" si="1"/>
        <v>0</v>
      </c>
      <c r="V17" s="14">
        <v>780</v>
      </c>
      <c r="W17" s="36">
        <v>0</v>
      </c>
      <c r="X17" s="111"/>
      <c r="Y17" s="111"/>
      <c r="Z17" s="407"/>
    </row>
    <row r="18" spans="1:26" ht="12.75" customHeight="1" x14ac:dyDescent="0.2">
      <c r="A18" s="252">
        <v>43478</v>
      </c>
      <c r="B18" s="3">
        <v>3</v>
      </c>
      <c r="C18" s="3">
        <v>5</v>
      </c>
      <c r="D18" s="248">
        <v>0.5</v>
      </c>
      <c r="E18" s="3">
        <v>5</v>
      </c>
      <c r="F18" s="3">
        <v>1</v>
      </c>
      <c r="G18" s="248"/>
      <c r="H18" s="53">
        <f t="shared" si="0"/>
        <v>281.875</v>
      </c>
      <c r="I18" s="12">
        <f t="shared" si="2"/>
        <v>13.75</v>
      </c>
      <c r="J18" s="13">
        <f t="shared" si="3"/>
        <v>825</v>
      </c>
      <c r="K18" s="14">
        <v>24</v>
      </c>
      <c r="L18" s="397" t="s">
        <v>31</v>
      </c>
      <c r="M18" s="265">
        <v>43478</v>
      </c>
      <c r="N18" s="14"/>
      <c r="O18" s="6"/>
      <c r="P18" s="6"/>
      <c r="Q18" s="7"/>
      <c r="R18" s="445"/>
      <c r="S18" s="6"/>
      <c r="T18" s="5"/>
      <c r="U18" s="69">
        <f t="shared" si="1"/>
        <v>0</v>
      </c>
      <c r="V18" s="14">
        <v>780</v>
      </c>
      <c r="W18" s="36">
        <v>0</v>
      </c>
      <c r="X18" s="111"/>
      <c r="Y18" s="111"/>
      <c r="Z18" s="407"/>
    </row>
    <row r="19" spans="1:26" ht="12.75" customHeight="1" x14ac:dyDescent="0.2">
      <c r="A19" s="252">
        <v>43479</v>
      </c>
      <c r="B19" s="3">
        <v>3</v>
      </c>
      <c r="C19" s="3">
        <v>5</v>
      </c>
      <c r="D19" s="248">
        <v>0.5</v>
      </c>
      <c r="E19" s="3">
        <v>5</v>
      </c>
      <c r="F19" s="3">
        <v>6</v>
      </c>
      <c r="G19" s="248"/>
      <c r="H19" s="53">
        <f t="shared" si="0"/>
        <v>295.625</v>
      </c>
      <c r="I19" s="12">
        <f t="shared" si="2"/>
        <v>13.75</v>
      </c>
      <c r="J19" s="13">
        <f t="shared" si="3"/>
        <v>825</v>
      </c>
      <c r="K19" s="14">
        <v>24</v>
      </c>
      <c r="L19" s="15">
        <v>4</v>
      </c>
      <c r="M19" s="265">
        <v>43479</v>
      </c>
      <c r="N19" s="14"/>
      <c r="O19" s="6"/>
      <c r="P19" s="6"/>
      <c r="Q19" s="7"/>
      <c r="R19" s="445"/>
      <c r="S19" s="6"/>
      <c r="T19" s="5"/>
      <c r="U19" s="69">
        <f t="shared" si="1"/>
        <v>0</v>
      </c>
      <c r="V19" s="14">
        <v>780</v>
      </c>
      <c r="W19" s="36">
        <v>0</v>
      </c>
      <c r="X19" s="111"/>
      <c r="Y19" s="111"/>
      <c r="Z19" s="407"/>
    </row>
    <row r="20" spans="1:26" ht="12.75" customHeight="1" x14ac:dyDescent="0.2">
      <c r="A20" s="252">
        <v>43480</v>
      </c>
      <c r="B20" s="3">
        <v>3</v>
      </c>
      <c r="C20" s="3">
        <v>5</v>
      </c>
      <c r="D20" s="248">
        <v>0.5</v>
      </c>
      <c r="E20" s="3">
        <v>5</v>
      </c>
      <c r="F20" s="3">
        <v>11</v>
      </c>
      <c r="G20" s="248"/>
      <c r="H20" s="53">
        <f t="shared" si="0"/>
        <v>309.375</v>
      </c>
      <c r="I20" s="12">
        <f t="shared" si="2"/>
        <v>13.75</v>
      </c>
      <c r="J20" s="13">
        <f t="shared" si="3"/>
        <v>825</v>
      </c>
      <c r="K20" s="14">
        <v>24</v>
      </c>
      <c r="L20" s="15">
        <v>4.0999999999999996</v>
      </c>
      <c r="M20" s="265">
        <v>43480</v>
      </c>
      <c r="N20" s="14"/>
      <c r="O20" s="6"/>
      <c r="P20" s="6"/>
      <c r="Q20" s="7"/>
      <c r="R20" s="445"/>
      <c r="S20" s="6"/>
      <c r="T20" s="5"/>
      <c r="U20" s="69">
        <f t="shared" si="1"/>
        <v>0</v>
      </c>
      <c r="V20" s="14">
        <v>780</v>
      </c>
      <c r="W20" s="36">
        <v>0</v>
      </c>
      <c r="X20" s="111"/>
      <c r="Y20" s="111"/>
      <c r="Z20" s="407"/>
    </row>
    <row r="21" spans="1:26" ht="12.75" customHeight="1" x14ac:dyDescent="0.2">
      <c r="A21" s="252">
        <v>43481</v>
      </c>
      <c r="B21" s="3">
        <v>3</v>
      </c>
      <c r="C21" s="3">
        <v>5</v>
      </c>
      <c r="D21" s="248">
        <v>0.5</v>
      </c>
      <c r="E21" s="3">
        <v>6</v>
      </c>
      <c r="F21" s="3">
        <v>4</v>
      </c>
      <c r="G21" s="248"/>
      <c r="H21" s="53">
        <f t="shared" si="0"/>
        <v>323.125</v>
      </c>
      <c r="I21" s="12">
        <f t="shared" si="2"/>
        <v>13.75</v>
      </c>
      <c r="J21" s="13">
        <f t="shared" si="3"/>
        <v>825</v>
      </c>
      <c r="K21" s="14">
        <v>24</v>
      </c>
      <c r="L21" s="15">
        <v>4.0999999999999996</v>
      </c>
      <c r="M21" s="265">
        <v>43481</v>
      </c>
      <c r="N21" s="14"/>
      <c r="O21" s="6"/>
      <c r="P21" s="6"/>
      <c r="Q21" s="7"/>
      <c r="R21" s="445"/>
      <c r="S21" s="6"/>
      <c r="T21" s="5"/>
      <c r="U21" s="69">
        <f t="shared" si="1"/>
        <v>0</v>
      </c>
      <c r="V21" s="14">
        <v>780</v>
      </c>
      <c r="W21" s="36">
        <v>0</v>
      </c>
      <c r="X21" s="111"/>
      <c r="Y21" s="111"/>
      <c r="Z21" s="408"/>
    </row>
    <row r="22" spans="1:26" ht="12.75" customHeight="1" x14ac:dyDescent="0.2">
      <c r="A22" s="252">
        <v>43482</v>
      </c>
      <c r="B22" s="3">
        <v>3</v>
      </c>
      <c r="C22" s="3">
        <v>5</v>
      </c>
      <c r="D22" s="248">
        <v>0.5</v>
      </c>
      <c r="E22" s="3">
        <v>6</v>
      </c>
      <c r="F22" s="3">
        <v>9</v>
      </c>
      <c r="G22" s="248"/>
      <c r="H22" s="53">
        <f t="shared" si="0"/>
        <v>336.875</v>
      </c>
      <c r="I22" s="12">
        <f t="shared" si="2"/>
        <v>13.75</v>
      </c>
      <c r="J22" s="13">
        <f t="shared" si="3"/>
        <v>825</v>
      </c>
      <c r="K22" s="14">
        <v>24</v>
      </c>
      <c r="L22" s="15">
        <v>3.8</v>
      </c>
      <c r="M22" s="265">
        <v>43482</v>
      </c>
      <c r="N22" s="14"/>
      <c r="O22" s="6"/>
      <c r="P22" s="6"/>
      <c r="Q22" s="7"/>
      <c r="R22" s="445"/>
      <c r="S22" s="6"/>
      <c r="T22" s="5"/>
      <c r="U22" s="69">
        <f t="shared" si="1"/>
        <v>0</v>
      </c>
      <c r="V22" s="14">
        <v>780</v>
      </c>
      <c r="W22" s="36">
        <v>0</v>
      </c>
      <c r="X22" s="111"/>
      <c r="Y22" s="111"/>
      <c r="Z22" s="407"/>
    </row>
    <row r="23" spans="1:26" ht="12.75" customHeight="1" x14ac:dyDescent="0.2">
      <c r="A23" s="252">
        <v>43483</v>
      </c>
      <c r="B23" s="3">
        <v>3</v>
      </c>
      <c r="C23" s="3">
        <v>5</v>
      </c>
      <c r="D23" s="248">
        <v>0.5</v>
      </c>
      <c r="E23" s="3">
        <v>7</v>
      </c>
      <c r="F23" s="3">
        <v>2</v>
      </c>
      <c r="G23" s="248"/>
      <c r="H23" s="53">
        <f t="shared" si="0"/>
        <v>350.625</v>
      </c>
      <c r="I23" s="12">
        <f t="shared" si="2"/>
        <v>13.75</v>
      </c>
      <c r="J23" s="13">
        <f t="shared" si="3"/>
        <v>825</v>
      </c>
      <c r="K23" s="14">
        <v>24</v>
      </c>
      <c r="L23" s="15">
        <v>4</v>
      </c>
      <c r="M23" s="265">
        <v>43483</v>
      </c>
      <c r="N23" s="14"/>
      <c r="O23" s="6"/>
      <c r="P23" s="6"/>
      <c r="Q23" s="7"/>
      <c r="R23" s="445"/>
      <c r="S23" s="6"/>
      <c r="T23" s="5"/>
      <c r="U23" s="69">
        <f t="shared" si="1"/>
        <v>0</v>
      </c>
      <c r="V23" s="14">
        <v>780</v>
      </c>
      <c r="W23" s="36">
        <v>0</v>
      </c>
      <c r="X23" s="111"/>
      <c r="Y23" s="111"/>
      <c r="Z23" s="407"/>
    </row>
    <row r="24" spans="1:26" ht="12.75" customHeight="1" x14ac:dyDescent="0.2">
      <c r="A24" s="252">
        <v>43484</v>
      </c>
      <c r="B24" s="3">
        <v>3</v>
      </c>
      <c r="C24" s="3">
        <v>5</v>
      </c>
      <c r="D24" s="248">
        <v>0.5</v>
      </c>
      <c r="E24" s="3">
        <v>7</v>
      </c>
      <c r="F24" s="3">
        <v>7</v>
      </c>
      <c r="G24" s="248"/>
      <c r="H24" s="53">
        <f t="shared" si="0"/>
        <v>364.375</v>
      </c>
      <c r="I24" s="12">
        <f t="shared" si="2"/>
        <v>13.75</v>
      </c>
      <c r="J24" s="13">
        <f t="shared" si="3"/>
        <v>825</v>
      </c>
      <c r="K24" s="14">
        <v>24</v>
      </c>
      <c r="L24" s="15">
        <v>4</v>
      </c>
      <c r="M24" s="265">
        <v>43484</v>
      </c>
      <c r="N24" s="14"/>
      <c r="O24" s="6"/>
      <c r="P24" s="6"/>
      <c r="Q24" s="7"/>
      <c r="R24" s="445"/>
      <c r="S24" s="6"/>
      <c r="T24" s="5"/>
      <c r="U24" s="69">
        <f t="shared" si="1"/>
        <v>0</v>
      </c>
      <c r="V24" s="14">
        <v>780</v>
      </c>
      <c r="W24" s="36">
        <v>0</v>
      </c>
      <c r="X24" s="111"/>
      <c r="Y24" s="111"/>
      <c r="Z24" s="407"/>
    </row>
    <row r="25" spans="1:26" ht="12.75" customHeight="1" x14ac:dyDescent="0.2">
      <c r="A25" s="252">
        <v>43485</v>
      </c>
      <c r="B25" s="3">
        <v>3</v>
      </c>
      <c r="C25" s="3">
        <v>5</v>
      </c>
      <c r="D25" s="248">
        <v>0.5</v>
      </c>
      <c r="E25" s="3">
        <v>8</v>
      </c>
      <c r="F25" s="3">
        <v>0</v>
      </c>
      <c r="G25" s="248"/>
      <c r="H25" s="53">
        <f t="shared" si="0"/>
        <v>378.125</v>
      </c>
      <c r="I25" s="12">
        <f t="shared" si="2"/>
        <v>13.75</v>
      </c>
      <c r="J25" s="13">
        <f t="shared" si="3"/>
        <v>825</v>
      </c>
      <c r="K25" s="14">
        <v>24</v>
      </c>
      <c r="L25" s="15">
        <v>4</v>
      </c>
      <c r="M25" s="265">
        <v>43485</v>
      </c>
      <c r="N25" s="14"/>
      <c r="O25" s="6"/>
      <c r="P25" s="6"/>
      <c r="Q25" s="7"/>
      <c r="R25" s="445"/>
      <c r="S25" s="6"/>
      <c r="T25" s="5"/>
      <c r="U25" s="69">
        <f t="shared" si="1"/>
        <v>0</v>
      </c>
      <c r="V25" s="14">
        <v>780</v>
      </c>
      <c r="W25" s="36">
        <v>0</v>
      </c>
      <c r="X25" s="111"/>
      <c r="Y25" s="111"/>
      <c r="Z25" s="407"/>
    </row>
    <row r="26" spans="1:26" ht="12.75" customHeight="1" x14ac:dyDescent="0.2">
      <c r="A26" s="252">
        <v>43486</v>
      </c>
      <c r="B26" s="3">
        <v>3</v>
      </c>
      <c r="C26" s="3">
        <v>7</v>
      </c>
      <c r="D26" s="248"/>
      <c r="E26" s="3">
        <v>8</v>
      </c>
      <c r="F26" s="3">
        <v>4</v>
      </c>
      <c r="G26" s="248"/>
      <c r="H26" s="53">
        <f t="shared" si="0"/>
        <v>393.25</v>
      </c>
      <c r="I26" s="12">
        <f t="shared" si="2"/>
        <v>15.125</v>
      </c>
      <c r="J26" s="13">
        <f t="shared" si="3"/>
        <v>907.5</v>
      </c>
      <c r="K26" s="14">
        <v>24</v>
      </c>
      <c r="L26" s="15">
        <v>4.0999999999999996</v>
      </c>
      <c r="M26" s="265">
        <v>43486</v>
      </c>
      <c r="N26" s="14"/>
      <c r="O26" s="6"/>
      <c r="P26" s="6"/>
      <c r="Q26" s="7"/>
      <c r="R26" s="445"/>
      <c r="S26" s="6"/>
      <c r="T26" s="5"/>
      <c r="U26" s="69">
        <f t="shared" si="1"/>
        <v>0</v>
      </c>
      <c r="V26" s="14">
        <v>780</v>
      </c>
      <c r="W26" s="36">
        <v>0</v>
      </c>
      <c r="X26" s="111"/>
      <c r="Y26" s="111"/>
      <c r="Z26" s="407"/>
    </row>
    <row r="27" spans="1:26" ht="12.75" customHeight="1" x14ac:dyDescent="0.2">
      <c r="A27" s="252">
        <v>43487</v>
      </c>
      <c r="B27" s="3">
        <v>4</v>
      </c>
      <c r="C27" s="3">
        <v>0</v>
      </c>
      <c r="D27" s="248"/>
      <c r="E27" s="3">
        <v>8</v>
      </c>
      <c r="F27" s="3">
        <v>4</v>
      </c>
      <c r="G27" s="248"/>
      <c r="H27" s="53">
        <f t="shared" si="0"/>
        <v>407</v>
      </c>
      <c r="I27" s="12">
        <f t="shared" si="2"/>
        <v>13.75</v>
      </c>
      <c r="J27" s="13">
        <f t="shared" si="3"/>
        <v>825</v>
      </c>
      <c r="K27" s="14">
        <v>24</v>
      </c>
      <c r="L27" s="15">
        <v>4</v>
      </c>
      <c r="M27" s="265">
        <v>43487</v>
      </c>
      <c r="N27" s="14"/>
      <c r="O27" s="6"/>
      <c r="P27" s="6"/>
      <c r="Q27" s="7"/>
      <c r="R27" s="445"/>
      <c r="S27" s="6"/>
      <c r="T27" s="5"/>
      <c r="U27" s="69">
        <f t="shared" si="1"/>
        <v>0</v>
      </c>
      <c r="V27" s="14">
        <v>780</v>
      </c>
      <c r="W27" s="36">
        <v>0</v>
      </c>
      <c r="X27" s="111"/>
      <c r="Y27" s="111"/>
      <c r="Z27" s="407"/>
    </row>
    <row r="28" spans="1:26" ht="12.75" customHeight="1" x14ac:dyDescent="0.2">
      <c r="A28" s="252">
        <v>43488</v>
      </c>
      <c r="B28" s="3">
        <v>4</v>
      </c>
      <c r="C28" s="3">
        <v>3</v>
      </c>
      <c r="D28" s="248"/>
      <c r="E28" s="3">
        <v>8</v>
      </c>
      <c r="F28" s="3">
        <v>4</v>
      </c>
      <c r="G28" s="248"/>
      <c r="H28" s="53">
        <f t="shared" si="0"/>
        <v>415.25</v>
      </c>
      <c r="I28" s="12">
        <f t="shared" si="2"/>
        <v>8.25</v>
      </c>
      <c r="J28" s="13">
        <f t="shared" si="3"/>
        <v>495</v>
      </c>
      <c r="K28" s="14">
        <v>16</v>
      </c>
      <c r="L28" s="15">
        <v>13.8</v>
      </c>
      <c r="M28" s="265">
        <v>43488</v>
      </c>
      <c r="N28" s="14">
        <v>12787412</v>
      </c>
      <c r="O28" s="6">
        <v>8</v>
      </c>
      <c r="P28" s="6">
        <v>4</v>
      </c>
      <c r="Q28" s="7"/>
      <c r="R28" s="445">
        <v>3</v>
      </c>
      <c r="S28" s="6">
        <v>2</v>
      </c>
      <c r="T28" s="5">
        <v>0.25</v>
      </c>
      <c r="U28" s="69">
        <f t="shared" si="1"/>
        <v>169.8125</v>
      </c>
      <c r="V28" s="14">
        <v>780</v>
      </c>
      <c r="W28" s="36">
        <v>0</v>
      </c>
      <c r="X28" s="111"/>
      <c r="Y28" s="111"/>
      <c r="Z28" s="409" t="s">
        <v>32</v>
      </c>
    </row>
    <row r="29" spans="1:26" ht="12.75" customHeight="1" x14ac:dyDescent="0.2">
      <c r="A29" s="252">
        <v>43489</v>
      </c>
      <c r="B29" s="3">
        <v>4</v>
      </c>
      <c r="C29" s="3">
        <v>8</v>
      </c>
      <c r="D29" s="248"/>
      <c r="E29" s="3">
        <v>3</v>
      </c>
      <c r="F29" s="3">
        <v>2</v>
      </c>
      <c r="G29" s="248">
        <v>0.25</v>
      </c>
      <c r="H29" s="53">
        <f t="shared" si="0"/>
        <v>259.1875</v>
      </c>
      <c r="I29" s="12">
        <f t="shared" si="2"/>
        <v>13.75</v>
      </c>
      <c r="J29" s="13">
        <f t="shared" si="3"/>
        <v>825</v>
      </c>
      <c r="K29" s="14">
        <v>24</v>
      </c>
      <c r="L29" s="15">
        <v>5.5</v>
      </c>
      <c r="M29" s="265">
        <v>43489</v>
      </c>
      <c r="N29" s="14"/>
      <c r="O29" s="6"/>
      <c r="P29" s="6"/>
      <c r="Q29" s="7"/>
      <c r="R29" s="445"/>
      <c r="S29" s="6"/>
      <c r="T29" s="5"/>
      <c r="U29" s="69">
        <f t="shared" si="1"/>
        <v>0</v>
      </c>
      <c r="V29" s="14">
        <v>780</v>
      </c>
      <c r="W29" s="36">
        <v>0</v>
      </c>
      <c r="X29" s="111"/>
      <c r="Y29" s="111"/>
      <c r="Z29" s="407"/>
    </row>
    <row r="30" spans="1:26" x14ac:dyDescent="0.2">
      <c r="A30" s="252">
        <v>43490</v>
      </c>
      <c r="B30" s="3">
        <v>5</v>
      </c>
      <c r="C30" s="3">
        <v>1</v>
      </c>
      <c r="D30" s="248"/>
      <c r="E30" s="3">
        <v>3</v>
      </c>
      <c r="F30" s="3">
        <v>2</v>
      </c>
      <c r="G30" s="248">
        <v>0.25</v>
      </c>
      <c r="H30" s="53">
        <f t="shared" si="0"/>
        <v>272.9375</v>
      </c>
      <c r="I30" s="12">
        <f t="shared" si="2"/>
        <v>13.75</v>
      </c>
      <c r="J30" s="13">
        <f t="shared" si="3"/>
        <v>825</v>
      </c>
      <c r="K30" s="14">
        <v>24</v>
      </c>
      <c r="L30" s="15">
        <v>3.9</v>
      </c>
      <c r="M30" s="265">
        <v>43490</v>
      </c>
      <c r="N30" s="14"/>
      <c r="O30" s="6"/>
      <c r="P30" s="6"/>
      <c r="Q30" s="7"/>
      <c r="R30" s="445"/>
      <c r="S30" s="6"/>
      <c r="T30" s="5"/>
      <c r="U30" s="69">
        <f t="shared" si="1"/>
        <v>0</v>
      </c>
      <c r="V30" s="14">
        <v>780</v>
      </c>
      <c r="W30" s="36">
        <v>0</v>
      </c>
      <c r="X30" s="111"/>
      <c r="Y30" s="111"/>
      <c r="Z30" s="407"/>
    </row>
    <row r="31" spans="1:26" ht="12.75" customHeight="1" x14ac:dyDescent="0.2">
      <c r="A31" s="252">
        <v>43491</v>
      </c>
      <c r="B31" s="3">
        <v>5</v>
      </c>
      <c r="C31" s="3">
        <v>6</v>
      </c>
      <c r="D31" s="248"/>
      <c r="E31" s="3">
        <v>3</v>
      </c>
      <c r="F31" s="3">
        <v>2</v>
      </c>
      <c r="G31" s="248">
        <v>0.25</v>
      </c>
      <c r="H31" s="53">
        <f t="shared" si="0"/>
        <v>286.6875</v>
      </c>
      <c r="I31" s="12">
        <f t="shared" si="2"/>
        <v>13.75</v>
      </c>
      <c r="J31" s="13">
        <f t="shared" si="3"/>
        <v>825</v>
      </c>
      <c r="K31" s="14">
        <v>24</v>
      </c>
      <c r="L31" s="15">
        <v>4</v>
      </c>
      <c r="M31" s="265">
        <v>43491</v>
      </c>
      <c r="N31" s="14"/>
      <c r="O31" s="6"/>
      <c r="P31" s="6"/>
      <c r="Q31" s="7"/>
      <c r="R31" s="445"/>
      <c r="S31" s="6"/>
      <c r="T31" s="5"/>
      <c r="U31" s="69">
        <f t="shared" si="1"/>
        <v>0</v>
      </c>
      <c r="V31" s="14">
        <v>780</v>
      </c>
      <c r="W31" s="36">
        <v>0</v>
      </c>
      <c r="X31" s="111"/>
      <c r="Y31" s="111"/>
      <c r="Z31" s="407"/>
    </row>
    <row r="32" spans="1:26" x14ac:dyDescent="0.2">
      <c r="A32" s="252">
        <v>43492</v>
      </c>
      <c r="B32" s="3">
        <v>5</v>
      </c>
      <c r="C32" s="3">
        <v>11</v>
      </c>
      <c r="D32" s="248"/>
      <c r="E32" s="3">
        <v>3</v>
      </c>
      <c r="F32" s="3">
        <v>2</v>
      </c>
      <c r="G32" s="248">
        <v>0.25</v>
      </c>
      <c r="H32" s="53">
        <f t="shared" si="0"/>
        <v>300.4375</v>
      </c>
      <c r="I32" s="12">
        <f t="shared" si="2"/>
        <v>13.75</v>
      </c>
      <c r="J32" s="13">
        <f t="shared" si="3"/>
        <v>825</v>
      </c>
      <c r="K32" s="14">
        <v>24</v>
      </c>
      <c r="L32" s="15">
        <v>3.9</v>
      </c>
      <c r="M32" s="265">
        <v>43492</v>
      </c>
      <c r="N32" s="14"/>
      <c r="O32" s="6"/>
      <c r="P32" s="6"/>
      <c r="Q32" s="7"/>
      <c r="R32" s="445"/>
      <c r="S32" s="6"/>
      <c r="T32" s="5"/>
      <c r="U32" s="69">
        <f t="shared" si="1"/>
        <v>0</v>
      </c>
      <c r="V32" s="14">
        <v>780</v>
      </c>
      <c r="W32" s="36">
        <v>0</v>
      </c>
      <c r="X32" s="111"/>
      <c r="Y32" s="111"/>
      <c r="Z32" s="407"/>
    </row>
    <row r="33" spans="1:26" x14ac:dyDescent="0.2">
      <c r="A33" s="252">
        <v>43493</v>
      </c>
      <c r="B33" s="3">
        <v>6</v>
      </c>
      <c r="C33" s="3">
        <v>4</v>
      </c>
      <c r="D33" s="248"/>
      <c r="E33" s="3">
        <v>3</v>
      </c>
      <c r="F33" s="3">
        <v>2</v>
      </c>
      <c r="G33" s="248">
        <v>0.25</v>
      </c>
      <c r="H33" s="53">
        <f t="shared" si="0"/>
        <v>314.1875</v>
      </c>
      <c r="I33" s="12">
        <f t="shared" si="2"/>
        <v>13.75</v>
      </c>
      <c r="J33" s="13">
        <f t="shared" si="3"/>
        <v>825</v>
      </c>
      <c r="K33" s="14">
        <v>24</v>
      </c>
      <c r="L33" s="15">
        <v>4</v>
      </c>
      <c r="M33" s="265">
        <v>43493</v>
      </c>
      <c r="N33" s="14"/>
      <c r="O33" s="6"/>
      <c r="P33" s="6"/>
      <c r="Q33" s="7"/>
      <c r="R33" s="445"/>
      <c r="S33" s="6"/>
      <c r="T33" s="5"/>
      <c r="U33" s="69">
        <f t="shared" si="1"/>
        <v>0</v>
      </c>
      <c r="V33" s="14">
        <v>780</v>
      </c>
      <c r="W33" s="36">
        <v>0</v>
      </c>
      <c r="X33" s="111"/>
      <c r="Y33" s="111"/>
      <c r="Z33" s="407"/>
    </row>
    <row r="34" spans="1:26" ht="12.75" customHeight="1" x14ac:dyDescent="0.2">
      <c r="A34" s="252">
        <v>43494</v>
      </c>
      <c r="B34" s="3">
        <v>6</v>
      </c>
      <c r="C34" s="3">
        <v>9</v>
      </c>
      <c r="D34" s="248"/>
      <c r="E34" s="3">
        <v>3</v>
      </c>
      <c r="F34" s="3">
        <v>2</v>
      </c>
      <c r="G34" s="248">
        <v>0.25</v>
      </c>
      <c r="H34" s="53">
        <f t="shared" si="0"/>
        <v>327.9375</v>
      </c>
      <c r="I34" s="12">
        <f t="shared" si="2"/>
        <v>13.75</v>
      </c>
      <c r="J34" s="13">
        <f t="shared" si="3"/>
        <v>825</v>
      </c>
      <c r="K34" s="14">
        <v>24</v>
      </c>
      <c r="L34" s="15">
        <v>4.0999999999999996</v>
      </c>
      <c r="M34" s="265">
        <v>43494</v>
      </c>
      <c r="N34" s="14"/>
      <c r="O34" s="6"/>
      <c r="P34" s="6"/>
      <c r="Q34" s="7"/>
      <c r="R34" s="445"/>
      <c r="S34" s="6"/>
      <c r="T34" s="5"/>
      <c r="U34" s="69">
        <f t="shared" si="1"/>
        <v>0</v>
      </c>
      <c r="V34" s="14">
        <v>780</v>
      </c>
      <c r="W34" s="36">
        <v>0</v>
      </c>
      <c r="X34" s="111"/>
      <c r="Y34" s="111"/>
      <c r="Z34" s="407"/>
    </row>
    <row r="35" spans="1:26" x14ac:dyDescent="0.2">
      <c r="A35" s="252">
        <v>43495</v>
      </c>
      <c r="B35" s="3">
        <v>7</v>
      </c>
      <c r="C35" s="3">
        <v>2</v>
      </c>
      <c r="D35" s="248"/>
      <c r="E35" s="3">
        <v>3</v>
      </c>
      <c r="F35" s="3">
        <v>2</v>
      </c>
      <c r="G35" s="248">
        <v>0.25</v>
      </c>
      <c r="H35" s="53">
        <f t="shared" si="0"/>
        <v>341.6875</v>
      </c>
      <c r="I35" s="12">
        <f t="shared" si="2"/>
        <v>13.75</v>
      </c>
      <c r="J35" s="13">
        <f t="shared" si="3"/>
        <v>825</v>
      </c>
      <c r="K35" s="14">
        <v>24</v>
      </c>
      <c r="L35" s="15">
        <v>4</v>
      </c>
      <c r="M35" s="265">
        <v>43495</v>
      </c>
      <c r="N35" s="14"/>
      <c r="O35" s="6"/>
      <c r="P35" s="6"/>
      <c r="Q35" s="7"/>
      <c r="R35" s="445"/>
      <c r="S35" s="6"/>
      <c r="T35" s="5"/>
      <c r="U35" s="69">
        <f t="shared" si="1"/>
        <v>0</v>
      </c>
      <c r="V35" s="14">
        <v>780</v>
      </c>
      <c r="W35" s="36">
        <v>0</v>
      </c>
      <c r="X35" s="111"/>
      <c r="Y35" s="111"/>
      <c r="Z35" s="407"/>
    </row>
    <row r="36" spans="1:26" ht="13.5" thickBot="1" x14ac:dyDescent="0.25">
      <c r="A36" s="252">
        <v>43496</v>
      </c>
      <c r="B36" s="3">
        <v>7</v>
      </c>
      <c r="C36" s="3">
        <v>7</v>
      </c>
      <c r="D36" s="248"/>
      <c r="E36" s="3">
        <v>3</v>
      </c>
      <c r="F36" s="3">
        <v>2</v>
      </c>
      <c r="G36" s="248">
        <v>0.25</v>
      </c>
      <c r="H36" s="94">
        <f t="shared" si="0"/>
        <v>355.4375</v>
      </c>
      <c r="I36" s="12">
        <f t="shared" si="2"/>
        <v>13.75</v>
      </c>
      <c r="J36" s="13">
        <f t="shared" si="3"/>
        <v>825</v>
      </c>
      <c r="K36" s="14">
        <v>24</v>
      </c>
      <c r="L36" s="15">
        <v>3.8</v>
      </c>
      <c r="M36" s="265">
        <v>43496</v>
      </c>
      <c r="N36" s="14"/>
      <c r="O36" s="6"/>
      <c r="P36" s="6"/>
      <c r="Q36" s="7"/>
      <c r="R36" s="445"/>
      <c r="S36" s="6"/>
      <c r="T36" s="5"/>
      <c r="U36" s="69">
        <f t="shared" si="1"/>
        <v>0</v>
      </c>
      <c r="V36" s="14">
        <v>780</v>
      </c>
      <c r="W36" s="36">
        <v>0</v>
      </c>
      <c r="X36" s="111"/>
      <c r="Y36" s="111"/>
      <c r="Z36" s="407"/>
    </row>
    <row r="37" spans="1:26" ht="12.75" customHeight="1" x14ac:dyDescent="0.2">
      <c r="A37" s="252">
        <v>43497</v>
      </c>
      <c r="B37" s="165">
        <v>8</v>
      </c>
      <c r="C37" s="165">
        <v>0</v>
      </c>
      <c r="D37" s="254"/>
      <c r="E37" s="165">
        <v>3</v>
      </c>
      <c r="F37" s="3">
        <v>2</v>
      </c>
      <c r="G37" s="248">
        <v>0.25</v>
      </c>
      <c r="H37" s="168">
        <f t="shared" si="0"/>
        <v>369.1875</v>
      </c>
      <c r="I37" s="23">
        <f t="shared" si="2"/>
        <v>13.75</v>
      </c>
      <c r="J37" s="24">
        <f t="shared" si="3"/>
        <v>825</v>
      </c>
      <c r="K37" s="14">
        <v>24</v>
      </c>
      <c r="L37" s="26">
        <v>3.7</v>
      </c>
      <c r="M37" s="265">
        <v>43497</v>
      </c>
      <c r="N37" s="25"/>
      <c r="O37" s="10"/>
      <c r="P37" s="10"/>
      <c r="Q37" s="66"/>
      <c r="R37" s="11"/>
      <c r="S37" s="10"/>
      <c r="T37" s="67"/>
      <c r="U37" s="174">
        <f t="shared" si="1"/>
        <v>0</v>
      </c>
      <c r="V37" s="14">
        <v>780</v>
      </c>
      <c r="W37" s="52">
        <v>0</v>
      </c>
      <c r="X37" s="268"/>
      <c r="Y37" s="268"/>
      <c r="Z37" s="410"/>
    </row>
    <row r="38" spans="1:26" x14ac:dyDescent="0.2">
      <c r="A38" s="252">
        <v>43498</v>
      </c>
      <c r="B38" s="162">
        <v>8</v>
      </c>
      <c r="C38" s="162">
        <v>4</v>
      </c>
      <c r="D38" s="256"/>
      <c r="E38" s="162">
        <v>3</v>
      </c>
      <c r="F38" s="162">
        <v>3</v>
      </c>
      <c r="G38" s="256"/>
      <c r="H38" s="257">
        <f t="shared" si="0"/>
        <v>382.25</v>
      </c>
      <c r="I38" s="258">
        <f t="shared" si="2"/>
        <v>13.0625</v>
      </c>
      <c r="J38" s="259">
        <f t="shared" si="3"/>
        <v>783.75</v>
      </c>
      <c r="K38" s="68">
        <v>24</v>
      </c>
      <c r="L38" s="260">
        <v>3.8</v>
      </c>
      <c r="M38" s="265">
        <v>43498</v>
      </c>
      <c r="N38" s="68"/>
      <c r="O38" s="261"/>
      <c r="P38" s="261"/>
      <c r="Q38" s="262"/>
      <c r="R38" s="439"/>
      <c r="S38" s="261"/>
      <c r="T38" s="263"/>
      <c r="U38" s="75">
        <f t="shared" si="1"/>
        <v>0</v>
      </c>
      <c r="V38" s="14">
        <v>780</v>
      </c>
      <c r="W38" s="52">
        <v>0</v>
      </c>
      <c r="X38" s="245"/>
      <c r="Y38" s="245"/>
      <c r="Z38" s="406"/>
    </row>
    <row r="39" spans="1:26" x14ac:dyDescent="0.2">
      <c r="A39" s="252">
        <v>43499</v>
      </c>
      <c r="B39" s="3">
        <v>8</v>
      </c>
      <c r="C39" s="3">
        <v>4</v>
      </c>
      <c r="D39" s="248"/>
      <c r="E39" s="3">
        <v>3</v>
      </c>
      <c r="F39" s="3">
        <v>8</v>
      </c>
      <c r="G39" s="248"/>
      <c r="H39" s="53">
        <f t="shared" si="0"/>
        <v>396</v>
      </c>
      <c r="I39" s="12">
        <f t="shared" si="2"/>
        <v>13.75</v>
      </c>
      <c r="J39" s="13">
        <f t="shared" si="3"/>
        <v>825</v>
      </c>
      <c r="K39" s="14">
        <v>24</v>
      </c>
      <c r="L39" s="15">
        <v>4</v>
      </c>
      <c r="M39" s="265">
        <v>43499</v>
      </c>
      <c r="N39" s="14"/>
      <c r="O39" s="6"/>
      <c r="P39" s="6"/>
      <c r="Q39" s="7"/>
      <c r="R39" s="445"/>
      <c r="S39" s="6"/>
      <c r="T39" s="5"/>
      <c r="U39" s="69">
        <f t="shared" si="1"/>
        <v>0</v>
      </c>
      <c r="V39" s="14">
        <v>780</v>
      </c>
      <c r="W39" s="52">
        <v>0</v>
      </c>
      <c r="X39" s="111"/>
      <c r="Y39" s="111"/>
      <c r="Z39" s="407"/>
    </row>
    <row r="40" spans="1:26" ht="12.75" customHeight="1" x14ac:dyDescent="0.2">
      <c r="A40" s="252">
        <v>43500</v>
      </c>
      <c r="B40" s="3">
        <v>8</v>
      </c>
      <c r="C40" s="3">
        <v>4</v>
      </c>
      <c r="D40" s="248"/>
      <c r="E40" s="3">
        <v>4</v>
      </c>
      <c r="F40" s="3">
        <v>1</v>
      </c>
      <c r="G40" s="248"/>
      <c r="H40" s="53">
        <f t="shared" si="0"/>
        <v>409.75</v>
      </c>
      <c r="I40" s="12">
        <f t="shared" si="2"/>
        <v>13.75</v>
      </c>
      <c r="J40" s="13">
        <f t="shared" si="3"/>
        <v>825</v>
      </c>
      <c r="K40" s="14">
        <v>24</v>
      </c>
      <c r="L40" s="15">
        <v>3.9</v>
      </c>
      <c r="M40" s="265">
        <v>43500</v>
      </c>
      <c r="N40" s="14"/>
      <c r="O40" s="6"/>
      <c r="P40" s="6"/>
      <c r="Q40" s="7"/>
      <c r="R40" s="445"/>
      <c r="S40" s="6"/>
      <c r="T40" s="5"/>
      <c r="U40" s="69">
        <f t="shared" si="1"/>
        <v>0</v>
      </c>
      <c r="V40" s="14">
        <v>780</v>
      </c>
      <c r="W40" s="52">
        <v>0</v>
      </c>
      <c r="X40" s="111"/>
      <c r="Y40" s="111"/>
      <c r="Z40" s="407"/>
    </row>
    <row r="41" spans="1:26" x14ac:dyDescent="0.2">
      <c r="A41" s="252">
        <v>43501</v>
      </c>
      <c r="B41" s="3">
        <v>8</v>
      </c>
      <c r="C41" s="3">
        <v>4</v>
      </c>
      <c r="D41" s="248"/>
      <c r="E41" s="3">
        <v>4</v>
      </c>
      <c r="F41" s="3">
        <v>6</v>
      </c>
      <c r="G41" s="248"/>
      <c r="H41" s="53">
        <f t="shared" si="0"/>
        <v>423.5</v>
      </c>
      <c r="I41" s="12">
        <f t="shared" si="2"/>
        <v>13.75</v>
      </c>
      <c r="J41" s="13">
        <f t="shared" si="3"/>
        <v>825</v>
      </c>
      <c r="K41" s="14">
        <v>24</v>
      </c>
      <c r="L41" s="15">
        <v>3.8</v>
      </c>
      <c r="M41" s="265">
        <v>43501</v>
      </c>
      <c r="N41" s="14"/>
      <c r="O41" s="6"/>
      <c r="P41" s="6"/>
      <c r="Q41" s="7"/>
      <c r="R41" s="445"/>
      <c r="S41" s="6"/>
      <c r="T41" s="5"/>
      <c r="U41" s="69">
        <f t="shared" si="1"/>
        <v>0</v>
      </c>
      <c r="V41" s="14">
        <v>780</v>
      </c>
      <c r="W41" s="52">
        <v>0</v>
      </c>
      <c r="X41" s="111"/>
      <c r="Y41" s="111"/>
      <c r="Z41" s="407"/>
    </row>
    <row r="42" spans="1:26" x14ac:dyDescent="0.2">
      <c r="A42" s="252">
        <v>43502</v>
      </c>
      <c r="B42" s="3">
        <v>8</v>
      </c>
      <c r="C42" s="3">
        <v>4</v>
      </c>
      <c r="D42" s="248"/>
      <c r="E42" s="3">
        <v>4</v>
      </c>
      <c r="F42" s="3">
        <v>11</v>
      </c>
      <c r="G42" s="248"/>
      <c r="H42" s="53">
        <f t="shared" si="0"/>
        <v>437.25</v>
      </c>
      <c r="I42" s="12">
        <f t="shared" si="2"/>
        <v>13.75</v>
      </c>
      <c r="J42" s="13">
        <f t="shared" si="3"/>
        <v>825</v>
      </c>
      <c r="K42" s="14">
        <v>24</v>
      </c>
      <c r="L42" s="15">
        <v>3.6</v>
      </c>
      <c r="M42" s="265">
        <v>43502</v>
      </c>
      <c r="N42" s="14"/>
      <c r="O42" s="6"/>
      <c r="P42" s="6"/>
      <c r="Q42" s="7"/>
      <c r="R42" s="445"/>
      <c r="S42" s="6"/>
      <c r="T42" s="5"/>
      <c r="U42" s="69">
        <f t="shared" si="1"/>
        <v>0</v>
      </c>
      <c r="V42" s="14">
        <v>780</v>
      </c>
      <c r="W42" s="52">
        <v>0</v>
      </c>
      <c r="X42" s="111"/>
      <c r="Y42" s="111"/>
      <c r="Z42" s="407"/>
    </row>
    <row r="43" spans="1:26" ht="12.75" customHeight="1" x14ac:dyDescent="0.2">
      <c r="A43" s="252">
        <v>43503</v>
      </c>
      <c r="B43" s="3">
        <v>8</v>
      </c>
      <c r="C43" s="3">
        <v>4</v>
      </c>
      <c r="D43" s="248"/>
      <c r="E43" s="3">
        <v>5</v>
      </c>
      <c r="F43" s="3">
        <v>4</v>
      </c>
      <c r="G43" s="248"/>
      <c r="H43" s="53">
        <f t="shared" si="0"/>
        <v>451</v>
      </c>
      <c r="I43" s="12">
        <f t="shared" si="2"/>
        <v>13.75</v>
      </c>
      <c r="J43" s="13">
        <f t="shared" si="3"/>
        <v>825</v>
      </c>
      <c r="K43" s="14">
        <v>24</v>
      </c>
      <c r="L43" s="15">
        <v>3.9</v>
      </c>
      <c r="M43" s="265">
        <v>43503</v>
      </c>
      <c r="N43" s="14">
        <v>12798798</v>
      </c>
      <c r="O43" s="6">
        <v>8</v>
      </c>
      <c r="P43" s="6">
        <v>4</v>
      </c>
      <c r="Q43" s="7"/>
      <c r="R43" s="445">
        <v>3</v>
      </c>
      <c r="S43" s="6">
        <v>3</v>
      </c>
      <c r="T43" s="5">
        <v>0.75</v>
      </c>
      <c r="U43" s="69">
        <f t="shared" si="1"/>
        <v>165.6875</v>
      </c>
      <c r="V43" s="14">
        <v>780</v>
      </c>
      <c r="W43" s="52">
        <v>0</v>
      </c>
      <c r="X43" s="111"/>
      <c r="Y43" s="111"/>
      <c r="Z43" s="407"/>
    </row>
    <row r="44" spans="1:26" x14ac:dyDescent="0.2">
      <c r="A44" s="252">
        <v>43504</v>
      </c>
      <c r="B44" s="3">
        <v>3</v>
      </c>
      <c r="C44" s="3">
        <v>3</v>
      </c>
      <c r="D44" s="248">
        <v>0.75</v>
      </c>
      <c r="E44" s="3">
        <v>5</v>
      </c>
      <c r="F44" s="3">
        <v>9</v>
      </c>
      <c r="G44" s="248"/>
      <c r="H44" s="53">
        <f t="shared" si="0"/>
        <v>299.0625</v>
      </c>
      <c r="I44" s="12">
        <f t="shared" si="2"/>
        <v>13.75</v>
      </c>
      <c r="J44" s="13">
        <f t="shared" si="3"/>
        <v>825</v>
      </c>
      <c r="K44" s="14">
        <v>24</v>
      </c>
      <c r="L44" s="15">
        <v>4.7</v>
      </c>
      <c r="M44" s="265">
        <v>43504</v>
      </c>
      <c r="N44" s="14"/>
      <c r="O44" s="6"/>
      <c r="P44" s="6"/>
      <c r="Q44" s="7"/>
      <c r="R44" s="445"/>
      <c r="S44" s="6"/>
      <c r="T44" s="5"/>
      <c r="U44" s="69">
        <f t="shared" si="1"/>
        <v>0</v>
      </c>
      <c r="V44" s="14">
        <v>780</v>
      </c>
      <c r="W44" s="52">
        <v>0</v>
      </c>
      <c r="X44" s="111"/>
      <c r="Y44" s="111"/>
      <c r="Z44" s="407"/>
    </row>
    <row r="45" spans="1:26" x14ac:dyDescent="0.2">
      <c r="A45" s="252">
        <v>43505</v>
      </c>
      <c r="B45" s="3">
        <v>3</v>
      </c>
      <c r="C45" s="3">
        <v>3</v>
      </c>
      <c r="D45" s="248">
        <v>0.75</v>
      </c>
      <c r="E45" s="3">
        <v>6</v>
      </c>
      <c r="F45" s="3">
        <v>2</v>
      </c>
      <c r="G45" s="248"/>
      <c r="H45" s="53">
        <f t="shared" si="0"/>
        <v>312.8125</v>
      </c>
      <c r="I45" s="12">
        <f t="shared" si="2"/>
        <v>13.75</v>
      </c>
      <c r="J45" s="13">
        <f t="shared" si="3"/>
        <v>825</v>
      </c>
      <c r="K45" s="14">
        <v>24</v>
      </c>
      <c r="L45" s="15">
        <v>4.3</v>
      </c>
      <c r="M45" s="265">
        <v>43505</v>
      </c>
      <c r="N45" s="14"/>
      <c r="O45" s="6"/>
      <c r="P45" s="6"/>
      <c r="Q45" s="7"/>
      <c r="R45" s="445"/>
      <c r="S45" s="6"/>
      <c r="T45" s="5"/>
      <c r="U45" s="69">
        <f t="shared" si="1"/>
        <v>0</v>
      </c>
      <c r="V45" s="14">
        <v>780</v>
      </c>
      <c r="W45" s="52">
        <v>0</v>
      </c>
      <c r="X45" s="111"/>
      <c r="Y45" s="111"/>
      <c r="Z45" s="407"/>
    </row>
    <row r="46" spans="1:26" ht="12.75" customHeight="1" x14ac:dyDescent="0.2">
      <c r="A46" s="252">
        <v>43506</v>
      </c>
      <c r="B46" s="3">
        <v>3</v>
      </c>
      <c r="C46" s="3">
        <v>3</v>
      </c>
      <c r="D46" s="248">
        <v>0.75</v>
      </c>
      <c r="E46" s="3">
        <v>6</v>
      </c>
      <c r="F46" s="3">
        <v>4</v>
      </c>
      <c r="G46" s="248"/>
      <c r="H46" s="53">
        <f t="shared" si="0"/>
        <v>318.3125</v>
      </c>
      <c r="I46" s="12">
        <f t="shared" si="2"/>
        <v>5.5</v>
      </c>
      <c r="J46" s="13">
        <f t="shared" si="3"/>
        <v>330</v>
      </c>
      <c r="K46" s="14">
        <v>14</v>
      </c>
      <c r="L46" s="15">
        <v>4</v>
      </c>
      <c r="M46" s="265">
        <v>43506</v>
      </c>
      <c r="N46" s="14"/>
      <c r="O46" s="6"/>
      <c r="P46" s="6"/>
      <c r="Q46" s="7"/>
      <c r="R46" s="445"/>
      <c r="S46" s="6"/>
      <c r="T46" s="5"/>
      <c r="U46" s="69">
        <f t="shared" si="1"/>
        <v>0</v>
      </c>
      <c r="V46" s="14">
        <v>780</v>
      </c>
      <c r="W46" s="52">
        <v>0</v>
      </c>
      <c r="X46" s="111"/>
      <c r="Y46" s="111"/>
      <c r="Z46" s="407" t="s">
        <v>33</v>
      </c>
    </row>
    <row r="47" spans="1:26" x14ac:dyDescent="0.2">
      <c r="A47" s="252">
        <v>43507</v>
      </c>
      <c r="B47" s="3">
        <v>3</v>
      </c>
      <c r="C47" s="3">
        <v>3</v>
      </c>
      <c r="D47" s="248">
        <v>0.75</v>
      </c>
      <c r="E47" s="3">
        <v>6</v>
      </c>
      <c r="F47" s="3">
        <v>4</v>
      </c>
      <c r="G47" s="248"/>
      <c r="H47" s="53">
        <f t="shared" si="0"/>
        <v>318.3125</v>
      </c>
      <c r="I47" s="12">
        <f t="shared" si="2"/>
        <v>0</v>
      </c>
      <c r="J47" s="13">
        <f t="shared" si="3"/>
        <v>0</v>
      </c>
      <c r="K47" s="14">
        <v>0</v>
      </c>
      <c r="L47" s="15">
        <v>5.7</v>
      </c>
      <c r="M47" s="265">
        <v>43507</v>
      </c>
      <c r="N47" s="14"/>
      <c r="O47" s="6"/>
      <c r="P47" s="6"/>
      <c r="Q47" s="7"/>
      <c r="R47" s="445"/>
      <c r="S47" s="6"/>
      <c r="T47" s="5"/>
      <c r="U47" s="69">
        <f t="shared" si="1"/>
        <v>0</v>
      </c>
      <c r="V47" s="14">
        <v>0</v>
      </c>
      <c r="W47" s="52">
        <v>0</v>
      </c>
      <c r="X47" s="269"/>
      <c r="Y47" s="111"/>
      <c r="Z47" s="407" t="s">
        <v>34</v>
      </c>
    </row>
    <row r="48" spans="1:26" x14ac:dyDescent="0.2">
      <c r="A48" s="252">
        <v>43508</v>
      </c>
      <c r="B48" s="3">
        <v>3</v>
      </c>
      <c r="C48" s="3">
        <v>3</v>
      </c>
      <c r="D48" s="248">
        <v>0.75</v>
      </c>
      <c r="E48" s="3">
        <v>6</v>
      </c>
      <c r="F48" s="3">
        <v>10</v>
      </c>
      <c r="G48" s="248"/>
      <c r="H48" s="53">
        <f t="shared" si="0"/>
        <v>334.8125</v>
      </c>
      <c r="I48" s="12">
        <f t="shared" si="2"/>
        <v>16.5</v>
      </c>
      <c r="J48" s="13">
        <f t="shared" si="3"/>
        <v>990</v>
      </c>
      <c r="K48" s="14">
        <v>24</v>
      </c>
      <c r="L48" s="15">
        <v>8.4</v>
      </c>
      <c r="M48" s="265">
        <v>43508</v>
      </c>
      <c r="N48" s="14"/>
      <c r="O48" s="6"/>
      <c r="P48" s="6"/>
      <c r="Q48" s="7"/>
      <c r="R48" s="445"/>
      <c r="S48" s="6"/>
      <c r="T48" s="5"/>
      <c r="U48" s="69">
        <f t="shared" si="1"/>
        <v>0</v>
      </c>
      <c r="V48" s="14">
        <v>780</v>
      </c>
      <c r="W48" s="52">
        <v>0</v>
      </c>
      <c r="X48" s="111"/>
      <c r="Y48" s="111"/>
      <c r="Z48" s="407"/>
    </row>
    <row r="49" spans="1:26" ht="12.75" customHeight="1" x14ac:dyDescent="0.2">
      <c r="A49" s="252">
        <v>43509</v>
      </c>
      <c r="B49" s="3">
        <v>3</v>
      </c>
      <c r="C49" s="3">
        <v>3</v>
      </c>
      <c r="D49" s="248">
        <v>0.75</v>
      </c>
      <c r="E49" s="3">
        <v>7</v>
      </c>
      <c r="F49" s="3">
        <v>3</v>
      </c>
      <c r="G49" s="248"/>
      <c r="H49" s="53">
        <f t="shared" si="0"/>
        <v>348.5625</v>
      </c>
      <c r="I49" s="12">
        <f t="shared" si="2"/>
        <v>13.75</v>
      </c>
      <c r="J49" s="13">
        <f t="shared" si="3"/>
        <v>825</v>
      </c>
      <c r="K49" s="14">
        <v>24</v>
      </c>
      <c r="L49" s="15">
        <v>4</v>
      </c>
      <c r="M49" s="265">
        <v>43509</v>
      </c>
      <c r="N49" s="14"/>
      <c r="O49" s="6"/>
      <c r="P49" s="6"/>
      <c r="Q49" s="7"/>
      <c r="R49" s="445"/>
      <c r="S49" s="6"/>
      <c r="T49" s="5"/>
      <c r="U49" s="69">
        <f t="shared" si="1"/>
        <v>0</v>
      </c>
      <c r="V49" s="14">
        <v>780</v>
      </c>
      <c r="W49" s="52">
        <v>0</v>
      </c>
      <c r="X49" s="111"/>
      <c r="Y49" s="111"/>
      <c r="Z49" s="407"/>
    </row>
    <row r="50" spans="1:26" x14ac:dyDescent="0.2">
      <c r="A50" s="252">
        <v>43510</v>
      </c>
      <c r="B50" s="3">
        <v>3</v>
      </c>
      <c r="C50" s="3">
        <v>3</v>
      </c>
      <c r="D50" s="248">
        <v>0.75</v>
      </c>
      <c r="E50" s="3">
        <v>7</v>
      </c>
      <c r="F50" s="3">
        <v>8</v>
      </c>
      <c r="G50" s="248"/>
      <c r="H50" s="53">
        <f t="shared" si="0"/>
        <v>362.3125</v>
      </c>
      <c r="I50" s="12">
        <f t="shared" si="2"/>
        <v>13.75</v>
      </c>
      <c r="J50" s="13">
        <f t="shared" si="3"/>
        <v>825</v>
      </c>
      <c r="K50" s="14">
        <v>24</v>
      </c>
      <c r="L50" s="15">
        <v>3.8</v>
      </c>
      <c r="M50" s="265">
        <v>43510</v>
      </c>
      <c r="N50" s="14"/>
      <c r="O50" s="6"/>
      <c r="P50" s="6"/>
      <c r="Q50" s="7"/>
      <c r="R50" s="445"/>
      <c r="S50" s="6"/>
      <c r="T50" s="5"/>
      <c r="U50" s="69">
        <f t="shared" si="1"/>
        <v>0</v>
      </c>
      <c r="V50" s="14">
        <v>780</v>
      </c>
      <c r="W50" s="52">
        <v>0</v>
      </c>
      <c r="X50" s="111"/>
      <c r="Y50" s="111"/>
      <c r="Z50" s="407"/>
    </row>
    <row r="51" spans="1:26" x14ac:dyDescent="0.2">
      <c r="A51" s="252">
        <v>43511</v>
      </c>
      <c r="B51" s="3">
        <v>3</v>
      </c>
      <c r="C51" s="3">
        <v>3</v>
      </c>
      <c r="D51" s="248">
        <v>0.75</v>
      </c>
      <c r="E51" s="3">
        <v>8</v>
      </c>
      <c r="F51" s="3">
        <v>1</v>
      </c>
      <c r="G51" s="248"/>
      <c r="H51" s="53">
        <f t="shared" si="0"/>
        <v>376.0625</v>
      </c>
      <c r="I51" s="12">
        <f t="shared" si="2"/>
        <v>13.75</v>
      </c>
      <c r="J51" s="13">
        <f t="shared" si="3"/>
        <v>825</v>
      </c>
      <c r="K51" s="14">
        <v>24</v>
      </c>
      <c r="L51" s="15">
        <v>3</v>
      </c>
      <c r="M51" s="265">
        <v>43511</v>
      </c>
      <c r="N51" s="14"/>
      <c r="O51" s="6"/>
      <c r="P51" s="6"/>
      <c r="Q51" s="7"/>
      <c r="R51" s="445"/>
      <c r="S51" s="6"/>
      <c r="T51" s="5"/>
      <c r="U51" s="69">
        <f t="shared" si="1"/>
        <v>0</v>
      </c>
      <c r="V51" s="14">
        <v>780</v>
      </c>
      <c r="W51" s="52">
        <v>0</v>
      </c>
      <c r="X51" s="111"/>
      <c r="Y51" s="111"/>
      <c r="Z51" s="407"/>
    </row>
    <row r="52" spans="1:26" ht="12.75" customHeight="1" x14ac:dyDescent="0.2">
      <c r="A52" s="252">
        <v>43512</v>
      </c>
      <c r="B52" s="3">
        <v>3</v>
      </c>
      <c r="C52" s="3">
        <v>3</v>
      </c>
      <c r="D52" s="248">
        <v>0.75</v>
      </c>
      <c r="E52" s="3">
        <v>8</v>
      </c>
      <c r="F52" s="3">
        <v>6</v>
      </c>
      <c r="G52" s="248"/>
      <c r="H52" s="53">
        <f t="shared" si="0"/>
        <v>389.8125</v>
      </c>
      <c r="I52" s="12">
        <f t="shared" si="2"/>
        <v>13.75</v>
      </c>
      <c r="J52" s="13">
        <f t="shared" si="3"/>
        <v>825</v>
      </c>
      <c r="K52" s="14">
        <v>24</v>
      </c>
      <c r="L52" s="15">
        <v>3</v>
      </c>
      <c r="M52" s="265">
        <v>43512</v>
      </c>
      <c r="N52" s="14"/>
      <c r="O52" s="6"/>
      <c r="P52" s="6"/>
      <c r="Q52" s="7"/>
      <c r="R52" s="445"/>
      <c r="S52" s="6"/>
      <c r="T52" s="5"/>
      <c r="U52" s="69">
        <f t="shared" si="1"/>
        <v>0</v>
      </c>
      <c r="V52" s="14">
        <v>780</v>
      </c>
      <c r="W52" s="52">
        <v>0</v>
      </c>
      <c r="X52" s="111"/>
      <c r="Y52" s="111"/>
      <c r="Z52" s="407"/>
    </row>
    <row r="53" spans="1:26" x14ac:dyDescent="0.2">
      <c r="A53" s="252">
        <v>43513</v>
      </c>
      <c r="B53" s="3">
        <v>3</v>
      </c>
      <c r="C53" s="3">
        <v>3</v>
      </c>
      <c r="D53" s="248">
        <v>0.75</v>
      </c>
      <c r="E53" s="3">
        <v>8</v>
      </c>
      <c r="F53" s="3">
        <v>10</v>
      </c>
      <c r="G53" s="248">
        <v>0.5</v>
      </c>
      <c r="H53" s="53">
        <f t="shared" si="0"/>
        <v>402.1875</v>
      </c>
      <c r="I53" s="12">
        <f t="shared" si="2"/>
        <v>12.375</v>
      </c>
      <c r="J53" s="13">
        <f t="shared" si="3"/>
        <v>742.5</v>
      </c>
      <c r="K53" s="14">
        <v>24</v>
      </c>
      <c r="L53" s="15">
        <v>3</v>
      </c>
      <c r="M53" s="265">
        <v>43513</v>
      </c>
      <c r="N53" s="14"/>
      <c r="O53" s="6"/>
      <c r="P53" s="6"/>
      <c r="Q53" s="7"/>
      <c r="R53" s="445"/>
      <c r="S53" s="6"/>
      <c r="T53" s="5"/>
      <c r="U53" s="69">
        <f t="shared" si="1"/>
        <v>0</v>
      </c>
      <c r="V53" s="14">
        <v>780</v>
      </c>
      <c r="W53" s="52">
        <v>0</v>
      </c>
      <c r="X53" s="111"/>
      <c r="Y53" s="111"/>
      <c r="Z53" s="407"/>
    </row>
    <row r="54" spans="1:26" x14ac:dyDescent="0.2">
      <c r="A54" s="252">
        <v>43514</v>
      </c>
      <c r="B54" s="3">
        <v>3</v>
      </c>
      <c r="C54" s="3">
        <v>8</v>
      </c>
      <c r="D54" s="248">
        <v>0.75</v>
      </c>
      <c r="E54" s="3">
        <v>8</v>
      </c>
      <c r="F54" s="3">
        <v>10</v>
      </c>
      <c r="G54" s="248">
        <v>0.5</v>
      </c>
      <c r="H54" s="53">
        <f t="shared" si="0"/>
        <v>415.9375</v>
      </c>
      <c r="I54" s="12">
        <f t="shared" si="2"/>
        <v>13.75</v>
      </c>
      <c r="J54" s="13">
        <f t="shared" si="3"/>
        <v>825</v>
      </c>
      <c r="K54" s="14">
        <v>24</v>
      </c>
      <c r="L54" s="15">
        <v>2.9</v>
      </c>
      <c r="M54" s="265">
        <v>43514</v>
      </c>
      <c r="N54" s="14"/>
      <c r="O54" s="6"/>
      <c r="P54" s="6"/>
      <c r="Q54" s="7"/>
      <c r="R54" s="445"/>
      <c r="S54" s="6"/>
      <c r="T54" s="5"/>
      <c r="U54" s="69">
        <f t="shared" si="1"/>
        <v>0</v>
      </c>
      <c r="V54" s="14">
        <v>780</v>
      </c>
      <c r="W54" s="52">
        <v>0</v>
      </c>
      <c r="X54" s="111"/>
      <c r="Y54" s="111"/>
      <c r="Z54" s="407"/>
    </row>
    <row r="55" spans="1:26" ht="12.75" customHeight="1" x14ac:dyDescent="0.2">
      <c r="A55" s="252">
        <v>43515</v>
      </c>
      <c r="B55" s="3">
        <v>4</v>
      </c>
      <c r="C55" s="3">
        <v>1</v>
      </c>
      <c r="D55" s="248"/>
      <c r="E55" s="3">
        <v>8</v>
      </c>
      <c r="F55" s="3">
        <v>10</v>
      </c>
      <c r="G55" s="248">
        <v>0.5</v>
      </c>
      <c r="H55" s="53">
        <f t="shared" si="0"/>
        <v>427.625</v>
      </c>
      <c r="I55" s="12">
        <f t="shared" si="2"/>
        <v>11.6875</v>
      </c>
      <c r="J55" s="13">
        <f t="shared" si="3"/>
        <v>701.25</v>
      </c>
      <c r="K55" s="14">
        <v>24</v>
      </c>
      <c r="L55" s="15">
        <v>2.8</v>
      </c>
      <c r="M55" s="265">
        <v>43515</v>
      </c>
      <c r="N55" s="14">
        <v>12810787</v>
      </c>
      <c r="O55" s="6">
        <v>8</v>
      </c>
      <c r="P55" s="6">
        <v>10</v>
      </c>
      <c r="Q55" s="7">
        <v>0.5</v>
      </c>
      <c r="R55" s="445">
        <v>3</v>
      </c>
      <c r="S55" s="6">
        <v>8</v>
      </c>
      <c r="T55" s="5">
        <v>0.5</v>
      </c>
      <c r="U55" s="69">
        <f t="shared" si="1"/>
        <v>170.5</v>
      </c>
      <c r="V55" s="14">
        <v>780</v>
      </c>
      <c r="W55" s="52">
        <v>0</v>
      </c>
      <c r="X55" s="111"/>
      <c r="Y55" s="111"/>
      <c r="Z55" s="407"/>
    </row>
    <row r="56" spans="1:26" x14ac:dyDescent="0.2">
      <c r="A56" s="252">
        <v>43516</v>
      </c>
      <c r="B56" s="3">
        <v>4</v>
      </c>
      <c r="C56" s="3">
        <v>6</v>
      </c>
      <c r="D56" s="248"/>
      <c r="E56" s="3">
        <v>3</v>
      </c>
      <c r="F56" s="3">
        <v>8</v>
      </c>
      <c r="G56" s="248">
        <v>0.5</v>
      </c>
      <c r="H56" s="53">
        <f t="shared" si="0"/>
        <v>270.875</v>
      </c>
      <c r="I56" s="12">
        <f t="shared" si="2"/>
        <v>13.75</v>
      </c>
      <c r="J56" s="13">
        <f t="shared" si="3"/>
        <v>825</v>
      </c>
      <c r="K56" s="14">
        <v>24</v>
      </c>
      <c r="L56" s="15">
        <v>2.9</v>
      </c>
      <c r="M56" s="265">
        <v>43516</v>
      </c>
      <c r="N56" s="14"/>
      <c r="O56" s="6"/>
      <c r="P56" s="6"/>
      <c r="Q56" s="7"/>
      <c r="R56" s="445"/>
      <c r="S56" s="6"/>
      <c r="T56" s="5"/>
      <c r="U56" s="69">
        <f t="shared" si="1"/>
        <v>0</v>
      </c>
      <c r="V56" s="14">
        <v>780</v>
      </c>
      <c r="W56" s="52">
        <v>0</v>
      </c>
      <c r="X56" s="111"/>
      <c r="Y56" s="111"/>
      <c r="Z56" s="407"/>
    </row>
    <row r="57" spans="1:26" x14ac:dyDescent="0.2">
      <c r="A57" s="252">
        <v>43517</v>
      </c>
      <c r="B57" s="3">
        <v>4</v>
      </c>
      <c r="C57" s="3">
        <v>11</v>
      </c>
      <c r="D57" s="248"/>
      <c r="E57" s="3">
        <v>3</v>
      </c>
      <c r="F57" s="3">
        <v>8</v>
      </c>
      <c r="G57" s="248">
        <v>0.5</v>
      </c>
      <c r="H57" s="53">
        <f t="shared" si="0"/>
        <v>284.625</v>
      </c>
      <c r="I57" s="12">
        <f t="shared" si="2"/>
        <v>13.75</v>
      </c>
      <c r="J57" s="13">
        <f t="shared" si="3"/>
        <v>825</v>
      </c>
      <c r="K57" s="14">
        <v>24</v>
      </c>
      <c r="L57" s="15">
        <v>2.9</v>
      </c>
      <c r="M57" s="265">
        <v>43517</v>
      </c>
      <c r="N57" s="14"/>
      <c r="O57" s="6"/>
      <c r="P57" s="6"/>
      <c r="Q57" s="7"/>
      <c r="R57" s="445"/>
      <c r="S57" s="6"/>
      <c r="T57" s="5"/>
      <c r="U57" s="69">
        <f t="shared" si="1"/>
        <v>0</v>
      </c>
      <c r="V57" s="14">
        <v>780</v>
      </c>
      <c r="W57" s="52">
        <v>0</v>
      </c>
      <c r="X57" s="111"/>
      <c r="Y57" s="111"/>
      <c r="Z57" s="407"/>
    </row>
    <row r="58" spans="1:26" ht="12.75" customHeight="1" x14ac:dyDescent="0.2">
      <c r="A58" s="252">
        <v>43518</v>
      </c>
      <c r="B58" s="3">
        <v>5</v>
      </c>
      <c r="C58" s="3">
        <v>4</v>
      </c>
      <c r="D58" s="248"/>
      <c r="E58" s="3">
        <v>3</v>
      </c>
      <c r="F58" s="3">
        <v>8</v>
      </c>
      <c r="G58" s="248">
        <v>0.5</v>
      </c>
      <c r="H58" s="53">
        <f t="shared" si="0"/>
        <v>298.375</v>
      </c>
      <c r="I58" s="12">
        <f t="shared" si="2"/>
        <v>13.75</v>
      </c>
      <c r="J58" s="13">
        <f t="shared" si="3"/>
        <v>825</v>
      </c>
      <c r="K58" s="14">
        <v>24</v>
      </c>
      <c r="L58" s="15">
        <v>2.9</v>
      </c>
      <c r="M58" s="265">
        <v>43518</v>
      </c>
      <c r="N58" s="14"/>
      <c r="O58" s="6"/>
      <c r="P58" s="6"/>
      <c r="Q58" s="7"/>
      <c r="R58" s="445"/>
      <c r="S58" s="6"/>
      <c r="T58" s="5"/>
      <c r="U58" s="69">
        <f t="shared" si="1"/>
        <v>0</v>
      </c>
      <c r="V58" s="14">
        <v>780</v>
      </c>
      <c r="W58" s="52">
        <v>0</v>
      </c>
      <c r="X58" s="111"/>
      <c r="Y58" s="111"/>
      <c r="Z58" s="407"/>
    </row>
    <row r="59" spans="1:26" x14ac:dyDescent="0.2">
      <c r="A59" s="252">
        <v>43519</v>
      </c>
      <c r="B59" s="3">
        <v>5</v>
      </c>
      <c r="C59" s="3">
        <v>9</v>
      </c>
      <c r="D59" s="248"/>
      <c r="E59" s="3">
        <v>3</v>
      </c>
      <c r="F59" s="3">
        <v>8</v>
      </c>
      <c r="G59" s="248">
        <v>0.5</v>
      </c>
      <c r="H59" s="53">
        <f t="shared" si="0"/>
        <v>312.125</v>
      </c>
      <c r="I59" s="12">
        <f t="shared" si="2"/>
        <v>13.75</v>
      </c>
      <c r="J59" s="13">
        <f t="shared" si="3"/>
        <v>825</v>
      </c>
      <c r="K59" s="14">
        <v>24</v>
      </c>
      <c r="L59" s="15">
        <v>2.9</v>
      </c>
      <c r="M59" s="265">
        <v>43519</v>
      </c>
      <c r="N59" s="14"/>
      <c r="O59" s="6"/>
      <c r="P59" s="6"/>
      <c r="Q59" s="7"/>
      <c r="R59" s="445"/>
      <c r="S59" s="6"/>
      <c r="T59" s="5"/>
      <c r="U59" s="69">
        <f t="shared" si="1"/>
        <v>0</v>
      </c>
      <c r="V59" s="14">
        <v>780</v>
      </c>
      <c r="W59" s="52">
        <v>0</v>
      </c>
      <c r="X59" s="111"/>
      <c r="Y59" s="111"/>
      <c r="Z59" s="407"/>
    </row>
    <row r="60" spans="1:26" x14ac:dyDescent="0.2">
      <c r="A60" s="252">
        <v>43520</v>
      </c>
      <c r="B60" s="3">
        <v>6</v>
      </c>
      <c r="C60" s="3">
        <v>2</v>
      </c>
      <c r="D60" s="248"/>
      <c r="E60" s="3">
        <v>3</v>
      </c>
      <c r="F60" s="3">
        <v>8</v>
      </c>
      <c r="G60" s="248">
        <v>0.5</v>
      </c>
      <c r="H60" s="53">
        <f t="shared" si="0"/>
        <v>325.875</v>
      </c>
      <c r="I60" s="12">
        <f t="shared" si="2"/>
        <v>13.75</v>
      </c>
      <c r="J60" s="13">
        <f t="shared" si="3"/>
        <v>825</v>
      </c>
      <c r="K60" s="14">
        <v>24</v>
      </c>
      <c r="L60" s="15">
        <v>2.9</v>
      </c>
      <c r="M60" s="265">
        <v>43520</v>
      </c>
      <c r="N60" s="14"/>
      <c r="O60" s="6"/>
      <c r="P60" s="6"/>
      <c r="Q60" s="7"/>
      <c r="R60" s="445"/>
      <c r="S60" s="6"/>
      <c r="T60" s="5"/>
      <c r="U60" s="69">
        <f t="shared" si="1"/>
        <v>0</v>
      </c>
      <c r="V60" s="14">
        <v>780</v>
      </c>
      <c r="W60" s="52">
        <v>0</v>
      </c>
      <c r="X60" s="111"/>
      <c r="Y60" s="111"/>
      <c r="Z60" s="407"/>
    </row>
    <row r="61" spans="1:26" ht="12.75" customHeight="1" x14ac:dyDescent="0.2">
      <c r="A61" s="252">
        <v>43521</v>
      </c>
      <c r="B61" s="3">
        <v>6</v>
      </c>
      <c r="C61" s="3">
        <v>7</v>
      </c>
      <c r="D61" s="248"/>
      <c r="E61" s="3">
        <v>3</v>
      </c>
      <c r="F61" s="3">
        <v>8</v>
      </c>
      <c r="G61" s="248">
        <v>0.5</v>
      </c>
      <c r="H61" s="53">
        <f t="shared" si="0"/>
        <v>339.625</v>
      </c>
      <c r="I61" s="12">
        <f t="shared" si="2"/>
        <v>13.75</v>
      </c>
      <c r="J61" s="13">
        <f t="shared" si="3"/>
        <v>825</v>
      </c>
      <c r="K61" s="14">
        <v>24</v>
      </c>
      <c r="L61" s="15">
        <v>2.9</v>
      </c>
      <c r="M61" s="265">
        <v>43521</v>
      </c>
      <c r="N61" s="14"/>
      <c r="O61" s="6"/>
      <c r="P61" s="6"/>
      <c r="Q61" s="7"/>
      <c r="R61" s="445"/>
      <c r="S61" s="6"/>
      <c r="T61" s="5"/>
      <c r="U61" s="69">
        <f t="shared" si="1"/>
        <v>0</v>
      </c>
      <c r="V61" s="14">
        <v>780</v>
      </c>
      <c r="W61" s="52">
        <v>0</v>
      </c>
      <c r="X61" s="111"/>
      <c r="Y61" s="111"/>
      <c r="Z61" s="407"/>
    </row>
    <row r="62" spans="1:26" x14ac:dyDescent="0.2">
      <c r="A62" s="252">
        <v>43522</v>
      </c>
      <c r="B62" s="3">
        <v>7</v>
      </c>
      <c r="C62" s="3">
        <v>0</v>
      </c>
      <c r="D62" s="248"/>
      <c r="E62" s="3">
        <v>3</v>
      </c>
      <c r="F62" s="3">
        <v>8</v>
      </c>
      <c r="G62" s="248">
        <v>0.5</v>
      </c>
      <c r="H62" s="53">
        <f t="shared" si="0"/>
        <v>353.375</v>
      </c>
      <c r="I62" s="12">
        <f t="shared" si="2"/>
        <v>13.75</v>
      </c>
      <c r="J62" s="13">
        <f t="shared" si="3"/>
        <v>825</v>
      </c>
      <c r="K62" s="14">
        <v>24</v>
      </c>
      <c r="L62" s="15">
        <v>3</v>
      </c>
      <c r="M62" s="265">
        <v>43522</v>
      </c>
      <c r="N62" s="14"/>
      <c r="O62" s="6"/>
      <c r="P62" s="6"/>
      <c r="Q62" s="7"/>
      <c r="R62" s="445"/>
      <c r="S62" s="6"/>
      <c r="T62" s="5"/>
      <c r="U62" s="69">
        <f t="shared" si="1"/>
        <v>0</v>
      </c>
      <c r="V62" s="14">
        <v>780</v>
      </c>
      <c r="W62" s="52">
        <v>0</v>
      </c>
      <c r="X62" s="111"/>
      <c r="Y62" s="111"/>
      <c r="Z62" s="407"/>
    </row>
    <row r="63" spans="1:26" x14ac:dyDescent="0.2">
      <c r="A63" s="252">
        <v>43523</v>
      </c>
      <c r="B63" s="3">
        <v>7</v>
      </c>
      <c r="C63" s="3">
        <v>5</v>
      </c>
      <c r="D63" s="248"/>
      <c r="E63" s="3">
        <v>3</v>
      </c>
      <c r="F63" s="3">
        <v>8</v>
      </c>
      <c r="G63" s="248">
        <v>0.5</v>
      </c>
      <c r="H63" s="53">
        <f t="shared" si="0"/>
        <v>367.125</v>
      </c>
      <c r="I63" s="12">
        <f t="shared" si="2"/>
        <v>13.75</v>
      </c>
      <c r="J63" s="13">
        <f t="shared" si="3"/>
        <v>825</v>
      </c>
      <c r="K63" s="14">
        <v>24</v>
      </c>
      <c r="L63" s="15">
        <v>3</v>
      </c>
      <c r="M63" s="265">
        <v>43523</v>
      </c>
      <c r="N63" s="14"/>
      <c r="O63" s="6"/>
      <c r="P63" s="6"/>
      <c r="Q63" s="7"/>
      <c r="R63" s="445"/>
      <c r="S63" s="6"/>
      <c r="T63" s="5"/>
      <c r="U63" s="69">
        <f t="shared" si="1"/>
        <v>0</v>
      </c>
      <c r="V63" s="14">
        <v>780</v>
      </c>
      <c r="W63" s="52">
        <v>0</v>
      </c>
      <c r="X63" s="111"/>
      <c r="Y63" s="111"/>
      <c r="Z63" s="407"/>
    </row>
    <row r="64" spans="1:26" ht="12.75" customHeight="1" thickBot="1" x14ac:dyDescent="0.25">
      <c r="A64" s="252">
        <v>43524</v>
      </c>
      <c r="B64" s="3">
        <v>7</v>
      </c>
      <c r="C64" s="3">
        <v>10</v>
      </c>
      <c r="D64" s="248"/>
      <c r="E64" s="3">
        <v>3</v>
      </c>
      <c r="F64" s="3">
        <v>8</v>
      </c>
      <c r="G64" s="248">
        <v>0.5</v>
      </c>
      <c r="H64" s="94">
        <f t="shared" si="0"/>
        <v>380.875</v>
      </c>
      <c r="I64" s="12">
        <f>H64-H63+U63</f>
        <v>13.75</v>
      </c>
      <c r="J64" s="13">
        <f>I64*60</f>
        <v>825</v>
      </c>
      <c r="K64" s="14">
        <v>24</v>
      </c>
      <c r="L64" s="15">
        <v>3</v>
      </c>
      <c r="M64" s="265">
        <v>43524</v>
      </c>
      <c r="N64" s="14"/>
      <c r="O64" s="6"/>
      <c r="P64" s="6"/>
      <c r="Q64" s="7"/>
      <c r="R64" s="445"/>
      <c r="S64" s="6"/>
      <c r="T64" s="5"/>
      <c r="U64" s="69">
        <f t="shared" si="1"/>
        <v>0</v>
      </c>
      <c r="V64" s="14">
        <v>780</v>
      </c>
      <c r="W64" s="52">
        <v>0</v>
      </c>
      <c r="X64" s="111"/>
      <c r="Y64" s="111"/>
      <c r="Z64" s="407"/>
    </row>
    <row r="65" spans="1:26" ht="12.75" customHeight="1" x14ac:dyDescent="0.2">
      <c r="A65" s="252">
        <v>43525</v>
      </c>
      <c r="B65" s="280">
        <v>8</v>
      </c>
      <c r="C65" s="280">
        <v>3</v>
      </c>
      <c r="D65" s="353"/>
      <c r="E65" s="3">
        <v>3</v>
      </c>
      <c r="F65" s="3">
        <v>8</v>
      </c>
      <c r="G65" s="248">
        <v>0.5</v>
      </c>
      <c r="H65" s="291">
        <f t="shared" ref="H65:H128" si="4">((B65*12)+C65+D65)*2.75+((E65*12)+F65+G65)*2.75</f>
        <v>394.625</v>
      </c>
      <c r="I65" s="324">
        <f t="shared" ref="I65:I128" si="5">H65-H64+U64</f>
        <v>13.75</v>
      </c>
      <c r="J65" s="325">
        <f t="shared" ref="J65:J126" si="6">I65*60</f>
        <v>825</v>
      </c>
      <c r="K65" s="14">
        <v>24</v>
      </c>
      <c r="L65" s="354">
        <v>2.7</v>
      </c>
      <c r="M65" s="265">
        <v>43525</v>
      </c>
      <c r="N65" s="288"/>
      <c r="O65" s="327"/>
      <c r="P65" s="327"/>
      <c r="Q65" s="328"/>
      <c r="R65" s="446"/>
      <c r="S65" s="327"/>
      <c r="T65" s="329"/>
      <c r="U65" s="286">
        <f t="shared" ref="U65:U128" si="7">(((O65*12)+P65+Q65)-((R65*12)+S65+T65))*2.75</f>
        <v>0</v>
      </c>
      <c r="V65" s="14">
        <v>780</v>
      </c>
      <c r="W65" s="52">
        <v>0</v>
      </c>
      <c r="X65" s="268"/>
      <c r="Y65" s="268"/>
      <c r="Z65" s="411"/>
    </row>
    <row r="66" spans="1:26" x14ac:dyDescent="0.2">
      <c r="A66" s="252">
        <v>43526</v>
      </c>
      <c r="B66" s="91">
        <v>8</v>
      </c>
      <c r="C66" s="91">
        <v>5</v>
      </c>
      <c r="D66" s="244"/>
      <c r="E66" s="91">
        <v>4</v>
      </c>
      <c r="F66" s="91">
        <v>0</v>
      </c>
      <c r="G66" s="244"/>
      <c r="H66" s="94">
        <f t="shared" si="4"/>
        <v>409.75</v>
      </c>
      <c r="I66" s="201">
        <f t="shared" si="5"/>
        <v>15.125</v>
      </c>
      <c r="J66" s="202">
        <f t="shared" si="6"/>
        <v>907.5</v>
      </c>
      <c r="K66" s="205">
        <v>24</v>
      </c>
      <c r="L66" s="352">
        <v>2.8</v>
      </c>
      <c r="M66" s="265">
        <v>43526</v>
      </c>
      <c r="N66" s="205">
        <v>12820954</v>
      </c>
      <c r="O66" s="206">
        <v>8</v>
      </c>
      <c r="P66" s="206">
        <v>5</v>
      </c>
      <c r="Q66" s="207"/>
      <c r="R66" s="208">
        <v>2</v>
      </c>
      <c r="S66" s="206">
        <v>10</v>
      </c>
      <c r="T66" s="209"/>
      <c r="U66" s="210">
        <f t="shared" si="7"/>
        <v>184.25</v>
      </c>
      <c r="V66" s="14">
        <v>780</v>
      </c>
      <c r="W66" s="52">
        <v>0</v>
      </c>
      <c r="X66" s="245"/>
      <c r="Y66" s="245"/>
      <c r="Z66" s="412"/>
    </row>
    <row r="67" spans="1:26" x14ac:dyDescent="0.2">
      <c r="A67" s="252">
        <v>43527</v>
      </c>
      <c r="B67" s="3">
        <v>2</v>
      </c>
      <c r="C67" s="3">
        <v>10</v>
      </c>
      <c r="D67" s="248"/>
      <c r="E67" s="3">
        <v>4</v>
      </c>
      <c r="F67" s="3">
        <v>5</v>
      </c>
      <c r="G67" s="248"/>
      <c r="H67" s="94">
        <f t="shared" si="4"/>
        <v>239.25</v>
      </c>
      <c r="I67" s="12">
        <f t="shared" si="5"/>
        <v>13.75</v>
      </c>
      <c r="J67" s="13">
        <f t="shared" si="6"/>
        <v>825</v>
      </c>
      <c r="K67" s="14">
        <v>24</v>
      </c>
      <c r="L67" s="15">
        <v>2.8</v>
      </c>
      <c r="M67" s="265">
        <v>43527</v>
      </c>
      <c r="N67" s="14"/>
      <c r="O67" s="6"/>
      <c r="P67" s="6"/>
      <c r="Q67" s="7"/>
      <c r="R67" s="445"/>
      <c r="S67" s="6"/>
      <c r="T67" s="5"/>
      <c r="U67" s="69">
        <f t="shared" si="7"/>
        <v>0</v>
      </c>
      <c r="V67" s="14">
        <v>780</v>
      </c>
      <c r="W67" s="52">
        <v>0</v>
      </c>
      <c r="X67" s="111"/>
      <c r="Y67" s="111"/>
      <c r="Z67" s="407"/>
    </row>
    <row r="68" spans="1:26" ht="12.75" customHeight="1" x14ac:dyDescent="0.2">
      <c r="A68" s="252">
        <v>43528</v>
      </c>
      <c r="B68" s="3">
        <v>2</v>
      </c>
      <c r="C68" s="3">
        <v>10</v>
      </c>
      <c r="D68" s="248"/>
      <c r="E68" s="3">
        <v>4</v>
      </c>
      <c r="F68" s="3">
        <v>10</v>
      </c>
      <c r="G68" s="248"/>
      <c r="H68" s="94">
        <f t="shared" si="4"/>
        <v>253</v>
      </c>
      <c r="I68" s="12">
        <f t="shared" si="5"/>
        <v>13.75</v>
      </c>
      <c r="J68" s="13">
        <f t="shared" si="6"/>
        <v>825</v>
      </c>
      <c r="K68" s="14">
        <v>24</v>
      </c>
      <c r="L68" s="15">
        <v>2.8</v>
      </c>
      <c r="M68" s="265">
        <v>43528</v>
      </c>
      <c r="N68" s="14"/>
      <c r="O68" s="6"/>
      <c r="P68" s="6"/>
      <c r="Q68" s="7"/>
      <c r="R68" s="445"/>
      <c r="S68" s="6"/>
      <c r="T68" s="5"/>
      <c r="U68" s="69">
        <f t="shared" si="7"/>
        <v>0</v>
      </c>
      <c r="V68" s="14">
        <v>780</v>
      </c>
      <c r="W68" s="52">
        <v>0</v>
      </c>
      <c r="X68" s="111"/>
      <c r="Y68" s="111"/>
      <c r="Z68" s="407"/>
    </row>
    <row r="69" spans="1:26" x14ac:dyDescent="0.2">
      <c r="A69" s="252">
        <v>43529</v>
      </c>
      <c r="B69" s="3">
        <v>2</v>
      </c>
      <c r="C69" s="3">
        <v>10</v>
      </c>
      <c r="D69" s="248"/>
      <c r="E69" s="3">
        <v>5</v>
      </c>
      <c r="F69" s="3">
        <v>1</v>
      </c>
      <c r="G69" s="248"/>
      <c r="H69" s="94">
        <f t="shared" si="4"/>
        <v>261.25</v>
      </c>
      <c r="I69" s="12">
        <f t="shared" si="5"/>
        <v>8.25</v>
      </c>
      <c r="J69" s="13">
        <f t="shared" si="6"/>
        <v>495</v>
      </c>
      <c r="K69" s="14">
        <v>24</v>
      </c>
      <c r="L69" s="15">
        <v>2.8</v>
      </c>
      <c r="M69" s="265">
        <v>43529</v>
      </c>
      <c r="N69" s="14"/>
      <c r="O69" s="6"/>
      <c r="P69" s="6"/>
      <c r="Q69" s="7"/>
      <c r="R69" s="445"/>
      <c r="S69" s="6"/>
      <c r="T69" s="5"/>
      <c r="U69" s="69">
        <f t="shared" si="7"/>
        <v>0</v>
      </c>
      <c r="V69" s="14">
        <v>780</v>
      </c>
      <c r="W69" s="52">
        <v>0</v>
      </c>
      <c r="X69" s="111"/>
      <c r="Y69" s="111"/>
      <c r="Z69" s="407"/>
    </row>
    <row r="70" spans="1:26" x14ac:dyDescent="0.2">
      <c r="A70" s="252">
        <v>43530</v>
      </c>
      <c r="B70" s="3">
        <v>2</v>
      </c>
      <c r="C70" s="3">
        <v>10</v>
      </c>
      <c r="D70" s="248"/>
      <c r="E70" s="3">
        <v>5</v>
      </c>
      <c r="F70" s="3">
        <v>6</v>
      </c>
      <c r="G70" s="248"/>
      <c r="H70" s="94">
        <f t="shared" si="4"/>
        <v>275</v>
      </c>
      <c r="I70" s="12">
        <f t="shared" si="5"/>
        <v>13.75</v>
      </c>
      <c r="J70" s="13">
        <f t="shared" si="6"/>
        <v>825</v>
      </c>
      <c r="K70" s="14">
        <v>24</v>
      </c>
      <c r="L70" s="15">
        <v>2.8</v>
      </c>
      <c r="M70" s="265">
        <v>43530</v>
      </c>
      <c r="N70" s="14"/>
      <c r="O70" s="6"/>
      <c r="P70" s="6"/>
      <c r="Q70" s="7"/>
      <c r="R70" s="445"/>
      <c r="S70" s="6"/>
      <c r="T70" s="5"/>
      <c r="U70" s="69">
        <f t="shared" si="7"/>
        <v>0</v>
      </c>
      <c r="V70" s="14">
        <v>780</v>
      </c>
      <c r="W70" s="52">
        <v>0</v>
      </c>
      <c r="X70" s="111"/>
      <c r="Y70" s="111"/>
      <c r="Z70" s="407"/>
    </row>
    <row r="71" spans="1:26" ht="12.75" customHeight="1" x14ac:dyDescent="0.2">
      <c r="A71" s="252">
        <v>43531</v>
      </c>
      <c r="B71" s="3">
        <v>2</v>
      </c>
      <c r="C71" s="3">
        <v>10</v>
      </c>
      <c r="D71" s="248"/>
      <c r="E71" s="3">
        <v>5</v>
      </c>
      <c r="F71" s="3">
        <v>11</v>
      </c>
      <c r="G71" s="248"/>
      <c r="H71" s="94">
        <f t="shared" si="4"/>
        <v>288.75</v>
      </c>
      <c r="I71" s="12">
        <f t="shared" si="5"/>
        <v>13.75</v>
      </c>
      <c r="J71" s="13">
        <f t="shared" si="6"/>
        <v>825</v>
      </c>
      <c r="K71" s="14">
        <v>24</v>
      </c>
      <c r="L71" s="15">
        <v>2.6</v>
      </c>
      <c r="M71" s="265">
        <v>43531</v>
      </c>
      <c r="N71" s="14"/>
      <c r="O71" s="6"/>
      <c r="P71" s="6"/>
      <c r="Q71" s="7"/>
      <c r="R71" s="445"/>
      <c r="S71" s="6"/>
      <c r="T71" s="5"/>
      <c r="U71" s="69">
        <f t="shared" si="7"/>
        <v>0</v>
      </c>
      <c r="V71" s="14">
        <v>780</v>
      </c>
      <c r="W71" s="52">
        <v>0</v>
      </c>
      <c r="X71" s="111"/>
      <c r="Y71" s="111"/>
      <c r="Z71" s="407"/>
    </row>
    <row r="72" spans="1:26" x14ac:dyDescent="0.2">
      <c r="A72" s="252">
        <v>43532</v>
      </c>
      <c r="B72" s="3">
        <v>2</v>
      </c>
      <c r="C72" s="3">
        <v>10</v>
      </c>
      <c r="D72" s="248"/>
      <c r="E72" s="3">
        <v>6</v>
      </c>
      <c r="F72" s="3">
        <v>4</v>
      </c>
      <c r="G72" s="248"/>
      <c r="H72" s="94">
        <f t="shared" si="4"/>
        <v>302.5</v>
      </c>
      <c r="I72" s="12">
        <f t="shared" si="5"/>
        <v>13.75</v>
      </c>
      <c r="J72" s="13">
        <f t="shared" si="6"/>
        <v>825</v>
      </c>
      <c r="K72" s="14">
        <v>24</v>
      </c>
      <c r="L72" s="15">
        <v>3.6</v>
      </c>
      <c r="M72" s="265">
        <v>43532</v>
      </c>
      <c r="N72" s="14"/>
      <c r="O72" s="6"/>
      <c r="P72" s="6"/>
      <c r="Q72" s="7"/>
      <c r="R72" s="445"/>
      <c r="S72" s="6"/>
      <c r="T72" s="5"/>
      <c r="U72" s="69">
        <f t="shared" si="7"/>
        <v>0</v>
      </c>
      <c r="V72" s="14">
        <v>780</v>
      </c>
      <c r="W72" s="52">
        <v>0</v>
      </c>
      <c r="X72" s="111"/>
      <c r="Y72" s="111"/>
      <c r="Z72" s="407"/>
    </row>
    <row r="73" spans="1:26" x14ac:dyDescent="0.2">
      <c r="A73" s="252">
        <v>43533</v>
      </c>
      <c r="B73" s="3">
        <v>2</v>
      </c>
      <c r="C73" s="3">
        <v>10</v>
      </c>
      <c r="D73" s="248"/>
      <c r="E73" s="3">
        <v>6</v>
      </c>
      <c r="F73" s="3">
        <v>9</v>
      </c>
      <c r="G73" s="248"/>
      <c r="H73" s="94">
        <f t="shared" si="4"/>
        <v>316.25</v>
      </c>
      <c r="I73" s="12">
        <f t="shared" si="5"/>
        <v>13.75</v>
      </c>
      <c r="J73" s="13">
        <f t="shared" si="6"/>
        <v>825</v>
      </c>
      <c r="K73" s="14">
        <v>24</v>
      </c>
      <c r="L73" s="15">
        <v>3.4</v>
      </c>
      <c r="M73" s="265">
        <v>43533</v>
      </c>
      <c r="N73" s="14"/>
      <c r="O73" s="6"/>
      <c r="P73" s="6"/>
      <c r="Q73" s="7"/>
      <c r="R73" s="445"/>
      <c r="S73" s="6"/>
      <c r="T73" s="5"/>
      <c r="U73" s="69">
        <f t="shared" si="7"/>
        <v>0</v>
      </c>
      <c r="V73" s="14">
        <v>780</v>
      </c>
      <c r="W73" s="52">
        <v>0</v>
      </c>
      <c r="X73" s="111"/>
      <c r="Y73" s="111"/>
      <c r="Z73" s="407"/>
    </row>
    <row r="74" spans="1:26" ht="12.75" customHeight="1" x14ac:dyDescent="0.2">
      <c r="A74" s="252">
        <v>43534</v>
      </c>
      <c r="B74" s="3">
        <v>2</v>
      </c>
      <c r="C74" s="3">
        <v>10</v>
      </c>
      <c r="D74" s="248"/>
      <c r="E74" s="3">
        <v>7</v>
      </c>
      <c r="F74" s="3">
        <v>2</v>
      </c>
      <c r="G74" s="248"/>
      <c r="H74" s="94">
        <f t="shared" si="4"/>
        <v>330</v>
      </c>
      <c r="I74" s="12">
        <f t="shared" si="5"/>
        <v>13.75</v>
      </c>
      <c r="J74" s="13">
        <f t="shared" si="6"/>
        <v>825</v>
      </c>
      <c r="K74" s="14">
        <v>24</v>
      </c>
      <c r="L74" s="15">
        <v>3.4</v>
      </c>
      <c r="M74" s="265">
        <v>43534</v>
      </c>
      <c r="N74" s="14"/>
      <c r="O74" s="6"/>
      <c r="P74" s="6"/>
      <c r="Q74" s="7"/>
      <c r="R74" s="445"/>
      <c r="S74" s="6"/>
      <c r="T74" s="5"/>
      <c r="U74" s="69">
        <f t="shared" si="7"/>
        <v>0</v>
      </c>
      <c r="V74" s="14">
        <v>780</v>
      </c>
      <c r="W74" s="52">
        <v>0</v>
      </c>
      <c r="X74" s="111"/>
      <c r="Y74" s="111"/>
      <c r="Z74" s="407"/>
    </row>
    <row r="75" spans="1:26" x14ac:dyDescent="0.2">
      <c r="A75" s="252">
        <v>43535</v>
      </c>
      <c r="B75" s="3">
        <v>2</v>
      </c>
      <c r="C75" s="3">
        <v>10</v>
      </c>
      <c r="D75" s="248"/>
      <c r="E75" s="3">
        <v>7</v>
      </c>
      <c r="F75" s="3">
        <v>7</v>
      </c>
      <c r="G75" s="248"/>
      <c r="H75" s="94">
        <f t="shared" si="4"/>
        <v>343.75</v>
      </c>
      <c r="I75" s="12">
        <f t="shared" si="5"/>
        <v>13.75</v>
      </c>
      <c r="J75" s="13">
        <f t="shared" si="6"/>
        <v>825</v>
      </c>
      <c r="K75" s="14">
        <v>24</v>
      </c>
      <c r="L75" s="15">
        <v>3.3</v>
      </c>
      <c r="M75" s="265">
        <v>43535</v>
      </c>
      <c r="N75" s="14"/>
      <c r="O75" s="6"/>
      <c r="P75" s="6"/>
      <c r="Q75" s="7"/>
      <c r="R75" s="445"/>
      <c r="S75" s="6"/>
      <c r="T75" s="5"/>
      <c r="U75" s="69">
        <f t="shared" si="7"/>
        <v>0</v>
      </c>
      <c r="V75" s="14">
        <v>780</v>
      </c>
      <c r="W75" s="52">
        <v>0</v>
      </c>
      <c r="X75" s="111"/>
      <c r="Y75" s="111"/>
      <c r="Z75" s="407"/>
    </row>
    <row r="76" spans="1:26" x14ac:dyDescent="0.2">
      <c r="A76" s="252">
        <v>43536</v>
      </c>
      <c r="B76" s="3">
        <v>2</v>
      </c>
      <c r="C76" s="3">
        <v>10</v>
      </c>
      <c r="D76" s="248"/>
      <c r="E76" s="3">
        <v>8</v>
      </c>
      <c r="F76" s="3">
        <v>0</v>
      </c>
      <c r="G76" s="248"/>
      <c r="H76" s="94">
        <f t="shared" si="4"/>
        <v>357.5</v>
      </c>
      <c r="I76" s="12">
        <f t="shared" si="5"/>
        <v>13.75</v>
      </c>
      <c r="J76" s="13">
        <f t="shared" si="6"/>
        <v>825</v>
      </c>
      <c r="K76" s="14">
        <v>24</v>
      </c>
      <c r="L76" s="15">
        <v>3.2</v>
      </c>
      <c r="M76" s="265">
        <v>43536</v>
      </c>
      <c r="N76" s="14"/>
      <c r="O76" s="6"/>
      <c r="P76" s="6"/>
      <c r="Q76" s="7"/>
      <c r="R76" s="445"/>
      <c r="S76" s="6"/>
      <c r="T76" s="5"/>
      <c r="U76" s="69">
        <f t="shared" si="7"/>
        <v>0</v>
      </c>
      <c r="V76" s="14">
        <v>780</v>
      </c>
      <c r="W76" s="52">
        <v>0</v>
      </c>
      <c r="X76" s="111"/>
      <c r="Y76" s="111"/>
      <c r="Z76" s="407"/>
    </row>
    <row r="77" spans="1:26" ht="12.75" customHeight="1" x14ac:dyDescent="0.2">
      <c r="A77" s="252">
        <v>43537</v>
      </c>
      <c r="B77" s="3">
        <v>3</v>
      </c>
      <c r="C77" s="3">
        <v>2</v>
      </c>
      <c r="D77" s="248"/>
      <c r="E77" s="3">
        <v>8</v>
      </c>
      <c r="F77" s="3">
        <v>1</v>
      </c>
      <c r="G77" s="248">
        <v>0.75</v>
      </c>
      <c r="H77" s="94">
        <f t="shared" si="4"/>
        <v>373.3125</v>
      </c>
      <c r="I77" s="12">
        <f t="shared" si="5"/>
        <v>15.8125</v>
      </c>
      <c r="J77" s="13">
        <f t="shared" si="6"/>
        <v>948.75</v>
      </c>
      <c r="K77" s="14">
        <v>24</v>
      </c>
      <c r="L77" s="15">
        <v>3.4</v>
      </c>
      <c r="M77" s="265">
        <v>43537</v>
      </c>
      <c r="N77" s="14"/>
      <c r="O77" s="6"/>
      <c r="P77" s="6"/>
      <c r="Q77" s="7"/>
      <c r="R77" s="445"/>
      <c r="S77" s="6"/>
      <c r="T77" s="5"/>
      <c r="U77" s="69">
        <f t="shared" si="7"/>
        <v>0</v>
      </c>
      <c r="V77" s="14">
        <v>780</v>
      </c>
      <c r="W77" s="52">
        <v>0</v>
      </c>
      <c r="X77" s="111"/>
      <c r="Y77" s="111"/>
      <c r="Z77" s="407"/>
    </row>
    <row r="78" spans="1:26" x14ac:dyDescent="0.2">
      <c r="A78" s="252">
        <v>43538</v>
      </c>
      <c r="B78" s="3">
        <v>3</v>
      </c>
      <c r="C78" s="3">
        <v>7</v>
      </c>
      <c r="D78" s="248"/>
      <c r="E78" s="3">
        <v>8</v>
      </c>
      <c r="F78" s="3">
        <v>1</v>
      </c>
      <c r="G78" s="248">
        <v>0.75</v>
      </c>
      <c r="H78" s="94">
        <f t="shared" si="4"/>
        <v>387.0625</v>
      </c>
      <c r="I78" s="12">
        <f t="shared" si="5"/>
        <v>13.75</v>
      </c>
      <c r="J78" s="13">
        <f t="shared" si="6"/>
        <v>825</v>
      </c>
      <c r="K78" s="14">
        <v>24</v>
      </c>
      <c r="L78" s="15">
        <v>3.3</v>
      </c>
      <c r="M78" s="265">
        <v>43538</v>
      </c>
      <c r="N78" s="14"/>
      <c r="O78" s="6"/>
      <c r="P78" s="6"/>
      <c r="Q78" s="7"/>
      <c r="R78" s="445"/>
      <c r="S78" s="6"/>
      <c r="T78" s="5"/>
      <c r="U78" s="69">
        <f t="shared" si="7"/>
        <v>0</v>
      </c>
      <c r="V78" s="14">
        <v>780</v>
      </c>
      <c r="W78" s="52">
        <v>0</v>
      </c>
      <c r="X78" s="111"/>
      <c r="Y78" s="111"/>
      <c r="Z78" s="407"/>
    </row>
    <row r="79" spans="1:26" x14ac:dyDescent="0.2">
      <c r="A79" s="252">
        <v>43539</v>
      </c>
      <c r="B79" s="3">
        <v>4</v>
      </c>
      <c r="C79" s="3">
        <v>0</v>
      </c>
      <c r="D79" s="248"/>
      <c r="E79" s="3">
        <v>8</v>
      </c>
      <c r="F79" s="3">
        <v>1</v>
      </c>
      <c r="G79" s="248">
        <v>0.75</v>
      </c>
      <c r="H79" s="94">
        <f t="shared" si="4"/>
        <v>400.8125</v>
      </c>
      <c r="I79" s="12">
        <f t="shared" si="5"/>
        <v>13.75</v>
      </c>
      <c r="J79" s="13">
        <f t="shared" si="6"/>
        <v>825</v>
      </c>
      <c r="K79" s="14">
        <v>24</v>
      </c>
      <c r="L79" s="15">
        <v>3.1</v>
      </c>
      <c r="M79" s="265">
        <v>43539</v>
      </c>
      <c r="N79" s="14"/>
      <c r="O79" s="6"/>
      <c r="P79" s="6"/>
      <c r="Q79" s="7"/>
      <c r="R79" s="445"/>
      <c r="S79" s="6"/>
      <c r="T79" s="5"/>
      <c r="U79" s="69">
        <f t="shared" si="7"/>
        <v>0</v>
      </c>
      <c r="V79" s="14">
        <v>780</v>
      </c>
      <c r="W79" s="52">
        <v>0</v>
      </c>
      <c r="X79" s="111"/>
      <c r="Y79" s="111"/>
      <c r="Z79" s="407"/>
    </row>
    <row r="80" spans="1:26" ht="12.75" customHeight="1" x14ac:dyDescent="0.2">
      <c r="A80" s="252">
        <v>43540</v>
      </c>
      <c r="B80" s="3">
        <v>4</v>
      </c>
      <c r="C80" s="3">
        <v>5</v>
      </c>
      <c r="D80" s="248"/>
      <c r="E80" s="3">
        <v>8</v>
      </c>
      <c r="F80" s="3">
        <v>1</v>
      </c>
      <c r="G80" s="248">
        <v>0.75</v>
      </c>
      <c r="H80" s="94">
        <f t="shared" si="4"/>
        <v>414.5625</v>
      </c>
      <c r="I80" s="12">
        <f t="shared" si="5"/>
        <v>13.75</v>
      </c>
      <c r="J80" s="13">
        <f t="shared" si="6"/>
        <v>825</v>
      </c>
      <c r="K80" s="14">
        <v>24</v>
      </c>
      <c r="L80" s="15">
        <v>2.9</v>
      </c>
      <c r="M80" s="265">
        <v>43540</v>
      </c>
      <c r="N80" s="14">
        <v>12830695</v>
      </c>
      <c r="O80" s="6">
        <v>8</v>
      </c>
      <c r="P80" s="6">
        <v>1</v>
      </c>
      <c r="Q80" s="7">
        <v>0.75</v>
      </c>
      <c r="R80" s="445">
        <v>3</v>
      </c>
      <c r="S80" s="6">
        <v>0</v>
      </c>
      <c r="T80" s="5">
        <v>0.25</v>
      </c>
      <c r="U80" s="69">
        <f t="shared" si="7"/>
        <v>169.125</v>
      </c>
      <c r="V80" s="14">
        <v>780</v>
      </c>
      <c r="W80" s="52">
        <v>0</v>
      </c>
      <c r="X80" s="111"/>
      <c r="Y80" s="111"/>
      <c r="Z80" s="407"/>
    </row>
    <row r="81" spans="1:26" x14ac:dyDescent="0.2">
      <c r="A81" s="252">
        <v>43541</v>
      </c>
      <c r="B81" s="3">
        <v>4</v>
      </c>
      <c r="C81" s="3">
        <v>10</v>
      </c>
      <c r="D81" s="248"/>
      <c r="E81" s="3">
        <v>3</v>
      </c>
      <c r="F81" s="3">
        <v>0</v>
      </c>
      <c r="G81" s="248">
        <v>0.25</v>
      </c>
      <c r="H81" s="94">
        <f t="shared" si="4"/>
        <v>259.1875</v>
      </c>
      <c r="I81" s="12">
        <f t="shared" si="5"/>
        <v>13.75</v>
      </c>
      <c r="J81" s="13">
        <f t="shared" si="6"/>
        <v>825</v>
      </c>
      <c r="K81" s="14">
        <v>24</v>
      </c>
      <c r="L81" s="15">
        <v>3</v>
      </c>
      <c r="M81" s="265">
        <v>43541</v>
      </c>
      <c r="N81" s="14"/>
      <c r="O81" s="6"/>
      <c r="P81" s="6"/>
      <c r="Q81" s="7"/>
      <c r="R81" s="445"/>
      <c r="S81" s="6"/>
      <c r="T81" s="5"/>
      <c r="U81" s="69">
        <f t="shared" si="7"/>
        <v>0</v>
      </c>
      <c r="V81" s="14">
        <v>780</v>
      </c>
      <c r="W81" s="52">
        <v>0</v>
      </c>
      <c r="X81" s="111"/>
      <c r="Y81" s="111"/>
      <c r="Z81" s="407"/>
    </row>
    <row r="82" spans="1:26" x14ac:dyDescent="0.2">
      <c r="A82" s="252">
        <v>43542</v>
      </c>
      <c r="B82" s="3">
        <v>5</v>
      </c>
      <c r="C82" s="3">
        <v>3</v>
      </c>
      <c r="D82" s="248"/>
      <c r="E82" s="3">
        <v>3</v>
      </c>
      <c r="F82" s="3">
        <v>0</v>
      </c>
      <c r="G82" s="248">
        <v>0.25</v>
      </c>
      <c r="H82" s="94">
        <f t="shared" si="4"/>
        <v>272.9375</v>
      </c>
      <c r="I82" s="12">
        <f t="shared" si="5"/>
        <v>13.75</v>
      </c>
      <c r="J82" s="13">
        <f t="shared" si="6"/>
        <v>825</v>
      </c>
      <c r="K82" s="14">
        <v>24</v>
      </c>
      <c r="L82" s="15">
        <v>2.9</v>
      </c>
      <c r="M82" s="265">
        <v>43542</v>
      </c>
      <c r="N82" s="14"/>
      <c r="O82" s="6"/>
      <c r="P82" s="6"/>
      <c r="Q82" s="7"/>
      <c r="R82" s="445"/>
      <c r="S82" s="6"/>
      <c r="T82" s="5"/>
      <c r="U82" s="69">
        <f t="shared" si="7"/>
        <v>0</v>
      </c>
      <c r="V82" s="14">
        <v>780</v>
      </c>
      <c r="W82" s="52">
        <v>0</v>
      </c>
      <c r="X82" s="111"/>
      <c r="Y82" s="111"/>
      <c r="Z82" s="407"/>
    </row>
    <row r="83" spans="1:26" ht="12.75" customHeight="1" x14ac:dyDescent="0.2">
      <c r="A83" s="252">
        <v>43543</v>
      </c>
      <c r="B83" s="3">
        <v>5</v>
      </c>
      <c r="C83" s="3">
        <v>8</v>
      </c>
      <c r="D83" s="248"/>
      <c r="E83" s="3">
        <v>3</v>
      </c>
      <c r="F83" s="3">
        <v>0</v>
      </c>
      <c r="G83" s="248">
        <v>0.25</v>
      </c>
      <c r="H83" s="94">
        <f t="shared" si="4"/>
        <v>286.6875</v>
      </c>
      <c r="I83" s="12">
        <f t="shared" si="5"/>
        <v>13.75</v>
      </c>
      <c r="J83" s="13">
        <f t="shared" si="6"/>
        <v>825</v>
      </c>
      <c r="K83" s="14">
        <v>24</v>
      </c>
      <c r="L83" s="15">
        <v>2.9</v>
      </c>
      <c r="M83" s="265">
        <v>43543</v>
      </c>
      <c r="N83" s="14"/>
      <c r="O83" s="6"/>
      <c r="P83" s="6"/>
      <c r="Q83" s="7"/>
      <c r="R83" s="445"/>
      <c r="S83" s="6"/>
      <c r="T83" s="5"/>
      <c r="U83" s="69">
        <f t="shared" si="7"/>
        <v>0</v>
      </c>
      <c r="V83" s="14">
        <v>780</v>
      </c>
      <c r="W83" s="52">
        <v>0</v>
      </c>
      <c r="X83" s="111"/>
      <c r="Y83" s="111"/>
      <c r="Z83" s="407"/>
    </row>
    <row r="84" spans="1:26" x14ac:dyDescent="0.2">
      <c r="A84" s="252">
        <v>43544</v>
      </c>
      <c r="B84" s="3">
        <v>6</v>
      </c>
      <c r="C84" s="3">
        <v>1</v>
      </c>
      <c r="D84" s="248"/>
      <c r="E84" s="3">
        <v>3</v>
      </c>
      <c r="F84" s="3">
        <v>0</v>
      </c>
      <c r="G84" s="248">
        <v>0.25</v>
      </c>
      <c r="H84" s="94">
        <f t="shared" si="4"/>
        <v>300.4375</v>
      </c>
      <c r="I84" s="12">
        <f t="shared" si="5"/>
        <v>13.75</v>
      </c>
      <c r="J84" s="13">
        <f t="shared" si="6"/>
        <v>825</v>
      </c>
      <c r="K84" s="14">
        <v>24</v>
      </c>
      <c r="L84" s="15">
        <v>3</v>
      </c>
      <c r="M84" s="265">
        <v>43544</v>
      </c>
      <c r="N84" s="14"/>
      <c r="O84" s="6"/>
      <c r="P84" s="6"/>
      <c r="Q84" s="7"/>
      <c r="R84" s="445"/>
      <c r="S84" s="6"/>
      <c r="T84" s="5"/>
      <c r="U84" s="69">
        <f t="shared" si="7"/>
        <v>0</v>
      </c>
      <c r="V84" s="14">
        <v>780</v>
      </c>
      <c r="W84" s="52">
        <v>0</v>
      </c>
      <c r="X84" s="111"/>
      <c r="Y84" s="111"/>
      <c r="Z84" s="407"/>
    </row>
    <row r="85" spans="1:26" x14ac:dyDescent="0.2">
      <c r="A85" s="252">
        <v>43545</v>
      </c>
      <c r="B85" s="3">
        <v>6</v>
      </c>
      <c r="C85" s="3">
        <v>6</v>
      </c>
      <c r="D85" s="248"/>
      <c r="E85" s="3">
        <v>3</v>
      </c>
      <c r="F85" s="3">
        <v>0</v>
      </c>
      <c r="G85" s="248">
        <v>0.25</v>
      </c>
      <c r="H85" s="94">
        <f t="shared" si="4"/>
        <v>314.1875</v>
      </c>
      <c r="I85" s="12">
        <f t="shared" si="5"/>
        <v>13.75</v>
      </c>
      <c r="J85" s="13">
        <f t="shared" si="6"/>
        <v>825</v>
      </c>
      <c r="K85" s="14">
        <v>24</v>
      </c>
      <c r="L85" s="15">
        <v>3</v>
      </c>
      <c r="M85" s="265">
        <v>43545</v>
      </c>
      <c r="N85" s="14"/>
      <c r="O85" s="6"/>
      <c r="P85" s="6"/>
      <c r="Q85" s="7"/>
      <c r="R85" s="445"/>
      <c r="S85" s="6"/>
      <c r="T85" s="5"/>
      <c r="U85" s="69">
        <f t="shared" si="7"/>
        <v>0</v>
      </c>
      <c r="V85" s="14">
        <v>780</v>
      </c>
      <c r="W85" s="52">
        <v>0</v>
      </c>
      <c r="X85" s="111"/>
      <c r="Y85" s="111"/>
      <c r="Z85" s="407"/>
    </row>
    <row r="86" spans="1:26" ht="12.75" customHeight="1" x14ac:dyDescent="0.2">
      <c r="A86" s="252">
        <v>43546</v>
      </c>
      <c r="B86" s="3">
        <v>6</v>
      </c>
      <c r="C86" s="3">
        <v>11</v>
      </c>
      <c r="D86" s="248"/>
      <c r="E86" s="3">
        <v>3</v>
      </c>
      <c r="F86" s="3">
        <v>0</v>
      </c>
      <c r="G86" s="248">
        <v>0.25</v>
      </c>
      <c r="H86" s="94">
        <f t="shared" si="4"/>
        <v>327.9375</v>
      </c>
      <c r="I86" s="12">
        <f t="shared" si="5"/>
        <v>13.75</v>
      </c>
      <c r="J86" s="13">
        <f t="shared" si="6"/>
        <v>825</v>
      </c>
      <c r="K86" s="14">
        <v>24</v>
      </c>
      <c r="L86" s="15">
        <v>3</v>
      </c>
      <c r="M86" s="265">
        <v>43546</v>
      </c>
      <c r="N86" s="14"/>
      <c r="O86" s="6"/>
      <c r="P86" s="6"/>
      <c r="Q86" s="7"/>
      <c r="R86" s="445"/>
      <c r="S86" s="6"/>
      <c r="T86" s="5"/>
      <c r="U86" s="69">
        <f t="shared" si="7"/>
        <v>0</v>
      </c>
      <c r="V86" s="14">
        <v>780</v>
      </c>
      <c r="W86" s="52">
        <v>0</v>
      </c>
      <c r="X86" s="111"/>
      <c r="Y86" s="111"/>
      <c r="Z86" s="407"/>
    </row>
    <row r="87" spans="1:26" x14ac:dyDescent="0.2">
      <c r="A87" s="252">
        <v>43547</v>
      </c>
      <c r="B87" s="3">
        <v>7</v>
      </c>
      <c r="C87" s="3">
        <v>4</v>
      </c>
      <c r="D87" s="248"/>
      <c r="E87" s="3">
        <v>3</v>
      </c>
      <c r="F87" s="3">
        <v>0</v>
      </c>
      <c r="G87" s="248">
        <v>0.25</v>
      </c>
      <c r="H87" s="94">
        <f t="shared" si="4"/>
        <v>341.6875</v>
      </c>
      <c r="I87" s="12">
        <f t="shared" si="5"/>
        <v>13.75</v>
      </c>
      <c r="J87" s="13">
        <f t="shared" si="6"/>
        <v>825</v>
      </c>
      <c r="K87" s="14">
        <v>24</v>
      </c>
      <c r="L87" s="15">
        <v>3</v>
      </c>
      <c r="M87" s="265">
        <v>43547</v>
      </c>
      <c r="N87" s="14"/>
      <c r="O87" s="6"/>
      <c r="P87" s="6"/>
      <c r="Q87" s="7"/>
      <c r="R87" s="445"/>
      <c r="S87" s="6"/>
      <c r="T87" s="5"/>
      <c r="U87" s="69">
        <f t="shared" si="7"/>
        <v>0</v>
      </c>
      <c r="V87" s="14">
        <v>780</v>
      </c>
      <c r="W87" s="52">
        <v>0</v>
      </c>
      <c r="X87" s="111"/>
      <c r="Y87" s="111"/>
      <c r="Z87" s="407"/>
    </row>
    <row r="88" spans="1:26" x14ac:dyDescent="0.2">
      <c r="A88" s="252">
        <v>43548</v>
      </c>
      <c r="B88" s="3">
        <v>7</v>
      </c>
      <c r="C88" s="3">
        <v>9</v>
      </c>
      <c r="D88" s="248"/>
      <c r="E88" s="3">
        <v>3</v>
      </c>
      <c r="F88" s="3">
        <v>0</v>
      </c>
      <c r="G88" s="248">
        <v>0.25</v>
      </c>
      <c r="H88" s="94">
        <f t="shared" si="4"/>
        <v>355.4375</v>
      </c>
      <c r="I88" s="12">
        <f t="shared" si="5"/>
        <v>13.75</v>
      </c>
      <c r="J88" s="13">
        <f t="shared" si="6"/>
        <v>825</v>
      </c>
      <c r="K88" s="14">
        <v>24</v>
      </c>
      <c r="L88" s="15">
        <v>3</v>
      </c>
      <c r="M88" s="265">
        <v>43548</v>
      </c>
      <c r="N88" s="14"/>
      <c r="O88" s="6"/>
      <c r="P88" s="6"/>
      <c r="Q88" s="7"/>
      <c r="R88" s="445"/>
      <c r="S88" s="6"/>
      <c r="T88" s="5"/>
      <c r="U88" s="69">
        <f t="shared" si="7"/>
        <v>0</v>
      </c>
      <c r="V88" s="14">
        <v>780</v>
      </c>
      <c r="W88" s="52">
        <v>0</v>
      </c>
      <c r="X88" s="111"/>
      <c r="Y88" s="111"/>
      <c r="Z88" s="407"/>
    </row>
    <row r="89" spans="1:26" ht="12.75" customHeight="1" x14ac:dyDescent="0.2">
      <c r="A89" s="252">
        <v>43549</v>
      </c>
      <c r="B89" s="3">
        <v>7</v>
      </c>
      <c r="C89" s="3">
        <v>11</v>
      </c>
      <c r="D89" s="248">
        <v>0.25</v>
      </c>
      <c r="E89" s="3">
        <v>3</v>
      </c>
      <c r="F89" s="3">
        <v>3</v>
      </c>
      <c r="G89" s="248"/>
      <c r="H89" s="94">
        <f t="shared" si="4"/>
        <v>369.1875</v>
      </c>
      <c r="I89" s="12">
        <f t="shared" si="5"/>
        <v>13.75</v>
      </c>
      <c r="J89" s="13">
        <f t="shared" si="6"/>
        <v>825</v>
      </c>
      <c r="K89" s="14">
        <v>24</v>
      </c>
      <c r="L89" s="15">
        <v>3</v>
      </c>
      <c r="M89" s="265">
        <v>43549</v>
      </c>
      <c r="N89" s="14"/>
      <c r="O89" s="6"/>
      <c r="P89" s="6"/>
      <c r="Q89" s="7"/>
      <c r="R89" s="445"/>
      <c r="S89" s="6"/>
      <c r="T89" s="5"/>
      <c r="U89" s="69">
        <f t="shared" si="7"/>
        <v>0</v>
      </c>
      <c r="V89" s="14">
        <v>780</v>
      </c>
      <c r="W89" s="52">
        <v>0</v>
      </c>
      <c r="X89" s="111"/>
      <c r="Y89" s="111"/>
      <c r="Z89" s="407"/>
    </row>
    <row r="90" spans="1:26" x14ac:dyDescent="0.2">
      <c r="A90" s="252">
        <v>43550</v>
      </c>
      <c r="B90" s="3">
        <v>7</v>
      </c>
      <c r="C90" s="3">
        <v>11</v>
      </c>
      <c r="D90" s="248">
        <v>0.25</v>
      </c>
      <c r="E90" s="3">
        <v>3</v>
      </c>
      <c r="F90" s="3">
        <v>8</v>
      </c>
      <c r="G90" s="248"/>
      <c r="H90" s="94">
        <f t="shared" si="4"/>
        <v>382.9375</v>
      </c>
      <c r="I90" s="12">
        <f t="shared" si="5"/>
        <v>13.75</v>
      </c>
      <c r="J90" s="13">
        <f t="shared" si="6"/>
        <v>825</v>
      </c>
      <c r="K90" s="14">
        <v>24</v>
      </c>
      <c r="L90" s="15">
        <v>3</v>
      </c>
      <c r="M90" s="265">
        <v>43550</v>
      </c>
      <c r="N90" s="14">
        <v>12840169</v>
      </c>
      <c r="O90" s="6">
        <v>7</v>
      </c>
      <c r="P90" s="6">
        <v>11</v>
      </c>
      <c r="Q90" s="7">
        <v>0.25</v>
      </c>
      <c r="R90" s="445">
        <v>2</v>
      </c>
      <c r="S90" s="6">
        <v>8</v>
      </c>
      <c r="T90" s="5">
        <v>0.5</v>
      </c>
      <c r="U90" s="69">
        <f t="shared" si="7"/>
        <v>172.5625</v>
      </c>
      <c r="V90" s="14">
        <v>780</v>
      </c>
      <c r="W90" s="52">
        <v>0</v>
      </c>
      <c r="X90" s="111"/>
      <c r="Y90" s="111"/>
      <c r="Z90" s="407"/>
    </row>
    <row r="91" spans="1:26" x14ac:dyDescent="0.2">
      <c r="A91" s="252">
        <v>43551</v>
      </c>
      <c r="B91" s="3">
        <v>2</v>
      </c>
      <c r="C91" s="3">
        <v>8</v>
      </c>
      <c r="D91" s="248">
        <v>0.5</v>
      </c>
      <c r="E91" s="3">
        <v>4</v>
      </c>
      <c r="F91" s="3">
        <v>1</v>
      </c>
      <c r="G91" s="248"/>
      <c r="H91" s="94">
        <f t="shared" si="4"/>
        <v>224.125</v>
      </c>
      <c r="I91" s="12">
        <f t="shared" si="5"/>
        <v>13.75</v>
      </c>
      <c r="J91" s="13">
        <f t="shared" si="6"/>
        <v>825</v>
      </c>
      <c r="K91" s="14">
        <v>24</v>
      </c>
      <c r="L91" s="15">
        <v>3</v>
      </c>
      <c r="M91" s="265">
        <v>43551</v>
      </c>
      <c r="N91" s="14"/>
      <c r="O91" s="6"/>
      <c r="P91" s="6"/>
      <c r="Q91" s="7"/>
      <c r="R91" s="445"/>
      <c r="S91" s="6"/>
      <c r="T91" s="5"/>
      <c r="U91" s="69">
        <f t="shared" si="7"/>
        <v>0</v>
      </c>
      <c r="V91" s="14">
        <v>780</v>
      </c>
      <c r="W91" s="52">
        <v>0</v>
      </c>
      <c r="X91" s="111"/>
      <c r="Y91" s="111"/>
      <c r="Z91" s="407"/>
    </row>
    <row r="92" spans="1:26" ht="12.75" customHeight="1" x14ac:dyDescent="0.2">
      <c r="A92" s="252">
        <v>43552</v>
      </c>
      <c r="B92" s="3">
        <v>2</v>
      </c>
      <c r="C92" s="3">
        <v>8</v>
      </c>
      <c r="D92" s="248">
        <v>0.5</v>
      </c>
      <c r="E92" s="3">
        <v>4</v>
      </c>
      <c r="F92" s="3">
        <v>6</v>
      </c>
      <c r="G92" s="248"/>
      <c r="H92" s="94">
        <f t="shared" si="4"/>
        <v>237.875</v>
      </c>
      <c r="I92" s="12">
        <f t="shared" si="5"/>
        <v>13.75</v>
      </c>
      <c r="J92" s="13">
        <f t="shared" si="6"/>
        <v>825</v>
      </c>
      <c r="K92" s="14">
        <v>24</v>
      </c>
      <c r="L92" s="15">
        <v>3.2</v>
      </c>
      <c r="M92" s="265">
        <v>43552</v>
      </c>
      <c r="N92" s="14"/>
      <c r="O92" s="6"/>
      <c r="P92" s="6"/>
      <c r="Q92" s="7"/>
      <c r="R92" s="445"/>
      <c r="S92" s="6"/>
      <c r="T92" s="5"/>
      <c r="U92" s="69">
        <f t="shared" si="7"/>
        <v>0</v>
      </c>
      <c r="V92" s="14">
        <v>780</v>
      </c>
      <c r="W92" s="52">
        <v>0</v>
      </c>
      <c r="X92" s="111"/>
      <c r="Y92" s="111"/>
      <c r="Z92" s="407"/>
    </row>
    <row r="93" spans="1:26" x14ac:dyDescent="0.2">
      <c r="A93" s="252">
        <v>43553</v>
      </c>
      <c r="B93" s="3">
        <v>2</v>
      </c>
      <c r="C93" s="3">
        <v>8</v>
      </c>
      <c r="D93" s="248">
        <v>0.5</v>
      </c>
      <c r="E93" s="3">
        <v>4</v>
      </c>
      <c r="F93" s="3">
        <v>11</v>
      </c>
      <c r="G93" s="248"/>
      <c r="H93" s="94">
        <f t="shared" si="4"/>
        <v>251.625</v>
      </c>
      <c r="I93" s="12">
        <f t="shared" si="5"/>
        <v>13.75</v>
      </c>
      <c r="J93" s="13">
        <f t="shared" si="6"/>
        <v>825</v>
      </c>
      <c r="K93" s="14">
        <v>24</v>
      </c>
      <c r="L93" s="15">
        <v>3.1</v>
      </c>
      <c r="M93" s="265">
        <v>43553</v>
      </c>
      <c r="N93" s="14"/>
      <c r="O93" s="6"/>
      <c r="P93" s="6"/>
      <c r="Q93" s="7"/>
      <c r="R93" s="445"/>
      <c r="S93" s="6"/>
      <c r="T93" s="5"/>
      <c r="U93" s="69">
        <f t="shared" si="7"/>
        <v>0</v>
      </c>
      <c r="V93" s="14">
        <v>780</v>
      </c>
      <c r="W93" s="52">
        <v>0</v>
      </c>
      <c r="X93" s="111"/>
      <c r="Y93" s="111"/>
      <c r="Z93" s="407"/>
    </row>
    <row r="94" spans="1:26" x14ac:dyDescent="0.2">
      <c r="A94" s="252">
        <v>43554</v>
      </c>
      <c r="B94" s="3">
        <v>2</v>
      </c>
      <c r="C94" s="3">
        <v>8</v>
      </c>
      <c r="D94" s="248">
        <v>0.5</v>
      </c>
      <c r="E94" s="3">
        <v>5</v>
      </c>
      <c r="F94" s="3">
        <v>4</v>
      </c>
      <c r="G94" s="248"/>
      <c r="H94" s="94">
        <f t="shared" si="4"/>
        <v>265.375</v>
      </c>
      <c r="I94" s="12">
        <f t="shared" si="5"/>
        <v>13.75</v>
      </c>
      <c r="J94" s="13">
        <f t="shared" si="6"/>
        <v>825</v>
      </c>
      <c r="K94" s="14">
        <v>24</v>
      </c>
      <c r="L94" s="15">
        <v>3.1</v>
      </c>
      <c r="M94" s="265">
        <v>43554</v>
      </c>
      <c r="N94" s="14"/>
      <c r="O94" s="6"/>
      <c r="P94" s="6"/>
      <c r="Q94" s="7"/>
      <c r="R94" s="445"/>
      <c r="S94" s="6"/>
      <c r="T94" s="5"/>
      <c r="U94" s="69">
        <f t="shared" si="7"/>
        <v>0</v>
      </c>
      <c r="V94" s="14">
        <v>780</v>
      </c>
      <c r="W94" s="52">
        <v>0</v>
      </c>
      <c r="X94" s="111"/>
      <c r="Y94" s="111"/>
      <c r="Z94" s="407"/>
    </row>
    <row r="95" spans="1:26" ht="12.75" customHeight="1" thickBot="1" x14ac:dyDescent="0.25">
      <c r="A95" s="252">
        <v>43555</v>
      </c>
      <c r="B95" s="3">
        <v>2</v>
      </c>
      <c r="C95" s="3">
        <v>8</v>
      </c>
      <c r="D95" s="248">
        <v>0.5</v>
      </c>
      <c r="E95" s="3">
        <v>5</v>
      </c>
      <c r="F95" s="3">
        <v>9</v>
      </c>
      <c r="G95" s="248"/>
      <c r="H95" s="94">
        <f t="shared" si="4"/>
        <v>279.125</v>
      </c>
      <c r="I95" s="12">
        <f t="shared" si="5"/>
        <v>13.75</v>
      </c>
      <c r="J95" s="13">
        <f t="shared" si="6"/>
        <v>825</v>
      </c>
      <c r="K95" s="14">
        <v>24</v>
      </c>
      <c r="L95" s="15">
        <v>3.1</v>
      </c>
      <c r="M95" s="265">
        <v>43555</v>
      </c>
      <c r="N95" s="14"/>
      <c r="O95" s="6"/>
      <c r="P95" s="6"/>
      <c r="Q95" s="7"/>
      <c r="R95" s="445"/>
      <c r="S95" s="6"/>
      <c r="T95" s="5"/>
      <c r="U95" s="69">
        <f t="shared" si="7"/>
        <v>0</v>
      </c>
      <c r="V95" s="14">
        <v>780</v>
      </c>
      <c r="W95" s="52">
        <v>0</v>
      </c>
      <c r="X95" s="111"/>
      <c r="Y95" s="111"/>
      <c r="Z95" s="407"/>
    </row>
    <row r="96" spans="1:26" x14ac:dyDescent="0.2">
      <c r="A96" s="252">
        <v>43556</v>
      </c>
      <c r="B96" s="3">
        <v>2</v>
      </c>
      <c r="C96" s="3">
        <v>8</v>
      </c>
      <c r="D96" s="248">
        <v>0.5</v>
      </c>
      <c r="E96" s="280">
        <v>6</v>
      </c>
      <c r="F96" s="280">
        <v>2</v>
      </c>
      <c r="G96" s="323"/>
      <c r="H96" s="291">
        <f t="shared" si="4"/>
        <v>292.875</v>
      </c>
      <c r="I96" s="324">
        <f t="shared" si="5"/>
        <v>13.75</v>
      </c>
      <c r="J96" s="325">
        <f t="shared" si="6"/>
        <v>825</v>
      </c>
      <c r="K96" s="14">
        <v>24</v>
      </c>
      <c r="L96" s="354">
        <v>3.1</v>
      </c>
      <c r="M96" s="265">
        <v>43556</v>
      </c>
      <c r="N96" s="288"/>
      <c r="O96" s="327"/>
      <c r="P96" s="327"/>
      <c r="Q96" s="328"/>
      <c r="R96" s="446"/>
      <c r="S96" s="327"/>
      <c r="T96" s="329"/>
      <c r="U96" s="286">
        <f t="shared" si="7"/>
        <v>0</v>
      </c>
      <c r="V96" s="14">
        <v>780</v>
      </c>
      <c r="W96" s="52">
        <v>0</v>
      </c>
      <c r="X96" s="268"/>
      <c r="Y96" s="268"/>
      <c r="Z96" s="411"/>
    </row>
    <row r="97" spans="1:26" x14ac:dyDescent="0.2">
      <c r="A97" s="252">
        <v>43557</v>
      </c>
      <c r="B97" s="91">
        <v>2</v>
      </c>
      <c r="C97" s="91">
        <v>8</v>
      </c>
      <c r="D97" s="248">
        <v>0.5</v>
      </c>
      <c r="E97" s="91">
        <v>6</v>
      </c>
      <c r="F97" s="91">
        <v>7</v>
      </c>
      <c r="G97" s="244"/>
      <c r="H97" s="94">
        <f t="shared" si="4"/>
        <v>306.625</v>
      </c>
      <c r="I97" s="201">
        <f t="shared" si="5"/>
        <v>13.75</v>
      </c>
      <c r="J97" s="202">
        <f t="shared" si="6"/>
        <v>825</v>
      </c>
      <c r="K97" s="14">
        <v>24</v>
      </c>
      <c r="L97" s="352">
        <v>3</v>
      </c>
      <c r="M97" s="265">
        <v>43557</v>
      </c>
      <c r="N97" s="205"/>
      <c r="O97" s="206"/>
      <c r="P97" s="206"/>
      <c r="Q97" s="207"/>
      <c r="R97" s="208"/>
      <c r="S97" s="206"/>
      <c r="T97" s="209"/>
      <c r="U97" s="210">
        <f t="shared" si="7"/>
        <v>0</v>
      </c>
      <c r="V97" s="14">
        <v>780</v>
      </c>
      <c r="W97" s="52">
        <v>0</v>
      </c>
      <c r="X97" s="245"/>
      <c r="Y97" s="245"/>
      <c r="Z97" s="412"/>
    </row>
    <row r="98" spans="1:26" ht="12.75" customHeight="1" x14ac:dyDescent="0.2">
      <c r="A98" s="252">
        <v>43558</v>
      </c>
      <c r="B98" s="3">
        <v>2</v>
      </c>
      <c r="C98" s="3">
        <v>8</v>
      </c>
      <c r="D98" s="248">
        <v>0.5</v>
      </c>
      <c r="E98" s="3">
        <v>7</v>
      </c>
      <c r="F98" s="3">
        <v>0</v>
      </c>
      <c r="G98" s="248"/>
      <c r="H98" s="94">
        <f t="shared" si="4"/>
        <v>320.375</v>
      </c>
      <c r="I98" s="12">
        <f t="shared" si="5"/>
        <v>13.75</v>
      </c>
      <c r="J98" s="13">
        <f t="shared" si="6"/>
        <v>825</v>
      </c>
      <c r="K98" s="14">
        <v>24</v>
      </c>
      <c r="L98" s="15">
        <v>3</v>
      </c>
      <c r="M98" s="265">
        <v>43558</v>
      </c>
      <c r="N98" s="14"/>
      <c r="O98" s="6"/>
      <c r="P98" s="6"/>
      <c r="Q98" s="7"/>
      <c r="R98" s="445"/>
      <c r="S98" s="6"/>
      <c r="T98" s="5"/>
      <c r="U98" s="69">
        <f t="shared" si="7"/>
        <v>0</v>
      </c>
      <c r="V98" s="14">
        <v>780</v>
      </c>
      <c r="W98" s="52">
        <v>0</v>
      </c>
      <c r="X98" s="111"/>
      <c r="Y98" s="111"/>
      <c r="Z98" s="407"/>
    </row>
    <row r="99" spans="1:26" x14ac:dyDescent="0.2">
      <c r="A99" s="252">
        <v>43559</v>
      </c>
      <c r="B99" s="3">
        <v>2</v>
      </c>
      <c r="C99" s="3">
        <v>8</v>
      </c>
      <c r="D99" s="248">
        <v>0.5</v>
      </c>
      <c r="E99" s="3">
        <v>7</v>
      </c>
      <c r="F99" s="3">
        <v>5</v>
      </c>
      <c r="G99" s="248"/>
      <c r="H99" s="94">
        <f t="shared" si="4"/>
        <v>334.125</v>
      </c>
      <c r="I99" s="12">
        <f t="shared" si="5"/>
        <v>13.75</v>
      </c>
      <c r="J99" s="13">
        <f t="shared" si="6"/>
        <v>825</v>
      </c>
      <c r="K99" s="14">
        <v>24</v>
      </c>
      <c r="L99" s="15">
        <v>3.3</v>
      </c>
      <c r="M99" s="265">
        <v>43559</v>
      </c>
      <c r="N99" s="14"/>
      <c r="O99" s="6"/>
      <c r="P99" s="6"/>
      <c r="Q99" s="7"/>
      <c r="R99" s="445"/>
      <c r="S99" s="6"/>
      <c r="T99" s="5"/>
      <c r="U99" s="69">
        <f t="shared" si="7"/>
        <v>0</v>
      </c>
      <c r="V99" s="14">
        <v>780</v>
      </c>
      <c r="W99" s="52">
        <v>0</v>
      </c>
      <c r="X99" s="111"/>
      <c r="Y99" s="111"/>
      <c r="Z99" s="407"/>
    </row>
    <row r="100" spans="1:26" x14ac:dyDescent="0.2">
      <c r="A100" s="252">
        <v>43560</v>
      </c>
      <c r="B100" s="3">
        <v>2</v>
      </c>
      <c r="C100" s="3">
        <v>8</v>
      </c>
      <c r="D100" s="248">
        <v>0.5</v>
      </c>
      <c r="E100" s="3">
        <v>7</v>
      </c>
      <c r="F100" s="3">
        <v>10</v>
      </c>
      <c r="G100" s="248"/>
      <c r="H100" s="94">
        <f t="shared" si="4"/>
        <v>347.875</v>
      </c>
      <c r="I100" s="12">
        <f t="shared" si="5"/>
        <v>13.75</v>
      </c>
      <c r="J100" s="13">
        <f t="shared" si="6"/>
        <v>825</v>
      </c>
      <c r="K100" s="14">
        <v>24</v>
      </c>
      <c r="L100" s="15">
        <v>3.2</v>
      </c>
      <c r="M100" s="265">
        <v>43560</v>
      </c>
      <c r="N100" s="14"/>
      <c r="O100" s="6"/>
      <c r="P100" s="6"/>
      <c r="Q100" s="7"/>
      <c r="R100" s="445"/>
      <c r="S100" s="6"/>
      <c r="T100" s="5"/>
      <c r="U100" s="69">
        <f t="shared" si="7"/>
        <v>0</v>
      </c>
      <c r="V100" s="14">
        <v>780</v>
      </c>
      <c r="W100" s="52">
        <v>0</v>
      </c>
      <c r="X100" s="111"/>
      <c r="Y100" s="111"/>
      <c r="Z100" s="407"/>
    </row>
    <row r="101" spans="1:26" x14ac:dyDescent="0.2">
      <c r="A101" s="252">
        <v>43561</v>
      </c>
      <c r="B101" s="3">
        <v>2</v>
      </c>
      <c r="C101" s="3">
        <v>10</v>
      </c>
      <c r="D101" s="248"/>
      <c r="E101" s="3">
        <v>8</v>
      </c>
      <c r="F101" s="3">
        <v>1</v>
      </c>
      <c r="G101" s="248">
        <v>0.75</v>
      </c>
      <c r="H101" s="94">
        <f t="shared" si="4"/>
        <v>362.3125</v>
      </c>
      <c r="I101" s="12">
        <f t="shared" si="5"/>
        <v>14.4375</v>
      </c>
      <c r="J101" s="13">
        <f t="shared" si="6"/>
        <v>866.25</v>
      </c>
      <c r="K101" s="14">
        <v>24</v>
      </c>
      <c r="L101" s="15">
        <v>3.3</v>
      </c>
      <c r="M101" s="265">
        <v>43561</v>
      </c>
      <c r="N101" s="14">
        <v>12849202</v>
      </c>
      <c r="O101" s="6">
        <v>8</v>
      </c>
      <c r="P101" s="6">
        <v>1</v>
      </c>
      <c r="Q101" s="7">
        <v>0.75</v>
      </c>
      <c r="R101" s="445">
        <v>3</v>
      </c>
      <c r="S101" s="6">
        <v>1</v>
      </c>
      <c r="T101" s="5">
        <v>0.75</v>
      </c>
      <c r="U101" s="69">
        <f t="shared" si="7"/>
        <v>165</v>
      </c>
      <c r="V101" s="14">
        <v>780</v>
      </c>
      <c r="W101" s="52">
        <v>0</v>
      </c>
      <c r="X101" s="111"/>
      <c r="Y101" s="111"/>
      <c r="Z101" s="407"/>
    </row>
    <row r="102" spans="1:26" x14ac:dyDescent="0.2">
      <c r="A102" s="252">
        <v>43562</v>
      </c>
      <c r="B102" s="3">
        <v>3</v>
      </c>
      <c r="C102" s="3">
        <v>3</v>
      </c>
      <c r="D102" s="248"/>
      <c r="E102" s="3">
        <v>3</v>
      </c>
      <c r="F102" s="3">
        <v>1</v>
      </c>
      <c r="G102" s="248">
        <v>0.75</v>
      </c>
      <c r="H102" s="94">
        <f t="shared" si="4"/>
        <v>211.0625</v>
      </c>
      <c r="I102" s="12">
        <f t="shared" si="5"/>
        <v>13.75</v>
      </c>
      <c r="J102" s="13">
        <f t="shared" si="6"/>
        <v>825</v>
      </c>
      <c r="K102" s="14">
        <v>24</v>
      </c>
      <c r="L102" s="15">
        <v>3.2</v>
      </c>
      <c r="M102" s="265">
        <v>43562</v>
      </c>
      <c r="N102" s="14"/>
      <c r="O102" s="6"/>
      <c r="P102" s="6"/>
      <c r="Q102" s="7"/>
      <c r="R102" s="445"/>
      <c r="S102" s="6"/>
      <c r="T102" s="5"/>
      <c r="U102" s="69">
        <f t="shared" si="7"/>
        <v>0</v>
      </c>
      <c r="V102" s="14">
        <v>780</v>
      </c>
      <c r="W102" s="52">
        <v>0</v>
      </c>
      <c r="X102" s="111"/>
      <c r="Y102" s="111"/>
      <c r="Z102" s="407"/>
    </row>
    <row r="103" spans="1:26" x14ac:dyDescent="0.2">
      <c r="A103" s="252">
        <v>43563</v>
      </c>
      <c r="B103" s="3">
        <v>3</v>
      </c>
      <c r="C103" s="3">
        <v>8</v>
      </c>
      <c r="D103" s="248"/>
      <c r="E103" s="3">
        <v>3</v>
      </c>
      <c r="F103" s="3">
        <v>1</v>
      </c>
      <c r="G103" s="248">
        <v>0.75</v>
      </c>
      <c r="H103" s="94">
        <f t="shared" si="4"/>
        <v>224.8125</v>
      </c>
      <c r="I103" s="12">
        <f t="shared" si="5"/>
        <v>13.75</v>
      </c>
      <c r="J103" s="13">
        <f t="shared" si="6"/>
        <v>825</v>
      </c>
      <c r="K103" s="14">
        <v>24</v>
      </c>
      <c r="L103" s="15">
        <v>3.3</v>
      </c>
      <c r="M103" s="265">
        <v>43563</v>
      </c>
      <c r="N103" s="14"/>
      <c r="O103" s="6"/>
      <c r="P103" s="6"/>
      <c r="Q103" s="7"/>
      <c r="R103" s="445"/>
      <c r="S103" s="6"/>
      <c r="T103" s="5"/>
      <c r="U103" s="69">
        <f t="shared" si="7"/>
        <v>0</v>
      </c>
      <c r="V103" s="14">
        <v>780</v>
      </c>
      <c r="W103" s="52">
        <v>0</v>
      </c>
      <c r="X103" s="111"/>
      <c r="Y103" s="111"/>
      <c r="Z103" s="407"/>
    </row>
    <row r="104" spans="1:26" x14ac:dyDescent="0.2">
      <c r="A104" s="252">
        <v>43564</v>
      </c>
      <c r="B104" s="3">
        <v>4</v>
      </c>
      <c r="C104" s="3">
        <v>1</v>
      </c>
      <c r="D104" s="248"/>
      <c r="E104" s="3">
        <v>3</v>
      </c>
      <c r="F104" s="3">
        <v>1</v>
      </c>
      <c r="G104" s="248">
        <v>0.75</v>
      </c>
      <c r="H104" s="94">
        <f t="shared" si="4"/>
        <v>238.5625</v>
      </c>
      <c r="I104" s="12">
        <f t="shared" si="5"/>
        <v>13.75</v>
      </c>
      <c r="J104" s="13">
        <f t="shared" si="6"/>
        <v>825</v>
      </c>
      <c r="K104" s="14">
        <v>24</v>
      </c>
      <c r="L104" s="15">
        <v>3.2</v>
      </c>
      <c r="M104" s="265">
        <v>43564</v>
      </c>
      <c r="N104" s="14"/>
      <c r="O104" s="6"/>
      <c r="P104" s="6"/>
      <c r="Q104" s="7"/>
      <c r="R104" s="445"/>
      <c r="S104" s="6"/>
      <c r="T104" s="5"/>
      <c r="U104" s="69">
        <f t="shared" si="7"/>
        <v>0</v>
      </c>
      <c r="V104" s="14">
        <v>780</v>
      </c>
      <c r="W104" s="52">
        <v>0</v>
      </c>
      <c r="X104" s="111"/>
      <c r="Y104" s="111"/>
      <c r="Z104" s="407"/>
    </row>
    <row r="105" spans="1:26" x14ac:dyDescent="0.2">
      <c r="A105" s="252">
        <v>43565</v>
      </c>
      <c r="B105" s="3">
        <v>4</v>
      </c>
      <c r="C105" s="3">
        <v>6</v>
      </c>
      <c r="D105" s="248"/>
      <c r="E105" s="3">
        <v>3</v>
      </c>
      <c r="F105" s="3">
        <v>1</v>
      </c>
      <c r="G105" s="248">
        <v>0.75</v>
      </c>
      <c r="H105" s="94">
        <f t="shared" si="4"/>
        <v>252.3125</v>
      </c>
      <c r="I105" s="12">
        <f t="shared" si="5"/>
        <v>13.75</v>
      </c>
      <c r="J105" s="13">
        <f t="shared" si="6"/>
        <v>825</v>
      </c>
      <c r="K105" s="14">
        <v>24</v>
      </c>
      <c r="L105" s="15">
        <v>3.3</v>
      </c>
      <c r="M105" s="265">
        <v>43565</v>
      </c>
      <c r="N105" s="14"/>
      <c r="O105" s="6"/>
      <c r="P105" s="6"/>
      <c r="Q105" s="7"/>
      <c r="R105" s="445"/>
      <c r="S105" s="6"/>
      <c r="T105" s="5"/>
      <c r="U105" s="69">
        <f t="shared" si="7"/>
        <v>0</v>
      </c>
      <c r="V105" s="14">
        <v>780</v>
      </c>
      <c r="W105" s="52">
        <v>0</v>
      </c>
      <c r="X105" s="111"/>
      <c r="Y105" s="111"/>
      <c r="Z105" s="407"/>
    </row>
    <row r="106" spans="1:26" x14ac:dyDescent="0.2">
      <c r="A106" s="252">
        <v>43566</v>
      </c>
      <c r="B106" s="3">
        <v>4</v>
      </c>
      <c r="C106" s="3">
        <v>11</v>
      </c>
      <c r="D106" s="248"/>
      <c r="E106" s="3">
        <v>3</v>
      </c>
      <c r="F106" s="3">
        <v>1</v>
      </c>
      <c r="G106" s="248">
        <v>0.75</v>
      </c>
      <c r="H106" s="94">
        <f t="shared" si="4"/>
        <v>266.0625</v>
      </c>
      <c r="I106" s="12">
        <f t="shared" si="5"/>
        <v>13.75</v>
      </c>
      <c r="J106" s="13">
        <f t="shared" si="6"/>
        <v>825</v>
      </c>
      <c r="K106" s="14">
        <v>24</v>
      </c>
      <c r="L106" s="15">
        <v>5.2</v>
      </c>
      <c r="M106" s="265">
        <v>43566</v>
      </c>
      <c r="N106" s="14"/>
      <c r="O106" s="6"/>
      <c r="P106" s="6"/>
      <c r="Q106" s="7"/>
      <c r="R106" s="445"/>
      <c r="S106" s="6"/>
      <c r="T106" s="5"/>
      <c r="U106" s="69">
        <f t="shared" si="7"/>
        <v>0</v>
      </c>
      <c r="V106" s="14">
        <v>780</v>
      </c>
      <c r="W106" s="52">
        <v>0</v>
      </c>
      <c r="X106" s="111"/>
      <c r="Y106" s="111"/>
      <c r="Z106" s="407"/>
    </row>
    <row r="107" spans="1:26" x14ac:dyDescent="0.2">
      <c r="A107" s="252">
        <v>43567</v>
      </c>
      <c r="B107" s="3">
        <v>5</v>
      </c>
      <c r="C107" s="3">
        <v>4</v>
      </c>
      <c r="D107" s="248"/>
      <c r="E107" s="3">
        <v>3</v>
      </c>
      <c r="F107" s="3">
        <v>1</v>
      </c>
      <c r="G107" s="248">
        <v>0.75</v>
      </c>
      <c r="H107" s="94">
        <f t="shared" si="4"/>
        <v>279.8125</v>
      </c>
      <c r="I107" s="12">
        <f t="shared" si="5"/>
        <v>13.75</v>
      </c>
      <c r="J107" s="13">
        <f t="shared" si="6"/>
        <v>825</v>
      </c>
      <c r="K107" s="14">
        <v>24</v>
      </c>
      <c r="L107" s="15">
        <v>4</v>
      </c>
      <c r="M107" s="265">
        <v>43567</v>
      </c>
      <c r="N107" s="14"/>
      <c r="O107" s="6"/>
      <c r="P107" s="6"/>
      <c r="Q107" s="7"/>
      <c r="R107" s="445"/>
      <c r="S107" s="6"/>
      <c r="T107" s="5"/>
      <c r="U107" s="69">
        <f t="shared" si="7"/>
        <v>0</v>
      </c>
      <c r="V107" s="14">
        <v>780</v>
      </c>
      <c r="W107" s="52">
        <v>0</v>
      </c>
      <c r="X107" s="111"/>
      <c r="Y107" s="111"/>
      <c r="Z107" s="407"/>
    </row>
    <row r="108" spans="1:26" x14ac:dyDescent="0.2">
      <c r="A108" s="252">
        <v>43568</v>
      </c>
      <c r="B108" s="3">
        <v>5</v>
      </c>
      <c r="C108" s="3">
        <v>9</v>
      </c>
      <c r="D108" s="248"/>
      <c r="E108" s="3">
        <v>3</v>
      </c>
      <c r="F108" s="3">
        <v>1</v>
      </c>
      <c r="G108" s="248">
        <v>0.75</v>
      </c>
      <c r="H108" s="94">
        <f t="shared" si="4"/>
        <v>293.5625</v>
      </c>
      <c r="I108" s="12">
        <f t="shared" si="5"/>
        <v>13.75</v>
      </c>
      <c r="J108" s="13">
        <f t="shared" si="6"/>
        <v>825</v>
      </c>
      <c r="K108" s="14">
        <v>24</v>
      </c>
      <c r="L108" s="15">
        <v>3.9</v>
      </c>
      <c r="M108" s="265">
        <v>43568</v>
      </c>
      <c r="N108" s="14"/>
      <c r="O108" s="6"/>
      <c r="P108" s="6"/>
      <c r="Q108" s="7"/>
      <c r="R108" s="445"/>
      <c r="S108" s="6"/>
      <c r="T108" s="5"/>
      <c r="U108" s="69">
        <f t="shared" si="7"/>
        <v>0</v>
      </c>
      <c r="V108" s="14">
        <v>780</v>
      </c>
      <c r="W108" s="52">
        <v>0</v>
      </c>
      <c r="X108" s="111"/>
      <c r="Y108" s="111"/>
      <c r="Z108" s="407"/>
    </row>
    <row r="109" spans="1:26" x14ac:dyDescent="0.2">
      <c r="A109" s="252">
        <v>43569</v>
      </c>
      <c r="B109" s="3">
        <v>6</v>
      </c>
      <c r="C109" s="3">
        <v>2</v>
      </c>
      <c r="D109" s="248"/>
      <c r="E109" s="3">
        <v>3</v>
      </c>
      <c r="F109" s="3">
        <v>1</v>
      </c>
      <c r="G109" s="248">
        <v>0.75</v>
      </c>
      <c r="H109" s="94">
        <f t="shared" si="4"/>
        <v>307.3125</v>
      </c>
      <c r="I109" s="12">
        <f t="shared" si="5"/>
        <v>13.75</v>
      </c>
      <c r="J109" s="13">
        <f t="shared" si="6"/>
        <v>825</v>
      </c>
      <c r="K109" s="14">
        <v>24</v>
      </c>
      <c r="L109" s="15">
        <v>3.5</v>
      </c>
      <c r="M109" s="265">
        <v>43569</v>
      </c>
      <c r="N109" s="14"/>
      <c r="O109" s="6"/>
      <c r="P109" s="6"/>
      <c r="Q109" s="7"/>
      <c r="R109" s="445"/>
      <c r="S109" s="6"/>
      <c r="T109" s="5"/>
      <c r="U109" s="69">
        <f t="shared" si="7"/>
        <v>0</v>
      </c>
      <c r="V109" s="14">
        <v>780</v>
      </c>
      <c r="W109" s="52">
        <v>0</v>
      </c>
      <c r="X109" s="111"/>
      <c r="Y109" s="111"/>
      <c r="Z109" s="407"/>
    </row>
    <row r="110" spans="1:26" x14ac:dyDescent="0.2">
      <c r="A110" s="252">
        <v>43570</v>
      </c>
      <c r="B110" s="3">
        <v>6</v>
      </c>
      <c r="C110" s="3">
        <v>7</v>
      </c>
      <c r="D110" s="248"/>
      <c r="E110" s="3">
        <v>3</v>
      </c>
      <c r="F110" s="3">
        <v>1</v>
      </c>
      <c r="G110" s="248">
        <v>0.75</v>
      </c>
      <c r="H110" s="94">
        <f t="shared" si="4"/>
        <v>321.0625</v>
      </c>
      <c r="I110" s="12">
        <f t="shared" si="5"/>
        <v>13.75</v>
      </c>
      <c r="J110" s="13">
        <f t="shared" si="6"/>
        <v>825</v>
      </c>
      <c r="K110" s="14">
        <v>24</v>
      </c>
      <c r="L110" s="15">
        <v>3.2</v>
      </c>
      <c r="M110" s="265">
        <v>43570</v>
      </c>
      <c r="N110" s="14"/>
      <c r="O110" s="6"/>
      <c r="P110" s="6"/>
      <c r="Q110" s="7"/>
      <c r="R110" s="445"/>
      <c r="S110" s="6"/>
      <c r="T110" s="5"/>
      <c r="U110" s="69">
        <f t="shared" si="7"/>
        <v>0</v>
      </c>
      <c r="V110" s="14">
        <v>780</v>
      </c>
      <c r="W110" s="52">
        <v>0</v>
      </c>
      <c r="X110" s="111"/>
      <c r="Y110" s="111"/>
      <c r="Z110" s="407"/>
    </row>
    <row r="111" spans="1:26" x14ac:dyDescent="0.2">
      <c r="A111" s="252">
        <v>43571</v>
      </c>
      <c r="B111" s="3">
        <v>7</v>
      </c>
      <c r="C111" s="3">
        <v>0</v>
      </c>
      <c r="D111" s="248"/>
      <c r="E111" s="3">
        <v>3</v>
      </c>
      <c r="F111" s="3">
        <v>1</v>
      </c>
      <c r="G111" s="248">
        <v>0.75</v>
      </c>
      <c r="H111" s="94">
        <f t="shared" si="4"/>
        <v>334.8125</v>
      </c>
      <c r="I111" s="12">
        <f t="shared" si="5"/>
        <v>13.75</v>
      </c>
      <c r="J111" s="13">
        <f t="shared" si="6"/>
        <v>825</v>
      </c>
      <c r="K111" s="14">
        <v>24</v>
      </c>
      <c r="L111" s="15">
        <v>3.4</v>
      </c>
      <c r="M111" s="265">
        <v>43571</v>
      </c>
      <c r="N111" s="14"/>
      <c r="O111" s="6"/>
      <c r="P111" s="6"/>
      <c r="Q111" s="7"/>
      <c r="R111" s="445"/>
      <c r="S111" s="6"/>
      <c r="T111" s="5"/>
      <c r="U111" s="69">
        <f t="shared" si="7"/>
        <v>0</v>
      </c>
      <c r="V111" s="14">
        <v>780</v>
      </c>
      <c r="W111" s="52">
        <v>0</v>
      </c>
      <c r="X111" s="111"/>
      <c r="Y111" s="111"/>
      <c r="Z111" s="407"/>
    </row>
    <row r="112" spans="1:26" x14ac:dyDescent="0.2">
      <c r="A112" s="252">
        <v>43572</v>
      </c>
      <c r="B112" s="3">
        <v>7</v>
      </c>
      <c r="C112" s="3">
        <v>5</v>
      </c>
      <c r="D112" s="248"/>
      <c r="E112" s="3">
        <v>3</v>
      </c>
      <c r="F112" s="3">
        <v>1</v>
      </c>
      <c r="G112" s="248">
        <v>0.75</v>
      </c>
      <c r="H112" s="94">
        <f t="shared" si="4"/>
        <v>348.5625</v>
      </c>
      <c r="I112" s="12">
        <f t="shared" si="5"/>
        <v>13.75</v>
      </c>
      <c r="J112" s="13">
        <f t="shared" si="6"/>
        <v>825</v>
      </c>
      <c r="K112" s="14">
        <v>24</v>
      </c>
      <c r="L112" s="15">
        <v>3.4</v>
      </c>
      <c r="M112" s="265">
        <v>43572</v>
      </c>
      <c r="N112" s="14"/>
      <c r="O112" s="6"/>
      <c r="P112" s="6"/>
      <c r="Q112" s="7"/>
      <c r="R112" s="445"/>
      <c r="S112" s="6"/>
      <c r="T112" s="5"/>
      <c r="U112" s="69">
        <f t="shared" si="7"/>
        <v>0</v>
      </c>
      <c r="V112" s="14">
        <v>780</v>
      </c>
      <c r="W112" s="52">
        <v>0</v>
      </c>
      <c r="X112" s="111"/>
      <c r="Y112" s="111"/>
      <c r="Z112" s="407"/>
    </row>
    <row r="113" spans="1:26" x14ac:dyDescent="0.2">
      <c r="A113" s="252">
        <v>43573</v>
      </c>
      <c r="B113" s="3">
        <v>7</v>
      </c>
      <c r="C113" s="3">
        <v>10</v>
      </c>
      <c r="D113" s="248"/>
      <c r="E113" s="3">
        <v>3</v>
      </c>
      <c r="F113" s="3">
        <v>1</v>
      </c>
      <c r="G113" s="248">
        <v>0.75</v>
      </c>
      <c r="H113" s="94">
        <f t="shared" si="4"/>
        <v>362.3125</v>
      </c>
      <c r="I113" s="12">
        <f t="shared" si="5"/>
        <v>13.75</v>
      </c>
      <c r="J113" s="13">
        <f t="shared" si="6"/>
        <v>825</v>
      </c>
      <c r="K113" s="14">
        <v>24</v>
      </c>
      <c r="L113" s="15">
        <v>3.4</v>
      </c>
      <c r="M113" s="265">
        <v>43573</v>
      </c>
      <c r="N113" s="14"/>
      <c r="O113" s="6"/>
      <c r="P113" s="6"/>
      <c r="Q113" s="7"/>
      <c r="R113" s="445"/>
      <c r="S113" s="6"/>
      <c r="T113" s="5"/>
      <c r="U113" s="69">
        <f t="shared" si="7"/>
        <v>0</v>
      </c>
      <c r="V113" s="14">
        <v>780</v>
      </c>
      <c r="W113" s="52">
        <v>0</v>
      </c>
      <c r="X113" s="111"/>
      <c r="Y113" s="111"/>
      <c r="Z113" s="407"/>
    </row>
    <row r="114" spans="1:26" x14ac:dyDescent="0.2">
      <c r="A114" s="252">
        <v>43574</v>
      </c>
      <c r="B114" s="3">
        <v>8</v>
      </c>
      <c r="C114" s="3">
        <v>3</v>
      </c>
      <c r="D114" s="248"/>
      <c r="E114" s="3">
        <v>3</v>
      </c>
      <c r="F114" s="3">
        <v>1</v>
      </c>
      <c r="G114" s="248">
        <v>0.75</v>
      </c>
      <c r="H114" s="94">
        <f t="shared" si="4"/>
        <v>376.0625</v>
      </c>
      <c r="I114" s="12">
        <f t="shared" si="5"/>
        <v>13.75</v>
      </c>
      <c r="J114" s="13">
        <f t="shared" si="6"/>
        <v>825</v>
      </c>
      <c r="K114" s="14">
        <v>24</v>
      </c>
      <c r="L114" s="15">
        <v>3.4</v>
      </c>
      <c r="M114" s="265">
        <v>43574</v>
      </c>
      <c r="N114" s="14"/>
      <c r="O114" s="6"/>
      <c r="P114" s="6"/>
      <c r="Q114" s="7"/>
      <c r="R114" s="445"/>
      <c r="S114" s="6"/>
      <c r="T114" s="5"/>
      <c r="U114" s="69">
        <f t="shared" si="7"/>
        <v>0</v>
      </c>
      <c r="V114" s="14">
        <v>780</v>
      </c>
      <c r="W114" s="52">
        <v>0</v>
      </c>
      <c r="X114" s="111"/>
      <c r="Y114" s="111"/>
      <c r="Z114" s="407"/>
    </row>
    <row r="115" spans="1:26" x14ac:dyDescent="0.2">
      <c r="A115" s="252">
        <v>43575</v>
      </c>
      <c r="B115" s="3">
        <v>8</v>
      </c>
      <c r="C115" s="3">
        <v>3</v>
      </c>
      <c r="D115" s="248"/>
      <c r="E115" s="3">
        <v>3</v>
      </c>
      <c r="F115" s="3">
        <v>1</v>
      </c>
      <c r="G115" s="248">
        <v>0.75</v>
      </c>
      <c r="H115" s="94">
        <f t="shared" si="4"/>
        <v>376.0625</v>
      </c>
      <c r="I115" s="12">
        <f t="shared" si="5"/>
        <v>0</v>
      </c>
      <c r="J115" s="13">
        <f t="shared" si="6"/>
        <v>0</v>
      </c>
      <c r="K115" s="14">
        <v>0</v>
      </c>
      <c r="L115" s="15">
        <v>3.4</v>
      </c>
      <c r="M115" s="265">
        <v>43575</v>
      </c>
      <c r="N115" s="14"/>
      <c r="O115" s="6"/>
      <c r="P115" s="6"/>
      <c r="Q115" s="7"/>
      <c r="R115" s="445"/>
      <c r="S115" s="6"/>
      <c r="T115" s="5"/>
      <c r="U115" s="69">
        <f t="shared" si="7"/>
        <v>0</v>
      </c>
      <c r="V115" s="14">
        <v>780</v>
      </c>
      <c r="W115" s="52">
        <v>0</v>
      </c>
      <c r="X115" s="111"/>
      <c r="Y115" s="111"/>
      <c r="Z115" s="407" t="s">
        <v>35</v>
      </c>
    </row>
    <row r="116" spans="1:26" x14ac:dyDescent="0.2">
      <c r="A116" s="252">
        <v>43576</v>
      </c>
      <c r="B116" s="3">
        <v>8</v>
      </c>
      <c r="C116" s="3">
        <v>3</v>
      </c>
      <c r="D116" s="248"/>
      <c r="E116" s="3">
        <v>3</v>
      </c>
      <c r="F116" s="3">
        <v>1</v>
      </c>
      <c r="G116" s="248">
        <v>0.75</v>
      </c>
      <c r="H116" s="94">
        <f t="shared" si="4"/>
        <v>376.0625</v>
      </c>
      <c r="I116" s="12">
        <f t="shared" si="5"/>
        <v>0</v>
      </c>
      <c r="J116" s="13">
        <f t="shared" si="6"/>
        <v>0</v>
      </c>
      <c r="K116" s="14">
        <v>0</v>
      </c>
      <c r="L116" s="15">
        <v>3.4</v>
      </c>
      <c r="M116" s="265">
        <v>43576</v>
      </c>
      <c r="N116" s="14"/>
      <c r="O116" s="6"/>
      <c r="P116" s="6"/>
      <c r="Q116" s="7"/>
      <c r="R116" s="445"/>
      <c r="S116" s="6"/>
      <c r="T116" s="5"/>
      <c r="U116" s="69">
        <f t="shared" si="7"/>
        <v>0</v>
      </c>
      <c r="V116" s="14">
        <v>0</v>
      </c>
      <c r="W116" s="52">
        <v>0</v>
      </c>
      <c r="X116" s="111"/>
      <c r="Y116" s="111"/>
      <c r="Z116" s="407" t="s">
        <v>36</v>
      </c>
    </row>
    <row r="117" spans="1:26" x14ac:dyDescent="0.2">
      <c r="A117" s="252">
        <v>43577</v>
      </c>
      <c r="B117" s="3">
        <v>8</v>
      </c>
      <c r="C117" s="3">
        <v>3</v>
      </c>
      <c r="D117" s="248"/>
      <c r="E117" s="3">
        <v>3</v>
      </c>
      <c r="F117" s="3">
        <v>1</v>
      </c>
      <c r="G117" s="248">
        <v>0.75</v>
      </c>
      <c r="H117" s="94">
        <f t="shared" si="4"/>
        <v>376.0625</v>
      </c>
      <c r="I117" s="12">
        <f t="shared" si="5"/>
        <v>0</v>
      </c>
      <c r="J117" s="13">
        <f t="shared" si="6"/>
        <v>0</v>
      </c>
      <c r="K117" s="14">
        <v>0</v>
      </c>
      <c r="L117" s="15">
        <v>3.4</v>
      </c>
      <c r="M117" s="265">
        <v>43577</v>
      </c>
      <c r="N117" s="14"/>
      <c r="O117" s="6"/>
      <c r="P117" s="6"/>
      <c r="Q117" s="7"/>
      <c r="R117" s="445"/>
      <c r="S117" s="6"/>
      <c r="T117" s="5"/>
      <c r="U117" s="69">
        <f t="shared" si="7"/>
        <v>0</v>
      </c>
      <c r="V117" s="14">
        <v>0</v>
      </c>
      <c r="W117" s="52">
        <v>0</v>
      </c>
      <c r="X117" s="111"/>
      <c r="Y117" s="111"/>
      <c r="Z117" s="407" t="s">
        <v>36</v>
      </c>
    </row>
    <row r="118" spans="1:26" x14ac:dyDescent="0.2">
      <c r="A118" s="252">
        <v>43578</v>
      </c>
      <c r="B118" s="3">
        <v>8</v>
      </c>
      <c r="C118" s="3">
        <v>3</v>
      </c>
      <c r="D118" s="248"/>
      <c r="E118" s="3">
        <v>3</v>
      </c>
      <c r="F118" s="3">
        <v>1</v>
      </c>
      <c r="G118" s="248">
        <v>0.75</v>
      </c>
      <c r="H118" s="94">
        <f t="shared" si="4"/>
        <v>376.0625</v>
      </c>
      <c r="I118" s="12">
        <f t="shared" si="5"/>
        <v>0</v>
      </c>
      <c r="J118" s="13">
        <f t="shared" si="6"/>
        <v>0</v>
      </c>
      <c r="K118" s="14">
        <v>0</v>
      </c>
      <c r="L118" s="15">
        <v>3.4</v>
      </c>
      <c r="M118" s="265">
        <v>43578</v>
      </c>
      <c r="N118" s="14"/>
      <c r="O118" s="6"/>
      <c r="P118" s="6"/>
      <c r="Q118" s="7"/>
      <c r="R118" s="445"/>
      <c r="S118" s="6"/>
      <c r="T118" s="5"/>
      <c r="U118" s="69">
        <f t="shared" si="7"/>
        <v>0</v>
      </c>
      <c r="V118" s="14">
        <v>0</v>
      </c>
      <c r="W118" s="52">
        <v>0</v>
      </c>
      <c r="X118" s="111"/>
      <c r="Y118" s="111"/>
      <c r="Z118" s="407" t="s">
        <v>36</v>
      </c>
    </row>
    <row r="119" spans="1:26" x14ac:dyDescent="0.2">
      <c r="A119" s="252">
        <v>43579</v>
      </c>
      <c r="B119" s="3">
        <v>8</v>
      </c>
      <c r="C119" s="3">
        <v>3</v>
      </c>
      <c r="D119" s="248"/>
      <c r="E119" s="3">
        <v>3</v>
      </c>
      <c r="F119" s="3">
        <v>1</v>
      </c>
      <c r="G119" s="248">
        <v>0.75</v>
      </c>
      <c r="H119" s="94">
        <f t="shared" si="4"/>
        <v>376.0625</v>
      </c>
      <c r="I119" s="12">
        <f t="shared" si="5"/>
        <v>0</v>
      </c>
      <c r="J119" s="13">
        <f t="shared" si="6"/>
        <v>0</v>
      </c>
      <c r="K119" s="14">
        <v>0</v>
      </c>
      <c r="L119" s="15">
        <v>3.4</v>
      </c>
      <c r="M119" s="265">
        <v>43579</v>
      </c>
      <c r="N119" s="14"/>
      <c r="O119" s="6"/>
      <c r="P119" s="6"/>
      <c r="Q119" s="7"/>
      <c r="R119" s="445"/>
      <c r="S119" s="6"/>
      <c r="T119" s="5"/>
      <c r="U119" s="69">
        <f t="shared" si="7"/>
        <v>0</v>
      </c>
      <c r="V119" s="14">
        <v>0</v>
      </c>
      <c r="W119" s="52">
        <v>0</v>
      </c>
      <c r="X119" s="111"/>
      <c r="Y119" s="111"/>
      <c r="Z119" s="407" t="s">
        <v>36</v>
      </c>
    </row>
    <row r="120" spans="1:26" x14ac:dyDescent="0.2">
      <c r="A120" s="252">
        <v>43580</v>
      </c>
      <c r="B120" s="3">
        <v>8</v>
      </c>
      <c r="C120" s="3">
        <v>3</v>
      </c>
      <c r="D120" s="248"/>
      <c r="E120" s="3">
        <v>3</v>
      </c>
      <c r="F120" s="3">
        <v>1</v>
      </c>
      <c r="G120" s="248">
        <v>0.75</v>
      </c>
      <c r="H120" s="94">
        <f t="shared" si="4"/>
        <v>376.0625</v>
      </c>
      <c r="I120" s="12">
        <f t="shared" si="5"/>
        <v>0</v>
      </c>
      <c r="J120" s="13">
        <f t="shared" si="6"/>
        <v>0</v>
      </c>
      <c r="K120" s="14">
        <v>0</v>
      </c>
      <c r="L120" s="15">
        <v>3.4</v>
      </c>
      <c r="M120" s="265">
        <v>43580</v>
      </c>
      <c r="N120" s="14"/>
      <c r="O120" s="6"/>
      <c r="P120" s="6"/>
      <c r="Q120" s="7"/>
      <c r="R120" s="445"/>
      <c r="S120" s="6"/>
      <c r="T120" s="5"/>
      <c r="U120" s="69">
        <f t="shared" si="7"/>
        <v>0</v>
      </c>
      <c r="V120" s="14">
        <v>0</v>
      </c>
      <c r="W120" s="52">
        <v>0</v>
      </c>
      <c r="X120" s="111"/>
      <c r="Y120" s="111"/>
      <c r="Z120" s="407" t="s">
        <v>36</v>
      </c>
    </row>
    <row r="121" spans="1:26" x14ac:dyDescent="0.2">
      <c r="A121" s="252">
        <v>43581</v>
      </c>
      <c r="B121" s="3">
        <v>9</v>
      </c>
      <c r="C121" s="3">
        <v>10</v>
      </c>
      <c r="D121" s="248"/>
      <c r="E121" s="3">
        <v>3</v>
      </c>
      <c r="F121" s="3">
        <v>1</v>
      </c>
      <c r="G121" s="248">
        <v>0.75</v>
      </c>
      <c r="H121" s="94">
        <f t="shared" si="4"/>
        <v>428.3125</v>
      </c>
      <c r="I121" s="12">
        <f t="shared" si="5"/>
        <v>52.25</v>
      </c>
      <c r="J121" s="13">
        <v>0</v>
      </c>
      <c r="K121" s="14">
        <v>0</v>
      </c>
      <c r="L121" s="15">
        <v>3.4</v>
      </c>
      <c r="M121" s="265">
        <v>43581</v>
      </c>
      <c r="N121" s="14"/>
      <c r="O121" s="6"/>
      <c r="P121" s="6"/>
      <c r="Q121" s="7"/>
      <c r="R121" s="445"/>
      <c r="S121" s="6"/>
      <c r="T121" s="5"/>
      <c r="U121" s="69">
        <f t="shared" si="7"/>
        <v>0</v>
      </c>
      <c r="V121" s="14">
        <v>0</v>
      </c>
      <c r="W121" s="52">
        <v>0</v>
      </c>
      <c r="X121" s="111"/>
      <c r="Y121" s="111"/>
      <c r="Z121" s="407" t="s">
        <v>37</v>
      </c>
    </row>
    <row r="122" spans="1:26" x14ac:dyDescent="0.2">
      <c r="A122" s="252">
        <v>43582</v>
      </c>
      <c r="B122" s="3">
        <v>9</v>
      </c>
      <c r="C122" s="3">
        <v>10</v>
      </c>
      <c r="D122" s="248"/>
      <c r="E122" s="3">
        <v>3</v>
      </c>
      <c r="F122" s="3">
        <v>1</v>
      </c>
      <c r="G122" s="248">
        <v>0.75</v>
      </c>
      <c r="H122" s="94">
        <f t="shared" si="4"/>
        <v>428.3125</v>
      </c>
      <c r="I122" s="12">
        <f t="shared" si="5"/>
        <v>0</v>
      </c>
      <c r="J122" s="13">
        <f t="shared" si="6"/>
        <v>0</v>
      </c>
      <c r="K122" s="14">
        <v>0</v>
      </c>
      <c r="L122" s="15">
        <v>3.4</v>
      </c>
      <c r="M122" s="265">
        <v>43582</v>
      </c>
      <c r="N122" s="14"/>
      <c r="O122" s="6"/>
      <c r="P122" s="6"/>
      <c r="Q122" s="7"/>
      <c r="R122" s="445"/>
      <c r="S122" s="6"/>
      <c r="T122" s="5"/>
      <c r="U122" s="69">
        <f t="shared" si="7"/>
        <v>0</v>
      </c>
      <c r="V122" s="14">
        <v>0</v>
      </c>
      <c r="W122" s="52">
        <v>0</v>
      </c>
      <c r="X122" s="111"/>
      <c r="Y122" s="111"/>
      <c r="Z122" s="407" t="s">
        <v>36</v>
      </c>
    </row>
    <row r="123" spans="1:26" x14ac:dyDescent="0.2">
      <c r="A123" s="252">
        <v>43583</v>
      </c>
      <c r="B123" s="3">
        <v>9</v>
      </c>
      <c r="C123" s="3">
        <v>10</v>
      </c>
      <c r="D123" s="248"/>
      <c r="E123" s="3">
        <v>3</v>
      </c>
      <c r="F123" s="3">
        <v>1</v>
      </c>
      <c r="G123" s="248">
        <v>0.75</v>
      </c>
      <c r="H123" s="94">
        <f t="shared" si="4"/>
        <v>428.3125</v>
      </c>
      <c r="I123" s="12">
        <f t="shared" si="5"/>
        <v>0</v>
      </c>
      <c r="J123" s="13">
        <f t="shared" si="6"/>
        <v>0</v>
      </c>
      <c r="K123" s="14">
        <v>0</v>
      </c>
      <c r="L123" s="15">
        <v>3.4</v>
      </c>
      <c r="M123" s="265">
        <v>43583</v>
      </c>
      <c r="N123" s="14"/>
      <c r="O123" s="6"/>
      <c r="P123" s="6"/>
      <c r="Q123" s="7"/>
      <c r="R123" s="445"/>
      <c r="S123" s="6"/>
      <c r="T123" s="5"/>
      <c r="U123" s="69">
        <f t="shared" si="7"/>
        <v>0</v>
      </c>
      <c r="V123" s="14">
        <v>0</v>
      </c>
      <c r="W123" s="52">
        <v>0</v>
      </c>
      <c r="X123" s="111"/>
      <c r="Y123" s="111"/>
      <c r="Z123" s="407" t="s">
        <v>36</v>
      </c>
    </row>
    <row r="124" spans="1:26" x14ac:dyDescent="0.2">
      <c r="A124" s="252">
        <v>43584</v>
      </c>
      <c r="B124" s="3">
        <v>9</v>
      </c>
      <c r="C124" s="3">
        <v>10</v>
      </c>
      <c r="D124" s="248"/>
      <c r="E124" s="3">
        <v>3</v>
      </c>
      <c r="F124" s="3">
        <v>1</v>
      </c>
      <c r="G124" s="248">
        <v>0.75</v>
      </c>
      <c r="H124" s="94">
        <f t="shared" si="4"/>
        <v>428.3125</v>
      </c>
      <c r="I124" s="12">
        <f t="shared" si="5"/>
        <v>0</v>
      </c>
      <c r="J124" s="13">
        <f t="shared" si="6"/>
        <v>0</v>
      </c>
      <c r="K124" s="14">
        <v>0</v>
      </c>
      <c r="L124" s="15">
        <v>3.4</v>
      </c>
      <c r="M124" s="265">
        <v>43584</v>
      </c>
      <c r="N124" s="14"/>
      <c r="O124" s="6"/>
      <c r="P124" s="6"/>
      <c r="Q124" s="7"/>
      <c r="R124" s="445"/>
      <c r="S124" s="6"/>
      <c r="T124" s="5"/>
      <c r="U124" s="69">
        <f t="shared" si="7"/>
        <v>0</v>
      </c>
      <c r="V124" s="14">
        <v>0</v>
      </c>
      <c r="W124" s="52">
        <v>0</v>
      </c>
      <c r="X124" s="111"/>
      <c r="Y124" s="111"/>
      <c r="Z124" s="407" t="s">
        <v>36</v>
      </c>
    </row>
    <row r="125" spans="1:26" ht="13.5" thickBot="1" x14ac:dyDescent="0.25">
      <c r="A125" s="252">
        <v>43585</v>
      </c>
      <c r="B125" s="3">
        <v>9</v>
      </c>
      <c r="C125" s="3">
        <v>10</v>
      </c>
      <c r="D125" s="248"/>
      <c r="E125" s="3">
        <v>3</v>
      </c>
      <c r="F125" s="3">
        <v>1</v>
      </c>
      <c r="G125" s="248">
        <v>0.75</v>
      </c>
      <c r="H125" s="94">
        <f t="shared" si="4"/>
        <v>428.3125</v>
      </c>
      <c r="I125" s="12">
        <f t="shared" si="5"/>
        <v>0</v>
      </c>
      <c r="J125" s="13">
        <f t="shared" si="6"/>
        <v>0</v>
      </c>
      <c r="K125" s="14">
        <v>0</v>
      </c>
      <c r="L125" s="15">
        <v>3.3</v>
      </c>
      <c r="M125" s="265">
        <v>43585</v>
      </c>
      <c r="N125" s="14"/>
      <c r="O125" s="6"/>
      <c r="P125" s="6"/>
      <c r="Q125" s="7"/>
      <c r="R125" s="445"/>
      <c r="S125" s="6"/>
      <c r="T125" s="5"/>
      <c r="U125" s="69">
        <f t="shared" si="7"/>
        <v>0</v>
      </c>
      <c r="V125" s="14">
        <v>0</v>
      </c>
      <c r="W125" s="52">
        <v>0</v>
      </c>
      <c r="X125" s="111"/>
      <c r="Y125" s="111"/>
      <c r="Z125" s="407" t="s">
        <v>38</v>
      </c>
    </row>
    <row r="126" spans="1:26" x14ac:dyDescent="0.2">
      <c r="A126" s="252">
        <v>43586</v>
      </c>
      <c r="B126" s="280">
        <v>10</v>
      </c>
      <c r="C126" s="280">
        <v>3</v>
      </c>
      <c r="D126" s="353"/>
      <c r="E126" s="280">
        <v>3</v>
      </c>
      <c r="F126" s="280">
        <v>1</v>
      </c>
      <c r="G126" s="353">
        <v>0.75</v>
      </c>
      <c r="H126" s="291">
        <f t="shared" si="4"/>
        <v>442.0625</v>
      </c>
      <c r="I126" s="324">
        <f t="shared" si="5"/>
        <v>13.75</v>
      </c>
      <c r="J126" s="325">
        <f t="shared" si="6"/>
        <v>825</v>
      </c>
      <c r="K126" s="288">
        <v>24</v>
      </c>
      <c r="L126" s="354">
        <v>19.5</v>
      </c>
      <c r="M126" s="401">
        <v>43586</v>
      </c>
      <c r="N126" s="288"/>
      <c r="O126" s="327"/>
      <c r="P126" s="327"/>
      <c r="Q126" s="328"/>
      <c r="R126" s="446"/>
      <c r="S126" s="327"/>
      <c r="T126" s="329"/>
      <c r="U126" s="286">
        <f t="shared" si="7"/>
        <v>0</v>
      </c>
      <c r="V126" s="288">
        <v>750</v>
      </c>
      <c r="W126" s="307">
        <v>0</v>
      </c>
      <c r="X126" s="268"/>
      <c r="Y126" s="268"/>
      <c r="Z126" s="411"/>
    </row>
    <row r="127" spans="1:26" x14ac:dyDescent="0.2">
      <c r="A127" s="252">
        <v>43587</v>
      </c>
      <c r="B127" s="91">
        <v>10</v>
      </c>
      <c r="C127" s="91">
        <v>5</v>
      </c>
      <c r="D127" s="244"/>
      <c r="E127" s="91">
        <v>3</v>
      </c>
      <c r="F127" s="91">
        <v>8</v>
      </c>
      <c r="G127" s="244"/>
      <c r="H127" s="94">
        <f t="shared" si="4"/>
        <v>464.75</v>
      </c>
      <c r="I127" s="201">
        <f t="shared" si="5"/>
        <v>22.6875</v>
      </c>
      <c r="J127" s="325">
        <v>825</v>
      </c>
      <c r="K127" s="205">
        <v>24</v>
      </c>
      <c r="L127" s="352">
        <v>4.0999999999999996</v>
      </c>
      <c r="M127" s="265">
        <v>43587</v>
      </c>
      <c r="N127" s="205"/>
      <c r="O127" s="206"/>
      <c r="P127" s="206"/>
      <c r="Q127" s="207"/>
      <c r="R127" s="208"/>
      <c r="S127" s="206"/>
      <c r="T127" s="209"/>
      <c r="U127" s="210">
        <f t="shared" si="7"/>
        <v>0</v>
      </c>
      <c r="V127" s="205">
        <v>780</v>
      </c>
      <c r="W127" s="267">
        <v>0</v>
      </c>
      <c r="X127" s="245"/>
      <c r="Y127" s="245"/>
      <c r="Z127" s="412" t="s">
        <v>39</v>
      </c>
    </row>
    <row r="128" spans="1:26" x14ac:dyDescent="0.2">
      <c r="A128" s="252">
        <v>43588</v>
      </c>
      <c r="B128" s="3">
        <v>10</v>
      </c>
      <c r="C128" s="3">
        <v>5</v>
      </c>
      <c r="D128" s="248"/>
      <c r="E128" s="3">
        <v>4</v>
      </c>
      <c r="F128" s="3">
        <v>3</v>
      </c>
      <c r="G128" s="248"/>
      <c r="H128" s="94">
        <f t="shared" si="4"/>
        <v>484</v>
      </c>
      <c r="I128" s="12">
        <f t="shared" si="5"/>
        <v>19.25</v>
      </c>
      <c r="J128" s="325">
        <v>825</v>
      </c>
      <c r="K128" s="14">
        <v>24</v>
      </c>
      <c r="L128" s="15">
        <v>3.5</v>
      </c>
      <c r="M128" s="265">
        <v>43588</v>
      </c>
      <c r="N128" s="14">
        <v>12868589</v>
      </c>
      <c r="O128" s="6">
        <v>10</v>
      </c>
      <c r="P128" s="6">
        <v>5</v>
      </c>
      <c r="Q128" s="7"/>
      <c r="R128" s="445">
        <v>5</v>
      </c>
      <c r="S128" s="6">
        <v>6</v>
      </c>
      <c r="T128" s="5"/>
      <c r="U128" s="69">
        <f t="shared" si="7"/>
        <v>162.25</v>
      </c>
      <c r="V128" s="14">
        <v>780</v>
      </c>
      <c r="W128" s="36">
        <v>0</v>
      </c>
      <c r="X128" s="111"/>
      <c r="Y128" s="111"/>
      <c r="Z128" s="407" t="s">
        <v>40</v>
      </c>
    </row>
    <row r="129" spans="1:26" x14ac:dyDescent="0.2">
      <c r="A129" s="252">
        <v>43589</v>
      </c>
      <c r="B129" s="3">
        <v>5</v>
      </c>
      <c r="C129" s="3">
        <v>6</v>
      </c>
      <c r="D129" s="248"/>
      <c r="E129" s="3">
        <v>4</v>
      </c>
      <c r="F129" s="3">
        <v>9</v>
      </c>
      <c r="G129" s="248"/>
      <c r="H129" s="94">
        <f t="shared" ref="H129:H192" si="8">((B129*12)+C129+D129)*2.75+((E129*12)+F129+G129)*2.75</f>
        <v>338.25</v>
      </c>
      <c r="I129" s="12">
        <f t="shared" ref="I129:I192" si="9">H129-H128+U128</f>
        <v>16.5</v>
      </c>
      <c r="J129" s="13">
        <v>825</v>
      </c>
      <c r="K129" s="14">
        <v>24</v>
      </c>
      <c r="L129" s="15">
        <v>3.4</v>
      </c>
      <c r="M129" s="265">
        <v>43589</v>
      </c>
      <c r="N129" s="14"/>
      <c r="O129" s="6"/>
      <c r="P129" s="6"/>
      <c r="Q129" s="7"/>
      <c r="R129" s="445"/>
      <c r="S129" s="6"/>
      <c r="T129" s="5"/>
      <c r="U129" s="69">
        <f t="shared" ref="U129:U192" si="10">(((O129*12)+P129+Q129)-((R129*12)+S129+T129))*2.75</f>
        <v>0</v>
      </c>
      <c r="V129" s="14">
        <v>780</v>
      </c>
      <c r="W129" s="36">
        <v>0</v>
      </c>
      <c r="X129" s="111"/>
      <c r="Y129" s="111"/>
      <c r="Z129" s="407"/>
    </row>
    <row r="130" spans="1:26" x14ac:dyDescent="0.2">
      <c r="A130" s="252">
        <v>43590</v>
      </c>
      <c r="B130" s="3">
        <v>5</v>
      </c>
      <c r="C130" s="3">
        <v>6</v>
      </c>
      <c r="D130" s="248"/>
      <c r="E130" s="3">
        <v>5</v>
      </c>
      <c r="F130" s="3">
        <v>3</v>
      </c>
      <c r="G130" s="248"/>
      <c r="H130" s="94">
        <f t="shared" si="8"/>
        <v>354.75</v>
      </c>
      <c r="I130" s="12">
        <f t="shared" si="9"/>
        <v>16.5</v>
      </c>
      <c r="J130" s="13">
        <v>825</v>
      </c>
      <c r="K130" s="14">
        <v>24</v>
      </c>
      <c r="L130" s="15">
        <v>3.3</v>
      </c>
      <c r="M130" s="265">
        <v>43590</v>
      </c>
      <c r="N130" s="14"/>
      <c r="O130" s="6"/>
      <c r="P130" s="6"/>
      <c r="Q130" s="7"/>
      <c r="R130" s="445"/>
      <c r="S130" s="6"/>
      <c r="T130" s="5"/>
      <c r="U130" s="69">
        <f t="shared" si="10"/>
        <v>0</v>
      </c>
      <c r="V130" s="14">
        <v>780</v>
      </c>
      <c r="W130" s="36">
        <v>0</v>
      </c>
      <c r="X130" s="111"/>
      <c r="Y130" s="111"/>
      <c r="Z130" s="407"/>
    </row>
    <row r="131" spans="1:26" x14ac:dyDescent="0.2">
      <c r="A131" s="252">
        <v>43591</v>
      </c>
      <c r="B131" s="3">
        <v>5</v>
      </c>
      <c r="C131" s="3">
        <v>6</v>
      </c>
      <c r="D131" s="248"/>
      <c r="E131" s="3">
        <v>5</v>
      </c>
      <c r="F131" s="3">
        <v>8</v>
      </c>
      <c r="G131" s="248"/>
      <c r="H131" s="94">
        <f t="shared" si="8"/>
        <v>368.5</v>
      </c>
      <c r="I131" s="12">
        <f t="shared" si="9"/>
        <v>13.75</v>
      </c>
      <c r="J131" s="13">
        <f t="shared" ref="J131:J192" si="11">I131*60</f>
        <v>825</v>
      </c>
      <c r="K131" s="14">
        <v>24</v>
      </c>
      <c r="L131" s="15">
        <v>3.3</v>
      </c>
      <c r="M131" s="265">
        <v>43591</v>
      </c>
      <c r="N131" s="14"/>
      <c r="O131" s="6"/>
      <c r="P131" s="6"/>
      <c r="Q131" s="7"/>
      <c r="R131" s="445"/>
      <c r="S131" s="6"/>
      <c r="T131" s="5"/>
      <c r="U131" s="69">
        <f t="shared" si="10"/>
        <v>0</v>
      </c>
      <c r="V131" s="14">
        <v>780</v>
      </c>
      <c r="W131" s="36">
        <v>0</v>
      </c>
      <c r="X131" s="111"/>
      <c r="Y131" s="111"/>
      <c r="Z131" s="407"/>
    </row>
    <row r="132" spans="1:26" x14ac:dyDescent="0.2">
      <c r="A132" s="252">
        <v>43592</v>
      </c>
      <c r="B132" s="3">
        <v>5</v>
      </c>
      <c r="C132" s="3">
        <v>6</v>
      </c>
      <c r="D132" s="248"/>
      <c r="E132" s="3">
        <v>6</v>
      </c>
      <c r="F132" s="3">
        <v>1</v>
      </c>
      <c r="G132" s="248"/>
      <c r="H132" s="94">
        <f t="shared" si="8"/>
        <v>382.25</v>
      </c>
      <c r="I132" s="12">
        <f t="shared" si="9"/>
        <v>13.75</v>
      </c>
      <c r="J132" s="13">
        <f t="shared" si="11"/>
        <v>825</v>
      </c>
      <c r="K132" s="14">
        <v>24</v>
      </c>
      <c r="L132" s="15">
        <v>3.2</v>
      </c>
      <c r="M132" s="265">
        <v>43592</v>
      </c>
      <c r="N132" s="14"/>
      <c r="O132" s="6"/>
      <c r="P132" s="6"/>
      <c r="Q132" s="7"/>
      <c r="R132" s="445"/>
      <c r="S132" s="6"/>
      <c r="T132" s="5"/>
      <c r="U132" s="69">
        <f t="shared" si="10"/>
        <v>0</v>
      </c>
      <c r="V132" s="14">
        <v>780</v>
      </c>
      <c r="W132" s="36">
        <v>0</v>
      </c>
      <c r="X132" s="111"/>
      <c r="Y132" s="111"/>
      <c r="Z132" s="407" t="s">
        <v>41</v>
      </c>
    </row>
    <row r="133" spans="1:26" x14ac:dyDescent="0.2">
      <c r="A133" s="252">
        <v>43593</v>
      </c>
      <c r="B133" s="3">
        <v>5</v>
      </c>
      <c r="C133" s="3">
        <v>6</v>
      </c>
      <c r="D133" s="248"/>
      <c r="E133" s="3">
        <v>6</v>
      </c>
      <c r="F133" s="3">
        <v>8</v>
      </c>
      <c r="G133" s="248"/>
      <c r="H133" s="94">
        <f t="shared" si="8"/>
        <v>401.5</v>
      </c>
      <c r="I133" s="12">
        <f t="shared" si="9"/>
        <v>19.25</v>
      </c>
      <c r="J133" s="13">
        <f t="shared" si="11"/>
        <v>1155</v>
      </c>
      <c r="K133" s="14">
        <v>24</v>
      </c>
      <c r="L133" s="15">
        <v>13.6</v>
      </c>
      <c r="M133" s="265">
        <v>43593</v>
      </c>
      <c r="N133" s="14"/>
      <c r="O133" s="6"/>
      <c r="P133" s="6"/>
      <c r="Q133" s="7"/>
      <c r="R133" s="445"/>
      <c r="S133" s="6"/>
      <c r="T133" s="5"/>
      <c r="U133" s="69">
        <f t="shared" si="10"/>
        <v>0</v>
      </c>
      <c r="V133" s="14">
        <v>780</v>
      </c>
      <c r="W133" s="36">
        <v>0</v>
      </c>
      <c r="X133" s="111"/>
      <c r="Y133" s="111"/>
      <c r="Z133" s="407"/>
    </row>
    <row r="134" spans="1:26" x14ac:dyDescent="0.2">
      <c r="A134" s="252">
        <v>43594</v>
      </c>
      <c r="B134" s="3">
        <v>5</v>
      </c>
      <c r="C134" s="3">
        <v>6</v>
      </c>
      <c r="D134" s="248"/>
      <c r="E134" s="3">
        <v>7</v>
      </c>
      <c r="F134" s="3">
        <v>4</v>
      </c>
      <c r="G134" s="248"/>
      <c r="H134" s="94">
        <f t="shared" si="8"/>
        <v>423.5</v>
      </c>
      <c r="I134" s="12">
        <f t="shared" si="9"/>
        <v>22</v>
      </c>
      <c r="J134" s="13">
        <f t="shared" si="11"/>
        <v>1320</v>
      </c>
      <c r="K134" s="14">
        <v>24</v>
      </c>
      <c r="L134" s="15">
        <v>3.4</v>
      </c>
      <c r="M134" s="265">
        <v>43594</v>
      </c>
      <c r="N134" s="14"/>
      <c r="O134" s="6"/>
      <c r="P134" s="6"/>
      <c r="Q134" s="7"/>
      <c r="R134" s="445"/>
      <c r="S134" s="6"/>
      <c r="T134" s="5"/>
      <c r="U134" s="69">
        <f t="shared" si="10"/>
        <v>0</v>
      </c>
      <c r="V134" s="14">
        <v>780</v>
      </c>
      <c r="W134" s="36">
        <v>0</v>
      </c>
      <c r="X134" s="111"/>
      <c r="Y134" s="111"/>
      <c r="Z134" s="407"/>
    </row>
    <row r="135" spans="1:26" x14ac:dyDescent="0.2">
      <c r="A135" s="252">
        <v>43595</v>
      </c>
      <c r="B135" s="3">
        <v>5</v>
      </c>
      <c r="C135" s="3">
        <v>9</v>
      </c>
      <c r="D135" s="248"/>
      <c r="E135" s="3">
        <v>8</v>
      </c>
      <c r="F135" s="3">
        <v>0</v>
      </c>
      <c r="G135" s="248">
        <v>0.25</v>
      </c>
      <c r="H135" s="94">
        <f t="shared" si="8"/>
        <v>454.4375</v>
      </c>
      <c r="I135" s="12">
        <f t="shared" si="9"/>
        <v>30.9375</v>
      </c>
      <c r="J135" s="13">
        <f t="shared" si="11"/>
        <v>1856.25</v>
      </c>
      <c r="K135" s="14">
        <v>24</v>
      </c>
      <c r="L135" s="15">
        <v>3.4</v>
      </c>
      <c r="M135" s="265">
        <v>43595</v>
      </c>
      <c r="N135" s="14"/>
      <c r="O135" s="6"/>
      <c r="P135" s="6"/>
      <c r="Q135" s="7"/>
      <c r="R135" s="445"/>
      <c r="S135" s="6"/>
      <c r="T135" s="5"/>
      <c r="U135" s="69">
        <f t="shared" si="10"/>
        <v>0</v>
      </c>
      <c r="V135" s="14">
        <v>780</v>
      </c>
      <c r="W135" s="36">
        <v>0</v>
      </c>
      <c r="X135" s="111">
        <v>230</v>
      </c>
      <c r="Y135" s="111">
        <v>3852</v>
      </c>
      <c r="Z135" s="407" t="s">
        <v>42</v>
      </c>
    </row>
    <row r="136" spans="1:26" x14ac:dyDescent="0.2">
      <c r="A136" s="252">
        <v>43596</v>
      </c>
      <c r="B136" s="3">
        <v>6</v>
      </c>
      <c r="C136" s="3">
        <v>5</v>
      </c>
      <c r="D136" s="248"/>
      <c r="E136" s="3">
        <v>8</v>
      </c>
      <c r="F136" s="3">
        <v>0</v>
      </c>
      <c r="G136" s="248">
        <v>0.25</v>
      </c>
      <c r="H136" s="94">
        <f t="shared" si="8"/>
        <v>476.4375</v>
      </c>
      <c r="I136" s="12">
        <f t="shared" si="9"/>
        <v>22</v>
      </c>
      <c r="J136" s="13">
        <f t="shared" si="11"/>
        <v>1320</v>
      </c>
      <c r="K136" s="14">
        <v>24</v>
      </c>
      <c r="L136" s="15">
        <v>3.2</v>
      </c>
      <c r="M136" s="265">
        <v>43596</v>
      </c>
      <c r="N136" s="14"/>
      <c r="O136" s="6"/>
      <c r="P136" s="6"/>
      <c r="Q136" s="7"/>
      <c r="R136" s="445"/>
      <c r="S136" s="6"/>
      <c r="T136" s="5"/>
      <c r="U136" s="69">
        <f t="shared" si="10"/>
        <v>0</v>
      </c>
      <c r="V136" s="14">
        <v>780</v>
      </c>
      <c r="W136" s="36">
        <v>0</v>
      </c>
      <c r="X136" s="111"/>
      <c r="Y136" s="111"/>
      <c r="Z136" s="407"/>
    </row>
    <row r="137" spans="1:26" x14ac:dyDescent="0.2">
      <c r="A137" s="252">
        <v>43597</v>
      </c>
      <c r="B137" s="3">
        <v>7</v>
      </c>
      <c r="C137" s="3">
        <v>1</v>
      </c>
      <c r="D137" s="248"/>
      <c r="E137" s="3">
        <v>8</v>
      </c>
      <c r="F137" s="3">
        <v>0</v>
      </c>
      <c r="G137" s="248">
        <v>0.25</v>
      </c>
      <c r="H137" s="94">
        <f t="shared" si="8"/>
        <v>498.4375</v>
      </c>
      <c r="I137" s="12">
        <f t="shared" si="9"/>
        <v>22</v>
      </c>
      <c r="J137" s="13">
        <f t="shared" si="11"/>
        <v>1320</v>
      </c>
      <c r="K137" s="14">
        <v>24</v>
      </c>
      <c r="L137" s="15">
        <v>3.2</v>
      </c>
      <c r="M137" s="265">
        <v>43597</v>
      </c>
      <c r="N137" s="14"/>
      <c r="O137" s="6"/>
      <c r="P137" s="6"/>
      <c r="Q137" s="7"/>
      <c r="R137" s="445"/>
      <c r="S137" s="6"/>
      <c r="T137" s="5"/>
      <c r="U137" s="69">
        <f t="shared" si="10"/>
        <v>0</v>
      </c>
      <c r="V137" s="14">
        <v>780</v>
      </c>
      <c r="W137" s="36">
        <v>0</v>
      </c>
      <c r="X137" s="111"/>
      <c r="Y137" s="111"/>
      <c r="Z137" s="407"/>
    </row>
    <row r="138" spans="1:26" x14ac:dyDescent="0.2">
      <c r="A138" s="252">
        <v>43598</v>
      </c>
      <c r="B138" s="3">
        <v>7</v>
      </c>
      <c r="C138" s="3">
        <v>9</v>
      </c>
      <c r="D138" s="248">
        <v>0.5</v>
      </c>
      <c r="E138" s="3">
        <v>8</v>
      </c>
      <c r="F138" s="3">
        <v>0</v>
      </c>
      <c r="G138" s="248">
        <v>0.25</v>
      </c>
      <c r="H138" s="94">
        <f t="shared" si="8"/>
        <v>521.8125</v>
      </c>
      <c r="I138" s="12">
        <f t="shared" si="9"/>
        <v>23.375</v>
      </c>
      <c r="J138" s="13">
        <f t="shared" si="11"/>
        <v>1402.5</v>
      </c>
      <c r="K138" s="14">
        <v>24</v>
      </c>
      <c r="L138" s="15">
        <v>1</v>
      </c>
      <c r="M138" s="265">
        <v>43598</v>
      </c>
      <c r="N138" s="14">
        <v>12877486</v>
      </c>
      <c r="O138" s="6">
        <v>8</v>
      </c>
      <c r="P138" s="6">
        <v>0</v>
      </c>
      <c r="Q138" s="7">
        <v>0.25</v>
      </c>
      <c r="R138" s="445">
        <v>2</v>
      </c>
      <c r="S138" s="6">
        <v>11</v>
      </c>
      <c r="T138" s="5"/>
      <c r="U138" s="69">
        <f t="shared" si="10"/>
        <v>168.4375</v>
      </c>
      <c r="V138" s="14">
        <v>780</v>
      </c>
      <c r="W138" s="36">
        <v>0</v>
      </c>
      <c r="X138" s="111"/>
      <c r="Y138" s="111"/>
      <c r="Z138" s="407" t="s">
        <v>43</v>
      </c>
    </row>
    <row r="139" spans="1:26" x14ac:dyDescent="0.2">
      <c r="A139" s="252">
        <v>43599</v>
      </c>
      <c r="B139" s="3">
        <v>7</v>
      </c>
      <c r="C139" s="3">
        <v>9</v>
      </c>
      <c r="D139" s="248">
        <v>0.5</v>
      </c>
      <c r="E139" s="3">
        <v>2</v>
      </c>
      <c r="F139" s="3">
        <v>11</v>
      </c>
      <c r="G139" s="248"/>
      <c r="H139" s="94">
        <f t="shared" si="8"/>
        <v>353.375</v>
      </c>
      <c r="I139" s="12">
        <f t="shared" si="9"/>
        <v>0</v>
      </c>
      <c r="J139" s="13">
        <f t="shared" si="11"/>
        <v>0</v>
      </c>
      <c r="K139" s="14">
        <v>0</v>
      </c>
      <c r="L139" s="15">
        <v>0</v>
      </c>
      <c r="M139" s="265">
        <v>43599</v>
      </c>
      <c r="N139" s="14"/>
      <c r="O139" s="6"/>
      <c r="P139" s="6"/>
      <c r="Q139" s="7"/>
      <c r="R139" s="445"/>
      <c r="S139" s="6"/>
      <c r="T139" s="5"/>
      <c r="U139" s="69">
        <f t="shared" si="10"/>
        <v>0</v>
      </c>
      <c r="V139" s="14">
        <v>0</v>
      </c>
      <c r="W139" s="36">
        <v>0</v>
      </c>
      <c r="X139" s="111"/>
      <c r="Y139" s="111"/>
      <c r="Z139" s="407" t="s">
        <v>44</v>
      </c>
    </row>
    <row r="140" spans="1:26" x14ac:dyDescent="0.2">
      <c r="A140" s="252">
        <v>43600</v>
      </c>
      <c r="B140" s="3">
        <v>7</v>
      </c>
      <c r="C140" s="3">
        <v>9</v>
      </c>
      <c r="D140" s="248">
        <v>0.5</v>
      </c>
      <c r="E140" s="3">
        <v>2</v>
      </c>
      <c r="F140" s="3">
        <v>11</v>
      </c>
      <c r="G140" s="248"/>
      <c r="H140" s="94">
        <f t="shared" si="8"/>
        <v>353.375</v>
      </c>
      <c r="I140" s="12">
        <f t="shared" si="9"/>
        <v>0</v>
      </c>
      <c r="J140" s="13">
        <f t="shared" si="11"/>
        <v>0</v>
      </c>
      <c r="K140" s="14">
        <v>0</v>
      </c>
      <c r="L140" s="15">
        <v>0</v>
      </c>
      <c r="M140" s="265">
        <v>43600</v>
      </c>
      <c r="N140" s="14">
        <v>12878177</v>
      </c>
      <c r="O140" s="6">
        <v>7</v>
      </c>
      <c r="P140" s="6">
        <v>9</v>
      </c>
      <c r="Q140" s="7">
        <v>0.5</v>
      </c>
      <c r="R140" s="445">
        <v>2</v>
      </c>
      <c r="S140" s="6">
        <v>8</v>
      </c>
      <c r="T140" s="5">
        <v>0.5</v>
      </c>
      <c r="U140" s="69">
        <f t="shared" si="10"/>
        <v>167.75</v>
      </c>
      <c r="V140" s="14">
        <v>0</v>
      </c>
      <c r="W140" s="36">
        <v>0</v>
      </c>
      <c r="X140" s="111"/>
      <c r="Y140" s="111"/>
      <c r="Z140" s="407" t="s">
        <v>36</v>
      </c>
    </row>
    <row r="141" spans="1:26" x14ac:dyDescent="0.2">
      <c r="A141" s="252">
        <v>43601</v>
      </c>
      <c r="B141" s="3">
        <v>2</v>
      </c>
      <c r="C141" s="3">
        <v>8</v>
      </c>
      <c r="D141" s="248">
        <v>0.5</v>
      </c>
      <c r="E141" s="3">
        <v>2</v>
      </c>
      <c r="F141" s="3">
        <v>11</v>
      </c>
      <c r="G141" s="248"/>
      <c r="H141" s="94">
        <f t="shared" si="8"/>
        <v>185.625</v>
      </c>
      <c r="I141" s="12">
        <f t="shared" si="9"/>
        <v>0</v>
      </c>
      <c r="J141" s="13">
        <f t="shared" si="11"/>
        <v>0</v>
      </c>
      <c r="K141" s="14">
        <v>0</v>
      </c>
      <c r="L141" s="15">
        <v>0</v>
      </c>
      <c r="M141" s="265">
        <v>43601</v>
      </c>
      <c r="N141" s="14"/>
      <c r="O141" s="6"/>
      <c r="P141" s="6"/>
      <c r="Q141" s="7"/>
      <c r="R141" s="445"/>
      <c r="S141" s="6"/>
      <c r="T141" s="5"/>
      <c r="U141" s="69">
        <f t="shared" si="10"/>
        <v>0</v>
      </c>
      <c r="V141" s="14">
        <v>0</v>
      </c>
      <c r="W141" s="36">
        <v>0</v>
      </c>
      <c r="X141" s="111"/>
      <c r="Y141" s="111"/>
      <c r="Z141" s="407" t="s">
        <v>36</v>
      </c>
    </row>
    <row r="142" spans="1:26" x14ac:dyDescent="0.2">
      <c r="A142" s="252">
        <v>43602</v>
      </c>
      <c r="B142" s="3">
        <v>2</v>
      </c>
      <c r="C142" s="3">
        <v>8</v>
      </c>
      <c r="D142" s="248">
        <v>0.5</v>
      </c>
      <c r="E142" s="3">
        <v>2</v>
      </c>
      <c r="F142" s="3">
        <v>11</v>
      </c>
      <c r="G142" s="248"/>
      <c r="H142" s="94">
        <f t="shared" si="8"/>
        <v>185.625</v>
      </c>
      <c r="I142" s="12">
        <f t="shared" si="9"/>
        <v>0</v>
      </c>
      <c r="J142" s="13">
        <f t="shared" si="11"/>
        <v>0</v>
      </c>
      <c r="K142" s="14">
        <v>0</v>
      </c>
      <c r="L142" s="15">
        <v>0</v>
      </c>
      <c r="M142" s="265">
        <v>43602</v>
      </c>
      <c r="N142" s="14"/>
      <c r="O142" s="6"/>
      <c r="P142" s="6"/>
      <c r="Q142" s="7"/>
      <c r="R142" s="445"/>
      <c r="S142" s="6"/>
      <c r="T142" s="5"/>
      <c r="U142" s="69">
        <f t="shared" si="10"/>
        <v>0</v>
      </c>
      <c r="V142" s="14">
        <v>0</v>
      </c>
      <c r="W142" s="36">
        <v>0</v>
      </c>
      <c r="X142" s="111"/>
      <c r="Y142" s="111"/>
      <c r="Z142" s="407" t="s">
        <v>36</v>
      </c>
    </row>
    <row r="143" spans="1:26" x14ac:dyDescent="0.2">
      <c r="A143" s="252">
        <v>43603</v>
      </c>
      <c r="B143" s="3">
        <v>2</v>
      </c>
      <c r="C143" s="3">
        <v>8</v>
      </c>
      <c r="D143" s="248">
        <v>0.5</v>
      </c>
      <c r="E143" s="3">
        <v>2</v>
      </c>
      <c r="F143" s="3">
        <v>11</v>
      </c>
      <c r="G143" s="248"/>
      <c r="H143" s="94">
        <f t="shared" si="8"/>
        <v>185.625</v>
      </c>
      <c r="I143" s="12">
        <f t="shared" si="9"/>
        <v>0</v>
      </c>
      <c r="J143" s="13">
        <f t="shared" si="11"/>
        <v>0</v>
      </c>
      <c r="K143" s="14">
        <v>0</v>
      </c>
      <c r="L143" s="15">
        <v>0</v>
      </c>
      <c r="M143" s="265">
        <v>43603</v>
      </c>
      <c r="N143" s="14"/>
      <c r="O143" s="6"/>
      <c r="P143" s="6"/>
      <c r="Q143" s="7"/>
      <c r="R143" s="445"/>
      <c r="S143" s="6"/>
      <c r="T143" s="5"/>
      <c r="U143" s="69">
        <f t="shared" si="10"/>
        <v>0</v>
      </c>
      <c r="V143" s="14">
        <v>0</v>
      </c>
      <c r="W143" s="36">
        <v>0</v>
      </c>
      <c r="X143" s="111"/>
      <c r="Y143" s="111"/>
      <c r="Z143" s="407" t="s">
        <v>36</v>
      </c>
    </row>
    <row r="144" spans="1:26" x14ac:dyDescent="0.2">
      <c r="A144" s="252">
        <v>43604</v>
      </c>
      <c r="B144" s="3">
        <v>2</v>
      </c>
      <c r="C144" s="3">
        <v>8</v>
      </c>
      <c r="D144" s="248">
        <v>0.5</v>
      </c>
      <c r="E144" s="3">
        <v>2</v>
      </c>
      <c r="F144" s="3">
        <v>11</v>
      </c>
      <c r="G144" s="248"/>
      <c r="H144" s="94">
        <f t="shared" si="8"/>
        <v>185.625</v>
      </c>
      <c r="I144" s="12">
        <f t="shared" si="9"/>
        <v>0</v>
      </c>
      <c r="J144" s="13">
        <f t="shared" si="11"/>
        <v>0</v>
      </c>
      <c r="K144" s="14">
        <v>0</v>
      </c>
      <c r="L144" s="15">
        <v>0</v>
      </c>
      <c r="M144" s="265">
        <v>43604</v>
      </c>
      <c r="N144" s="14"/>
      <c r="O144" s="6"/>
      <c r="P144" s="6"/>
      <c r="Q144" s="7"/>
      <c r="R144" s="445"/>
      <c r="S144" s="6"/>
      <c r="T144" s="5"/>
      <c r="U144" s="69">
        <f t="shared" si="10"/>
        <v>0</v>
      </c>
      <c r="V144" s="14">
        <v>0</v>
      </c>
      <c r="W144" s="36">
        <v>0</v>
      </c>
      <c r="X144" s="111"/>
      <c r="Y144" s="111"/>
      <c r="Z144" s="407" t="s">
        <v>36</v>
      </c>
    </row>
    <row r="145" spans="1:26" x14ac:dyDescent="0.2">
      <c r="A145" s="252">
        <v>43605</v>
      </c>
      <c r="B145" s="3">
        <v>2</v>
      </c>
      <c r="C145" s="3">
        <v>8</v>
      </c>
      <c r="D145" s="248">
        <v>0.5</v>
      </c>
      <c r="E145" s="3">
        <v>2</v>
      </c>
      <c r="F145" s="3">
        <v>11</v>
      </c>
      <c r="G145" s="248"/>
      <c r="H145" s="94">
        <f t="shared" si="8"/>
        <v>185.625</v>
      </c>
      <c r="I145" s="12">
        <f t="shared" si="9"/>
        <v>0</v>
      </c>
      <c r="J145" s="13">
        <f t="shared" si="11"/>
        <v>0</v>
      </c>
      <c r="K145" s="14">
        <v>0</v>
      </c>
      <c r="L145" s="15">
        <v>0</v>
      </c>
      <c r="M145" s="265">
        <v>43605</v>
      </c>
      <c r="N145" s="14"/>
      <c r="O145" s="6"/>
      <c r="P145" s="6"/>
      <c r="Q145" s="7"/>
      <c r="R145" s="445"/>
      <c r="S145" s="6"/>
      <c r="T145" s="5"/>
      <c r="U145" s="69">
        <f t="shared" si="10"/>
        <v>0</v>
      </c>
      <c r="V145" s="14">
        <v>0</v>
      </c>
      <c r="W145" s="36">
        <v>0</v>
      </c>
      <c r="X145" s="111"/>
      <c r="Y145" s="111"/>
      <c r="Z145" s="407" t="s">
        <v>36</v>
      </c>
    </row>
    <row r="146" spans="1:26" x14ac:dyDescent="0.2">
      <c r="A146" s="252">
        <v>43606</v>
      </c>
      <c r="B146" s="3">
        <v>2</v>
      </c>
      <c r="C146" s="3">
        <v>8</v>
      </c>
      <c r="D146" s="248">
        <v>0.5</v>
      </c>
      <c r="E146" s="3">
        <v>2</v>
      </c>
      <c r="F146" s="3">
        <v>11</v>
      </c>
      <c r="G146" s="248"/>
      <c r="H146" s="94">
        <f t="shared" si="8"/>
        <v>185.625</v>
      </c>
      <c r="I146" s="12">
        <f t="shared" si="9"/>
        <v>0</v>
      </c>
      <c r="J146" s="13">
        <f t="shared" si="11"/>
        <v>0</v>
      </c>
      <c r="K146" s="14">
        <v>0</v>
      </c>
      <c r="L146" s="15">
        <v>0</v>
      </c>
      <c r="M146" s="265">
        <v>43606</v>
      </c>
      <c r="N146" s="14"/>
      <c r="O146" s="6"/>
      <c r="P146" s="6"/>
      <c r="Q146" s="7"/>
      <c r="R146" s="445"/>
      <c r="S146" s="6"/>
      <c r="T146" s="5"/>
      <c r="U146" s="69">
        <f t="shared" si="10"/>
        <v>0</v>
      </c>
      <c r="V146" s="14">
        <v>0</v>
      </c>
      <c r="W146" s="36">
        <v>0</v>
      </c>
      <c r="X146" s="111"/>
      <c r="Y146" s="111"/>
      <c r="Z146" s="407" t="s">
        <v>36</v>
      </c>
    </row>
    <row r="147" spans="1:26" x14ac:dyDescent="0.2">
      <c r="A147" s="252">
        <v>43607</v>
      </c>
      <c r="B147" s="3">
        <v>2</v>
      </c>
      <c r="C147" s="3">
        <v>8</v>
      </c>
      <c r="D147" s="248">
        <v>0.5</v>
      </c>
      <c r="E147" s="3">
        <v>2</v>
      </c>
      <c r="F147" s="3">
        <v>11</v>
      </c>
      <c r="G147" s="248"/>
      <c r="H147" s="94">
        <f t="shared" si="8"/>
        <v>185.625</v>
      </c>
      <c r="I147" s="12">
        <f t="shared" si="9"/>
        <v>0</v>
      </c>
      <c r="J147" s="13">
        <f t="shared" si="11"/>
        <v>0</v>
      </c>
      <c r="K147" s="14">
        <v>0</v>
      </c>
      <c r="L147" s="15">
        <v>2.5</v>
      </c>
      <c r="M147" s="265">
        <v>43607</v>
      </c>
      <c r="N147" s="14"/>
      <c r="O147" s="6"/>
      <c r="P147" s="6"/>
      <c r="Q147" s="7"/>
      <c r="R147" s="445"/>
      <c r="S147" s="6"/>
      <c r="T147" s="5"/>
      <c r="U147" s="69">
        <f t="shared" si="10"/>
        <v>0</v>
      </c>
      <c r="V147" s="14">
        <v>0</v>
      </c>
      <c r="W147" s="36">
        <v>0</v>
      </c>
      <c r="X147" s="111"/>
      <c r="Y147" s="111"/>
      <c r="Z147" s="407" t="s">
        <v>45</v>
      </c>
    </row>
    <row r="148" spans="1:26" x14ac:dyDescent="0.2">
      <c r="A148" s="252">
        <v>43608</v>
      </c>
      <c r="B148" s="3">
        <v>3</v>
      </c>
      <c r="C148" s="3">
        <v>0</v>
      </c>
      <c r="D148" s="248"/>
      <c r="E148" s="3">
        <v>2</v>
      </c>
      <c r="F148" s="3">
        <v>11</v>
      </c>
      <c r="G148" s="248"/>
      <c r="H148" s="94">
        <f t="shared" si="8"/>
        <v>195.25</v>
      </c>
      <c r="I148" s="12">
        <f t="shared" si="9"/>
        <v>9.625</v>
      </c>
      <c r="J148" s="13">
        <f t="shared" si="11"/>
        <v>577.5</v>
      </c>
      <c r="K148" s="14">
        <v>12</v>
      </c>
      <c r="L148" s="15">
        <v>4</v>
      </c>
      <c r="M148" s="265">
        <v>43608</v>
      </c>
      <c r="N148" s="14"/>
      <c r="O148" s="6"/>
      <c r="P148" s="6"/>
      <c r="Q148" s="7"/>
      <c r="R148" s="445"/>
      <c r="S148" s="6"/>
      <c r="T148" s="5"/>
      <c r="U148" s="69">
        <f t="shared" si="10"/>
        <v>0</v>
      </c>
      <c r="V148" s="14">
        <v>750</v>
      </c>
      <c r="W148" s="36">
        <v>0</v>
      </c>
      <c r="X148" s="111"/>
      <c r="Y148" s="111"/>
      <c r="Z148" s="407" t="s">
        <v>46</v>
      </c>
    </row>
    <row r="149" spans="1:26" x14ac:dyDescent="0.2">
      <c r="A149" s="252">
        <v>43609</v>
      </c>
      <c r="B149" s="3">
        <v>3</v>
      </c>
      <c r="C149" s="3">
        <v>7</v>
      </c>
      <c r="D149" s="248"/>
      <c r="E149" s="3">
        <v>2</v>
      </c>
      <c r="F149" s="3">
        <v>11</v>
      </c>
      <c r="G149" s="248"/>
      <c r="H149" s="94">
        <f t="shared" si="8"/>
        <v>214.5</v>
      </c>
      <c r="I149" s="12">
        <f t="shared" si="9"/>
        <v>19.25</v>
      </c>
      <c r="J149" s="13">
        <f t="shared" si="11"/>
        <v>1155</v>
      </c>
      <c r="K149" s="14">
        <v>24</v>
      </c>
      <c r="L149" s="15">
        <v>3.5</v>
      </c>
      <c r="M149" s="265">
        <v>43609</v>
      </c>
      <c r="N149" s="14"/>
      <c r="O149" s="6"/>
      <c r="P149" s="6"/>
      <c r="Q149" s="7"/>
      <c r="R149" s="445"/>
      <c r="S149" s="6"/>
      <c r="T149" s="5"/>
      <c r="U149" s="69">
        <f t="shared" si="10"/>
        <v>0</v>
      </c>
      <c r="V149" s="14">
        <v>750</v>
      </c>
      <c r="W149" s="36">
        <v>0</v>
      </c>
      <c r="X149" s="111"/>
      <c r="Y149" s="111"/>
      <c r="Z149" s="407"/>
    </row>
    <row r="150" spans="1:26" x14ac:dyDescent="0.2">
      <c r="A150" s="252">
        <v>43610</v>
      </c>
      <c r="B150" s="3">
        <v>4</v>
      </c>
      <c r="C150" s="3">
        <v>2</v>
      </c>
      <c r="D150" s="248"/>
      <c r="E150" s="3">
        <v>2</v>
      </c>
      <c r="F150" s="3">
        <v>11</v>
      </c>
      <c r="G150" s="248"/>
      <c r="H150" s="94">
        <f t="shared" si="8"/>
        <v>233.75</v>
      </c>
      <c r="I150" s="12">
        <f t="shared" si="9"/>
        <v>19.25</v>
      </c>
      <c r="J150" s="13">
        <f t="shared" si="11"/>
        <v>1155</v>
      </c>
      <c r="K150" s="14">
        <v>24</v>
      </c>
      <c r="L150" s="15">
        <v>3.5</v>
      </c>
      <c r="M150" s="265">
        <v>43610</v>
      </c>
      <c r="N150" s="14"/>
      <c r="O150" s="6"/>
      <c r="P150" s="6"/>
      <c r="Q150" s="7"/>
      <c r="R150" s="445"/>
      <c r="S150" s="6"/>
      <c r="T150" s="5"/>
      <c r="U150" s="69">
        <f t="shared" si="10"/>
        <v>0</v>
      </c>
      <c r="V150" s="14">
        <v>780</v>
      </c>
      <c r="W150" s="36">
        <v>0</v>
      </c>
      <c r="X150" s="111"/>
      <c r="Y150" s="111"/>
      <c r="Z150" s="407"/>
    </row>
    <row r="151" spans="1:26" x14ac:dyDescent="0.2">
      <c r="A151" s="252">
        <v>43611</v>
      </c>
      <c r="B151" s="3">
        <v>4</v>
      </c>
      <c r="C151" s="3">
        <v>9</v>
      </c>
      <c r="D151" s="248"/>
      <c r="E151" s="3">
        <v>2</v>
      </c>
      <c r="F151" s="3">
        <v>11</v>
      </c>
      <c r="G151" s="248"/>
      <c r="H151" s="94">
        <f t="shared" si="8"/>
        <v>253</v>
      </c>
      <c r="I151" s="12">
        <f t="shared" si="9"/>
        <v>19.25</v>
      </c>
      <c r="J151" s="13">
        <f t="shared" si="11"/>
        <v>1155</v>
      </c>
      <c r="K151" s="14">
        <v>24</v>
      </c>
      <c r="L151" s="15">
        <v>3.5</v>
      </c>
      <c r="M151" s="265">
        <v>43611</v>
      </c>
      <c r="N151" s="14"/>
      <c r="O151" s="6"/>
      <c r="P151" s="6"/>
      <c r="Q151" s="7"/>
      <c r="R151" s="445"/>
      <c r="S151" s="6"/>
      <c r="T151" s="5"/>
      <c r="U151" s="69">
        <f t="shared" si="10"/>
        <v>0</v>
      </c>
      <c r="V151" s="14">
        <v>780</v>
      </c>
      <c r="W151" s="36">
        <v>0</v>
      </c>
      <c r="X151" s="111"/>
      <c r="Y151" s="111"/>
      <c r="Z151" s="407"/>
    </row>
    <row r="152" spans="1:26" x14ac:dyDescent="0.2">
      <c r="A152" s="252">
        <v>43612</v>
      </c>
      <c r="B152" s="3">
        <v>5</v>
      </c>
      <c r="C152" s="3">
        <v>4</v>
      </c>
      <c r="D152" s="248"/>
      <c r="E152" s="3">
        <v>2</v>
      </c>
      <c r="F152" s="3">
        <v>11</v>
      </c>
      <c r="G152" s="248"/>
      <c r="H152" s="94">
        <f t="shared" si="8"/>
        <v>272.25</v>
      </c>
      <c r="I152" s="12">
        <f t="shared" si="9"/>
        <v>19.25</v>
      </c>
      <c r="J152" s="13">
        <f t="shared" si="11"/>
        <v>1155</v>
      </c>
      <c r="K152" s="14">
        <v>24</v>
      </c>
      <c r="L152" s="15">
        <v>3.5</v>
      </c>
      <c r="M152" s="265">
        <v>43612</v>
      </c>
      <c r="N152" s="14"/>
      <c r="O152" s="6"/>
      <c r="P152" s="6"/>
      <c r="Q152" s="7"/>
      <c r="R152" s="445"/>
      <c r="S152" s="6"/>
      <c r="T152" s="5"/>
      <c r="U152" s="69">
        <f t="shared" si="10"/>
        <v>0</v>
      </c>
      <c r="V152" s="14">
        <v>780</v>
      </c>
      <c r="W152" s="36">
        <v>0</v>
      </c>
      <c r="X152" s="111"/>
      <c r="Y152" s="111"/>
      <c r="Z152" s="407"/>
    </row>
    <row r="153" spans="1:26" x14ac:dyDescent="0.2">
      <c r="A153" s="252">
        <v>43613</v>
      </c>
      <c r="B153" s="3">
        <v>5</v>
      </c>
      <c r="C153" s="3">
        <v>11</v>
      </c>
      <c r="D153" s="248"/>
      <c r="E153" s="3">
        <v>2</v>
      </c>
      <c r="F153" s="3">
        <v>11</v>
      </c>
      <c r="G153" s="248"/>
      <c r="H153" s="94">
        <f t="shared" si="8"/>
        <v>291.5</v>
      </c>
      <c r="I153" s="12">
        <f t="shared" si="9"/>
        <v>19.25</v>
      </c>
      <c r="J153" s="13">
        <f t="shared" si="11"/>
        <v>1155</v>
      </c>
      <c r="K153" s="14">
        <v>24</v>
      </c>
      <c r="L153" s="15">
        <v>3.5</v>
      </c>
      <c r="M153" s="265">
        <v>43613</v>
      </c>
      <c r="N153" s="14"/>
      <c r="O153" s="6"/>
      <c r="P153" s="6"/>
      <c r="Q153" s="7"/>
      <c r="R153" s="445"/>
      <c r="S153" s="6"/>
      <c r="T153" s="5"/>
      <c r="U153" s="69">
        <f t="shared" si="10"/>
        <v>0</v>
      </c>
      <c r="V153" s="14">
        <v>780</v>
      </c>
      <c r="W153" s="36">
        <v>0</v>
      </c>
      <c r="X153" s="111"/>
      <c r="Y153" s="111"/>
      <c r="Z153" s="407"/>
    </row>
    <row r="154" spans="1:26" x14ac:dyDescent="0.2">
      <c r="A154" s="252">
        <v>43614</v>
      </c>
      <c r="B154" s="3">
        <v>6</v>
      </c>
      <c r="C154" s="3">
        <v>7</v>
      </c>
      <c r="D154" s="248"/>
      <c r="E154" s="3">
        <v>2</v>
      </c>
      <c r="F154" s="3">
        <v>11</v>
      </c>
      <c r="G154" s="248"/>
      <c r="H154" s="94">
        <f t="shared" si="8"/>
        <v>313.5</v>
      </c>
      <c r="I154" s="12">
        <f t="shared" si="9"/>
        <v>22</v>
      </c>
      <c r="J154" s="13">
        <f t="shared" si="11"/>
        <v>1320</v>
      </c>
      <c r="K154" s="14">
        <v>24</v>
      </c>
      <c r="L154" s="15">
        <v>3.5</v>
      </c>
      <c r="M154" s="265">
        <v>43614</v>
      </c>
      <c r="N154" s="14"/>
      <c r="O154" s="6"/>
      <c r="P154" s="6"/>
      <c r="Q154" s="7"/>
      <c r="R154" s="445"/>
      <c r="S154" s="6"/>
      <c r="T154" s="5"/>
      <c r="U154" s="69">
        <f t="shared" si="10"/>
        <v>0</v>
      </c>
      <c r="V154" s="14">
        <v>780</v>
      </c>
      <c r="W154" s="36">
        <v>0</v>
      </c>
      <c r="X154" s="111"/>
      <c r="Y154" s="111"/>
      <c r="Z154" s="407"/>
    </row>
    <row r="155" spans="1:26" x14ac:dyDescent="0.2">
      <c r="A155" s="252">
        <v>43615</v>
      </c>
      <c r="B155" s="3">
        <v>7</v>
      </c>
      <c r="C155" s="3">
        <v>3</v>
      </c>
      <c r="D155" s="248"/>
      <c r="E155" s="3">
        <v>2</v>
      </c>
      <c r="F155" s="3">
        <v>11</v>
      </c>
      <c r="G155" s="248"/>
      <c r="H155" s="94">
        <f t="shared" si="8"/>
        <v>335.5</v>
      </c>
      <c r="I155" s="12">
        <f t="shared" si="9"/>
        <v>22</v>
      </c>
      <c r="J155" s="13">
        <f t="shared" si="11"/>
        <v>1320</v>
      </c>
      <c r="K155" s="14">
        <v>24</v>
      </c>
      <c r="L155" s="15">
        <v>3.5</v>
      </c>
      <c r="M155" s="265">
        <v>43615</v>
      </c>
      <c r="N155" s="14"/>
      <c r="O155" s="6"/>
      <c r="P155" s="6"/>
      <c r="Q155" s="7"/>
      <c r="R155" s="445"/>
      <c r="S155" s="6"/>
      <c r="T155" s="5"/>
      <c r="U155" s="69">
        <f t="shared" si="10"/>
        <v>0</v>
      </c>
      <c r="V155" s="14">
        <v>780</v>
      </c>
      <c r="W155" s="36">
        <v>0</v>
      </c>
      <c r="X155" s="111"/>
      <c r="Y155" s="111"/>
      <c r="Z155" s="407"/>
    </row>
    <row r="156" spans="1:26" x14ac:dyDescent="0.2">
      <c r="A156" s="252">
        <v>43616</v>
      </c>
      <c r="B156" s="3">
        <v>8</v>
      </c>
      <c r="C156" s="3">
        <v>0</v>
      </c>
      <c r="D156" s="248"/>
      <c r="E156" s="3">
        <v>2</v>
      </c>
      <c r="F156" s="3">
        <v>11</v>
      </c>
      <c r="G156" s="248"/>
      <c r="H156" s="94">
        <f t="shared" si="8"/>
        <v>360.25</v>
      </c>
      <c r="I156" s="12">
        <f t="shared" si="9"/>
        <v>24.75</v>
      </c>
      <c r="J156" s="13">
        <f t="shared" si="11"/>
        <v>1485</v>
      </c>
      <c r="K156" s="14">
        <v>24</v>
      </c>
      <c r="L156" s="15">
        <v>3.3</v>
      </c>
      <c r="M156" s="265">
        <v>43616</v>
      </c>
      <c r="N156" s="14"/>
      <c r="O156" s="6"/>
      <c r="P156" s="6"/>
      <c r="Q156" s="7"/>
      <c r="R156" s="445"/>
      <c r="S156" s="6"/>
      <c r="T156" s="5"/>
      <c r="U156" s="69">
        <f t="shared" si="10"/>
        <v>0</v>
      </c>
      <c r="V156" s="14">
        <v>780</v>
      </c>
      <c r="W156" s="36">
        <v>0</v>
      </c>
      <c r="X156" s="111"/>
      <c r="Y156" s="111"/>
      <c r="Z156" s="407"/>
    </row>
    <row r="157" spans="1:26" x14ac:dyDescent="0.2">
      <c r="A157" s="252">
        <v>43617</v>
      </c>
      <c r="B157" s="280">
        <v>8</v>
      </c>
      <c r="C157" s="280">
        <v>9</v>
      </c>
      <c r="D157" s="353"/>
      <c r="E157" s="3">
        <v>2</v>
      </c>
      <c r="F157" s="3">
        <v>11</v>
      </c>
      <c r="G157" s="323"/>
      <c r="H157" s="291">
        <f t="shared" si="8"/>
        <v>385</v>
      </c>
      <c r="I157" s="324">
        <f t="shared" si="9"/>
        <v>24.75</v>
      </c>
      <c r="J157" s="325">
        <f t="shared" si="11"/>
        <v>1485</v>
      </c>
      <c r="K157" s="14">
        <v>24</v>
      </c>
      <c r="L157" s="354">
        <v>3.4</v>
      </c>
      <c r="M157" s="265">
        <v>43617</v>
      </c>
      <c r="N157" s="288"/>
      <c r="O157" s="327"/>
      <c r="P157" s="327"/>
      <c r="Q157" s="328"/>
      <c r="R157" s="446"/>
      <c r="S157" s="327"/>
      <c r="T157" s="329"/>
      <c r="U157" s="286">
        <f t="shared" si="10"/>
        <v>0</v>
      </c>
      <c r="V157" s="288">
        <v>780</v>
      </c>
      <c r="W157" s="36">
        <v>0</v>
      </c>
      <c r="X157" s="268"/>
      <c r="Y157" s="268"/>
      <c r="Z157" s="411"/>
    </row>
    <row r="158" spans="1:26" x14ac:dyDescent="0.2">
      <c r="A158" s="252">
        <v>43618</v>
      </c>
      <c r="B158" s="91">
        <v>9</v>
      </c>
      <c r="C158" s="91">
        <v>5</v>
      </c>
      <c r="D158" s="244"/>
      <c r="E158" s="91">
        <v>2</v>
      </c>
      <c r="F158" s="91">
        <v>11</v>
      </c>
      <c r="G158" s="244"/>
      <c r="H158" s="94">
        <f t="shared" si="8"/>
        <v>407</v>
      </c>
      <c r="I158" s="201">
        <f t="shared" si="9"/>
        <v>22</v>
      </c>
      <c r="J158" s="202">
        <f t="shared" si="11"/>
        <v>1320</v>
      </c>
      <c r="K158" s="14">
        <v>24</v>
      </c>
      <c r="L158" s="352">
        <v>3.4</v>
      </c>
      <c r="M158" s="265">
        <v>43618</v>
      </c>
      <c r="N158" s="205"/>
      <c r="O158" s="206"/>
      <c r="P158" s="206"/>
      <c r="Q158" s="207"/>
      <c r="R158" s="208"/>
      <c r="S158" s="206"/>
      <c r="T158" s="209"/>
      <c r="U158" s="210">
        <f t="shared" si="10"/>
        <v>0</v>
      </c>
      <c r="V158" s="205">
        <v>800</v>
      </c>
      <c r="W158" s="267">
        <v>0</v>
      </c>
      <c r="X158" s="245"/>
      <c r="Y158" s="245"/>
      <c r="Z158" s="412"/>
    </row>
    <row r="159" spans="1:26" x14ac:dyDescent="0.2">
      <c r="A159" s="252">
        <v>43619</v>
      </c>
      <c r="B159" s="3">
        <v>9</v>
      </c>
      <c r="C159" s="3">
        <v>5</v>
      </c>
      <c r="D159" s="248"/>
      <c r="E159" s="3">
        <v>3</v>
      </c>
      <c r="F159" s="3">
        <v>7</v>
      </c>
      <c r="G159" s="248"/>
      <c r="H159" s="94">
        <f t="shared" si="8"/>
        <v>429</v>
      </c>
      <c r="I159" s="12">
        <f t="shared" si="9"/>
        <v>22</v>
      </c>
      <c r="J159" s="13">
        <f t="shared" si="11"/>
        <v>1320</v>
      </c>
      <c r="K159" s="14">
        <v>24</v>
      </c>
      <c r="L159" s="15">
        <v>3.3</v>
      </c>
      <c r="M159" s="265">
        <v>43619</v>
      </c>
      <c r="N159" s="14"/>
      <c r="O159" s="6"/>
      <c r="P159" s="6"/>
      <c r="Q159" s="7"/>
      <c r="R159" s="445"/>
      <c r="S159" s="6"/>
      <c r="T159" s="5"/>
      <c r="U159" s="69">
        <f t="shared" si="10"/>
        <v>0</v>
      </c>
      <c r="V159" s="14">
        <v>800</v>
      </c>
      <c r="W159" s="36">
        <v>0</v>
      </c>
      <c r="X159" s="111"/>
      <c r="Y159" s="111"/>
      <c r="Z159" s="407"/>
    </row>
    <row r="160" spans="1:26" x14ac:dyDescent="0.2">
      <c r="A160" s="252">
        <v>43620</v>
      </c>
      <c r="B160" s="3">
        <v>9</v>
      </c>
      <c r="C160" s="3">
        <v>5</v>
      </c>
      <c r="D160" s="248"/>
      <c r="E160" s="3">
        <v>4</v>
      </c>
      <c r="F160" s="3">
        <v>3</v>
      </c>
      <c r="G160" s="248"/>
      <c r="H160" s="94">
        <f t="shared" si="8"/>
        <v>451</v>
      </c>
      <c r="I160" s="12">
        <f t="shared" si="9"/>
        <v>22</v>
      </c>
      <c r="J160" s="13">
        <f t="shared" si="11"/>
        <v>1320</v>
      </c>
      <c r="K160" s="14">
        <v>24</v>
      </c>
      <c r="L160" s="15">
        <v>3.4</v>
      </c>
      <c r="M160" s="265">
        <v>43620</v>
      </c>
      <c r="N160" s="14"/>
      <c r="O160" s="6"/>
      <c r="P160" s="6"/>
      <c r="Q160" s="7"/>
      <c r="R160" s="445"/>
      <c r="S160" s="6"/>
      <c r="T160" s="5"/>
      <c r="U160" s="69">
        <f t="shared" si="10"/>
        <v>0</v>
      </c>
      <c r="V160" s="14">
        <v>800</v>
      </c>
      <c r="W160" s="36">
        <v>0</v>
      </c>
      <c r="X160" s="111"/>
      <c r="Y160" s="111"/>
      <c r="Z160" s="407"/>
    </row>
    <row r="161" spans="1:26" x14ac:dyDescent="0.2">
      <c r="A161" s="252">
        <v>43621</v>
      </c>
      <c r="B161" s="3">
        <v>9</v>
      </c>
      <c r="C161" s="3">
        <v>5</v>
      </c>
      <c r="D161" s="248"/>
      <c r="E161" s="3">
        <v>4</v>
      </c>
      <c r="F161" s="3">
        <v>11</v>
      </c>
      <c r="G161" s="248"/>
      <c r="H161" s="94">
        <f t="shared" si="8"/>
        <v>473</v>
      </c>
      <c r="I161" s="12">
        <f t="shared" si="9"/>
        <v>22</v>
      </c>
      <c r="J161" s="13">
        <f t="shared" si="11"/>
        <v>1320</v>
      </c>
      <c r="K161" s="14">
        <v>24</v>
      </c>
      <c r="L161" s="15">
        <v>3.4</v>
      </c>
      <c r="M161" s="265">
        <v>43621</v>
      </c>
      <c r="N161" s="14">
        <v>12895342</v>
      </c>
      <c r="O161" s="6">
        <v>9</v>
      </c>
      <c r="P161" s="6">
        <v>5</v>
      </c>
      <c r="Q161" s="7"/>
      <c r="R161" s="445">
        <v>4</v>
      </c>
      <c r="S161" s="6">
        <v>4</v>
      </c>
      <c r="T161" s="5"/>
      <c r="U161" s="69">
        <f t="shared" si="10"/>
        <v>167.75</v>
      </c>
      <c r="V161" s="14">
        <v>800</v>
      </c>
      <c r="W161" s="36">
        <v>0</v>
      </c>
      <c r="X161" s="111"/>
      <c r="Y161" s="111"/>
      <c r="Z161" s="407"/>
    </row>
    <row r="162" spans="1:26" x14ac:dyDescent="0.2">
      <c r="A162" s="252">
        <v>43622</v>
      </c>
      <c r="B162" s="3">
        <v>4</v>
      </c>
      <c r="C162" s="3">
        <v>4</v>
      </c>
      <c r="D162" s="248"/>
      <c r="E162" s="3">
        <v>5</v>
      </c>
      <c r="F162" s="3">
        <v>7</v>
      </c>
      <c r="G162" s="248"/>
      <c r="H162" s="94">
        <f t="shared" si="8"/>
        <v>327.25</v>
      </c>
      <c r="I162" s="12">
        <f t="shared" si="9"/>
        <v>22</v>
      </c>
      <c r="J162" s="13">
        <f t="shared" si="11"/>
        <v>1320</v>
      </c>
      <c r="K162" s="14">
        <v>24</v>
      </c>
      <c r="L162" s="15">
        <v>3.4</v>
      </c>
      <c r="M162" s="265">
        <v>43622</v>
      </c>
      <c r="N162" s="14"/>
      <c r="O162" s="6"/>
      <c r="P162" s="6"/>
      <c r="Q162" s="7"/>
      <c r="R162" s="445"/>
      <c r="S162" s="6"/>
      <c r="T162" s="5"/>
      <c r="U162" s="69">
        <f t="shared" si="10"/>
        <v>0</v>
      </c>
      <c r="V162" s="14">
        <v>800</v>
      </c>
      <c r="W162" s="36">
        <v>0</v>
      </c>
      <c r="X162" s="111"/>
      <c r="Y162" s="111"/>
      <c r="Z162" s="407"/>
    </row>
    <row r="163" spans="1:26" x14ac:dyDescent="0.2">
      <c r="A163" s="252">
        <v>43623</v>
      </c>
      <c r="B163" s="3">
        <v>4</v>
      </c>
      <c r="C163" s="3">
        <v>4</v>
      </c>
      <c r="D163" s="248"/>
      <c r="E163" s="3">
        <v>6</v>
      </c>
      <c r="F163" s="3">
        <v>3</v>
      </c>
      <c r="G163" s="248"/>
      <c r="H163" s="94">
        <f t="shared" si="8"/>
        <v>349.25</v>
      </c>
      <c r="I163" s="12">
        <f t="shared" si="9"/>
        <v>22</v>
      </c>
      <c r="J163" s="13">
        <f t="shared" si="11"/>
        <v>1320</v>
      </c>
      <c r="K163" s="14">
        <v>24</v>
      </c>
      <c r="L163" s="15">
        <v>3.4</v>
      </c>
      <c r="M163" s="265">
        <v>43623</v>
      </c>
      <c r="N163" s="14"/>
      <c r="O163" s="6"/>
      <c r="P163" s="6"/>
      <c r="Q163" s="7"/>
      <c r="R163" s="445"/>
      <c r="S163" s="6"/>
      <c r="T163" s="5"/>
      <c r="U163" s="69">
        <f t="shared" si="10"/>
        <v>0</v>
      </c>
      <c r="V163" s="14">
        <v>800</v>
      </c>
      <c r="W163" s="36">
        <v>0</v>
      </c>
      <c r="X163" s="111"/>
      <c r="Y163" s="111"/>
      <c r="Z163" s="407"/>
    </row>
    <row r="164" spans="1:26" x14ac:dyDescent="0.2">
      <c r="A164" s="252">
        <v>43624</v>
      </c>
      <c r="B164" s="3">
        <v>4</v>
      </c>
      <c r="C164" s="3">
        <v>4</v>
      </c>
      <c r="D164" s="248"/>
      <c r="E164" s="3">
        <v>7</v>
      </c>
      <c r="F164" s="3">
        <v>0</v>
      </c>
      <c r="G164" s="248"/>
      <c r="H164" s="94">
        <f t="shared" si="8"/>
        <v>374</v>
      </c>
      <c r="I164" s="12">
        <f t="shared" si="9"/>
        <v>24.75</v>
      </c>
      <c r="J164" s="13">
        <f t="shared" si="11"/>
        <v>1485</v>
      </c>
      <c r="K164" s="14">
        <v>24</v>
      </c>
      <c r="L164" s="15">
        <v>3</v>
      </c>
      <c r="M164" s="265">
        <v>43624</v>
      </c>
      <c r="N164" s="14"/>
      <c r="O164" s="6"/>
      <c r="P164" s="6"/>
      <c r="Q164" s="7"/>
      <c r="R164" s="445"/>
      <c r="S164" s="6"/>
      <c r="T164" s="5"/>
      <c r="U164" s="69">
        <f t="shared" si="10"/>
        <v>0</v>
      </c>
      <c r="V164" s="14">
        <v>800</v>
      </c>
      <c r="W164" s="36">
        <v>0</v>
      </c>
      <c r="X164" s="111"/>
      <c r="Y164" s="111"/>
      <c r="Z164" s="407"/>
    </row>
    <row r="165" spans="1:26" x14ac:dyDescent="0.2">
      <c r="A165" s="252">
        <v>43625</v>
      </c>
      <c r="B165" s="3">
        <v>4</v>
      </c>
      <c r="C165" s="3">
        <v>4</v>
      </c>
      <c r="D165" s="248"/>
      <c r="E165" s="3">
        <v>7</v>
      </c>
      <c r="F165" s="3">
        <v>9</v>
      </c>
      <c r="G165" s="248"/>
      <c r="H165" s="94">
        <f t="shared" si="8"/>
        <v>398.75</v>
      </c>
      <c r="I165" s="12">
        <f t="shared" si="9"/>
        <v>24.75</v>
      </c>
      <c r="J165" s="13">
        <f t="shared" si="11"/>
        <v>1485</v>
      </c>
      <c r="K165" s="14">
        <v>24</v>
      </c>
      <c r="L165" s="15">
        <v>3</v>
      </c>
      <c r="M165" s="265">
        <v>43625</v>
      </c>
      <c r="N165" s="14"/>
      <c r="O165" s="6"/>
      <c r="P165" s="6"/>
      <c r="Q165" s="7"/>
      <c r="R165" s="445"/>
      <c r="S165" s="6"/>
      <c r="T165" s="5"/>
      <c r="U165" s="69">
        <f t="shared" si="10"/>
        <v>0</v>
      </c>
      <c r="V165" s="14">
        <v>820</v>
      </c>
      <c r="W165" s="36">
        <v>0</v>
      </c>
      <c r="X165" s="111"/>
      <c r="Y165" s="111"/>
      <c r="Z165" s="407"/>
    </row>
    <row r="166" spans="1:26" x14ac:dyDescent="0.2">
      <c r="A166" s="252">
        <v>43626</v>
      </c>
      <c r="B166" s="3">
        <v>4</v>
      </c>
      <c r="C166" s="3">
        <v>4</v>
      </c>
      <c r="D166" s="248"/>
      <c r="E166" s="3">
        <v>8</v>
      </c>
      <c r="F166" s="3">
        <v>6</v>
      </c>
      <c r="G166" s="248"/>
      <c r="H166" s="94">
        <f t="shared" si="8"/>
        <v>423.5</v>
      </c>
      <c r="I166" s="12">
        <f t="shared" si="9"/>
        <v>24.75</v>
      </c>
      <c r="J166" s="13">
        <f t="shared" si="11"/>
        <v>1485</v>
      </c>
      <c r="K166" s="14">
        <v>24</v>
      </c>
      <c r="L166" s="15">
        <v>3</v>
      </c>
      <c r="M166" s="265">
        <v>43626</v>
      </c>
      <c r="N166" s="14"/>
      <c r="O166" s="6"/>
      <c r="P166" s="6"/>
      <c r="Q166" s="7"/>
      <c r="R166" s="445"/>
      <c r="S166" s="6"/>
      <c r="T166" s="5"/>
      <c r="U166" s="69">
        <f t="shared" si="10"/>
        <v>0</v>
      </c>
      <c r="V166" s="14">
        <v>820</v>
      </c>
      <c r="W166" s="36">
        <v>0</v>
      </c>
      <c r="X166" s="111"/>
      <c r="Y166" s="111"/>
      <c r="Z166" s="407"/>
    </row>
    <row r="167" spans="1:26" x14ac:dyDescent="0.2">
      <c r="A167" s="252">
        <v>43627</v>
      </c>
      <c r="B167" s="3">
        <v>5</v>
      </c>
      <c r="C167" s="3">
        <v>0</v>
      </c>
      <c r="D167" s="248"/>
      <c r="E167" s="3">
        <v>8</v>
      </c>
      <c r="F167" s="3">
        <v>6</v>
      </c>
      <c r="G167" s="248"/>
      <c r="H167" s="94">
        <f t="shared" si="8"/>
        <v>445.5</v>
      </c>
      <c r="I167" s="12">
        <f t="shared" si="9"/>
        <v>22</v>
      </c>
      <c r="J167" s="13">
        <f t="shared" si="11"/>
        <v>1320</v>
      </c>
      <c r="K167" s="14">
        <v>24</v>
      </c>
      <c r="L167" s="15">
        <v>3</v>
      </c>
      <c r="M167" s="265">
        <v>43627</v>
      </c>
      <c r="N167" s="14"/>
      <c r="O167" s="6"/>
      <c r="P167" s="6"/>
      <c r="Q167" s="7"/>
      <c r="R167" s="445"/>
      <c r="S167" s="6"/>
      <c r="T167" s="5"/>
      <c r="U167" s="69">
        <f t="shared" si="10"/>
        <v>0</v>
      </c>
      <c r="V167" s="14">
        <v>820</v>
      </c>
      <c r="W167" s="36">
        <v>0</v>
      </c>
      <c r="X167" s="111"/>
      <c r="Y167" s="111"/>
      <c r="Z167" s="407"/>
    </row>
    <row r="168" spans="1:26" x14ac:dyDescent="0.2">
      <c r="A168" s="252">
        <v>43628</v>
      </c>
      <c r="B168" s="3">
        <v>5</v>
      </c>
      <c r="C168" s="3">
        <v>9</v>
      </c>
      <c r="D168" s="248"/>
      <c r="E168" s="3">
        <v>8</v>
      </c>
      <c r="F168" s="3">
        <v>6</v>
      </c>
      <c r="G168" s="248"/>
      <c r="H168" s="94">
        <f t="shared" si="8"/>
        <v>470.25</v>
      </c>
      <c r="I168" s="12">
        <f t="shared" si="9"/>
        <v>24.75</v>
      </c>
      <c r="J168" s="13">
        <f t="shared" si="11"/>
        <v>1485</v>
      </c>
      <c r="K168" s="14">
        <v>24</v>
      </c>
      <c r="L168" s="15">
        <v>3</v>
      </c>
      <c r="M168" s="265">
        <v>43628</v>
      </c>
      <c r="N168" s="14"/>
      <c r="O168" s="6"/>
      <c r="P168" s="6"/>
      <c r="Q168" s="7"/>
      <c r="R168" s="445"/>
      <c r="S168" s="6"/>
      <c r="T168" s="5"/>
      <c r="U168" s="69">
        <f t="shared" si="10"/>
        <v>0</v>
      </c>
      <c r="V168" s="14">
        <v>820</v>
      </c>
      <c r="W168" s="36">
        <v>0</v>
      </c>
      <c r="X168" s="111"/>
      <c r="Y168" s="111"/>
      <c r="Z168" s="407"/>
    </row>
    <row r="169" spans="1:26" x14ac:dyDescent="0.2">
      <c r="A169" s="252">
        <v>43629</v>
      </c>
      <c r="B169" s="3">
        <v>6</v>
      </c>
      <c r="C169" s="3">
        <v>6</v>
      </c>
      <c r="D169" s="248"/>
      <c r="E169" s="3">
        <v>8</v>
      </c>
      <c r="F169" s="3">
        <v>6</v>
      </c>
      <c r="G169" s="248"/>
      <c r="H169" s="94">
        <f t="shared" si="8"/>
        <v>495</v>
      </c>
      <c r="I169" s="12">
        <f t="shared" si="9"/>
        <v>24.75</v>
      </c>
      <c r="J169" s="13">
        <f t="shared" si="11"/>
        <v>1485</v>
      </c>
      <c r="K169" s="14">
        <v>24</v>
      </c>
      <c r="L169" s="15">
        <v>2.6</v>
      </c>
      <c r="M169" s="265">
        <v>43629</v>
      </c>
      <c r="N169" s="14"/>
      <c r="O169" s="6"/>
      <c r="P169" s="6"/>
      <c r="Q169" s="7"/>
      <c r="R169" s="445"/>
      <c r="S169" s="6"/>
      <c r="T169" s="5"/>
      <c r="U169" s="69">
        <f t="shared" si="10"/>
        <v>0</v>
      </c>
      <c r="V169" s="14">
        <v>820</v>
      </c>
      <c r="W169" s="36">
        <v>0</v>
      </c>
      <c r="X169" s="111"/>
      <c r="Y169" s="111"/>
      <c r="Z169" s="407"/>
    </row>
    <row r="170" spans="1:26" x14ac:dyDescent="0.2">
      <c r="A170" s="252">
        <v>43630</v>
      </c>
      <c r="B170" s="3">
        <v>7</v>
      </c>
      <c r="C170" s="3">
        <v>2</v>
      </c>
      <c r="D170" s="248"/>
      <c r="E170" s="3">
        <v>8</v>
      </c>
      <c r="F170" s="3">
        <v>6</v>
      </c>
      <c r="G170" s="248"/>
      <c r="H170" s="94">
        <f t="shared" si="8"/>
        <v>517</v>
      </c>
      <c r="I170" s="12">
        <f t="shared" si="9"/>
        <v>22</v>
      </c>
      <c r="J170" s="13">
        <f t="shared" si="11"/>
        <v>1320</v>
      </c>
      <c r="K170" s="14">
        <v>24</v>
      </c>
      <c r="L170" s="15">
        <v>2.8</v>
      </c>
      <c r="M170" s="265">
        <v>43630</v>
      </c>
      <c r="N170" s="14">
        <v>12901265</v>
      </c>
      <c r="O170" s="6">
        <v>8</v>
      </c>
      <c r="P170" s="6">
        <v>5</v>
      </c>
      <c r="Q170" s="7">
        <v>0.75</v>
      </c>
      <c r="R170" s="445">
        <v>3</v>
      </c>
      <c r="S170" s="6">
        <v>5</v>
      </c>
      <c r="T170" s="5">
        <v>0.25</v>
      </c>
      <c r="U170" s="69">
        <f t="shared" si="10"/>
        <v>166.375</v>
      </c>
      <c r="V170" s="14">
        <v>820</v>
      </c>
      <c r="W170" s="36">
        <v>0</v>
      </c>
      <c r="X170" s="111"/>
      <c r="Y170" s="111"/>
      <c r="Z170" s="407"/>
    </row>
    <row r="171" spans="1:26" x14ac:dyDescent="0.2">
      <c r="A171" s="252">
        <v>43631</v>
      </c>
      <c r="B171" s="3">
        <v>7</v>
      </c>
      <c r="C171" s="3">
        <v>11</v>
      </c>
      <c r="D171" s="248"/>
      <c r="E171" s="3">
        <v>3</v>
      </c>
      <c r="F171" s="3">
        <v>5</v>
      </c>
      <c r="G171" s="248">
        <v>0.25</v>
      </c>
      <c r="H171" s="94">
        <f t="shared" si="8"/>
        <v>374.6875</v>
      </c>
      <c r="I171" s="12">
        <f t="shared" si="9"/>
        <v>24.0625</v>
      </c>
      <c r="J171" s="13">
        <f t="shared" si="11"/>
        <v>1443.75</v>
      </c>
      <c r="K171" s="14">
        <v>24</v>
      </c>
      <c r="L171" s="15">
        <v>2.8</v>
      </c>
      <c r="M171" s="265">
        <v>43631</v>
      </c>
      <c r="N171" s="14"/>
      <c r="O171" s="6"/>
      <c r="P171" s="6"/>
      <c r="Q171" s="7"/>
      <c r="R171" s="445"/>
      <c r="S171" s="6"/>
      <c r="T171" s="5"/>
      <c r="U171" s="69">
        <f t="shared" si="10"/>
        <v>0</v>
      </c>
      <c r="V171" s="14">
        <v>840</v>
      </c>
      <c r="W171" s="36">
        <v>0</v>
      </c>
      <c r="X171" s="111"/>
      <c r="Y171" s="111"/>
      <c r="Z171" s="407"/>
    </row>
    <row r="172" spans="1:26" x14ac:dyDescent="0.2">
      <c r="A172" s="252">
        <v>43632</v>
      </c>
      <c r="B172" s="3">
        <v>8</v>
      </c>
      <c r="C172" s="3">
        <v>7</v>
      </c>
      <c r="D172" s="248"/>
      <c r="E172" s="3">
        <v>3</v>
      </c>
      <c r="F172" s="3">
        <v>5</v>
      </c>
      <c r="G172" s="248">
        <v>0.25</v>
      </c>
      <c r="H172" s="94">
        <f t="shared" si="8"/>
        <v>396.6875</v>
      </c>
      <c r="I172" s="12">
        <f t="shared" si="9"/>
        <v>22</v>
      </c>
      <c r="J172" s="13">
        <f t="shared" si="11"/>
        <v>1320</v>
      </c>
      <c r="K172" s="14">
        <v>24</v>
      </c>
      <c r="L172" s="15">
        <v>2.8</v>
      </c>
      <c r="M172" s="265">
        <v>43632</v>
      </c>
      <c r="N172" s="14"/>
      <c r="O172" s="6"/>
      <c r="P172" s="6"/>
      <c r="Q172" s="7"/>
      <c r="R172" s="445"/>
      <c r="S172" s="6"/>
      <c r="T172" s="5"/>
      <c r="U172" s="69">
        <f t="shared" si="10"/>
        <v>0</v>
      </c>
      <c r="V172" s="14">
        <v>840</v>
      </c>
      <c r="W172" s="36">
        <v>0</v>
      </c>
      <c r="X172" s="111"/>
      <c r="Y172" s="111"/>
      <c r="Z172" s="407"/>
    </row>
    <row r="173" spans="1:26" x14ac:dyDescent="0.2">
      <c r="A173" s="252">
        <v>43633</v>
      </c>
      <c r="B173" s="3">
        <v>8</v>
      </c>
      <c r="C173" s="3">
        <v>7</v>
      </c>
      <c r="D173" s="248"/>
      <c r="E173" s="3">
        <v>4</v>
      </c>
      <c r="F173" s="3">
        <v>2</v>
      </c>
      <c r="G173" s="248"/>
      <c r="H173" s="94">
        <f t="shared" si="8"/>
        <v>420.75</v>
      </c>
      <c r="I173" s="12">
        <f t="shared" si="9"/>
        <v>24.0625</v>
      </c>
      <c r="J173" s="13">
        <f t="shared" si="11"/>
        <v>1443.75</v>
      </c>
      <c r="K173" s="14">
        <v>24</v>
      </c>
      <c r="L173" s="15">
        <v>2.8</v>
      </c>
      <c r="M173" s="265">
        <v>43633</v>
      </c>
      <c r="N173" s="14"/>
      <c r="O173" s="6"/>
      <c r="P173" s="6"/>
      <c r="Q173" s="7"/>
      <c r="R173" s="445"/>
      <c r="S173" s="6"/>
      <c r="T173" s="5"/>
      <c r="U173" s="69">
        <f t="shared" si="10"/>
        <v>0</v>
      </c>
      <c r="V173" s="14">
        <v>840</v>
      </c>
      <c r="W173" s="36">
        <v>0</v>
      </c>
      <c r="X173" s="111"/>
      <c r="Y173" s="111"/>
      <c r="Z173" s="407"/>
    </row>
    <row r="174" spans="1:26" x14ac:dyDescent="0.2">
      <c r="A174" s="252">
        <v>43634</v>
      </c>
      <c r="B174" s="3">
        <v>8</v>
      </c>
      <c r="C174" s="3">
        <v>7</v>
      </c>
      <c r="D174" s="248"/>
      <c r="E174" s="3">
        <v>4</v>
      </c>
      <c r="F174" s="3">
        <v>10</v>
      </c>
      <c r="G174" s="248">
        <v>0.5</v>
      </c>
      <c r="H174" s="94">
        <f t="shared" si="8"/>
        <v>444.125</v>
      </c>
      <c r="I174" s="12">
        <f t="shared" si="9"/>
        <v>23.375</v>
      </c>
      <c r="J174" s="13">
        <f t="shared" si="11"/>
        <v>1402.5</v>
      </c>
      <c r="K174" s="14">
        <v>24</v>
      </c>
      <c r="L174" s="15">
        <v>2.8</v>
      </c>
      <c r="M174" s="265">
        <v>43634</v>
      </c>
      <c r="N174" s="14"/>
      <c r="O174" s="6"/>
      <c r="P174" s="6"/>
      <c r="Q174" s="7"/>
      <c r="R174" s="445"/>
      <c r="S174" s="6"/>
      <c r="T174" s="5"/>
      <c r="U174" s="69">
        <f t="shared" si="10"/>
        <v>0</v>
      </c>
      <c r="V174" s="14">
        <v>840</v>
      </c>
      <c r="W174" s="36">
        <v>0</v>
      </c>
      <c r="X174" s="111"/>
      <c r="Y174" s="111"/>
      <c r="Z174" s="407"/>
    </row>
    <row r="175" spans="1:26" x14ac:dyDescent="0.2">
      <c r="A175" s="252">
        <v>43635</v>
      </c>
      <c r="B175" s="3">
        <v>8</v>
      </c>
      <c r="C175" s="3">
        <v>7</v>
      </c>
      <c r="D175" s="248"/>
      <c r="E175" s="3">
        <v>5</v>
      </c>
      <c r="F175" s="3">
        <v>7</v>
      </c>
      <c r="G175" s="248"/>
      <c r="H175" s="94">
        <f t="shared" si="8"/>
        <v>467.5</v>
      </c>
      <c r="I175" s="12">
        <f t="shared" si="9"/>
        <v>23.375</v>
      </c>
      <c r="J175" s="13">
        <f t="shared" si="11"/>
        <v>1402.5</v>
      </c>
      <c r="K175" s="14">
        <v>24</v>
      </c>
      <c r="L175" s="15">
        <v>2.8</v>
      </c>
      <c r="M175" s="265">
        <v>43635</v>
      </c>
      <c r="N175" s="14"/>
      <c r="O175" s="6"/>
      <c r="P175" s="6"/>
      <c r="Q175" s="7"/>
      <c r="R175" s="445"/>
      <c r="S175" s="6"/>
      <c r="T175" s="5"/>
      <c r="U175" s="69">
        <f t="shared" si="10"/>
        <v>0</v>
      </c>
      <c r="V175" s="14">
        <v>840</v>
      </c>
      <c r="W175" s="36">
        <v>0</v>
      </c>
      <c r="X175" s="111"/>
      <c r="Y175" s="111"/>
      <c r="Z175" s="407"/>
    </row>
    <row r="176" spans="1:26" x14ac:dyDescent="0.2">
      <c r="A176" s="252">
        <v>43636</v>
      </c>
      <c r="B176" s="3">
        <v>8</v>
      </c>
      <c r="C176" s="3">
        <v>7</v>
      </c>
      <c r="D176" s="248"/>
      <c r="E176" s="3">
        <v>6</v>
      </c>
      <c r="F176" s="3">
        <v>3</v>
      </c>
      <c r="G176" s="248">
        <v>0.5</v>
      </c>
      <c r="H176" s="94">
        <f t="shared" si="8"/>
        <v>490.875</v>
      </c>
      <c r="I176" s="12">
        <f t="shared" si="9"/>
        <v>23.375</v>
      </c>
      <c r="J176" s="13">
        <f t="shared" si="11"/>
        <v>1402.5</v>
      </c>
      <c r="K176" s="14">
        <v>24</v>
      </c>
      <c r="L176" s="15">
        <v>2.8</v>
      </c>
      <c r="M176" s="265">
        <v>43636</v>
      </c>
      <c r="N176" s="14"/>
      <c r="O176" s="6"/>
      <c r="P176" s="6"/>
      <c r="Q176" s="7"/>
      <c r="R176" s="445"/>
      <c r="S176" s="6"/>
      <c r="T176" s="5"/>
      <c r="U176" s="69">
        <f t="shared" si="10"/>
        <v>0</v>
      </c>
      <c r="V176" s="14">
        <v>840</v>
      </c>
      <c r="W176" s="36">
        <v>0</v>
      </c>
      <c r="X176" s="111"/>
      <c r="Y176" s="111"/>
      <c r="Z176" s="407"/>
    </row>
    <row r="177" spans="1:26" x14ac:dyDescent="0.2">
      <c r="A177" s="252">
        <v>43637</v>
      </c>
      <c r="B177" s="3">
        <v>8</v>
      </c>
      <c r="C177" s="3">
        <v>7</v>
      </c>
      <c r="D177" s="248"/>
      <c r="E177" s="3">
        <v>6</v>
      </c>
      <c r="F177" s="3">
        <v>11</v>
      </c>
      <c r="G177" s="248">
        <v>0.5</v>
      </c>
      <c r="H177" s="94">
        <f t="shared" si="8"/>
        <v>512.875</v>
      </c>
      <c r="I177" s="12">
        <f t="shared" si="9"/>
        <v>22</v>
      </c>
      <c r="J177" s="13">
        <f t="shared" si="11"/>
        <v>1320</v>
      </c>
      <c r="K177" s="14">
        <v>24</v>
      </c>
      <c r="L177" s="15">
        <v>2.8</v>
      </c>
      <c r="M177" s="265">
        <v>43637</v>
      </c>
      <c r="N177" s="14">
        <v>12908582</v>
      </c>
      <c r="O177" s="6">
        <v>8</v>
      </c>
      <c r="P177" s="6">
        <v>7</v>
      </c>
      <c r="Q177" s="7"/>
      <c r="R177" s="445">
        <v>3</v>
      </c>
      <c r="S177" s="6">
        <v>6</v>
      </c>
      <c r="T177" s="5"/>
      <c r="U177" s="69">
        <f t="shared" si="10"/>
        <v>167.75</v>
      </c>
      <c r="V177" s="14">
        <v>840</v>
      </c>
      <c r="W177" s="36">
        <v>0</v>
      </c>
      <c r="X177" s="111"/>
      <c r="Y177" s="111"/>
      <c r="Z177" s="407"/>
    </row>
    <row r="178" spans="1:26" x14ac:dyDescent="0.2">
      <c r="A178" s="252">
        <v>43638</v>
      </c>
      <c r="B178" s="3">
        <v>3</v>
      </c>
      <c r="C178" s="3">
        <v>6</v>
      </c>
      <c r="D178" s="248"/>
      <c r="E178" s="3">
        <v>7</v>
      </c>
      <c r="F178" s="3">
        <v>7</v>
      </c>
      <c r="G178" s="248">
        <v>0.5</v>
      </c>
      <c r="H178" s="94">
        <f t="shared" si="8"/>
        <v>367.125</v>
      </c>
      <c r="I178" s="12">
        <f t="shared" si="9"/>
        <v>22</v>
      </c>
      <c r="J178" s="13">
        <f t="shared" si="11"/>
        <v>1320</v>
      </c>
      <c r="K178" s="14">
        <v>24</v>
      </c>
      <c r="L178" s="15">
        <v>2.7</v>
      </c>
      <c r="M178" s="265">
        <v>43638</v>
      </c>
      <c r="N178" s="14"/>
      <c r="O178" s="6"/>
      <c r="P178" s="6"/>
      <c r="Q178" s="7"/>
      <c r="R178" s="445"/>
      <c r="S178" s="6"/>
      <c r="T178" s="5"/>
      <c r="U178" s="69">
        <f t="shared" si="10"/>
        <v>0</v>
      </c>
      <c r="V178" s="14">
        <v>840</v>
      </c>
      <c r="W178" s="36">
        <v>0</v>
      </c>
      <c r="X178" s="111"/>
      <c r="Y178" s="111"/>
      <c r="Z178" s="407"/>
    </row>
    <row r="179" spans="1:26" x14ac:dyDescent="0.2">
      <c r="A179" s="252">
        <v>43639</v>
      </c>
      <c r="B179" s="3">
        <v>3</v>
      </c>
      <c r="C179" s="3">
        <v>6</v>
      </c>
      <c r="D179" s="248"/>
      <c r="E179" s="3">
        <v>8</v>
      </c>
      <c r="F179" s="3">
        <v>2</v>
      </c>
      <c r="G179" s="248"/>
      <c r="H179" s="94">
        <f t="shared" si="8"/>
        <v>385</v>
      </c>
      <c r="I179" s="12">
        <f t="shared" si="9"/>
        <v>17.875</v>
      </c>
      <c r="J179" s="13">
        <f t="shared" si="11"/>
        <v>1072.5</v>
      </c>
      <c r="K179" s="14">
        <v>20</v>
      </c>
      <c r="L179" s="15">
        <v>2.5</v>
      </c>
      <c r="M179" s="265">
        <v>43639</v>
      </c>
      <c r="N179" s="14"/>
      <c r="O179" s="6"/>
      <c r="P179" s="6"/>
      <c r="Q179" s="7"/>
      <c r="R179" s="445"/>
      <c r="S179" s="6"/>
      <c r="T179" s="5"/>
      <c r="U179" s="69">
        <f t="shared" si="10"/>
        <v>0</v>
      </c>
      <c r="V179" s="14">
        <v>840</v>
      </c>
      <c r="W179" s="36">
        <v>0</v>
      </c>
      <c r="X179" s="111"/>
      <c r="Y179" s="111"/>
      <c r="Z179" s="407" t="s">
        <v>47</v>
      </c>
    </row>
    <row r="180" spans="1:26" x14ac:dyDescent="0.2">
      <c r="A180" s="252">
        <v>43640</v>
      </c>
      <c r="B180" s="3">
        <v>4</v>
      </c>
      <c r="C180" s="3">
        <v>3</v>
      </c>
      <c r="D180" s="248"/>
      <c r="E180" s="3">
        <v>8</v>
      </c>
      <c r="F180" s="3">
        <v>2</v>
      </c>
      <c r="G180" s="248"/>
      <c r="H180" s="94">
        <f t="shared" si="8"/>
        <v>409.75</v>
      </c>
      <c r="I180" s="12">
        <f t="shared" si="9"/>
        <v>24.75</v>
      </c>
      <c r="J180" s="13">
        <f t="shared" si="11"/>
        <v>1485</v>
      </c>
      <c r="K180" s="14">
        <v>24</v>
      </c>
      <c r="L180" s="15">
        <v>3.2</v>
      </c>
      <c r="M180" s="265">
        <v>43640</v>
      </c>
      <c r="N180" s="14"/>
      <c r="O180" s="6"/>
      <c r="P180" s="6"/>
      <c r="Q180" s="7"/>
      <c r="R180" s="445"/>
      <c r="S180" s="6"/>
      <c r="T180" s="5"/>
      <c r="U180" s="69">
        <f t="shared" si="10"/>
        <v>0</v>
      </c>
      <c r="V180" s="14">
        <v>840</v>
      </c>
      <c r="W180" s="36">
        <v>0</v>
      </c>
      <c r="X180" s="111"/>
      <c r="Y180" s="111"/>
      <c r="Z180" s="407"/>
    </row>
    <row r="181" spans="1:26" x14ac:dyDescent="0.2">
      <c r="A181" s="252">
        <v>43641</v>
      </c>
      <c r="B181" s="3">
        <v>4</v>
      </c>
      <c r="C181" s="3">
        <v>11</v>
      </c>
      <c r="D181" s="248"/>
      <c r="E181" s="3">
        <v>8</v>
      </c>
      <c r="F181" s="3">
        <v>2</v>
      </c>
      <c r="G181" s="248"/>
      <c r="H181" s="94">
        <f t="shared" si="8"/>
        <v>431.75</v>
      </c>
      <c r="I181" s="12">
        <f t="shared" si="9"/>
        <v>22</v>
      </c>
      <c r="J181" s="13">
        <f t="shared" si="11"/>
        <v>1320</v>
      </c>
      <c r="K181" s="14">
        <v>24</v>
      </c>
      <c r="L181" s="15">
        <v>2.4</v>
      </c>
      <c r="M181" s="265">
        <v>43641</v>
      </c>
      <c r="N181" s="14"/>
      <c r="O181" s="6"/>
      <c r="P181" s="6"/>
      <c r="Q181" s="7"/>
      <c r="R181" s="445"/>
      <c r="S181" s="6"/>
      <c r="T181" s="5"/>
      <c r="U181" s="69">
        <f t="shared" si="10"/>
        <v>0</v>
      </c>
      <c r="V181" s="14">
        <v>840</v>
      </c>
      <c r="W181" s="36">
        <v>0</v>
      </c>
      <c r="X181" s="111"/>
      <c r="Y181" s="111"/>
      <c r="Z181" s="407"/>
    </row>
    <row r="182" spans="1:26" x14ac:dyDescent="0.2">
      <c r="A182" s="252">
        <v>43642</v>
      </c>
      <c r="B182" s="3">
        <v>5</v>
      </c>
      <c r="C182" s="3">
        <v>7</v>
      </c>
      <c r="D182" s="248"/>
      <c r="E182" s="3">
        <v>8</v>
      </c>
      <c r="F182" s="3">
        <v>2</v>
      </c>
      <c r="G182" s="248"/>
      <c r="H182" s="94">
        <f t="shared" si="8"/>
        <v>453.75</v>
      </c>
      <c r="I182" s="12">
        <f t="shared" si="9"/>
        <v>22</v>
      </c>
      <c r="J182" s="13">
        <f t="shared" si="11"/>
        <v>1320</v>
      </c>
      <c r="K182" s="14">
        <v>24</v>
      </c>
      <c r="L182" s="15">
        <v>2.8</v>
      </c>
      <c r="M182" s="265">
        <v>43642</v>
      </c>
      <c r="N182" s="14">
        <v>12912559</v>
      </c>
      <c r="O182" s="6">
        <v>8</v>
      </c>
      <c r="P182" s="6">
        <v>2</v>
      </c>
      <c r="Q182" s="7"/>
      <c r="R182" s="445">
        <v>3</v>
      </c>
      <c r="S182" s="6">
        <v>1</v>
      </c>
      <c r="T182" s="5">
        <v>0.5</v>
      </c>
      <c r="U182" s="69">
        <f t="shared" si="10"/>
        <v>166.375</v>
      </c>
      <c r="V182" s="14">
        <v>840</v>
      </c>
      <c r="W182" s="36">
        <v>0</v>
      </c>
      <c r="X182" s="111"/>
      <c r="Y182" s="111"/>
      <c r="Z182" s="407"/>
    </row>
    <row r="183" spans="1:26" x14ac:dyDescent="0.2">
      <c r="A183" s="252">
        <v>43643</v>
      </c>
      <c r="B183" s="3">
        <v>6</v>
      </c>
      <c r="C183" s="3">
        <v>3</v>
      </c>
      <c r="D183" s="248"/>
      <c r="E183" s="3">
        <v>3</v>
      </c>
      <c r="F183" s="3">
        <v>1</v>
      </c>
      <c r="G183" s="248">
        <v>0.5</v>
      </c>
      <c r="H183" s="94">
        <f t="shared" si="8"/>
        <v>309.375</v>
      </c>
      <c r="I183" s="12">
        <f t="shared" si="9"/>
        <v>22</v>
      </c>
      <c r="J183" s="13">
        <f t="shared" si="11"/>
        <v>1320</v>
      </c>
      <c r="K183" s="14">
        <v>24</v>
      </c>
      <c r="L183" s="15">
        <v>2.6</v>
      </c>
      <c r="M183" s="265">
        <v>43643</v>
      </c>
      <c r="N183" s="14"/>
      <c r="O183" s="6"/>
      <c r="P183" s="6"/>
      <c r="Q183" s="7"/>
      <c r="R183" s="445"/>
      <c r="S183" s="6"/>
      <c r="T183" s="5"/>
      <c r="U183" s="69">
        <f t="shared" si="10"/>
        <v>0</v>
      </c>
      <c r="V183" s="14">
        <v>840</v>
      </c>
      <c r="W183" s="36">
        <v>0</v>
      </c>
      <c r="X183" s="111"/>
      <c r="Y183" s="111"/>
      <c r="Z183" s="407"/>
    </row>
    <row r="184" spans="1:26" x14ac:dyDescent="0.2">
      <c r="A184" s="252">
        <v>43644</v>
      </c>
      <c r="B184" s="3">
        <v>6</v>
      </c>
      <c r="C184" s="3">
        <v>11</v>
      </c>
      <c r="D184" s="248"/>
      <c r="E184" s="3">
        <v>3</v>
      </c>
      <c r="F184" s="3">
        <v>1</v>
      </c>
      <c r="G184" s="248">
        <v>0.5</v>
      </c>
      <c r="H184" s="94">
        <f t="shared" si="8"/>
        <v>331.375</v>
      </c>
      <c r="I184" s="12">
        <f t="shared" si="9"/>
        <v>22</v>
      </c>
      <c r="J184" s="13">
        <f t="shared" si="11"/>
        <v>1320</v>
      </c>
      <c r="K184" s="14">
        <v>24</v>
      </c>
      <c r="L184" s="15">
        <v>2.7</v>
      </c>
      <c r="M184" s="265">
        <v>43644</v>
      </c>
      <c r="N184" s="14"/>
      <c r="O184" s="6"/>
      <c r="P184" s="6"/>
      <c r="Q184" s="7"/>
      <c r="R184" s="445"/>
      <c r="S184" s="6"/>
      <c r="T184" s="5"/>
      <c r="U184" s="69">
        <f t="shared" si="10"/>
        <v>0</v>
      </c>
      <c r="V184" s="14">
        <v>840</v>
      </c>
      <c r="W184" s="36">
        <v>0</v>
      </c>
      <c r="X184" s="111"/>
      <c r="Y184" s="111"/>
      <c r="Z184" s="407"/>
    </row>
    <row r="185" spans="1:26" x14ac:dyDescent="0.2">
      <c r="A185" s="252">
        <v>43645</v>
      </c>
      <c r="B185" s="3">
        <v>7</v>
      </c>
      <c r="C185" s="3">
        <v>7</v>
      </c>
      <c r="D185" s="248"/>
      <c r="E185" s="3">
        <v>3</v>
      </c>
      <c r="F185" s="3">
        <v>1</v>
      </c>
      <c r="G185" s="248">
        <v>0.5</v>
      </c>
      <c r="H185" s="94">
        <f t="shared" si="8"/>
        <v>353.375</v>
      </c>
      <c r="I185" s="12">
        <f t="shared" si="9"/>
        <v>22</v>
      </c>
      <c r="J185" s="13">
        <f t="shared" si="11"/>
        <v>1320</v>
      </c>
      <c r="K185" s="14">
        <v>24</v>
      </c>
      <c r="L185" s="15">
        <v>2.7</v>
      </c>
      <c r="M185" s="265">
        <v>43645</v>
      </c>
      <c r="N185" s="14"/>
      <c r="O185" s="6"/>
      <c r="P185" s="6"/>
      <c r="Q185" s="7"/>
      <c r="R185" s="445"/>
      <c r="S185" s="6"/>
      <c r="T185" s="5"/>
      <c r="U185" s="69">
        <f t="shared" si="10"/>
        <v>0</v>
      </c>
      <c r="V185" s="14">
        <v>840</v>
      </c>
      <c r="W185" s="36">
        <v>0</v>
      </c>
      <c r="X185" s="111"/>
      <c r="Y185" s="111"/>
      <c r="Z185" s="407"/>
    </row>
    <row r="186" spans="1:26" ht="13.5" thickBot="1" x14ac:dyDescent="0.25">
      <c r="A186" s="252">
        <v>43646</v>
      </c>
      <c r="B186" s="3">
        <v>8</v>
      </c>
      <c r="C186" s="3">
        <v>3</v>
      </c>
      <c r="D186" s="248"/>
      <c r="E186" s="3">
        <v>3</v>
      </c>
      <c r="F186" s="3">
        <v>1</v>
      </c>
      <c r="G186" s="248">
        <v>0.5</v>
      </c>
      <c r="H186" s="94">
        <f t="shared" si="8"/>
        <v>375.375</v>
      </c>
      <c r="I186" s="12">
        <f t="shared" si="9"/>
        <v>22</v>
      </c>
      <c r="J186" s="13">
        <f t="shared" si="11"/>
        <v>1320</v>
      </c>
      <c r="K186" s="14">
        <v>24</v>
      </c>
      <c r="L186" s="15">
        <v>2.7</v>
      </c>
      <c r="M186" s="265">
        <v>43646</v>
      </c>
      <c r="N186" s="14"/>
      <c r="O186" s="6"/>
      <c r="P186" s="6"/>
      <c r="Q186" s="7"/>
      <c r="R186" s="445"/>
      <c r="S186" s="6"/>
      <c r="T186" s="5"/>
      <c r="U186" s="69">
        <f t="shared" si="10"/>
        <v>0</v>
      </c>
      <c r="V186" s="14">
        <v>840</v>
      </c>
      <c r="W186" s="36">
        <v>0</v>
      </c>
      <c r="X186" s="111"/>
      <c r="Y186" s="111"/>
      <c r="Z186" s="407"/>
    </row>
    <row r="187" spans="1:26" x14ac:dyDescent="0.2">
      <c r="A187" s="252">
        <v>43647</v>
      </c>
      <c r="B187" s="280">
        <v>8</v>
      </c>
      <c r="C187" s="280">
        <v>3</v>
      </c>
      <c r="D187" s="353"/>
      <c r="E187" s="280">
        <v>3</v>
      </c>
      <c r="F187" s="280">
        <v>10</v>
      </c>
      <c r="G187" s="323"/>
      <c r="H187" s="291">
        <f t="shared" si="8"/>
        <v>398.75</v>
      </c>
      <c r="I187" s="324">
        <f t="shared" si="9"/>
        <v>23.375</v>
      </c>
      <c r="J187" s="325">
        <f t="shared" si="11"/>
        <v>1402.5</v>
      </c>
      <c r="K187" s="288">
        <v>24</v>
      </c>
      <c r="L187" s="354">
        <v>2.4</v>
      </c>
      <c r="M187" s="401">
        <v>43647</v>
      </c>
      <c r="N187" s="288"/>
      <c r="O187" s="327"/>
      <c r="P187" s="327"/>
      <c r="Q187" s="328"/>
      <c r="R187" s="446"/>
      <c r="S187" s="327"/>
      <c r="T187" s="329"/>
      <c r="U187" s="286">
        <f t="shared" si="10"/>
        <v>0</v>
      </c>
      <c r="V187" s="288">
        <v>850</v>
      </c>
      <c r="W187" s="307">
        <v>0</v>
      </c>
      <c r="X187" s="268"/>
      <c r="Y187" s="268"/>
      <c r="Z187" s="411"/>
    </row>
    <row r="188" spans="1:26" x14ac:dyDescent="0.2">
      <c r="A188" s="252">
        <v>43648</v>
      </c>
      <c r="B188" s="91">
        <v>8</v>
      </c>
      <c r="C188" s="91">
        <v>3</v>
      </c>
      <c r="D188" s="244"/>
      <c r="E188" s="91">
        <v>4</v>
      </c>
      <c r="F188" s="91">
        <v>6</v>
      </c>
      <c r="G188" s="244"/>
      <c r="H188" s="94">
        <f t="shared" si="8"/>
        <v>420.75</v>
      </c>
      <c r="I188" s="201">
        <f t="shared" si="9"/>
        <v>22</v>
      </c>
      <c r="J188" s="202">
        <f t="shared" si="11"/>
        <v>1320</v>
      </c>
      <c r="K188" s="205">
        <v>24</v>
      </c>
      <c r="L188" s="352">
        <v>2.5</v>
      </c>
      <c r="M188" s="265">
        <v>43648</v>
      </c>
      <c r="N188" s="205"/>
      <c r="O188" s="206"/>
      <c r="P188" s="206"/>
      <c r="Q188" s="207"/>
      <c r="R188" s="208"/>
      <c r="S188" s="206"/>
      <c r="T188" s="209"/>
      <c r="U188" s="210">
        <f t="shared" si="10"/>
        <v>0</v>
      </c>
      <c r="V188" s="205">
        <v>850</v>
      </c>
      <c r="W188" s="267">
        <v>0</v>
      </c>
      <c r="X188" s="245"/>
      <c r="Y188" s="245"/>
      <c r="Z188" s="412"/>
    </row>
    <row r="189" spans="1:26" x14ac:dyDescent="0.2">
      <c r="A189" s="252">
        <v>43649</v>
      </c>
      <c r="B189" s="3">
        <v>8</v>
      </c>
      <c r="C189" s="3">
        <v>3</v>
      </c>
      <c r="D189" s="248">
        <v>0.25</v>
      </c>
      <c r="E189" s="3">
        <v>5</v>
      </c>
      <c r="F189" s="3">
        <v>2</v>
      </c>
      <c r="G189" s="248"/>
      <c r="H189" s="94">
        <f t="shared" si="8"/>
        <v>443.4375</v>
      </c>
      <c r="I189" s="12">
        <f t="shared" si="9"/>
        <v>22.6875</v>
      </c>
      <c r="J189" s="13">
        <f t="shared" si="11"/>
        <v>1361.25</v>
      </c>
      <c r="K189" s="14">
        <v>24</v>
      </c>
      <c r="L189" s="15">
        <v>2.5</v>
      </c>
      <c r="M189" s="265">
        <v>43649</v>
      </c>
      <c r="N189" s="14">
        <v>12918362</v>
      </c>
      <c r="O189" s="6">
        <v>8</v>
      </c>
      <c r="P189" s="6">
        <v>3</v>
      </c>
      <c r="Q189" s="7">
        <v>0.25</v>
      </c>
      <c r="R189" s="445">
        <v>3</v>
      </c>
      <c r="S189" s="6">
        <v>2</v>
      </c>
      <c r="T189" s="5">
        <v>0.25</v>
      </c>
      <c r="U189" s="69">
        <f t="shared" si="10"/>
        <v>167.75</v>
      </c>
      <c r="V189" s="14">
        <v>880</v>
      </c>
      <c r="W189" s="36">
        <v>0</v>
      </c>
      <c r="X189" s="111"/>
      <c r="Y189" s="111"/>
      <c r="Z189" s="407"/>
    </row>
    <row r="190" spans="1:26" x14ac:dyDescent="0.2">
      <c r="A190" s="252">
        <v>43650</v>
      </c>
      <c r="B190" s="3">
        <v>3</v>
      </c>
      <c r="C190" s="3">
        <v>2</v>
      </c>
      <c r="D190" s="248">
        <v>0.25</v>
      </c>
      <c r="E190" s="3">
        <v>5</v>
      </c>
      <c r="F190" s="3">
        <v>10</v>
      </c>
      <c r="G190" s="248"/>
      <c r="H190" s="94">
        <f t="shared" si="8"/>
        <v>297.6875</v>
      </c>
      <c r="I190" s="12">
        <f t="shared" si="9"/>
        <v>22</v>
      </c>
      <c r="J190" s="13">
        <f t="shared" si="11"/>
        <v>1320</v>
      </c>
      <c r="K190" s="14">
        <v>24</v>
      </c>
      <c r="L190" s="15">
        <v>2.5</v>
      </c>
      <c r="M190" s="265">
        <v>43650</v>
      </c>
      <c r="N190" s="14"/>
      <c r="O190" s="6"/>
      <c r="P190" s="6"/>
      <c r="Q190" s="7"/>
      <c r="R190" s="445"/>
      <c r="S190" s="6"/>
      <c r="T190" s="5"/>
      <c r="U190" s="69">
        <f t="shared" si="10"/>
        <v>0</v>
      </c>
      <c r="V190" s="14">
        <v>850</v>
      </c>
      <c r="W190" s="36">
        <v>0</v>
      </c>
      <c r="X190" s="111"/>
      <c r="Y190" s="111"/>
      <c r="Z190" s="407"/>
    </row>
    <row r="191" spans="1:26" x14ac:dyDescent="0.2">
      <c r="A191" s="252">
        <v>43651</v>
      </c>
      <c r="B191" s="3">
        <v>3</v>
      </c>
      <c r="C191" s="3">
        <v>2</v>
      </c>
      <c r="D191" s="248">
        <v>0.25</v>
      </c>
      <c r="E191" s="3">
        <v>6</v>
      </c>
      <c r="F191" s="3">
        <v>6</v>
      </c>
      <c r="G191" s="248"/>
      <c r="H191" s="94">
        <f t="shared" si="8"/>
        <v>319.6875</v>
      </c>
      <c r="I191" s="12">
        <f t="shared" si="9"/>
        <v>22</v>
      </c>
      <c r="J191" s="13">
        <f t="shared" si="11"/>
        <v>1320</v>
      </c>
      <c r="K191" s="14">
        <v>24</v>
      </c>
      <c r="L191" s="15">
        <v>2.4</v>
      </c>
      <c r="M191" s="265">
        <v>43651</v>
      </c>
      <c r="N191" s="14"/>
      <c r="O191" s="6"/>
      <c r="P191" s="6"/>
      <c r="Q191" s="7"/>
      <c r="R191" s="445"/>
      <c r="S191" s="6"/>
      <c r="T191" s="5"/>
      <c r="U191" s="69">
        <f t="shared" si="10"/>
        <v>0</v>
      </c>
      <c r="V191" s="14">
        <v>870</v>
      </c>
      <c r="W191" s="36">
        <v>0</v>
      </c>
      <c r="X191" s="111"/>
      <c r="Y191" s="111"/>
      <c r="Z191" s="407"/>
    </row>
    <row r="192" spans="1:26" x14ac:dyDescent="0.2">
      <c r="A192" s="252">
        <v>43652</v>
      </c>
      <c r="B192" s="3">
        <v>3</v>
      </c>
      <c r="C192" s="3">
        <v>2</v>
      </c>
      <c r="D192" s="248">
        <v>0.25</v>
      </c>
      <c r="E192" s="3">
        <v>7</v>
      </c>
      <c r="F192" s="3">
        <v>2</v>
      </c>
      <c r="G192" s="248"/>
      <c r="H192" s="94">
        <f t="shared" si="8"/>
        <v>341.6875</v>
      </c>
      <c r="I192" s="12">
        <f t="shared" si="9"/>
        <v>22</v>
      </c>
      <c r="J192" s="13">
        <f t="shared" si="11"/>
        <v>1320</v>
      </c>
      <c r="K192" s="14">
        <v>24</v>
      </c>
      <c r="L192" s="15">
        <v>2.5</v>
      </c>
      <c r="M192" s="265">
        <v>43652</v>
      </c>
      <c r="N192" s="14"/>
      <c r="O192" s="6"/>
      <c r="P192" s="6"/>
      <c r="Q192" s="7"/>
      <c r="R192" s="445"/>
      <c r="S192" s="6"/>
      <c r="T192" s="5"/>
      <c r="U192" s="69">
        <f t="shared" si="10"/>
        <v>0</v>
      </c>
      <c r="V192" s="14">
        <v>880</v>
      </c>
      <c r="W192" s="36">
        <v>0</v>
      </c>
      <c r="X192" s="111"/>
      <c r="Y192" s="111"/>
      <c r="Z192" s="407"/>
    </row>
    <row r="193" spans="1:26" x14ac:dyDescent="0.2">
      <c r="A193" s="252">
        <v>43653</v>
      </c>
      <c r="B193" s="3">
        <v>3</v>
      </c>
      <c r="C193" s="3">
        <v>2</v>
      </c>
      <c r="D193" s="248">
        <v>0.25</v>
      </c>
      <c r="E193" s="3">
        <v>7</v>
      </c>
      <c r="F193" s="3">
        <v>10</v>
      </c>
      <c r="G193" s="248"/>
      <c r="H193" s="94">
        <f t="shared" ref="H193:H256" si="12">((B193*12)+C193+D193)*2.75+((E193*12)+F193+G193)*2.75</f>
        <v>363.6875</v>
      </c>
      <c r="I193" s="12">
        <f t="shared" ref="I193:I256" si="13">H193-H192+U192</f>
        <v>22</v>
      </c>
      <c r="J193" s="13">
        <f t="shared" ref="J193:J256" si="14">I193*60</f>
        <v>1320</v>
      </c>
      <c r="K193" s="14">
        <v>24</v>
      </c>
      <c r="L193" s="15">
        <v>2.5</v>
      </c>
      <c r="M193" s="265">
        <v>43653</v>
      </c>
      <c r="N193" s="14"/>
      <c r="O193" s="6"/>
      <c r="P193" s="6"/>
      <c r="Q193" s="7"/>
      <c r="R193" s="445"/>
      <c r="S193" s="6"/>
      <c r="T193" s="5"/>
      <c r="U193" s="69">
        <f t="shared" ref="U193:U256" si="15">(((O193*12)+P193+Q193)-((R193*12)+S193+T193))*2.75</f>
        <v>0</v>
      </c>
      <c r="V193" s="14">
        <v>890</v>
      </c>
      <c r="W193" s="36">
        <v>0</v>
      </c>
      <c r="X193" s="111"/>
      <c r="Y193" s="111"/>
      <c r="Z193" s="407"/>
    </row>
    <row r="194" spans="1:26" x14ac:dyDescent="0.2">
      <c r="A194" s="252">
        <v>43654</v>
      </c>
      <c r="B194" s="3">
        <v>3</v>
      </c>
      <c r="C194" s="3">
        <v>10</v>
      </c>
      <c r="D194" s="248">
        <v>0.25</v>
      </c>
      <c r="E194" s="3">
        <v>8</v>
      </c>
      <c r="F194" s="3">
        <v>0</v>
      </c>
      <c r="G194" s="248">
        <v>0.5</v>
      </c>
      <c r="H194" s="94">
        <f t="shared" si="12"/>
        <v>392.5625</v>
      </c>
      <c r="I194" s="12">
        <f t="shared" si="13"/>
        <v>28.875</v>
      </c>
      <c r="J194" s="13">
        <f t="shared" si="14"/>
        <v>1732.5</v>
      </c>
      <c r="K194" s="14">
        <v>24</v>
      </c>
      <c r="L194" s="15">
        <v>2.4</v>
      </c>
      <c r="M194" s="265">
        <v>43654</v>
      </c>
      <c r="N194" s="14"/>
      <c r="O194" s="6"/>
      <c r="P194" s="6"/>
      <c r="Q194" s="7"/>
      <c r="R194" s="445"/>
      <c r="S194" s="6"/>
      <c r="T194" s="5"/>
      <c r="U194" s="69">
        <f t="shared" si="15"/>
        <v>0</v>
      </c>
      <c r="V194" s="14">
        <v>800</v>
      </c>
      <c r="W194" s="36">
        <v>0</v>
      </c>
      <c r="X194" s="111"/>
      <c r="Y194" s="111"/>
      <c r="Z194" s="407"/>
    </row>
    <row r="195" spans="1:26" x14ac:dyDescent="0.2">
      <c r="A195" s="252">
        <v>43655</v>
      </c>
      <c r="B195" s="3">
        <v>4</v>
      </c>
      <c r="C195" s="3">
        <v>6</v>
      </c>
      <c r="D195" s="248">
        <v>0.25</v>
      </c>
      <c r="E195" s="3">
        <v>8</v>
      </c>
      <c r="F195" s="3">
        <v>0</v>
      </c>
      <c r="G195" s="248">
        <v>0.5</v>
      </c>
      <c r="H195" s="94">
        <f t="shared" si="12"/>
        <v>414.5625</v>
      </c>
      <c r="I195" s="12">
        <f t="shared" si="13"/>
        <v>22</v>
      </c>
      <c r="J195" s="13">
        <f t="shared" si="14"/>
        <v>1320</v>
      </c>
      <c r="K195" s="14">
        <v>24</v>
      </c>
      <c r="L195" s="15">
        <v>2.2999999999999998</v>
      </c>
      <c r="M195" s="265">
        <v>43655</v>
      </c>
      <c r="N195" s="14">
        <v>12923611</v>
      </c>
      <c r="O195" s="6">
        <v>8</v>
      </c>
      <c r="P195" s="6">
        <v>0</v>
      </c>
      <c r="Q195" s="7">
        <v>0.5</v>
      </c>
      <c r="R195" s="445">
        <v>3</v>
      </c>
      <c r="S195" s="6">
        <v>0</v>
      </c>
      <c r="T195" s="5">
        <v>0.25</v>
      </c>
      <c r="U195" s="69">
        <f t="shared" si="15"/>
        <v>165.6875</v>
      </c>
      <c r="V195" s="14">
        <v>670</v>
      </c>
      <c r="W195" s="36">
        <v>0</v>
      </c>
      <c r="X195" s="111"/>
      <c r="Y195" s="111"/>
      <c r="Z195" s="407" t="s">
        <v>48</v>
      </c>
    </row>
    <row r="196" spans="1:26" x14ac:dyDescent="0.2">
      <c r="A196" s="252">
        <v>43656</v>
      </c>
      <c r="B196" s="3">
        <v>5</v>
      </c>
      <c r="C196" s="3">
        <v>3</v>
      </c>
      <c r="D196" s="248"/>
      <c r="E196" s="3">
        <v>3</v>
      </c>
      <c r="F196" s="3">
        <v>0</v>
      </c>
      <c r="G196" s="248">
        <v>0.25</v>
      </c>
      <c r="H196" s="94">
        <f t="shared" si="12"/>
        <v>272.9375</v>
      </c>
      <c r="I196" s="12">
        <f t="shared" si="13"/>
        <v>24.0625</v>
      </c>
      <c r="J196" s="13">
        <f t="shared" si="14"/>
        <v>1443.75</v>
      </c>
      <c r="K196" s="14">
        <v>24</v>
      </c>
      <c r="L196" s="15">
        <v>2.4</v>
      </c>
      <c r="M196" s="265">
        <v>43656</v>
      </c>
      <c r="N196" s="14"/>
      <c r="O196" s="6"/>
      <c r="P196" s="6"/>
      <c r="Q196" s="7"/>
      <c r="R196" s="445"/>
      <c r="S196" s="6"/>
      <c r="T196" s="5"/>
      <c r="U196" s="69">
        <f t="shared" si="15"/>
        <v>0</v>
      </c>
      <c r="V196" s="14">
        <v>820</v>
      </c>
      <c r="W196" s="36">
        <v>0</v>
      </c>
      <c r="X196" s="111"/>
      <c r="Y196" s="111"/>
      <c r="Z196" s="407"/>
    </row>
    <row r="197" spans="1:26" x14ac:dyDescent="0.2">
      <c r="A197" s="252">
        <v>43657</v>
      </c>
      <c r="B197" s="3">
        <v>5</v>
      </c>
      <c r="C197" s="3">
        <v>11</v>
      </c>
      <c r="D197" s="248"/>
      <c r="E197" s="3">
        <v>3</v>
      </c>
      <c r="F197" s="3">
        <v>0</v>
      </c>
      <c r="G197" s="248">
        <v>0.25</v>
      </c>
      <c r="H197" s="94">
        <f t="shared" si="12"/>
        <v>294.9375</v>
      </c>
      <c r="I197" s="12">
        <f t="shared" si="13"/>
        <v>22</v>
      </c>
      <c r="J197" s="13">
        <f t="shared" si="14"/>
        <v>1320</v>
      </c>
      <c r="K197" s="14">
        <v>24</v>
      </c>
      <c r="L197" s="15">
        <v>2.5</v>
      </c>
      <c r="M197" s="265">
        <v>43657</v>
      </c>
      <c r="N197" s="14"/>
      <c r="O197" s="6"/>
      <c r="P197" s="6"/>
      <c r="Q197" s="7"/>
      <c r="R197" s="445"/>
      <c r="S197" s="6"/>
      <c r="T197" s="5"/>
      <c r="U197" s="69">
        <f t="shared" si="15"/>
        <v>0</v>
      </c>
      <c r="V197" s="14">
        <v>870</v>
      </c>
      <c r="W197" s="36">
        <v>0</v>
      </c>
      <c r="X197" s="111"/>
      <c r="Y197" s="111"/>
      <c r="Z197" s="407"/>
    </row>
    <row r="198" spans="1:26" x14ac:dyDescent="0.2">
      <c r="A198" s="252">
        <v>43658</v>
      </c>
      <c r="B198" s="3">
        <v>6</v>
      </c>
      <c r="C198" s="3">
        <v>7</v>
      </c>
      <c r="D198" s="248"/>
      <c r="E198" s="3">
        <v>3</v>
      </c>
      <c r="F198" s="3">
        <v>0</v>
      </c>
      <c r="G198" s="248">
        <v>0.25</v>
      </c>
      <c r="H198" s="94">
        <f t="shared" si="12"/>
        <v>316.9375</v>
      </c>
      <c r="I198" s="12">
        <f t="shared" si="13"/>
        <v>22</v>
      </c>
      <c r="J198" s="13">
        <f t="shared" si="14"/>
        <v>1320</v>
      </c>
      <c r="K198" s="14">
        <v>24</v>
      </c>
      <c r="L198" s="15">
        <v>2.4</v>
      </c>
      <c r="M198" s="265">
        <v>43658</v>
      </c>
      <c r="N198" s="14"/>
      <c r="O198" s="6"/>
      <c r="P198" s="6"/>
      <c r="Q198" s="7"/>
      <c r="R198" s="445"/>
      <c r="S198" s="6"/>
      <c r="T198" s="5"/>
      <c r="U198" s="69">
        <f t="shared" si="15"/>
        <v>0</v>
      </c>
      <c r="V198" s="14">
        <v>920</v>
      </c>
      <c r="W198" s="36">
        <v>0</v>
      </c>
      <c r="X198" s="111"/>
      <c r="Y198" s="111"/>
      <c r="Z198" s="407"/>
    </row>
    <row r="199" spans="1:26" x14ac:dyDescent="0.2">
      <c r="A199" s="252">
        <v>43659</v>
      </c>
      <c r="B199" s="3">
        <v>7</v>
      </c>
      <c r="C199" s="3">
        <v>3</v>
      </c>
      <c r="D199" s="248"/>
      <c r="E199" s="3">
        <v>3</v>
      </c>
      <c r="F199" s="3">
        <v>0</v>
      </c>
      <c r="G199" s="248">
        <v>0.25</v>
      </c>
      <c r="H199" s="94">
        <f t="shared" si="12"/>
        <v>338.9375</v>
      </c>
      <c r="I199" s="12">
        <f t="shared" si="13"/>
        <v>22</v>
      </c>
      <c r="J199" s="13">
        <f t="shared" si="14"/>
        <v>1320</v>
      </c>
      <c r="K199" s="14">
        <v>24</v>
      </c>
      <c r="L199" s="15">
        <v>2.4</v>
      </c>
      <c r="M199" s="265">
        <v>43659</v>
      </c>
      <c r="N199" s="14"/>
      <c r="O199" s="6"/>
      <c r="P199" s="6"/>
      <c r="Q199" s="7"/>
      <c r="R199" s="445"/>
      <c r="S199" s="6"/>
      <c r="T199" s="5"/>
      <c r="U199" s="69">
        <f t="shared" si="15"/>
        <v>0</v>
      </c>
      <c r="V199" s="14">
        <v>870</v>
      </c>
      <c r="W199" s="36">
        <v>0</v>
      </c>
      <c r="X199" s="111"/>
      <c r="Y199" s="111"/>
      <c r="Z199" s="407"/>
    </row>
    <row r="200" spans="1:26" x14ac:dyDescent="0.2">
      <c r="A200" s="252">
        <v>43660</v>
      </c>
      <c r="B200" s="3">
        <v>7</v>
      </c>
      <c r="C200" s="3">
        <v>11</v>
      </c>
      <c r="D200" s="248"/>
      <c r="E200" s="3">
        <v>3</v>
      </c>
      <c r="F200" s="3">
        <v>0</v>
      </c>
      <c r="G200" s="248">
        <v>0.25</v>
      </c>
      <c r="H200" s="94">
        <f t="shared" si="12"/>
        <v>360.9375</v>
      </c>
      <c r="I200" s="12">
        <f t="shared" si="13"/>
        <v>22</v>
      </c>
      <c r="J200" s="13">
        <f t="shared" si="14"/>
        <v>1320</v>
      </c>
      <c r="K200" s="14">
        <v>24</v>
      </c>
      <c r="L200" s="15">
        <v>2.4</v>
      </c>
      <c r="M200" s="265">
        <v>43660</v>
      </c>
      <c r="N200" s="14"/>
      <c r="O200" s="6"/>
      <c r="P200" s="6"/>
      <c r="Q200" s="7"/>
      <c r="R200" s="445"/>
      <c r="S200" s="6"/>
      <c r="T200" s="5"/>
      <c r="U200" s="69">
        <f t="shared" si="15"/>
        <v>0</v>
      </c>
      <c r="V200" s="14">
        <v>870</v>
      </c>
      <c r="W200" s="36">
        <v>0</v>
      </c>
      <c r="X200" s="111"/>
      <c r="Y200" s="111"/>
      <c r="Z200" s="407"/>
    </row>
    <row r="201" spans="1:26" x14ac:dyDescent="0.2">
      <c r="A201" s="252">
        <v>43661</v>
      </c>
      <c r="B201" s="3">
        <v>8</v>
      </c>
      <c r="C201" s="3">
        <v>4</v>
      </c>
      <c r="D201" s="248"/>
      <c r="E201" s="3">
        <v>3</v>
      </c>
      <c r="F201" s="3">
        <v>4</v>
      </c>
      <c r="G201" s="248"/>
      <c r="H201" s="94">
        <f t="shared" si="12"/>
        <v>385</v>
      </c>
      <c r="I201" s="12">
        <f t="shared" si="13"/>
        <v>24.0625</v>
      </c>
      <c r="J201" s="13">
        <f t="shared" si="14"/>
        <v>1443.75</v>
      </c>
      <c r="K201" s="14">
        <v>24</v>
      </c>
      <c r="L201" s="15">
        <v>2.2000000000000002</v>
      </c>
      <c r="M201" s="265">
        <v>43661</v>
      </c>
      <c r="N201" s="14"/>
      <c r="O201" s="6"/>
      <c r="P201" s="6"/>
      <c r="Q201" s="7"/>
      <c r="R201" s="445"/>
      <c r="S201" s="6"/>
      <c r="T201" s="5"/>
      <c r="U201" s="69">
        <f t="shared" si="15"/>
        <v>0</v>
      </c>
      <c r="V201" s="14">
        <v>920</v>
      </c>
      <c r="W201" s="36">
        <v>0</v>
      </c>
      <c r="X201" s="111"/>
      <c r="Y201" s="111"/>
      <c r="Z201" s="407" t="s">
        <v>49</v>
      </c>
    </row>
    <row r="202" spans="1:26" x14ac:dyDescent="0.2">
      <c r="A202" s="252">
        <v>43662</v>
      </c>
      <c r="B202" s="3">
        <v>8</v>
      </c>
      <c r="C202" s="3">
        <v>4</v>
      </c>
      <c r="D202" s="248"/>
      <c r="E202" s="3">
        <v>3</v>
      </c>
      <c r="F202" s="3">
        <v>6</v>
      </c>
      <c r="G202" s="248"/>
      <c r="H202" s="94">
        <f t="shared" si="12"/>
        <v>390.5</v>
      </c>
      <c r="I202" s="12">
        <f t="shared" si="13"/>
        <v>5.5</v>
      </c>
      <c r="J202" s="13">
        <f t="shared" si="14"/>
        <v>330</v>
      </c>
      <c r="K202" s="14">
        <v>24</v>
      </c>
      <c r="L202" s="15">
        <v>7.9</v>
      </c>
      <c r="M202" s="265">
        <v>43662</v>
      </c>
      <c r="N202" s="14"/>
      <c r="O202" s="6"/>
      <c r="P202" s="6"/>
      <c r="Q202" s="7"/>
      <c r="R202" s="445"/>
      <c r="S202" s="6"/>
      <c r="T202" s="5"/>
      <c r="U202" s="69">
        <f t="shared" si="15"/>
        <v>0</v>
      </c>
      <c r="V202" s="14">
        <v>920</v>
      </c>
      <c r="W202" s="36">
        <v>0</v>
      </c>
      <c r="X202" s="111"/>
      <c r="Y202" s="111"/>
      <c r="Z202" s="407" t="s">
        <v>50</v>
      </c>
    </row>
    <row r="203" spans="1:26" x14ac:dyDescent="0.2">
      <c r="A203" s="252">
        <v>43663</v>
      </c>
      <c r="B203" s="3">
        <v>8</v>
      </c>
      <c r="C203" s="3">
        <v>4</v>
      </c>
      <c r="D203" s="248"/>
      <c r="E203" s="3">
        <v>4</v>
      </c>
      <c r="F203" s="3">
        <v>2</v>
      </c>
      <c r="G203" s="248"/>
      <c r="H203" s="94">
        <f t="shared" si="12"/>
        <v>412.5</v>
      </c>
      <c r="I203" s="12">
        <f t="shared" si="13"/>
        <v>22</v>
      </c>
      <c r="J203" s="13">
        <f t="shared" si="14"/>
        <v>1320</v>
      </c>
      <c r="K203" s="14">
        <v>20</v>
      </c>
      <c r="L203" s="15">
        <v>4.4000000000000004</v>
      </c>
      <c r="M203" s="265">
        <v>43663</v>
      </c>
      <c r="N203" s="14">
        <v>12929820</v>
      </c>
      <c r="O203" s="6">
        <v>8</v>
      </c>
      <c r="P203" s="6">
        <v>4</v>
      </c>
      <c r="Q203" s="7"/>
      <c r="R203" s="445">
        <v>3</v>
      </c>
      <c r="S203" s="6">
        <v>2</v>
      </c>
      <c r="T203" s="5">
        <v>0.75</v>
      </c>
      <c r="U203" s="69">
        <f t="shared" si="15"/>
        <v>168.4375</v>
      </c>
      <c r="V203" s="14">
        <v>100</v>
      </c>
      <c r="W203" s="36">
        <v>0</v>
      </c>
      <c r="X203" s="111"/>
      <c r="Y203" s="111"/>
      <c r="Z203" s="407" t="s">
        <v>51</v>
      </c>
    </row>
    <row r="204" spans="1:26" x14ac:dyDescent="0.2">
      <c r="A204" s="252">
        <v>43664</v>
      </c>
      <c r="B204" s="3">
        <v>3</v>
      </c>
      <c r="C204" s="3">
        <v>2</v>
      </c>
      <c r="D204" s="248">
        <v>0.75</v>
      </c>
      <c r="E204" s="3">
        <v>4</v>
      </c>
      <c r="F204" s="3">
        <v>10</v>
      </c>
      <c r="G204" s="248"/>
      <c r="H204" s="94">
        <f t="shared" si="12"/>
        <v>266.0625</v>
      </c>
      <c r="I204" s="12">
        <f t="shared" si="13"/>
        <v>22</v>
      </c>
      <c r="J204" s="13">
        <f t="shared" si="14"/>
        <v>1320</v>
      </c>
      <c r="K204" s="14">
        <v>24</v>
      </c>
      <c r="L204" s="15">
        <v>2.2000000000000002</v>
      </c>
      <c r="M204" s="265">
        <v>43664</v>
      </c>
      <c r="N204" s="14"/>
      <c r="O204" s="6"/>
      <c r="P204" s="6"/>
      <c r="Q204" s="7"/>
      <c r="R204" s="445"/>
      <c r="S204" s="6"/>
      <c r="T204" s="5"/>
      <c r="U204" s="69">
        <f t="shared" si="15"/>
        <v>0</v>
      </c>
      <c r="V204" s="14">
        <v>110</v>
      </c>
      <c r="W204" s="36">
        <v>0</v>
      </c>
      <c r="X204" s="111"/>
      <c r="Y204" s="111"/>
      <c r="Z204" s="407"/>
    </row>
    <row r="205" spans="1:26" x14ac:dyDescent="0.2">
      <c r="A205" s="252">
        <v>43665</v>
      </c>
      <c r="B205" s="3">
        <v>3</v>
      </c>
      <c r="C205" s="3">
        <v>2</v>
      </c>
      <c r="D205" s="248">
        <v>0.75</v>
      </c>
      <c r="E205" s="3">
        <v>5</v>
      </c>
      <c r="F205" s="3">
        <v>7</v>
      </c>
      <c r="G205" s="248"/>
      <c r="H205" s="94">
        <f t="shared" si="12"/>
        <v>290.8125</v>
      </c>
      <c r="I205" s="12">
        <f t="shared" si="13"/>
        <v>24.75</v>
      </c>
      <c r="J205" s="13">
        <f t="shared" si="14"/>
        <v>1485</v>
      </c>
      <c r="K205" s="14">
        <v>24</v>
      </c>
      <c r="L205" s="15">
        <v>2.2000000000000002</v>
      </c>
      <c r="M205" s="265">
        <v>43665</v>
      </c>
      <c r="N205" s="14"/>
      <c r="O205" s="6"/>
      <c r="P205" s="6"/>
      <c r="Q205" s="7"/>
      <c r="R205" s="445"/>
      <c r="S205" s="6"/>
      <c r="T205" s="5"/>
      <c r="U205" s="69">
        <f t="shared" si="15"/>
        <v>0</v>
      </c>
      <c r="V205" s="14">
        <v>125</v>
      </c>
      <c r="W205" s="36">
        <v>0</v>
      </c>
      <c r="X205" s="111"/>
      <c r="Y205" s="111"/>
      <c r="Z205" s="407"/>
    </row>
    <row r="206" spans="1:26" x14ac:dyDescent="0.2">
      <c r="A206" s="252">
        <v>43666</v>
      </c>
      <c r="B206" s="3">
        <v>3</v>
      </c>
      <c r="C206" s="3">
        <v>2</v>
      </c>
      <c r="D206" s="248">
        <v>0.75</v>
      </c>
      <c r="E206" s="3">
        <v>6</v>
      </c>
      <c r="F206" s="3">
        <v>3</v>
      </c>
      <c r="G206" s="248"/>
      <c r="H206" s="94">
        <f t="shared" si="12"/>
        <v>312.8125</v>
      </c>
      <c r="I206" s="12">
        <f t="shared" si="13"/>
        <v>22</v>
      </c>
      <c r="J206" s="13">
        <f t="shared" si="14"/>
        <v>1320</v>
      </c>
      <c r="K206" s="14">
        <v>24</v>
      </c>
      <c r="L206" s="15">
        <v>2.2000000000000002</v>
      </c>
      <c r="M206" s="265">
        <v>43666</v>
      </c>
      <c r="N206" s="14"/>
      <c r="O206" s="6"/>
      <c r="P206" s="6"/>
      <c r="Q206" s="7"/>
      <c r="R206" s="445"/>
      <c r="S206" s="6"/>
      <c r="T206" s="5"/>
      <c r="U206" s="69">
        <f t="shared" si="15"/>
        <v>0</v>
      </c>
      <c r="V206" s="14">
        <v>150</v>
      </c>
      <c r="W206" s="36">
        <v>0</v>
      </c>
      <c r="X206" s="111"/>
      <c r="Y206" s="111"/>
      <c r="Z206" s="407"/>
    </row>
    <row r="207" spans="1:26" x14ac:dyDescent="0.2">
      <c r="A207" s="252">
        <v>43667</v>
      </c>
      <c r="B207" s="3">
        <v>3</v>
      </c>
      <c r="C207" s="3">
        <v>2</v>
      </c>
      <c r="D207" s="248">
        <v>0.75</v>
      </c>
      <c r="E207" s="3">
        <v>6</v>
      </c>
      <c r="F207" s="3">
        <v>11</v>
      </c>
      <c r="G207" s="248"/>
      <c r="H207" s="94">
        <f t="shared" si="12"/>
        <v>334.8125</v>
      </c>
      <c r="I207" s="12">
        <f t="shared" si="13"/>
        <v>22</v>
      </c>
      <c r="J207" s="13">
        <f t="shared" si="14"/>
        <v>1320</v>
      </c>
      <c r="K207" s="14">
        <v>24</v>
      </c>
      <c r="L207" s="15">
        <v>2.1</v>
      </c>
      <c r="M207" s="265">
        <v>43667</v>
      </c>
      <c r="N207" s="14"/>
      <c r="O207" s="6"/>
      <c r="P207" s="6"/>
      <c r="Q207" s="7"/>
      <c r="R207" s="445"/>
      <c r="S207" s="6"/>
      <c r="T207" s="5"/>
      <c r="U207" s="69">
        <f t="shared" si="15"/>
        <v>0</v>
      </c>
      <c r="V207" s="14">
        <v>160</v>
      </c>
      <c r="W207" s="36">
        <v>0</v>
      </c>
      <c r="X207" s="111"/>
      <c r="Y207" s="111"/>
      <c r="Z207" s="407"/>
    </row>
    <row r="208" spans="1:26" x14ac:dyDescent="0.2">
      <c r="A208" s="252">
        <v>43668</v>
      </c>
      <c r="B208" s="3">
        <v>3</v>
      </c>
      <c r="C208" s="3">
        <v>2</v>
      </c>
      <c r="D208" s="248">
        <v>0.75</v>
      </c>
      <c r="E208" s="3">
        <v>7</v>
      </c>
      <c r="F208" s="3">
        <v>7</v>
      </c>
      <c r="G208" s="248"/>
      <c r="H208" s="94">
        <f t="shared" si="12"/>
        <v>356.8125</v>
      </c>
      <c r="I208" s="12">
        <f t="shared" si="13"/>
        <v>22</v>
      </c>
      <c r="J208" s="13">
        <f t="shared" si="14"/>
        <v>1320</v>
      </c>
      <c r="K208" s="14">
        <v>24</v>
      </c>
      <c r="L208" s="15">
        <v>2.2000000000000002</v>
      </c>
      <c r="M208" s="265">
        <v>43668</v>
      </c>
      <c r="N208" s="14"/>
      <c r="O208" s="6"/>
      <c r="P208" s="6"/>
      <c r="Q208" s="7"/>
      <c r="R208" s="445"/>
      <c r="S208" s="6"/>
      <c r="T208" s="5"/>
      <c r="U208" s="69">
        <f t="shared" si="15"/>
        <v>0</v>
      </c>
      <c r="V208" s="14">
        <v>170</v>
      </c>
      <c r="W208" s="36">
        <v>0</v>
      </c>
      <c r="X208" s="111"/>
      <c r="Y208" s="111"/>
      <c r="Z208" s="407"/>
    </row>
    <row r="209" spans="1:26" x14ac:dyDescent="0.2">
      <c r="A209" s="252">
        <v>43669</v>
      </c>
      <c r="B209" s="3">
        <v>3</v>
      </c>
      <c r="C209" s="3">
        <v>2</v>
      </c>
      <c r="D209" s="248">
        <v>0.75</v>
      </c>
      <c r="E209" s="3">
        <v>8</v>
      </c>
      <c r="F209" s="3">
        <v>2</v>
      </c>
      <c r="G209" s="248"/>
      <c r="H209" s="94">
        <f t="shared" si="12"/>
        <v>376.0625</v>
      </c>
      <c r="I209" s="12">
        <f t="shared" si="13"/>
        <v>19.25</v>
      </c>
      <c r="J209" s="13">
        <f t="shared" si="14"/>
        <v>1155</v>
      </c>
      <c r="K209" s="14">
        <v>20</v>
      </c>
      <c r="L209" s="15">
        <v>11.6</v>
      </c>
      <c r="M209" s="265">
        <v>43669</v>
      </c>
      <c r="N209" s="14"/>
      <c r="O209" s="6"/>
      <c r="P209" s="6"/>
      <c r="Q209" s="7"/>
      <c r="R209" s="445"/>
      <c r="S209" s="6"/>
      <c r="T209" s="5"/>
      <c r="U209" s="69">
        <f t="shared" si="15"/>
        <v>0</v>
      </c>
      <c r="V209" s="14">
        <v>170</v>
      </c>
      <c r="W209" s="36">
        <v>0</v>
      </c>
      <c r="X209" s="111"/>
      <c r="Y209" s="111"/>
      <c r="Z209" s="407" t="s">
        <v>52</v>
      </c>
    </row>
    <row r="210" spans="1:26" x14ac:dyDescent="0.2">
      <c r="A210" s="252">
        <v>43670</v>
      </c>
      <c r="B210" s="3">
        <v>3</v>
      </c>
      <c r="C210" s="3">
        <v>9</v>
      </c>
      <c r="D210" s="248"/>
      <c r="E210" s="3">
        <v>8</v>
      </c>
      <c r="F210" s="3">
        <v>6</v>
      </c>
      <c r="G210" s="248">
        <v>0.5</v>
      </c>
      <c r="H210" s="94">
        <f t="shared" si="12"/>
        <v>405.625</v>
      </c>
      <c r="I210" s="12">
        <f t="shared" si="13"/>
        <v>29.5625</v>
      </c>
      <c r="J210" s="13">
        <f t="shared" si="14"/>
        <v>1773.75</v>
      </c>
      <c r="K210" s="14">
        <v>24</v>
      </c>
      <c r="L210" s="15">
        <v>2.1</v>
      </c>
      <c r="M210" s="265">
        <v>43670</v>
      </c>
      <c r="N210" s="14">
        <v>12936308</v>
      </c>
      <c r="O210" s="6">
        <v>8</v>
      </c>
      <c r="P210" s="6">
        <v>6</v>
      </c>
      <c r="Q210" s="7">
        <v>0.5</v>
      </c>
      <c r="R210" s="445">
        <v>3</v>
      </c>
      <c r="S210" s="6">
        <v>6</v>
      </c>
      <c r="T210" s="5"/>
      <c r="U210" s="69">
        <f t="shared" si="15"/>
        <v>166.375</v>
      </c>
      <c r="V210" s="14">
        <v>175</v>
      </c>
      <c r="W210" s="36">
        <v>0</v>
      </c>
      <c r="X210" s="111"/>
      <c r="Y210" s="111"/>
      <c r="Z210" s="407"/>
    </row>
    <row r="211" spans="1:26" x14ac:dyDescent="0.2">
      <c r="A211" s="252">
        <v>43671</v>
      </c>
      <c r="B211" s="3">
        <v>4</v>
      </c>
      <c r="C211" s="3">
        <v>3</v>
      </c>
      <c r="D211" s="248"/>
      <c r="E211" s="3">
        <v>3</v>
      </c>
      <c r="F211" s="3">
        <v>6</v>
      </c>
      <c r="G211" s="248"/>
      <c r="H211" s="94">
        <f t="shared" si="12"/>
        <v>255.75</v>
      </c>
      <c r="I211" s="12">
        <f t="shared" si="13"/>
        <v>16.5</v>
      </c>
      <c r="J211" s="13">
        <f t="shared" si="14"/>
        <v>990</v>
      </c>
      <c r="K211" s="14">
        <v>24</v>
      </c>
      <c r="L211" s="15">
        <v>2</v>
      </c>
      <c r="M211" s="265">
        <v>43671</v>
      </c>
      <c r="N211" s="14"/>
      <c r="O211" s="6"/>
      <c r="P211" s="6"/>
      <c r="Q211" s="7"/>
      <c r="R211" s="445"/>
      <c r="S211" s="6"/>
      <c r="T211" s="5"/>
      <c r="U211" s="69">
        <f t="shared" si="15"/>
        <v>0</v>
      </c>
      <c r="V211" s="14">
        <v>180</v>
      </c>
      <c r="W211" s="36">
        <v>0</v>
      </c>
      <c r="X211" s="111"/>
      <c r="Y211" s="111"/>
      <c r="Z211" s="407"/>
    </row>
    <row r="212" spans="1:26" x14ac:dyDescent="0.2">
      <c r="A212" s="252">
        <v>43672</v>
      </c>
      <c r="B212" s="3">
        <v>4</v>
      </c>
      <c r="C212" s="3">
        <v>8</v>
      </c>
      <c r="D212" s="248"/>
      <c r="E212" s="3">
        <v>3</v>
      </c>
      <c r="F212" s="3">
        <v>6</v>
      </c>
      <c r="G212" s="248"/>
      <c r="H212" s="94">
        <f t="shared" si="12"/>
        <v>269.5</v>
      </c>
      <c r="I212" s="12">
        <f t="shared" si="13"/>
        <v>13.75</v>
      </c>
      <c r="J212" s="13">
        <f t="shared" si="14"/>
        <v>825</v>
      </c>
      <c r="K212" s="14">
        <v>24</v>
      </c>
      <c r="L212" s="15">
        <v>2</v>
      </c>
      <c r="M212" s="265">
        <v>43672</v>
      </c>
      <c r="N212" s="14"/>
      <c r="O212" s="6"/>
      <c r="P212" s="6"/>
      <c r="Q212" s="7"/>
      <c r="R212" s="445"/>
      <c r="S212" s="6"/>
      <c r="T212" s="5"/>
      <c r="U212" s="69">
        <f t="shared" si="15"/>
        <v>0</v>
      </c>
      <c r="V212" s="14">
        <v>220</v>
      </c>
      <c r="W212" s="36">
        <v>0</v>
      </c>
      <c r="X212" s="111"/>
      <c r="Y212" s="111"/>
      <c r="Z212" s="407" t="s">
        <v>53</v>
      </c>
    </row>
    <row r="213" spans="1:26" x14ac:dyDescent="0.2">
      <c r="A213" s="252">
        <v>43673</v>
      </c>
      <c r="B213" s="3">
        <v>5</v>
      </c>
      <c r="C213" s="3">
        <v>1</v>
      </c>
      <c r="D213" s="248"/>
      <c r="E213" s="3">
        <v>3</v>
      </c>
      <c r="F213" s="3">
        <v>6</v>
      </c>
      <c r="G213" s="248"/>
      <c r="H213" s="94">
        <f t="shared" si="12"/>
        <v>283.25</v>
      </c>
      <c r="I213" s="12">
        <f t="shared" si="13"/>
        <v>13.75</v>
      </c>
      <c r="J213" s="13">
        <f t="shared" si="14"/>
        <v>825</v>
      </c>
      <c r="K213" s="14">
        <v>24</v>
      </c>
      <c r="L213" s="15">
        <v>2</v>
      </c>
      <c r="M213" s="265">
        <v>43673</v>
      </c>
      <c r="N213" s="14"/>
      <c r="O213" s="6"/>
      <c r="P213" s="6"/>
      <c r="Q213" s="7"/>
      <c r="R213" s="445"/>
      <c r="S213" s="6"/>
      <c r="T213" s="5"/>
      <c r="U213" s="69">
        <f t="shared" si="15"/>
        <v>0</v>
      </c>
      <c r="V213" s="14">
        <v>260</v>
      </c>
      <c r="W213" s="36">
        <v>0</v>
      </c>
      <c r="X213" s="111"/>
      <c r="Y213" s="111"/>
      <c r="Z213" s="407"/>
    </row>
    <row r="214" spans="1:26" x14ac:dyDescent="0.2">
      <c r="A214" s="252">
        <v>43674</v>
      </c>
      <c r="B214" s="3">
        <v>5</v>
      </c>
      <c r="C214" s="3">
        <v>6</v>
      </c>
      <c r="D214" s="248"/>
      <c r="E214" s="3">
        <v>3</v>
      </c>
      <c r="F214" s="3">
        <v>6</v>
      </c>
      <c r="G214" s="248"/>
      <c r="H214" s="94">
        <f t="shared" si="12"/>
        <v>297</v>
      </c>
      <c r="I214" s="12">
        <f t="shared" si="13"/>
        <v>13.75</v>
      </c>
      <c r="J214" s="13">
        <f t="shared" si="14"/>
        <v>825</v>
      </c>
      <c r="K214" s="14">
        <v>24</v>
      </c>
      <c r="L214" s="15">
        <v>2</v>
      </c>
      <c r="M214" s="265">
        <v>43674</v>
      </c>
      <c r="N214" s="14"/>
      <c r="O214" s="6"/>
      <c r="P214" s="6"/>
      <c r="Q214" s="7"/>
      <c r="R214" s="445"/>
      <c r="S214" s="6"/>
      <c r="T214" s="5"/>
      <c r="U214" s="69">
        <f t="shared" si="15"/>
        <v>0</v>
      </c>
      <c r="V214" s="14">
        <v>290</v>
      </c>
      <c r="W214" s="36">
        <v>0</v>
      </c>
      <c r="X214" s="111"/>
      <c r="Y214" s="111"/>
      <c r="Z214" s="407"/>
    </row>
    <row r="215" spans="1:26" x14ac:dyDescent="0.2">
      <c r="A215" s="252">
        <v>43675</v>
      </c>
      <c r="B215" s="3">
        <v>5</v>
      </c>
      <c r="C215" s="3">
        <v>11</v>
      </c>
      <c r="D215" s="248"/>
      <c r="E215" s="3">
        <v>3</v>
      </c>
      <c r="F215" s="3">
        <v>6</v>
      </c>
      <c r="G215" s="248"/>
      <c r="H215" s="94">
        <f t="shared" si="12"/>
        <v>310.75</v>
      </c>
      <c r="I215" s="12">
        <f t="shared" si="13"/>
        <v>13.75</v>
      </c>
      <c r="J215" s="13">
        <f t="shared" si="14"/>
        <v>825</v>
      </c>
      <c r="K215" s="14">
        <v>24</v>
      </c>
      <c r="L215" s="15">
        <v>2.1</v>
      </c>
      <c r="M215" s="265">
        <v>43675</v>
      </c>
      <c r="N215" s="14"/>
      <c r="O215" s="6"/>
      <c r="P215" s="6"/>
      <c r="Q215" s="7"/>
      <c r="R215" s="445"/>
      <c r="S215" s="6"/>
      <c r="T215" s="5"/>
      <c r="U215" s="69">
        <f t="shared" si="15"/>
        <v>0</v>
      </c>
      <c r="V215" s="14">
        <v>320</v>
      </c>
      <c r="W215" s="36">
        <v>0</v>
      </c>
      <c r="X215" s="111"/>
      <c r="Y215" s="111"/>
      <c r="Z215" s="407"/>
    </row>
    <row r="216" spans="1:26" x14ac:dyDescent="0.2">
      <c r="A216" s="252">
        <v>43676</v>
      </c>
      <c r="B216" s="3">
        <v>6</v>
      </c>
      <c r="C216" s="3">
        <v>4</v>
      </c>
      <c r="D216" s="248"/>
      <c r="E216" s="3">
        <v>3</v>
      </c>
      <c r="F216" s="3">
        <v>6</v>
      </c>
      <c r="G216" s="248"/>
      <c r="H216" s="94">
        <f t="shared" si="12"/>
        <v>324.5</v>
      </c>
      <c r="I216" s="12">
        <f t="shared" si="13"/>
        <v>13.75</v>
      </c>
      <c r="J216" s="13">
        <f t="shared" si="14"/>
        <v>825</v>
      </c>
      <c r="K216" s="14">
        <v>24</v>
      </c>
      <c r="L216" s="15">
        <v>2.2000000000000002</v>
      </c>
      <c r="M216" s="265">
        <v>43676</v>
      </c>
      <c r="N216" s="14"/>
      <c r="O216" s="6"/>
      <c r="P216" s="6"/>
      <c r="Q216" s="7"/>
      <c r="R216" s="445"/>
      <c r="S216" s="6"/>
      <c r="T216" s="5"/>
      <c r="U216" s="69">
        <f t="shared" si="15"/>
        <v>0</v>
      </c>
      <c r="V216" s="14">
        <v>360</v>
      </c>
      <c r="W216" s="36">
        <v>0</v>
      </c>
      <c r="X216" s="111"/>
      <c r="Y216" s="111"/>
      <c r="Z216" s="407"/>
    </row>
    <row r="217" spans="1:26" ht="13.5" thickBot="1" x14ac:dyDescent="0.25">
      <c r="A217" s="252">
        <v>43677</v>
      </c>
      <c r="B217" s="3">
        <v>6</v>
      </c>
      <c r="C217" s="3">
        <v>10</v>
      </c>
      <c r="D217" s="248"/>
      <c r="E217" s="3">
        <v>3</v>
      </c>
      <c r="F217" s="3">
        <v>6</v>
      </c>
      <c r="G217" s="248"/>
      <c r="H217" s="94">
        <f t="shared" si="12"/>
        <v>341</v>
      </c>
      <c r="I217" s="12">
        <f t="shared" si="13"/>
        <v>16.5</v>
      </c>
      <c r="J217" s="13">
        <f t="shared" si="14"/>
        <v>990</v>
      </c>
      <c r="K217" s="14">
        <v>24</v>
      </c>
      <c r="L217" s="15">
        <v>2.2000000000000002</v>
      </c>
      <c r="M217" s="265">
        <v>43677</v>
      </c>
      <c r="N217" s="14"/>
      <c r="O217" s="6"/>
      <c r="P217" s="6"/>
      <c r="Q217" s="7"/>
      <c r="R217" s="445"/>
      <c r="S217" s="6"/>
      <c r="T217" s="5"/>
      <c r="U217" s="69">
        <f t="shared" si="15"/>
        <v>0</v>
      </c>
      <c r="V217" s="14">
        <v>410</v>
      </c>
      <c r="W217" s="36">
        <v>0</v>
      </c>
      <c r="X217" s="111"/>
      <c r="Y217" s="111"/>
      <c r="Z217" s="407"/>
    </row>
    <row r="218" spans="1:26" x14ac:dyDescent="0.2">
      <c r="A218" s="252">
        <v>43678</v>
      </c>
      <c r="B218" s="280">
        <v>7</v>
      </c>
      <c r="C218" s="280">
        <v>4</v>
      </c>
      <c r="D218" s="353"/>
      <c r="E218" s="280">
        <v>3</v>
      </c>
      <c r="F218" s="280">
        <v>6</v>
      </c>
      <c r="G218" s="323"/>
      <c r="H218" s="291">
        <f t="shared" si="12"/>
        <v>357.5</v>
      </c>
      <c r="I218" s="324">
        <f t="shared" si="13"/>
        <v>16.5</v>
      </c>
      <c r="J218" s="325">
        <f t="shared" si="14"/>
        <v>990</v>
      </c>
      <c r="K218" s="288">
        <v>24</v>
      </c>
      <c r="L218" s="354">
        <v>2.2000000000000002</v>
      </c>
      <c r="M218" s="265">
        <v>43678</v>
      </c>
      <c r="N218" s="288"/>
      <c r="O218" s="327"/>
      <c r="P218" s="327"/>
      <c r="Q218" s="328"/>
      <c r="R218" s="446"/>
      <c r="S218" s="327"/>
      <c r="T218" s="329"/>
      <c r="U218" s="286">
        <f t="shared" si="15"/>
        <v>0</v>
      </c>
      <c r="V218" s="288">
        <v>450</v>
      </c>
      <c r="W218" s="307">
        <v>0</v>
      </c>
      <c r="X218" s="268"/>
      <c r="Y218" s="268"/>
      <c r="Z218" s="411"/>
    </row>
    <row r="219" spans="1:26" x14ac:dyDescent="0.2">
      <c r="A219" s="252">
        <v>43679</v>
      </c>
      <c r="B219" s="91">
        <v>7</v>
      </c>
      <c r="C219" s="91">
        <v>10</v>
      </c>
      <c r="D219" s="244"/>
      <c r="E219" s="91">
        <v>3</v>
      </c>
      <c r="F219" s="91">
        <v>6</v>
      </c>
      <c r="G219" s="244"/>
      <c r="H219" s="94">
        <f t="shared" si="12"/>
        <v>374</v>
      </c>
      <c r="I219" s="201">
        <f t="shared" si="13"/>
        <v>16.5</v>
      </c>
      <c r="J219" s="202">
        <f t="shared" si="14"/>
        <v>990</v>
      </c>
      <c r="K219" s="205">
        <v>24</v>
      </c>
      <c r="L219" s="352">
        <v>2.2000000000000002</v>
      </c>
      <c r="M219" s="265">
        <v>43679</v>
      </c>
      <c r="N219" s="205"/>
      <c r="O219" s="206"/>
      <c r="P219" s="206"/>
      <c r="Q219" s="207"/>
      <c r="R219" s="208"/>
      <c r="S219" s="206"/>
      <c r="T219" s="209"/>
      <c r="U219" s="210">
        <f t="shared" si="15"/>
        <v>0</v>
      </c>
      <c r="V219" s="205">
        <v>490</v>
      </c>
      <c r="W219" s="267">
        <v>0</v>
      </c>
      <c r="X219" s="245"/>
      <c r="Y219" s="245"/>
      <c r="Z219" s="412"/>
    </row>
    <row r="220" spans="1:26" x14ac:dyDescent="0.2">
      <c r="A220" s="252">
        <v>43680</v>
      </c>
      <c r="B220" s="3">
        <v>8</v>
      </c>
      <c r="C220" s="3">
        <v>4</v>
      </c>
      <c r="D220" s="248"/>
      <c r="E220" s="3">
        <v>3</v>
      </c>
      <c r="F220" s="3">
        <v>6</v>
      </c>
      <c r="G220" s="248"/>
      <c r="H220" s="94">
        <f t="shared" si="12"/>
        <v>390.5</v>
      </c>
      <c r="I220" s="12">
        <f t="shared" si="13"/>
        <v>16.5</v>
      </c>
      <c r="J220" s="13">
        <f t="shared" si="14"/>
        <v>990</v>
      </c>
      <c r="K220" s="14">
        <v>24</v>
      </c>
      <c r="L220" s="15">
        <v>2.2000000000000002</v>
      </c>
      <c r="M220" s="265">
        <v>43680</v>
      </c>
      <c r="N220" s="14"/>
      <c r="O220" s="6"/>
      <c r="P220" s="6"/>
      <c r="Q220" s="7"/>
      <c r="R220" s="445"/>
      <c r="S220" s="6"/>
      <c r="T220" s="5"/>
      <c r="U220" s="69">
        <f t="shared" si="15"/>
        <v>0</v>
      </c>
      <c r="V220" s="14">
        <v>520</v>
      </c>
      <c r="W220" s="36">
        <v>0</v>
      </c>
      <c r="X220" s="111"/>
      <c r="Y220" s="111"/>
      <c r="Z220" s="407"/>
    </row>
    <row r="221" spans="1:26" x14ac:dyDescent="0.2">
      <c r="A221" s="252">
        <v>43681</v>
      </c>
      <c r="B221" s="3">
        <v>8</v>
      </c>
      <c r="C221" s="3">
        <v>7</v>
      </c>
      <c r="D221" s="248"/>
      <c r="E221" s="91">
        <v>3</v>
      </c>
      <c r="F221" s="3">
        <v>9</v>
      </c>
      <c r="G221" s="248"/>
      <c r="H221" s="94">
        <f t="shared" si="12"/>
        <v>407</v>
      </c>
      <c r="I221" s="12">
        <f t="shared" si="13"/>
        <v>16.5</v>
      </c>
      <c r="J221" s="13">
        <f t="shared" si="14"/>
        <v>990</v>
      </c>
      <c r="K221" s="14">
        <v>24</v>
      </c>
      <c r="L221" s="15">
        <v>2.2000000000000002</v>
      </c>
      <c r="M221" s="265">
        <v>43681</v>
      </c>
      <c r="N221" s="14"/>
      <c r="O221" s="6"/>
      <c r="P221" s="6"/>
      <c r="Q221" s="7"/>
      <c r="R221" s="445"/>
      <c r="S221" s="6"/>
      <c r="T221" s="5"/>
      <c r="U221" s="69">
        <f t="shared" si="15"/>
        <v>0</v>
      </c>
      <c r="V221" s="14">
        <v>520</v>
      </c>
      <c r="W221" s="36">
        <v>0</v>
      </c>
      <c r="X221" s="111"/>
      <c r="Y221" s="111"/>
      <c r="Z221" s="407" t="s">
        <v>54</v>
      </c>
    </row>
    <row r="222" spans="1:26" x14ac:dyDescent="0.2">
      <c r="A222" s="252">
        <v>43682</v>
      </c>
      <c r="B222" s="3">
        <v>8</v>
      </c>
      <c r="C222" s="3">
        <v>7</v>
      </c>
      <c r="D222" s="248"/>
      <c r="E222" s="3">
        <v>3</v>
      </c>
      <c r="F222" s="3">
        <v>9</v>
      </c>
      <c r="G222" s="248"/>
      <c r="H222" s="94">
        <f t="shared" si="12"/>
        <v>407</v>
      </c>
      <c r="I222" s="12">
        <f t="shared" si="13"/>
        <v>0</v>
      </c>
      <c r="J222" s="13">
        <f t="shared" si="14"/>
        <v>0</v>
      </c>
      <c r="K222" s="14">
        <v>0</v>
      </c>
      <c r="L222" s="15">
        <v>2.2000000000000002</v>
      </c>
      <c r="M222" s="265">
        <v>43682</v>
      </c>
      <c r="N222" s="14"/>
      <c r="O222" s="6"/>
      <c r="P222" s="6"/>
      <c r="Q222" s="7"/>
      <c r="R222" s="445"/>
      <c r="S222" s="6"/>
      <c r="T222" s="5"/>
      <c r="U222" s="69">
        <f t="shared" si="15"/>
        <v>0</v>
      </c>
      <c r="V222" s="14">
        <v>0</v>
      </c>
      <c r="W222" s="36">
        <v>0</v>
      </c>
      <c r="X222" s="111"/>
      <c r="Y222" s="111"/>
      <c r="Z222" s="407" t="s">
        <v>55</v>
      </c>
    </row>
    <row r="223" spans="1:26" x14ac:dyDescent="0.2">
      <c r="A223" s="252">
        <v>43683</v>
      </c>
      <c r="B223" s="3">
        <v>8</v>
      </c>
      <c r="C223" s="3">
        <v>7</v>
      </c>
      <c r="D223" s="248"/>
      <c r="E223" s="91">
        <v>3</v>
      </c>
      <c r="F223" s="3">
        <v>9</v>
      </c>
      <c r="G223" s="248"/>
      <c r="H223" s="94">
        <f t="shared" si="12"/>
        <v>407</v>
      </c>
      <c r="I223" s="12">
        <f t="shared" si="13"/>
        <v>0</v>
      </c>
      <c r="J223" s="13">
        <f t="shared" si="14"/>
        <v>0</v>
      </c>
      <c r="K223" s="14">
        <v>0</v>
      </c>
      <c r="L223" s="15">
        <v>2.2000000000000002</v>
      </c>
      <c r="M223" s="265">
        <v>43683</v>
      </c>
      <c r="N223" s="14"/>
      <c r="O223" s="6"/>
      <c r="P223" s="6"/>
      <c r="Q223" s="7"/>
      <c r="R223" s="445"/>
      <c r="S223" s="6"/>
      <c r="T223" s="5"/>
      <c r="U223" s="69">
        <f t="shared" si="15"/>
        <v>0</v>
      </c>
      <c r="V223" s="14">
        <v>0</v>
      </c>
      <c r="W223" s="36">
        <v>0</v>
      </c>
      <c r="X223" s="111"/>
      <c r="Y223" s="111"/>
      <c r="Z223" s="407" t="s">
        <v>56</v>
      </c>
    </row>
    <row r="224" spans="1:26" x14ac:dyDescent="0.2">
      <c r="A224" s="252">
        <v>43684</v>
      </c>
      <c r="B224" s="3">
        <v>8</v>
      </c>
      <c r="C224" s="3">
        <v>7</v>
      </c>
      <c r="D224" s="248"/>
      <c r="E224" s="3">
        <v>3</v>
      </c>
      <c r="F224" s="3">
        <v>9</v>
      </c>
      <c r="G224" s="248"/>
      <c r="H224" s="94">
        <f t="shared" si="12"/>
        <v>407</v>
      </c>
      <c r="I224" s="12">
        <f t="shared" si="13"/>
        <v>0</v>
      </c>
      <c r="J224" s="13">
        <f t="shared" si="14"/>
        <v>0</v>
      </c>
      <c r="K224" s="14">
        <v>18</v>
      </c>
      <c r="L224" s="15">
        <v>24.8</v>
      </c>
      <c r="M224" s="265">
        <v>43684</v>
      </c>
      <c r="N224" s="14"/>
      <c r="O224" s="6"/>
      <c r="P224" s="6"/>
      <c r="Q224" s="7"/>
      <c r="R224" s="445"/>
      <c r="S224" s="6"/>
      <c r="T224" s="5"/>
      <c r="U224" s="69">
        <f t="shared" si="15"/>
        <v>0</v>
      </c>
      <c r="V224" s="14">
        <v>520</v>
      </c>
      <c r="W224" s="36">
        <v>0</v>
      </c>
      <c r="X224" s="111"/>
      <c r="Y224" s="111"/>
      <c r="Z224" s="407" t="s">
        <v>57</v>
      </c>
    </row>
    <row r="225" spans="1:26" x14ac:dyDescent="0.2">
      <c r="A225" s="252">
        <v>43685</v>
      </c>
      <c r="B225" s="3">
        <v>8</v>
      </c>
      <c r="C225" s="3">
        <v>7</v>
      </c>
      <c r="D225" s="248"/>
      <c r="E225" s="91">
        <v>3</v>
      </c>
      <c r="F225" s="3">
        <v>9</v>
      </c>
      <c r="G225" s="248"/>
      <c r="H225" s="94">
        <f t="shared" si="12"/>
        <v>407</v>
      </c>
      <c r="I225" s="12">
        <f t="shared" si="13"/>
        <v>0</v>
      </c>
      <c r="J225" s="13">
        <f t="shared" si="14"/>
        <v>0</v>
      </c>
      <c r="K225" s="14">
        <v>24</v>
      </c>
      <c r="L225" s="15">
        <v>2.2000000000000002</v>
      </c>
      <c r="M225" s="265">
        <v>43685</v>
      </c>
      <c r="N225" s="14"/>
      <c r="O225" s="6"/>
      <c r="P225" s="6"/>
      <c r="Q225" s="7"/>
      <c r="R225" s="445"/>
      <c r="S225" s="6"/>
      <c r="T225" s="5"/>
      <c r="U225" s="69">
        <f t="shared" si="15"/>
        <v>0</v>
      </c>
      <c r="V225" s="14">
        <v>540</v>
      </c>
      <c r="W225" s="36">
        <v>0</v>
      </c>
      <c r="X225" s="111"/>
      <c r="Y225" s="111"/>
      <c r="Z225" s="407" t="s">
        <v>58</v>
      </c>
    </row>
    <row r="226" spans="1:26" x14ac:dyDescent="0.2">
      <c r="A226" s="252">
        <v>43686</v>
      </c>
      <c r="B226" s="3">
        <v>8</v>
      </c>
      <c r="C226" s="3">
        <v>7</v>
      </c>
      <c r="D226" s="248"/>
      <c r="E226" s="3">
        <v>3</v>
      </c>
      <c r="F226" s="3">
        <v>9</v>
      </c>
      <c r="G226" s="248"/>
      <c r="H226" s="94">
        <f t="shared" si="12"/>
        <v>407</v>
      </c>
      <c r="I226" s="12">
        <f t="shared" si="13"/>
        <v>0</v>
      </c>
      <c r="J226" s="13">
        <f t="shared" si="14"/>
        <v>0</v>
      </c>
      <c r="K226" s="14">
        <v>24</v>
      </c>
      <c r="L226" s="15">
        <v>2.2000000000000002</v>
      </c>
      <c r="M226" s="265">
        <v>43686</v>
      </c>
      <c r="N226" s="14">
        <v>12949124</v>
      </c>
      <c r="O226" s="6">
        <v>8</v>
      </c>
      <c r="P226" s="6">
        <v>7</v>
      </c>
      <c r="Q226" s="7"/>
      <c r="R226" s="445">
        <v>3</v>
      </c>
      <c r="S226" s="6">
        <v>6</v>
      </c>
      <c r="T226" s="5">
        <v>0.5</v>
      </c>
      <c r="U226" s="69">
        <f t="shared" si="15"/>
        <v>166.375</v>
      </c>
      <c r="V226" s="14">
        <v>540</v>
      </c>
      <c r="W226" s="36">
        <v>0</v>
      </c>
      <c r="X226" s="111"/>
      <c r="Y226" s="111"/>
      <c r="Z226" s="407"/>
    </row>
    <row r="227" spans="1:26" x14ac:dyDescent="0.2">
      <c r="A227" s="252">
        <v>43687</v>
      </c>
      <c r="B227" s="3">
        <v>3</v>
      </c>
      <c r="C227" s="3">
        <v>6</v>
      </c>
      <c r="D227" s="248">
        <v>0.5</v>
      </c>
      <c r="E227" s="91">
        <v>3</v>
      </c>
      <c r="F227" s="3">
        <v>9</v>
      </c>
      <c r="G227" s="248"/>
      <c r="H227" s="94">
        <f t="shared" si="12"/>
        <v>240.625</v>
      </c>
      <c r="I227" s="12">
        <f t="shared" si="13"/>
        <v>0</v>
      </c>
      <c r="J227" s="13">
        <f t="shared" si="14"/>
        <v>0</v>
      </c>
      <c r="K227" s="14">
        <v>24</v>
      </c>
      <c r="L227" s="15">
        <v>2.2000000000000002</v>
      </c>
      <c r="M227" s="265">
        <v>43687</v>
      </c>
      <c r="N227" s="14"/>
      <c r="O227" s="6"/>
      <c r="P227" s="6"/>
      <c r="Q227" s="7"/>
      <c r="R227" s="445"/>
      <c r="S227" s="6"/>
      <c r="T227" s="5"/>
      <c r="U227" s="69">
        <f t="shared" si="15"/>
        <v>0</v>
      </c>
      <c r="V227" s="14">
        <v>540</v>
      </c>
      <c r="W227" s="36">
        <v>0</v>
      </c>
      <c r="X227" s="111"/>
      <c r="Y227" s="111"/>
      <c r="Z227" s="407"/>
    </row>
    <row r="228" spans="1:26" x14ac:dyDescent="0.2">
      <c r="A228" s="252">
        <v>43688</v>
      </c>
      <c r="B228" s="3">
        <v>3</v>
      </c>
      <c r="C228" s="3">
        <v>6</v>
      </c>
      <c r="D228" s="248">
        <v>0.5</v>
      </c>
      <c r="E228" s="3">
        <v>3</v>
      </c>
      <c r="F228" s="3">
        <v>9</v>
      </c>
      <c r="G228" s="248"/>
      <c r="H228" s="94">
        <f t="shared" si="12"/>
        <v>240.625</v>
      </c>
      <c r="I228" s="12">
        <f t="shared" si="13"/>
        <v>0</v>
      </c>
      <c r="J228" s="13">
        <f t="shared" si="14"/>
        <v>0</v>
      </c>
      <c r="K228" s="14">
        <v>24</v>
      </c>
      <c r="L228" s="15">
        <v>2.2000000000000002</v>
      </c>
      <c r="M228" s="265">
        <v>43688</v>
      </c>
      <c r="N228" s="14"/>
      <c r="O228" s="6"/>
      <c r="P228" s="6"/>
      <c r="Q228" s="7"/>
      <c r="R228" s="445"/>
      <c r="S228" s="6"/>
      <c r="T228" s="5"/>
      <c r="U228" s="69">
        <f t="shared" si="15"/>
        <v>0</v>
      </c>
      <c r="V228" s="14">
        <v>540</v>
      </c>
      <c r="W228" s="36">
        <v>0</v>
      </c>
      <c r="X228" s="111"/>
      <c r="Y228" s="111"/>
      <c r="Z228" s="407"/>
    </row>
    <row r="229" spans="1:26" x14ac:dyDescent="0.2">
      <c r="A229" s="252">
        <v>43689</v>
      </c>
      <c r="B229" s="3">
        <v>3</v>
      </c>
      <c r="C229" s="3">
        <v>6</v>
      </c>
      <c r="D229" s="248">
        <v>0.5</v>
      </c>
      <c r="E229" s="91">
        <v>3</v>
      </c>
      <c r="F229" s="3">
        <v>9</v>
      </c>
      <c r="G229" s="248"/>
      <c r="H229" s="94">
        <f t="shared" si="12"/>
        <v>240.625</v>
      </c>
      <c r="I229" s="12">
        <f t="shared" si="13"/>
        <v>0</v>
      </c>
      <c r="J229" s="13">
        <f t="shared" si="14"/>
        <v>0</v>
      </c>
      <c r="K229" s="14">
        <v>0</v>
      </c>
      <c r="L229" s="15">
        <v>2.2000000000000002</v>
      </c>
      <c r="M229" s="265">
        <v>43689</v>
      </c>
      <c r="N229" s="14"/>
      <c r="O229" s="6"/>
      <c r="P229" s="6"/>
      <c r="Q229" s="7"/>
      <c r="R229" s="445"/>
      <c r="S229" s="6"/>
      <c r="T229" s="5"/>
      <c r="U229" s="69">
        <f t="shared" si="15"/>
        <v>0</v>
      </c>
      <c r="V229" s="14">
        <v>500</v>
      </c>
      <c r="W229" s="36">
        <v>0</v>
      </c>
      <c r="X229" s="111"/>
      <c r="Y229" s="111"/>
      <c r="Z229" s="407" t="s">
        <v>59</v>
      </c>
    </row>
    <row r="230" spans="1:26" x14ac:dyDescent="0.2">
      <c r="A230" s="252">
        <v>43690</v>
      </c>
      <c r="B230" s="3">
        <v>3</v>
      </c>
      <c r="C230" s="3">
        <v>6</v>
      </c>
      <c r="D230" s="248">
        <v>0.5</v>
      </c>
      <c r="E230" s="3">
        <v>3</v>
      </c>
      <c r="F230" s="3">
        <v>9</v>
      </c>
      <c r="G230" s="248"/>
      <c r="H230" s="94">
        <f t="shared" si="12"/>
        <v>240.625</v>
      </c>
      <c r="I230" s="12">
        <f t="shared" si="13"/>
        <v>0</v>
      </c>
      <c r="J230" s="13">
        <f t="shared" si="14"/>
        <v>0</v>
      </c>
      <c r="K230" s="14">
        <v>0</v>
      </c>
      <c r="L230" s="15">
        <v>0.7</v>
      </c>
      <c r="M230" s="265">
        <v>43690</v>
      </c>
      <c r="N230" s="14"/>
      <c r="O230" s="6"/>
      <c r="P230" s="6"/>
      <c r="Q230" s="7"/>
      <c r="R230" s="445"/>
      <c r="S230" s="6"/>
      <c r="T230" s="5"/>
      <c r="U230" s="69">
        <f t="shared" si="15"/>
        <v>0</v>
      </c>
      <c r="V230" s="14">
        <v>0</v>
      </c>
      <c r="W230" s="36">
        <v>0</v>
      </c>
      <c r="X230" s="111"/>
      <c r="Y230" s="111"/>
      <c r="Z230" s="407" t="s">
        <v>60</v>
      </c>
    </row>
    <row r="231" spans="1:26" x14ac:dyDescent="0.2">
      <c r="A231" s="252">
        <v>43691</v>
      </c>
      <c r="B231" s="3">
        <v>3</v>
      </c>
      <c r="C231" s="3">
        <v>6</v>
      </c>
      <c r="D231" s="248">
        <v>0.5</v>
      </c>
      <c r="E231" s="91">
        <v>3</v>
      </c>
      <c r="F231" s="3">
        <v>9</v>
      </c>
      <c r="G231" s="248"/>
      <c r="H231" s="94">
        <f t="shared" si="12"/>
        <v>240.625</v>
      </c>
      <c r="I231" s="12">
        <f t="shared" si="13"/>
        <v>0</v>
      </c>
      <c r="J231" s="13">
        <f t="shared" si="14"/>
        <v>0</v>
      </c>
      <c r="K231" s="14">
        <v>0</v>
      </c>
      <c r="L231" s="15">
        <v>0</v>
      </c>
      <c r="M231" s="265">
        <v>43691</v>
      </c>
      <c r="N231" s="14"/>
      <c r="O231" s="6"/>
      <c r="P231" s="6"/>
      <c r="Q231" s="7"/>
      <c r="R231" s="445"/>
      <c r="S231" s="6"/>
      <c r="T231" s="5"/>
      <c r="U231" s="69">
        <f t="shared" si="15"/>
        <v>0</v>
      </c>
      <c r="V231" s="14">
        <v>0</v>
      </c>
      <c r="W231" s="36">
        <v>0</v>
      </c>
      <c r="X231" s="111"/>
      <c r="Y231" s="111"/>
      <c r="Z231" s="407" t="s">
        <v>61</v>
      </c>
    </row>
    <row r="232" spans="1:26" x14ac:dyDescent="0.2">
      <c r="A232" s="252">
        <v>43692</v>
      </c>
      <c r="B232" s="3">
        <v>3</v>
      </c>
      <c r="C232" s="3">
        <v>6</v>
      </c>
      <c r="D232" s="248">
        <v>0.5</v>
      </c>
      <c r="E232" s="3">
        <v>3</v>
      </c>
      <c r="F232" s="3">
        <v>9</v>
      </c>
      <c r="G232" s="248"/>
      <c r="H232" s="94">
        <f t="shared" si="12"/>
        <v>240.625</v>
      </c>
      <c r="I232" s="12">
        <f t="shared" si="13"/>
        <v>0</v>
      </c>
      <c r="J232" s="13">
        <f t="shared" si="14"/>
        <v>0</v>
      </c>
      <c r="K232" s="14">
        <v>24</v>
      </c>
      <c r="L232" s="15">
        <v>43</v>
      </c>
      <c r="M232" s="265">
        <v>43692</v>
      </c>
      <c r="N232" s="14"/>
      <c r="O232" s="6"/>
      <c r="P232" s="6"/>
      <c r="Q232" s="7"/>
      <c r="R232" s="445"/>
      <c r="S232" s="6"/>
      <c r="T232" s="5"/>
      <c r="U232" s="69">
        <f t="shared" si="15"/>
        <v>0</v>
      </c>
      <c r="V232" s="14">
        <v>520</v>
      </c>
      <c r="W232" s="36">
        <v>0</v>
      </c>
      <c r="X232" s="111"/>
      <c r="Y232" s="111"/>
      <c r="Z232" s="407"/>
    </row>
    <row r="233" spans="1:26" x14ac:dyDescent="0.2">
      <c r="A233" s="252">
        <v>43693</v>
      </c>
      <c r="B233" s="3">
        <v>3</v>
      </c>
      <c r="C233" s="3">
        <v>6</v>
      </c>
      <c r="D233" s="248">
        <v>0.5</v>
      </c>
      <c r="E233" s="91">
        <v>3</v>
      </c>
      <c r="F233" s="3">
        <v>9</v>
      </c>
      <c r="G233" s="248"/>
      <c r="H233" s="94">
        <f t="shared" si="12"/>
        <v>240.625</v>
      </c>
      <c r="I233" s="12">
        <f t="shared" si="13"/>
        <v>0</v>
      </c>
      <c r="J233" s="13">
        <f t="shared" si="14"/>
        <v>0</v>
      </c>
      <c r="K233" s="14">
        <v>24</v>
      </c>
      <c r="L233" s="15">
        <v>2.2999999999999998</v>
      </c>
      <c r="M233" s="265">
        <v>43693</v>
      </c>
      <c r="N233" s="14"/>
      <c r="O233" s="6"/>
      <c r="P233" s="6"/>
      <c r="Q233" s="7"/>
      <c r="R233" s="445"/>
      <c r="S233" s="6"/>
      <c r="T233" s="5"/>
      <c r="U233" s="69">
        <f t="shared" si="15"/>
        <v>0</v>
      </c>
      <c r="V233" s="14">
        <v>530</v>
      </c>
      <c r="W233" s="36">
        <v>0</v>
      </c>
      <c r="X233" s="111"/>
      <c r="Y233" s="111"/>
      <c r="Z233" s="407"/>
    </row>
    <row r="234" spans="1:26" x14ac:dyDescent="0.2">
      <c r="A234" s="252">
        <v>43694</v>
      </c>
      <c r="B234" s="3">
        <v>3</v>
      </c>
      <c r="C234" s="3">
        <v>6</v>
      </c>
      <c r="D234" s="248">
        <v>0.5</v>
      </c>
      <c r="E234" s="3">
        <v>3</v>
      </c>
      <c r="F234" s="3">
        <v>11</v>
      </c>
      <c r="G234" s="248"/>
      <c r="H234" s="94">
        <f t="shared" si="12"/>
        <v>246.125</v>
      </c>
      <c r="I234" s="12">
        <f t="shared" si="13"/>
        <v>5.5</v>
      </c>
      <c r="J234" s="13">
        <f t="shared" si="14"/>
        <v>330</v>
      </c>
      <c r="K234" s="14">
        <v>24</v>
      </c>
      <c r="L234" s="15">
        <v>2.2999999999999998</v>
      </c>
      <c r="M234" s="265">
        <v>43694</v>
      </c>
      <c r="N234" s="14"/>
      <c r="O234" s="6"/>
      <c r="P234" s="6"/>
      <c r="Q234" s="7"/>
      <c r="R234" s="445"/>
      <c r="S234" s="6"/>
      <c r="T234" s="5"/>
      <c r="U234" s="69">
        <f t="shared" si="15"/>
        <v>0</v>
      </c>
      <c r="V234" s="14">
        <v>540</v>
      </c>
      <c r="W234" s="36">
        <v>0</v>
      </c>
      <c r="X234" s="111"/>
      <c r="Y234" s="111"/>
      <c r="Z234" s="407" t="s">
        <v>62</v>
      </c>
    </row>
    <row r="235" spans="1:26" x14ac:dyDescent="0.2">
      <c r="A235" s="252">
        <v>43695</v>
      </c>
      <c r="B235" s="3">
        <v>3</v>
      </c>
      <c r="C235" s="3">
        <v>6</v>
      </c>
      <c r="D235" s="248">
        <v>0.5</v>
      </c>
      <c r="E235" s="3">
        <v>4</v>
      </c>
      <c r="F235" s="3">
        <v>5</v>
      </c>
      <c r="G235" s="248"/>
      <c r="H235" s="94">
        <f t="shared" si="12"/>
        <v>262.625</v>
      </c>
      <c r="I235" s="12">
        <f t="shared" si="13"/>
        <v>16.5</v>
      </c>
      <c r="J235" s="13">
        <f t="shared" si="14"/>
        <v>990</v>
      </c>
      <c r="K235" s="14">
        <v>24</v>
      </c>
      <c r="L235" s="15">
        <v>2.2999999999999998</v>
      </c>
      <c r="M235" s="265">
        <v>43695</v>
      </c>
      <c r="N235" s="14"/>
      <c r="O235" s="6"/>
      <c r="P235" s="6"/>
      <c r="Q235" s="7"/>
      <c r="R235" s="445"/>
      <c r="S235" s="6"/>
      <c r="T235" s="5"/>
      <c r="U235" s="69">
        <f t="shared" si="15"/>
        <v>0</v>
      </c>
      <c r="V235" s="14">
        <v>600</v>
      </c>
      <c r="W235" s="36">
        <v>0</v>
      </c>
      <c r="X235" s="111"/>
      <c r="Y235" s="111"/>
      <c r="Z235" s="407"/>
    </row>
    <row r="236" spans="1:26" x14ac:dyDescent="0.2">
      <c r="A236" s="252">
        <v>43696</v>
      </c>
      <c r="B236" s="3">
        <v>3</v>
      </c>
      <c r="C236" s="3">
        <v>6</v>
      </c>
      <c r="D236" s="248">
        <v>0.5</v>
      </c>
      <c r="E236" s="3">
        <v>4</v>
      </c>
      <c r="F236" s="3">
        <v>11</v>
      </c>
      <c r="G236" s="248"/>
      <c r="H236" s="94">
        <f t="shared" si="12"/>
        <v>279.125</v>
      </c>
      <c r="I236" s="12">
        <f t="shared" si="13"/>
        <v>16.5</v>
      </c>
      <c r="J236" s="13">
        <f t="shared" si="14"/>
        <v>990</v>
      </c>
      <c r="K236" s="14">
        <v>24</v>
      </c>
      <c r="L236" s="15">
        <v>2.1</v>
      </c>
      <c r="M236" s="265">
        <v>43696</v>
      </c>
      <c r="N236" s="14"/>
      <c r="O236" s="6"/>
      <c r="P236" s="6"/>
      <c r="Q236" s="7"/>
      <c r="R236" s="445"/>
      <c r="S236" s="6"/>
      <c r="T236" s="5"/>
      <c r="U236" s="69">
        <f t="shared" si="15"/>
        <v>0</v>
      </c>
      <c r="V236" s="14">
        <v>650</v>
      </c>
      <c r="W236" s="36">
        <v>0</v>
      </c>
      <c r="X236" s="111"/>
      <c r="Y236" s="111"/>
      <c r="Z236" s="407"/>
    </row>
    <row r="237" spans="1:26" x14ac:dyDescent="0.2">
      <c r="A237" s="252">
        <v>43697</v>
      </c>
      <c r="B237" s="3">
        <v>3</v>
      </c>
      <c r="C237" s="3">
        <v>6</v>
      </c>
      <c r="D237" s="248">
        <v>0.5</v>
      </c>
      <c r="E237" s="3">
        <v>5</v>
      </c>
      <c r="F237" s="3">
        <v>5</v>
      </c>
      <c r="G237" s="248"/>
      <c r="H237" s="94">
        <f t="shared" si="12"/>
        <v>295.625</v>
      </c>
      <c r="I237" s="12">
        <f t="shared" si="13"/>
        <v>16.5</v>
      </c>
      <c r="J237" s="13">
        <f t="shared" si="14"/>
        <v>990</v>
      </c>
      <c r="K237" s="14">
        <v>24</v>
      </c>
      <c r="L237" s="15">
        <v>2.14</v>
      </c>
      <c r="M237" s="265">
        <v>43697</v>
      </c>
      <c r="N237" s="14"/>
      <c r="O237" s="6"/>
      <c r="P237" s="6"/>
      <c r="Q237" s="7"/>
      <c r="R237" s="445"/>
      <c r="S237" s="6"/>
      <c r="T237" s="5"/>
      <c r="U237" s="69">
        <f t="shared" si="15"/>
        <v>0</v>
      </c>
      <c r="V237" s="14">
        <v>670</v>
      </c>
      <c r="W237" s="36">
        <v>0</v>
      </c>
      <c r="X237" s="111"/>
      <c r="Y237" s="111"/>
      <c r="Z237" s="407"/>
    </row>
    <row r="238" spans="1:26" x14ac:dyDescent="0.2">
      <c r="A238" s="252">
        <v>43698</v>
      </c>
      <c r="B238" s="3">
        <v>3</v>
      </c>
      <c r="C238" s="3">
        <v>6</v>
      </c>
      <c r="D238" s="248">
        <v>0.5</v>
      </c>
      <c r="E238" s="3">
        <v>5</v>
      </c>
      <c r="F238" s="3">
        <v>11</v>
      </c>
      <c r="G238" s="248"/>
      <c r="H238" s="94">
        <f t="shared" si="12"/>
        <v>312.125</v>
      </c>
      <c r="I238" s="12">
        <f t="shared" si="13"/>
        <v>16.5</v>
      </c>
      <c r="J238" s="13">
        <f t="shared" si="14"/>
        <v>990</v>
      </c>
      <c r="K238" s="14">
        <v>24</v>
      </c>
      <c r="L238" s="15">
        <v>2.1</v>
      </c>
      <c r="M238" s="265">
        <v>43698</v>
      </c>
      <c r="N238" s="14"/>
      <c r="O238" s="6"/>
      <c r="P238" s="6"/>
      <c r="Q238" s="7"/>
      <c r="R238" s="445"/>
      <c r="S238" s="6"/>
      <c r="T238" s="5"/>
      <c r="U238" s="69">
        <f t="shared" si="15"/>
        <v>0</v>
      </c>
      <c r="V238" s="14">
        <v>690</v>
      </c>
      <c r="W238" s="36">
        <v>0</v>
      </c>
      <c r="X238" s="111"/>
      <c r="Y238" s="111"/>
      <c r="Z238" s="407"/>
    </row>
    <row r="239" spans="1:26" x14ac:dyDescent="0.2">
      <c r="A239" s="252">
        <v>43699</v>
      </c>
      <c r="B239" s="3">
        <v>3</v>
      </c>
      <c r="C239" s="3">
        <v>6</v>
      </c>
      <c r="D239" s="248">
        <v>0.5</v>
      </c>
      <c r="E239" s="3">
        <v>6</v>
      </c>
      <c r="F239" s="3">
        <v>5</v>
      </c>
      <c r="G239" s="248"/>
      <c r="H239" s="94">
        <f t="shared" si="12"/>
        <v>328.625</v>
      </c>
      <c r="I239" s="12">
        <f t="shared" si="13"/>
        <v>16.5</v>
      </c>
      <c r="J239" s="13">
        <f t="shared" si="14"/>
        <v>990</v>
      </c>
      <c r="K239" s="14">
        <v>24</v>
      </c>
      <c r="L239" s="15">
        <v>2</v>
      </c>
      <c r="M239" s="265">
        <v>43699</v>
      </c>
      <c r="N239" s="14"/>
      <c r="O239" s="6"/>
      <c r="P239" s="6"/>
      <c r="Q239" s="7"/>
      <c r="R239" s="445"/>
      <c r="S239" s="6"/>
      <c r="T239" s="5"/>
      <c r="U239" s="69">
        <f t="shared" si="15"/>
        <v>0</v>
      </c>
      <c r="V239" s="14">
        <v>710</v>
      </c>
      <c r="W239" s="36">
        <v>0</v>
      </c>
      <c r="X239" s="111"/>
      <c r="Y239" s="111"/>
      <c r="Z239" s="407"/>
    </row>
    <row r="240" spans="1:26" x14ac:dyDescent="0.2">
      <c r="A240" s="252">
        <v>43700</v>
      </c>
      <c r="B240" s="3">
        <v>3</v>
      </c>
      <c r="C240" s="3">
        <v>6</v>
      </c>
      <c r="D240" s="248">
        <v>0.5</v>
      </c>
      <c r="E240" s="3">
        <v>6</v>
      </c>
      <c r="F240" s="3">
        <v>11</v>
      </c>
      <c r="G240" s="248"/>
      <c r="H240" s="94">
        <f t="shared" si="12"/>
        <v>345.125</v>
      </c>
      <c r="I240" s="12">
        <f t="shared" si="13"/>
        <v>16.5</v>
      </c>
      <c r="J240" s="13">
        <f t="shared" si="14"/>
        <v>990</v>
      </c>
      <c r="K240" s="14">
        <v>24</v>
      </c>
      <c r="L240" s="15">
        <v>2.2000000000000002</v>
      </c>
      <c r="M240" s="265">
        <v>43700</v>
      </c>
      <c r="N240" s="14"/>
      <c r="O240" s="6"/>
      <c r="P240" s="6"/>
      <c r="Q240" s="7"/>
      <c r="R240" s="445"/>
      <c r="S240" s="6"/>
      <c r="T240" s="5"/>
      <c r="U240" s="69">
        <f t="shared" si="15"/>
        <v>0</v>
      </c>
      <c r="V240" s="14">
        <v>730</v>
      </c>
      <c r="W240" s="36">
        <v>0</v>
      </c>
      <c r="X240" s="111"/>
      <c r="Y240" s="111"/>
      <c r="Z240" s="407"/>
    </row>
    <row r="241" spans="1:26" x14ac:dyDescent="0.2">
      <c r="A241" s="252">
        <v>43701</v>
      </c>
      <c r="B241" s="3">
        <v>3</v>
      </c>
      <c r="C241" s="3">
        <v>6</v>
      </c>
      <c r="D241" s="248">
        <v>0.5</v>
      </c>
      <c r="E241" s="3">
        <v>7</v>
      </c>
      <c r="F241" s="3">
        <v>5</v>
      </c>
      <c r="G241" s="248"/>
      <c r="H241" s="94">
        <f t="shared" si="12"/>
        <v>361.625</v>
      </c>
      <c r="I241" s="12">
        <f t="shared" si="13"/>
        <v>16.5</v>
      </c>
      <c r="J241" s="13">
        <f t="shared" si="14"/>
        <v>990</v>
      </c>
      <c r="K241" s="14">
        <v>24</v>
      </c>
      <c r="L241" s="15">
        <v>2.2000000000000002</v>
      </c>
      <c r="M241" s="265">
        <v>43701</v>
      </c>
      <c r="N241" s="14"/>
      <c r="O241" s="6"/>
      <c r="P241" s="6"/>
      <c r="Q241" s="7"/>
      <c r="R241" s="445"/>
      <c r="S241" s="6"/>
      <c r="T241" s="5"/>
      <c r="U241" s="69">
        <f t="shared" si="15"/>
        <v>0</v>
      </c>
      <c r="V241" s="14">
        <v>750</v>
      </c>
      <c r="W241" s="36">
        <v>0</v>
      </c>
      <c r="X241" s="111"/>
      <c r="Y241" s="111"/>
      <c r="Z241" s="407"/>
    </row>
    <row r="242" spans="1:26" x14ac:dyDescent="0.2">
      <c r="A242" s="252">
        <v>43702</v>
      </c>
      <c r="B242" s="3">
        <v>3</v>
      </c>
      <c r="C242" s="3">
        <v>6</v>
      </c>
      <c r="D242" s="248">
        <v>0.5</v>
      </c>
      <c r="E242" s="3">
        <v>7</v>
      </c>
      <c r="F242" s="3">
        <v>11</v>
      </c>
      <c r="G242" s="248"/>
      <c r="H242" s="94">
        <f t="shared" si="12"/>
        <v>378.125</v>
      </c>
      <c r="I242" s="12">
        <f t="shared" si="13"/>
        <v>16.5</v>
      </c>
      <c r="J242" s="13">
        <f t="shared" si="14"/>
        <v>990</v>
      </c>
      <c r="K242" s="14">
        <v>24</v>
      </c>
      <c r="L242" s="15">
        <v>2.1</v>
      </c>
      <c r="M242" s="265">
        <v>43702</v>
      </c>
      <c r="N242" s="14"/>
      <c r="O242" s="6"/>
      <c r="P242" s="6"/>
      <c r="Q242" s="7"/>
      <c r="R242" s="445"/>
      <c r="S242" s="6"/>
      <c r="T242" s="5"/>
      <c r="U242" s="69">
        <f t="shared" si="15"/>
        <v>0</v>
      </c>
      <c r="V242" s="14">
        <v>770</v>
      </c>
      <c r="W242" s="36">
        <v>0</v>
      </c>
      <c r="X242" s="111"/>
      <c r="Y242" s="111"/>
      <c r="Z242" s="407"/>
    </row>
    <row r="243" spans="1:26" x14ac:dyDescent="0.2">
      <c r="A243" s="252">
        <v>43703</v>
      </c>
      <c r="B243" s="3">
        <v>3</v>
      </c>
      <c r="C243" s="3">
        <v>6</v>
      </c>
      <c r="D243" s="248">
        <v>0.5</v>
      </c>
      <c r="E243" s="3">
        <v>8</v>
      </c>
      <c r="F243" s="3">
        <v>5</v>
      </c>
      <c r="G243" s="248"/>
      <c r="H243" s="94">
        <f t="shared" si="12"/>
        <v>394.625</v>
      </c>
      <c r="I243" s="12">
        <f t="shared" si="13"/>
        <v>16.5</v>
      </c>
      <c r="J243" s="13">
        <f t="shared" si="14"/>
        <v>990</v>
      </c>
      <c r="K243" s="14">
        <v>24</v>
      </c>
      <c r="L243" s="15">
        <v>2.1</v>
      </c>
      <c r="M243" s="265">
        <v>43703</v>
      </c>
      <c r="N243" s="14"/>
      <c r="O243" s="6"/>
      <c r="P243" s="6"/>
      <c r="Q243" s="7"/>
      <c r="R243" s="445"/>
      <c r="S243" s="6"/>
      <c r="T243" s="5"/>
      <c r="U243" s="69">
        <f t="shared" si="15"/>
        <v>0</v>
      </c>
      <c r="V243" s="14">
        <v>790</v>
      </c>
      <c r="W243" s="36">
        <v>0</v>
      </c>
      <c r="X243" s="111"/>
      <c r="Y243" s="111"/>
      <c r="Z243" s="407"/>
    </row>
    <row r="244" spans="1:26" x14ac:dyDescent="0.2">
      <c r="A244" s="252">
        <v>43704</v>
      </c>
      <c r="B244" s="3">
        <v>3</v>
      </c>
      <c r="C244" s="3">
        <v>10</v>
      </c>
      <c r="D244" s="248">
        <v>0.5</v>
      </c>
      <c r="E244" s="3">
        <v>8</v>
      </c>
      <c r="F244" s="3">
        <v>7</v>
      </c>
      <c r="G244" s="248"/>
      <c r="H244" s="94">
        <f t="shared" si="12"/>
        <v>411.125</v>
      </c>
      <c r="I244" s="12">
        <f t="shared" si="13"/>
        <v>16.5</v>
      </c>
      <c r="J244" s="13">
        <f t="shared" si="14"/>
        <v>990</v>
      </c>
      <c r="K244" s="14">
        <v>24</v>
      </c>
      <c r="L244" s="15">
        <v>2.1</v>
      </c>
      <c r="M244" s="265">
        <v>43704</v>
      </c>
      <c r="N244" s="14"/>
      <c r="O244" s="6"/>
      <c r="P244" s="6"/>
      <c r="Q244" s="7"/>
      <c r="R244" s="445"/>
      <c r="S244" s="6"/>
      <c r="T244" s="5"/>
      <c r="U244" s="69">
        <f t="shared" si="15"/>
        <v>0</v>
      </c>
      <c r="V244" s="14">
        <v>810</v>
      </c>
      <c r="W244" s="36">
        <v>0</v>
      </c>
      <c r="X244" s="111"/>
      <c r="Y244" s="111"/>
      <c r="Z244" s="407"/>
    </row>
    <row r="245" spans="1:26" x14ac:dyDescent="0.2">
      <c r="A245" s="252">
        <v>43705</v>
      </c>
      <c r="B245" s="3">
        <v>4</v>
      </c>
      <c r="C245" s="3">
        <v>4</v>
      </c>
      <c r="D245" s="248">
        <v>0.5</v>
      </c>
      <c r="E245" s="3">
        <v>8</v>
      </c>
      <c r="F245" s="3">
        <v>7</v>
      </c>
      <c r="G245" s="248"/>
      <c r="H245" s="94">
        <f t="shared" si="12"/>
        <v>427.625</v>
      </c>
      <c r="I245" s="12">
        <f t="shared" si="13"/>
        <v>16.5</v>
      </c>
      <c r="J245" s="13">
        <f t="shared" si="14"/>
        <v>990</v>
      </c>
      <c r="K245" s="14">
        <v>24</v>
      </c>
      <c r="L245" s="15">
        <v>2.1</v>
      </c>
      <c r="M245" s="265">
        <v>43705</v>
      </c>
      <c r="N245" s="14">
        <v>12965487</v>
      </c>
      <c r="O245" s="6">
        <v>8</v>
      </c>
      <c r="P245" s="6">
        <v>7</v>
      </c>
      <c r="Q245" s="7"/>
      <c r="R245" s="445">
        <v>3</v>
      </c>
      <c r="S245" s="6">
        <v>6</v>
      </c>
      <c r="T245" s="5">
        <v>0.5</v>
      </c>
      <c r="U245" s="69">
        <f t="shared" si="15"/>
        <v>166.375</v>
      </c>
      <c r="V245" s="14">
        <v>830</v>
      </c>
      <c r="W245" s="36">
        <v>0</v>
      </c>
      <c r="X245" s="111"/>
      <c r="Y245" s="111"/>
      <c r="Z245" s="407"/>
    </row>
    <row r="246" spans="1:26" x14ac:dyDescent="0.2">
      <c r="A246" s="252">
        <v>43706</v>
      </c>
      <c r="B246" s="3">
        <v>4</v>
      </c>
      <c r="C246" s="3">
        <v>11</v>
      </c>
      <c r="D246" s="248"/>
      <c r="E246" s="3">
        <v>3</v>
      </c>
      <c r="F246" s="3">
        <v>6</v>
      </c>
      <c r="G246" s="248">
        <v>0.5</v>
      </c>
      <c r="H246" s="94">
        <f t="shared" si="12"/>
        <v>279.125</v>
      </c>
      <c r="I246" s="12">
        <f t="shared" si="13"/>
        <v>17.875</v>
      </c>
      <c r="J246" s="13">
        <f t="shared" si="14"/>
        <v>1072.5</v>
      </c>
      <c r="K246" s="14">
        <v>24</v>
      </c>
      <c r="L246" s="15">
        <v>2.2000000000000002</v>
      </c>
      <c r="M246" s="265">
        <v>43706</v>
      </c>
      <c r="N246" s="14"/>
      <c r="O246" s="6"/>
      <c r="P246" s="6"/>
      <c r="Q246" s="7"/>
      <c r="R246" s="445"/>
      <c r="S246" s="6"/>
      <c r="T246" s="5"/>
      <c r="U246" s="69">
        <f t="shared" si="15"/>
        <v>0</v>
      </c>
      <c r="V246" s="14">
        <v>850</v>
      </c>
      <c r="W246" s="36">
        <v>0</v>
      </c>
      <c r="X246" s="111"/>
      <c r="Y246" s="111"/>
      <c r="Z246" s="407"/>
    </row>
    <row r="247" spans="1:26" x14ac:dyDescent="0.2">
      <c r="A247" s="252">
        <v>43707</v>
      </c>
      <c r="B247" s="3">
        <v>5</v>
      </c>
      <c r="C247" s="3">
        <v>5</v>
      </c>
      <c r="D247" s="248"/>
      <c r="E247" s="3">
        <v>3</v>
      </c>
      <c r="F247" s="3">
        <v>6</v>
      </c>
      <c r="G247" s="248">
        <v>0.5</v>
      </c>
      <c r="H247" s="94">
        <f t="shared" si="12"/>
        <v>295.625</v>
      </c>
      <c r="I247" s="12">
        <f t="shared" si="13"/>
        <v>16.5</v>
      </c>
      <c r="J247" s="13">
        <f t="shared" si="14"/>
        <v>990</v>
      </c>
      <c r="K247" s="14">
        <v>24</v>
      </c>
      <c r="L247" s="15">
        <v>2.1</v>
      </c>
      <c r="M247" s="265">
        <v>43707</v>
      </c>
      <c r="N247" s="14"/>
      <c r="O247" s="6"/>
      <c r="P247" s="6"/>
      <c r="Q247" s="7"/>
      <c r="R247" s="445"/>
      <c r="S247" s="6"/>
      <c r="T247" s="5"/>
      <c r="U247" s="69">
        <f t="shared" si="15"/>
        <v>0</v>
      </c>
      <c r="V247" s="14">
        <v>870</v>
      </c>
      <c r="W247" s="36">
        <v>0</v>
      </c>
      <c r="X247" s="111"/>
      <c r="Y247" s="111"/>
      <c r="Z247" s="407"/>
    </row>
    <row r="248" spans="1:26" x14ac:dyDescent="0.2">
      <c r="A248" s="252">
        <v>43708</v>
      </c>
      <c r="B248" s="3">
        <v>5</v>
      </c>
      <c r="C248" s="3">
        <v>11</v>
      </c>
      <c r="D248" s="248"/>
      <c r="E248" s="3">
        <v>3</v>
      </c>
      <c r="F248" s="3">
        <v>6</v>
      </c>
      <c r="G248" s="248">
        <v>0.5</v>
      </c>
      <c r="H248" s="94">
        <f t="shared" si="12"/>
        <v>312.125</v>
      </c>
      <c r="I248" s="12">
        <f t="shared" si="13"/>
        <v>16.5</v>
      </c>
      <c r="J248" s="13">
        <f t="shared" si="14"/>
        <v>990</v>
      </c>
      <c r="K248" s="14">
        <v>24</v>
      </c>
      <c r="L248" s="15">
        <v>2.1</v>
      </c>
      <c r="M248" s="265">
        <v>43708</v>
      </c>
      <c r="N248" s="14"/>
      <c r="O248" s="6"/>
      <c r="P248" s="6"/>
      <c r="Q248" s="7"/>
      <c r="R248" s="445"/>
      <c r="S248" s="6"/>
      <c r="T248" s="5"/>
      <c r="U248" s="69">
        <f t="shared" si="15"/>
        <v>0</v>
      </c>
      <c r="V248" s="14">
        <v>850</v>
      </c>
      <c r="W248" s="36">
        <v>0</v>
      </c>
      <c r="X248" s="111"/>
      <c r="Y248" s="111"/>
      <c r="Z248" s="407"/>
    </row>
    <row r="249" spans="1:26" x14ac:dyDescent="0.2">
      <c r="A249" s="252">
        <v>43709</v>
      </c>
      <c r="B249" s="280">
        <v>6</v>
      </c>
      <c r="C249" s="280">
        <v>5</v>
      </c>
      <c r="D249" s="353"/>
      <c r="E249" s="280">
        <v>3</v>
      </c>
      <c r="F249" s="280">
        <v>6</v>
      </c>
      <c r="G249" s="248">
        <v>0.5</v>
      </c>
      <c r="H249" s="291">
        <f t="shared" si="12"/>
        <v>328.625</v>
      </c>
      <c r="I249" s="324">
        <f t="shared" si="13"/>
        <v>16.5</v>
      </c>
      <c r="J249" s="325">
        <f t="shared" si="14"/>
        <v>990</v>
      </c>
      <c r="K249" s="14">
        <v>24</v>
      </c>
      <c r="L249" s="354">
        <v>2.1</v>
      </c>
      <c r="M249" s="265">
        <v>43709</v>
      </c>
      <c r="N249" s="288"/>
      <c r="O249" s="327"/>
      <c r="P249" s="327"/>
      <c r="Q249" s="328"/>
      <c r="R249" s="446"/>
      <c r="S249" s="327"/>
      <c r="T249" s="329"/>
      <c r="U249" s="286">
        <f t="shared" si="15"/>
        <v>0</v>
      </c>
      <c r="V249" s="288">
        <v>850</v>
      </c>
      <c r="W249" s="36">
        <v>0</v>
      </c>
      <c r="X249" s="268"/>
      <c r="Y249" s="268"/>
      <c r="Z249" s="411"/>
    </row>
    <row r="250" spans="1:26" x14ac:dyDescent="0.2">
      <c r="A250" s="252">
        <v>43710</v>
      </c>
      <c r="B250" s="91">
        <v>6</v>
      </c>
      <c r="C250" s="91">
        <v>11</v>
      </c>
      <c r="D250" s="244"/>
      <c r="E250" s="280">
        <v>3</v>
      </c>
      <c r="F250" s="280">
        <v>6</v>
      </c>
      <c r="G250" s="248">
        <v>0.5</v>
      </c>
      <c r="H250" s="94">
        <f t="shared" si="12"/>
        <v>345.125</v>
      </c>
      <c r="I250" s="201">
        <f t="shared" si="13"/>
        <v>16.5</v>
      </c>
      <c r="J250" s="202">
        <f t="shared" si="14"/>
        <v>990</v>
      </c>
      <c r="K250" s="14">
        <v>24</v>
      </c>
      <c r="L250" s="352">
        <v>2.1</v>
      </c>
      <c r="M250" s="265">
        <v>43710</v>
      </c>
      <c r="N250" s="205"/>
      <c r="O250" s="206"/>
      <c r="P250" s="206"/>
      <c r="Q250" s="207"/>
      <c r="R250" s="208"/>
      <c r="S250" s="206"/>
      <c r="T250" s="209"/>
      <c r="U250" s="210">
        <f t="shared" si="15"/>
        <v>0</v>
      </c>
      <c r="V250" s="205">
        <v>850</v>
      </c>
      <c r="W250" s="36">
        <v>0</v>
      </c>
      <c r="X250" s="245"/>
      <c r="Y250" s="245"/>
      <c r="Z250" s="412"/>
    </row>
    <row r="251" spans="1:26" x14ac:dyDescent="0.2">
      <c r="A251" s="252">
        <v>43711</v>
      </c>
      <c r="B251" s="3">
        <v>7</v>
      </c>
      <c r="C251" s="3">
        <v>5</v>
      </c>
      <c r="D251" s="248"/>
      <c r="E251" s="280">
        <v>3</v>
      </c>
      <c r="F251" s="280">
        <v>6</v>
      </c>
      <c r="G251" s="248">
        <v>0.5</v>
      </c>
      <c r="H251" s="94">
        <f t="shared" si="12"/>
        <v>361.625</v>
      </c>
      <c r="I251" s="12">
        <f t="shared" si="13"/>
        <v>16.5</v>
      </c>
      <c r="J251" s="13">
        <f t="shared" si="14"/>
        <v>990</v>
      </c>
      <c r="K251" s="14">
        <v>24</v>
      </c>
      <c r="L251" s="15">
        <v>2.1</v>
      </c>
      <c r="M251" s="265">
        <v>43711</v>
      </c>
      <c r="N251" s="14"/>
      <c r="O251" s="6"/>
      <c r="P251" s="6"/>
      <c r="Q251" s="7"/>
      <c r="R251" s="445"/>
      <c r="S251" s="6"/>
      <c r="T251" s="5"/>
      <c r="U251" s="69">
        <f t="shared" si="15"/>
        <v>0</v>
      </c>
      <c r="V251" s="14">
        <v>900</v>
      </c>
      <c r="W251" s="36">
        <v>0</v>
      </c>
      <c r="X251" s="111"/>
      <c r="Y251" s="111"/>
      <c r="Z251" s="407"/>
    </row>
    <row r="252" spans="1:26" x14ac:dyDescent="0.2">
      <c r="A252" s="252">
        <v>43712</v>
      </c>
      <c r="B252" s="3">
        <v>7</v>
      </c>
      <c r="C252" s="3">
        <v>11</v>
      </c>
      <c r="D252" s="248"/>
      <c r="E252" s="280">
        <v>3</v>
      </c>
      <c r="F252" s="280">
        <v>6</v>
      </c>
      <c r="G252" s="248">
        <v>0.5</v>
      </c>
      <c r="H252" s="94">
        <f t="shared" si="12"/>
        <v>378.125</v>
      </c>
      <c r="I252" s="12">
        <f t="shared" si="13"/>
        <v>16.5</v>
      </c>
      <c r="J252" s="13">
        <f t="shared" si="14"/>
        <v>990</v>
      </c>
      <c r="K252" s="14">
        <v>24</v>
      </c>
      <c r="L252" s="15">
        <v>2.1</v>
      </c>
      <c r="M252" s="265">
        <v>43712</v>
      </c>
      <c r="N252" s="14"/>
      <c r="O252" s="6"/>
      <c r="P252" s="6"/>
      <c r="Q252" s="7"/>
      <c r="R252" s="445"/>
      <c r="S252" s="6"/>
      <c r="T252" s="5"/>
      <c r="U252" s="69">
        <f t="shared" si="15"/>
        <v>0</v>
      </c>
      <c r="V252" s="14">
        <v>920</v>
      </c>
      <c r="W252" s="36">
        <v>0</v>
      </c>
      <c r="X252" s="111"/>
      <c r="Y252" s="111"/>
      <c r="Z252" s="407"/>
    </row>
    <row r="253" spans="1:26" x14ac:dyDescent="0.2">
      <c r="A253" s="252">
        <v>43713</v>
      </c>
      <c r="B253" s="3">
        <v>8</v>
      </c>
      <c r="C253" s="3">
        <v>5</v>
      </c>
      <c r="D253" s="248"/>
      <c r="E253" s="280">
        <v>3</v>
      </c>
      <c r="F253" s="280">
        <v>6</v>
      </c>
      <c r="G253" s="248">
        <v>0.5</v>
      </c>
      <c r="H253" s="94">
        <f t="shared" si="12"/>
        <v>394.625</v>
      </c>
      <c r="I253" s="12">
        <f t="shared" si="13"/>
        <v>16.5</v>
      </c>
      <c r="J253" s="13">
        <f t="shared" si="14"/>
        <v>990</v>
      </c>
      <c r="K253" s="14">
        <v>24</v>
      </c>
      <c r="L253" s="15">
        <v>2</v>
      </c>
      <c r="M253" s="265">
        <v>43713</v>
      </c>
      <c r="N253" s="14"/>
      <c r="O253" s="6"/>
      <c r="P253" s="6"/>
      <c r="Q253" s="7"/>
      <c r="R253" s="445"/>
      <c r="S253" s="6"/>
      <c r="T253" s="5"/>
      <c r="U253" s="69">
        <f t="shared" si="15"/>
        <v>0</v>
      </c>
      <c r="V253" s="14">
        <v>920</v>
      </c>
      <c r="W253" s="36">
        <v>0</v>
      </c>
      <c r="X253" s="111"/>
      <c r="Y253" s="111"/>
      <c r="Z253" s="407"/>
    </row>
    <row r="254" spans="1:26" x14ac:dyDescent="0.2">
      <c r="A254" s="252">
        <v>43714</v>
      </c>
      <c r="B254" s="3">
        <v>8</v>
      </c>
      <c r="C254" s="3">
        <v>10</v>
      </c>
      <c r="D254" s="248"/>
      <c r="E254" s="280">
        <v>3</v>
      </c>
      <c r="F254" s="280">
        <v>6</v>
      </c>
      <c r="G254" s="248">
        <v>0.5</v>
      </c>
      <c r="H254" s="94">
        <f t="shared" si="12"/>
        <v>408.375</v>
      </c>
      <c r="I254" s="12">
        <f t="shared" si="13"/>
        <v>13.75</v>
      </c>
      <c r="J254" s="13">
        <f t="shared" si="14"/>
        <v>825</v>
      </c>
      <c r="K254" s="14">
        <v>24</v>
      </c>
      <c r="L254" s="15">
        <v>2.2000000000000002</v>
      </c>
      <c r="M254" s="265">
        <v>43714</v>
      </c>
      <c r="N254" s="14"/>
      <c r="O254" s="6"/>
      <c r="P254" s="6"/>
      <c r="Q254" s="7"/>
      <c r="R254" s="445"/>
      <c r="S254" s="6"/>
      <c r="T254" s="5"/>
      <c r="U254" s="69">
        <f t="shared" si="15"/>
        <v>0</v>
      </c>
      <c r="V254" s="14">
        <v>920</v>
      </c>
      <c r="W254" s="36">
        <v>0</v>
      </c>
      <c r="X254" s="111"/>
      <c r="Y254" s="111"/>
      <c r="Z254" s="407"/>
    </row>
    <row r="255" spans="1:26" x14ac:dyDescent="0.2">
      <c r="A255" s="252">
        <v>43715</v>
      </c>
      <c r="B255" s="3">
        <v>9</v>
      </c>
      <c r="C255" s="3">
        <v>3</v>
      </c>
      <c r="D255" s="248"/>
      <c r="E255" s="280">
        <v>3</v>
      </c>
      <c r="F255" s="280">
        <v>6</v>
      </c>
      <c r="G255" s="248">
        <v>0.5</v>
      </c>
      <c r="H255" s="94">
        <f t="shared" si="12"/>
        <v>422.125</v>
      </c>
      <c r="I255" s="12">
        <f t="shared" si="13"/>
        <v>13.75</v>
      </c>
      <c r="J255" s="13">
        <f t="shared" si="14"/>
        <v>825</v>
      </c>
      <c r="K255" s="14">
        <v>24</v>
      </c>
      <c r="L255" s="15">
        <v>2</v>
      </c>
      <c r="M255" s="265">
        <v>43715</v>
      </c>
      <c r="N255" s="14"/>
      <c r="O255" s="6"/>
      <c r="P255" s="6"/>
      <c r="Q255" s="7"/>
      <c r="R255" s="445"/>
      <c r="S255" s="6"/>
      <c r="T255" s="5"/>
      <c r="U255" s="69">
        <f t="shared" si="15"/>
        <v>0</v>
      </c>
      <c r="V255" s="14">
        <v>920</v>
      </c>
      <c r="W255" s="36">
        <v>0</v>
      </c>
      <c r="X255" s="111"/>
      <c r="Y255" s="111"/>
      <c r="Z255" s="407"/>
    </row>
    <row r="256" spans="1:26" x14ac:dyDescent="0.2">
      <c r="A256" s="252">
        <v>43716</v>
      </c>
      <c r="B256" s="3">
        <v>9</v>
      </c>
      <c r="C256" s="3">
        <v>3</v>
      </c>
      <c r="D256" s="248"/>
      <c r="E256" s="3">
        <v>4</v>
      </c>
      <c r="F256" s="3">
        <v>0</v>
      </c>
      <c r="G256" s="248"/>
      <c r="H256" s="94">
        <f t="shared" si="12"/>
        <v>437.25</v>
      </c>
      <c r="I256" s="12">
        <f t="shared" si="13"/>
        <v>15.125</v>
      </c>
      <c r="J256" s="13">
        <f t="shared" si="14"/>
        <v>907.5</v>
      </c>
      <c r="K256" s="14">
        <v>24</v>
      </c>
      <c r="L256" s="15">
        <v>2</v>
      </c>
      <c r="M256" s="265">
        <v>43716</v>
      </c>
      <c r="N256" s="14"/>
      <c r="O256" s="6"/>
      <c r="P256" s="6"/>
      <c r="Q256" s="7"/>
      <c r="R256" s="445"/>
      <c r="S256" s="6"/>
      <c r="T256" s="5"/>
      <c r="U256" s="69">
        <f t="shared" si="15"/>
        <v>0</v>
      </c>
      <c r="V256" s="14">
        <v>950</v>
      </c>
      <c r="W256" s="36">
        <v>0</v>
      </c>
      <c r="X256" s="111"/>
      <c r="Y256" s="111"/>
      <c r="Z256" s="407"/>
    </row>
    <row r="257" spans="1:26" x14ac:dyDescent="0.2">
      <c r="A257" s="252">
        <v>43717</v>
      </c>
      <c r="B257" s="3">
        <v>9</v>
      </c>
      <c r="C257" s="3">
        <v>3</v>
      </c>
      <c r="D257" s="248"/>
      <c r="E257" s="3">
        <v>4</v>
      </c>
      <c r="F257" s="3">
        <v>5</v>
      </c>
      <c r="G257" s="248"/>
      <c r="H257" s="94">
        <f t="shared" ref="H257:H320" si="16">((B257*12)+C257+D257)*2.75+((E257*12)+F257+G257)*2.75</f>
        <v>451</v>
      </c>
      <c r="I257" s="12">
        <f t="shared" ref="I257:I320" si="17">H257-H256+U256</f>
        <v>13.75</v>
      </c>
      <c r="J257" s="13">
        <f t="shared" ref="J257:J320" si="18">I257*60</f>
        <v>825</v>
      </c>
      <c r="K257" s="14">
        <v>24</v>
      </c>
      <c r="L257" s="15">
        <v>2</v>
      </c>
      <c r="M257" s="265">
        <v>43717</v>
      </c>
      <c r="N257" s="14"/>
      <c r="O257" s="6"/>
      <c r="P257" s="6"/>
      <c r="Q257" s="7"/>
      <c r="R257" s="445"/>
      <c r="S257" s="6"/>
      <c r="T257" s="5"/>
      <c r="U257" s="69">
        <f t="shared" ref="U257:U320" si="19">(((O257*12)+P257+Q257)-((R257*12)+S257+T257))*2.75</f>
        <v>0</v>
      </c>
      <c r="V257" s="14">
        <v>950</v>
      </c>
      <c r="W257" s="36">
        <v>0</v>
      </c>
      <c r="X257" s="111"/>
      <c r="Y257" s="111"/>
      <c r="Z257" s="407"/>
    </row>
    <row r="258" spans="1:26" x14ac:dyDescent="0.2">
      <c r="A258" s="252">
        <v>43718</v>
      </c>
      <c r="B258" s="3">
        <v>9</v>
      </c>
      <c r="C258" s="3">
        <v>3</v>
      </c>
      <c r="D258" s="248"/>
      <c r="E258" s="3">
        <v>5</v>
      </c>
      <c r="F258" s="3">
        <v>0</v>
      </c>
      <c r="G258" s="248"/>
      <c r="H258" s="94">
        <f t="shared" si="16"/>
        <v>470.25</v>
      </c>
      <c r="I258" s="12">
        <f t="shared" si="17"/>
        <v>19.25</v>
      </c>
      <c r="J258" s="13">
        <f t="shared" si="18"/>
        <v>1155</v>
      </c>
      <c r="K258" s="14">
        <v>24</v>
      </c>
      <c r="L258" s="15">
        <v>2.1</v>
      </c>
      <c r="M258" s="265">
        <v>43718</v>
      </c>
      <c r="N258" s="14">
        <v>12975701</v>
      </c>
      <c r="O258" s="6">
        <v>5</v>
      </c>
      <c r="P258" s="6">
        <v>0</v>
      </c>
      <c r="Q258" s="7"/>
      <c r="R258" s="445">
        <v>1</v>
      </c>
      <c r="S258" s="6">
        <v>5</v>
      </c>
      <c r="T258" s="5"/>
      <c r="U258" s="69">
        <f t="shared" si="19"/>
        <v>118.25</v>
      </c>
      <c r="V258" s="14">
        <v>950</v>
      </c>
      <c r="W258" s="36">
        <v>0</v>
      </c>
      <c r="X258" s="111"/>
      <c r="Y258" s="111"/>
      <c r="Z258" s="407"/>
    </row>
    <row r="259" spans="1:26" x14ac:dyDescent="0.2">
      <c r="A259" s="252">
        <v>43719</v>
      </c>
      <c r="B259" s="3">
        <v>9</v>
      </c>
      <c r="C259" s="3">
        <v>3</v>
      </c>
      <c r="D259" s="248"/>
      <c r="E259" s="3">
        <v>1</v>
      </c>
      <c r="F259" s="3">
        <v>5</v>
      </c>
      <c r="G259" s="248"/>
      <c r="H259" s="94">
        <f t="shared" si="16"/>
        <v>352</v>
      </c>
      <c r="I259" s="12">
        <f t="shared" si="17"/>
        <v>0</v>
      </c>
      <c r="J259" s="13">
        <f t="shared" si="18"/>
        <v>0</v>
      </c>
      <c r="K259" s="14">
        <v>0</v>
      </c>
      <c r="L259" s="15">
        <v>2</v>
      </c>
      <c r="M259" s="265">
        <v>43719</v>
      </c>
      <c r="N259" s="14">
        <v>12976705</v>
      </c>
      <c r="O259" s="6">
        <v>9</v>
      </c>
      <c r="P259" s="6">
        <v>3</v>
      </c>
      <c r="Q259" s="7"/>
      <c r="R259" s="445">
        <v>4</v>
      </c>
      <c r="S259" s="6">
        <v>3</v>
      </c>
      <c r="T259" s="5"/>
      <c r="U259" s="69">
        <f t="shared" si="19"/>
        <v>165</v>
      </c>
      <c r="V259" s="14">
        <v>0</v>
      </c>
      <c r="W259" s="36">
        <v>0</v>
      </c>
      <c r="X259" s="111"/>
      <c r="Y259" s="111"/>
      <c r="Z259" s="407" t="s">
        <v>63</v>
      </c>
    </row>
    <row r="260" spans="1:26" x14ac:dyDescent="0.2">
      <c r="A260" s="252">
        <v>43720</v>
      </c>
      <c r="B260" s="3">
        <v>4</v>
      </c>
      <c r="C260" s="3">
        <v>3</v>
      </c>
      <c r="D260" s="248"/>
      <c r="E260" s="3">
        <v>1</v>
      </c>
      <c r="F260" s="3">
        <v>5</v>
      </c>
      <c r="G260" s="248"/>
      <c r="H260" s="94">
        <f t="shared" si="16"/>
        <v>187</v>
      </c>
      <c r="I260" s="12">
        <f t="shared" si="17"/>
        <v>0</v>
      </c>
      <c r="J260" s="13">
        <f t="shared" si="18"/>
        <v>0</v>
      </c>
      <c r="K260" s="14">
        <v>4</v>
      </c>
      <c r="L260" s="15">
        <v>4.4000000000000004</v>
      </c>
      <c r="M260" s="265">
        <v>43720</v>
      </c>
      <c r="N260" s="14"/>
      <c r="O260" s="6"/>
      <c r="P260" s="6"/>
      <c r="Q260" s="7"/>
      <c r="R260" s="445"/>
      <c r="S260" s="6"/>
      <c r="T260" s="5"/>
      <c r="U260" s="69">
        <f t="shared" si="19"/>
        <v>0</v>
      </c>
      <c r="V260" s="14">
        <v>0</v>
      </c>
      <c r="W260" s="36">
        <v>0</v>
      </c>
      <c r="X260" s="111"/>
      <c r="Y260" s="111"/>
      <c r="Z260" s="407" t="s">
        <v>64</v>
      </c>
    </row>
    <row r="261" spans="1:26" x14ac:dyDescent="0.2">
      <c r="A261" s="252">
        <v>43721</v>
      </c>
      <c r="B261" s="3">
        <v>4</v>
      </c>
      <c r="C261" s="3">
        <v>4</v>
      </c>
      <c r="D261" s="248"/>
      <c r="E261" s="3">
        <v>1</v>
      </c>
      <c r="F261" s="3">
        <v>5</v>
      </c>
      <c r="G261" s="248"/>
      <c r="H261" s="94">
        <f t="shared" si="16"/>
        <v>189.75</v>
      </c>
      <c r="I261" s="12">
        <f t="shared" si="17"/>
        <v>2.75</v>
      </c>
      <c r="J261" s="13">
        <f t="shared" si="18"/>
        <v>165</v>
      </c>
      <c r="K261" s="14">
        <v>24</v>
      </c>
      <c r="L261" s="15">
        <v>42</v>
      </c>
      <c r="M261" s="265">
        <v>43721</v>
      </c>
      <c r="N261" s="14"/>
      <c r="O261" s="6"/>
      <c r="P261" s="6"/>
      <c r="Q261" s="7"/>
      <c r="R261" s="445"/>
      <c r="S261" s="6"/>
      <c r="T261" s="5"/>
      <c r="U261" s="69">
        <f t="shared" si="19"/>
        <v>0</v>
      </c>
      <c r="V261" s="14">
        <v>920</v>
      </c>
      <c r="W261" s="36">
        <v>0</v>
      </c>
      <c r="X261" s="111"/>
      <c r="Y261" s="111"/>
      <c r="Z261" s="407" t="s">
        <v>65</v>
      </c>
    </row>
    <row r="262" spans="1:26" x14ac:dyDescent="0.2">
      <c r="A262" s="252">
        <v>43722</v>
      </c>
      <c r="B262" s="3">
        <v>4</v>
      </c>
      <c r="C262" s="3">
        <v>10</v>
      </c>
      <c r="D262" s="248"/>
      <c r="E262" s="3">
        <v>1</v>
      </c>
      <c r="F262" s="3">
        <v>5</v>
      </c>
      <c r="G262" s="248"/>
      <c r="H262" s="94">
        <f t="shared" si="16"/>
        <v>206.25</v>
      </c>
      <c r="I262" s="12">
        <f t="shared" si="17"/>
        <v>16.5</v>
      </c>
      <c r="J262" s="13">
        <f t="shared" si="18"/>
        <v>990</v>
      </c>
      <c r="K262" s="14">
        <v>24</v>
      </c>
      <c r="L262" s="15">
        <v>4.4000000000000004</v>
      </c>
      <c r="M262" s="265">
        <v>43722</v>
      </c>
      <c r="N262" s="14"/>
      <c r="O262" s="6"/>
      <c r="P262" s="6"/>
      <c r="Q262" s="7"/>
      <c r="R262" s="445"/>
      <c r="S262" s="6"/>
      <c r="T262" s="5"/>
      <c r="U262" s="69">
        <f t="shared" si="19"/>
        <v>0</v>
      </c>
      <c r="V262" s="14">
        <v>950</v>
      </c>
      <c r="W262" s="36">
        <v>0</v>
      </c>
      <c r="X262" s="111"/>
      <c r="Y262" s="111"/>
      <c r="Z262" s="407"/>
    </row>
    <row r="263" spans="1:26" x14ac:dyDescent="0.2">
      <c r="A263" s="252">
        <v>43723</v>
      </c>
      <c r="B263" s="3">
        <v>5</v>
      </c>
      <c r="C263" s="3">
        <v>4</v>
      </c>
      <c r="D263" s="248"/>
      <c r="E263" s="3">
        <v>1</v>
      </c>
      <c r="F263" s="3">
        <v>5</v>
      </c>
      <c r="G263" s="248"/>
      <c r="H263" s="94">
        <f t="shared" si="16"/>
        <v>222.75</v>
      </c>
      <c r="I263" s="12">
        <f t="shared" si="17"/>
        <v>16.5</v>
      </c>
      <c r="J263" s="13">
        <f t="shared" si="18"/>
        <v>990</v>
      </c>
      <c r="K263" s="14">
        <v>24</v>
      </c>
      <c r="L263" s="15">
        <v>2</v>
      </c>
      <c r="M263" s="265">
        <v>43723</v>
      </c>
      <c r="N263" s="14"/>
      <c r="O263" s="6"/>
      <c r="P263" s="6"/>
      <c r="Q263" s="7"/>
      <c r="R263" s="445"/>
      <c r="S263" s="6"/>
      <c r="T263" s="5"/>
      <c r="U263" s="69">
        <f t="shared" si="19"/>
        <v>0</v>
      </c>
      <c r="V263" s="14">
        <v>950</v>
      </c>
      <c r="W263" s="36">
        <v>0</v>
      </c>
      <c r="X263" s="111"/>
      <c r="Y263" s="111"/>
      <c r="Z263" s="407"/>
    </row>
    <row r="264" spans="1:26" x14ac:dyDescent="0.2">
      <c r="A264" s="252">
        <v>43724</v>
      </c>
      <c r="B264" s="3">
        <v>5</v>
      </c>
      <c r="C264" s="3">
        <v>10</v>
      </c>
      <c r="D264" s="248"/>
      <c r="E264" s="3">
        <v>1</v>
      </c>
      <c r="F264" s="3">
        <v>5</v>
      </c>
      <c r="G264" s="248"/>
      <c r="H264" s="94">
        <f t="shared" si="16"/>
        <v>239.25</v>
      </c>
      <c r="I264" s="12">
        <f t="shared" si="17"/>
        <v>16.5</v>
      </c>
      <c r="J264" s="13">
        <f t="shared" si="18"/>
        <v>990</v>
      </c>
      <c r="K264" s="14">
        <v>24</v>
      </c>
      <c r="L264" s="15">
        <v>6.5</v>
      </c>
      <c r="M264" s="265">
        <v>43724</v>
      </c>
      <c r="N264" s="14"/>
      <c r="O264" s="6"/>
      <c r="P264" s="6"/>
      <c r="Q264" s="7"/>
      <c r="R264" s="445"/>
      <c r="S264" s="6"/>
      <c r="T264" s="5"/>
      <c r="U264" s="69">
        <f t="shared" si="19"/>
        <v>0</v>
      </c>
      <c r="V264" s="14">
        <v>950</v>
      </c>
      <c r="W264" s="36">
        <v>0</v>
      </c>
      <c r="X264" s="111"/>
      <c r="Y264" s="111"/>
      <c r="Z264" s="407"/>
    </row>
    <row r="265" spans="1:26" x14ac:dyDescent="0.2">
      <c r="A265" s="252">
        <v>43725</v>
      </c>
      <c r="B265" s="3">
        <v>6</v>
      </c>
      <c r="C265" s="3">
        <v>4</v>
      </c>
      <c r="D265" s="248"/>
      <c r="E265" s="3">
        <v>1</v>
      </c>
      <c r="F265" s="3">
        <v>5</v>
      </c>
      <c r="G265" s="248"/>
      <c r="H265" s="94">
        <f t="shared" si="16"/>
        <v>255.75</v>
      </c>
      <c r="I265" s="12">
        <f t="shared" si="17"/>
        <v>16.5</v>
      </c>
      <c r="J265" s="13">
        <f t="shared" si="18"/>
        <v>990</v>
      </c>
      <c r="K265" s="14">
        <v>24</v>
      </c>
      <c r="L265" s="15">
        <v>6</v>
      </c>
      <c r="M265" s="265">
        <v>43725</v>
      </c>
      <c r="N265" s="14"/>
      <c r="O265" s="6"/>
      <c r="P265" s="6"/>
      <c r="Q265" s="7"/>
      <c r="R265" s="445"/>
      <c r="S265" s="6"/>
      <c r="T265" s="5"/>
      <c r="U265" s="69">
        <f t="shared" si="19"/>
        <v>0</v>
      </c>
      <c r="V265" s="14">
        <v>950</v>
      </c>
      <c r="W265" s="36">
        <v>0</v>
      </c>
      <c r="X265" s="111"/>
      <c r="Y265" s="111"/>
      <c r="Z265" s="407"/>
    </row>
    <row r="266" spans="1:26" x14ac:dyDescent="0.2">
      <c r="A266" s="252">
        <v>43726</v>
      </c>
      <c r="B266" s="3">
        <v>6</v>
      </c>
      <c r="C266" s="3">
        <v>10</v>
      </c>
      <c r="D266" s="248"/>
      <c r="E266" s="3">
        <v>1</v>
      </c>
      <c r="F266" s="3">
        <v>5</v>
      </c>
      <c r="G266" s="248"/>
      <c r="H266" s="94">
        <f t="shared" si="16"/>
        <v>272.25</v>
      </c>
      <c r="I266" s="12">
        <f t="shared" si="17"/>
        <v>16.5</v>
      </c>
      <c r="J266" s="13">
        <f t="shared" si="18"/>
        <v>990</v>
      </c>
      <c r="K266" s="14">
        <v>24</v>
      </c>
      <c r="L266" s="15">
        <v>2.5</v>
      </c>
      <c r="M266" s="265">
        <v>43726</v>
      </c>
      <c r="N266" s="14"/>
      <c r="O266" s="6"/>
      <c r="P266" s="6"/>
      <c r="Q266" s="7"/>
      <c r="R266" s="445"/>
      <c r="S266" s="6"/>
      <c r="T266" s="5"/>
      <c r="U266" s="69">
        <f t="shared" si="19"/>
        <v>0</v>
      </c>
      <c r="V266" s="14">
        <v>950</v>
      </c>
      <c r="W266" s="36">
        <v>0</v>
      </c>
      <c r="X266" s="111"/>
      <c r="Y266" s="111"/>
      <c r="Z266" s="407"/>
    </row>
    <row r="267" spans="1:26" x14ac:dyDescent="0.2">
      <c r="A267" s="252">
        <v>43727</v>
      </c>
      <c r="B267" s="3">
        <v>6</v>
      </c>
      <c r="C267" s="3">
        <v>11</v>
      </c>
      <c r="D267" s="248"/>
      <c r="E267" s="3">
        <v>1</v>
      </c>
      <c r="F267" s="3">
        <v>5</v>
      </c>
      <c r="G267" s="248"/>
      <c r="H267" s="94">
        <f t="shared" si="16"/>
        <v>275</v>
      </c>
      <c r="I267" s="12">
        <f t="shared" si="17"/>
        <v>2.75</v>
      </c>
      <c r="J267" s="13">
        <f t="shared" si="18"/>
        <v>165</v>
      </c>
      <c r="K267" s="14">
        <v>4</v>
      </c>
      <c r="L267" s="15">
        <v>2.7</v>
      </c>
      <c r="M267" s="265">
        <v>43727</v>
      </c>
      <c r="N267" s="14"/>
      <c r="O267" s="6"/>
      <c r="P267" s="6"/>
      <c r="Q267" s="7"/>
      <c r="R267" s="445"/>
      <c r="S267" s="6"/>
      <c r="T267" s="5"/>
      <c r="U267" s="69">
        <f t="shared" si="19"/>
        <v>0</v>
      </c>
      <c r="V267" s="14">
        <v>0</v>
      </c>
      <c r="W267" s="36">
        <v>0</v>
      </c>
      <c r="X267" s="111"/>
      <c r="Y267" s="111"/>
      <c r="Z267" s="407" t="s">
        <v>66</v>
      </c>
    </row>
    <row r="268" spans="1:26" x14ac:dyDescent="0.2">
      <c r="A268" s="252">
        <v>43728</v>
      </c>
      <c r="B268" s="3">
        <v>7</v>
      </c>
      <c r="C268" s="3">
        <v>5</v>
      </c>
      <c r="D268" s="248"/>
      <c r="E268" s="3">
        <v>1</v>
      </c>
      <c r="F268" s="3">
        <v>5</v>
      </c>
      <c r="G268" s="248"/>
      <c r="H268" s="94">
        <f t="shared" si="16"/>
        <v>291.5</v>
      </c>
      <c r="I268" s="12">
        <f t="shared" si="17"/>
        <v>16.5</v>
      </c>
      <c r="J268" s="13">
        <f t="shared" si="18"/>
        <v>990</v>
      </c>
      <c r="K268" s="14">
        <v>24</v>
      </c>
      <c r="L268" s="15">
        <v>8</v>
      </c>
      <c r="M268" s="265">
        <v>43728</v>
      </c>
      <c r="N268" s="14"/>
      <c r="O268" s="6"/>
      <c r="P268" s="6"/>
      <c r="Q268" s="7"/>
      <c r="R268" s="445"/>
      <c r="S268" s="6"/>
      <c r="T268" s="5"/>
      <c r="U268" s="69">
        <f t="shared" si="19"/>
        <v>0</v>
      </c>
      <c r="V268" s="14">
        <v>950</v>
      </c>
      <c r="W268" s="36">
        <v>0</v>
      </c>
      <c r="X268" s="111"/>
      <c r="Y268" s="111"/>
      <c r="Z268" s="407"/>
    </row>
    <row r="269" spans="1:26" x14ac:dyDescent="0.2">
      <c r="A269" s="252">
        <v>43729</v>
      </c>
      <c r="B269" s="3">
        <v>7</v>
      </c>
      <c r="C269" s="3">
        <v>11</v>
      </c>
      <c r="D269" s="248"/>
      <c r="E269" s="3">
        <v>1</v>
      </c>
      <c r="F269" s="3">
        <v>5</v>
      </c>
      <c r="G269" s="248"/>
      <c r="H269" s="94">
        <f t="shared" si="16"/>
        <v>308</v>
      </c>
      <c r="I269" s="12">
        <f t="shared" si="17"/>
        <v>16.5</v>
      </c>
      <c r="J269" s="13">
        <f t="shared" si="18"/>
        <v>990</v>
      </c>
      <c r="K269" s="14">
        <v>24</v>
      </c>
      <c r="L269" s="15">
        <v>2.4</v>
      </c>
      <c r="M269" s="265">
        <v>43729</v>
      </c>
      <c r="N269" s="14"/>
      <c r="O269" s="6"/>
      <c r="P269" s="6"/>
      <c r="Q269" s="7"/>
      <c r="R269" s="445"/>
      <c r="S269" s="6"/>
      <c r="T269" s="5"/>
      <c r="U269" s="69">
        <f t="shared" si="19"/>
        <v>0</v>
      </c>
      <c r="V269" s="14">
        <v>950</v>
      </c>
      <c r="W269" s="36">
        <v>0</v>
      </c>
      <c r="X269" s="111"/>
      <c r="Y269" s="111"/>
      <c r="Z269" s="407"/>
    </row>
    <row r="270" spans="1:26" x14ac:dyDescent="0.2">
      <c r="A270" s="252">
        <v>43730</v>
      </c>
      <c r="B270" s="3">
        <v>8</v>
      </c>
      <c r="C270" s="3">
        <v>5</v>
      </c>
      <c r="D270" s="248"/>
      <c r="E270" s="3">
        <v>1</v>
      </c>
      <c r="F270" s="3">
        <v>5</v>
      </c>
      <c r="G270" s="248"/>
      <c r="H270" s="94">
        <f t="shared" si="16"/>
        <v>324.5</v>
      </c>
      <c r="I270" s="12">
        <f t="shared" si="17"/>
        <v>16.5</v>
      </c>
      <c r="J270" s="13">
        <f t="shared" si="18"/>
        <v>990</v>
      </c>
      <c r="K270" s="14">
        <v>24</v>
      </c>
      <c r="L270" s="15">
        <v>2.5</v>
      </c>
      <c r="M270" s="265">
        <v>43730</v>
      </c>
      <c r="N270" s="14"/>
      <c r="O270" s="6"/>
      <c r="P270" s="6"/>
      <c r="Q270" s="7"/>
      <c r="R270" s="445"/>
      <c r="S270" s="6"/>
      <c r="T270" s="5"/>
      <c r="U270" s="69">
        <f t="shared" si="19"/>
        <v>0</v>
      </c>
      <c r="V270" s="14">
        <v>950</v>
      </c>
      <c r="W270" s="36">
        <v>0</v>
      </c>
      <c r="X270" s="111"/>
      <c r="Y270" s="111"/>
      <c r="Z270" s="407"/>
    </row>
    <row r="271" spans="1:26" x14ac:dyDescent="0.2">
      <c r="A271" s="252">
        <v>43731</v>
      </c>
      <c r="B271" s="3">
        <v>8</v>
      </c>
      <c r="C271" s="3">
        <v>9</v>
      </c>
      <c r="D271" s="248"/>
      <c r="E271" s="3">
        <v>1</v>
      </c>
      <c r="F271" s="3">
        <v>7</v>
      </c>
      <c r="G271" s="248"/>
      <c r="H271" s="94">
        <f t="shared" si="16"/>
        <v>341</v>
      </c>
      <c r="I271" s="12">
        <f t="shared" si="17"/>
        <v>16.5</v>
      </c>
      <c r="J271" s="13">
        <f t="shared" si="18"/>
        <v>990</v>
      </c>
      <c r="K271" s="14">
        <v>24</v>
      </c>
      <c r="L271" s="15">
        <v>2.2000000000000002</v>
      </c>
      <c r="M271" s="265">
        <v>43731</v>
      </c>
      <c r="N271" s="14"/>
      <c r="O271" s="6"/>
      <c r="P271" s="6"/>
      <c r="Q271" s="7"/>
      <c r="R271" s="445"/>
      <c r="S271" s="6"/>
      <c r="T271" s="5"/>
      <c r="U271" s="69">
        <f t="shared" si="19"/>
        <v>0</v>
      </c>
      <c r="V271" s="14">
        <v>950</v>
      </c>
      <c r="W271" s="36">
        <v>0</v>
      </c>
      <c r="X271" s="111"/>
      <c r="Y271" s="111"/>
      <c r="Z271" s="407"/>
    </row>
    <row r="272" spans="1:26" x14ac:dyDescent="0.2">
      <c r="A272" s="252">
        <v>43732</v>
      </c>
      <c r="B272" s="3">
        <v>8</v>
      </c>
      <c r="C272" s="3">
        <v>9</v>
      </c>
      <c r="D272" s="248"/>
      <c r="E272" s="3">
        <v>2</v>
      </c>
      <c r="F272" s="3">
        <v>1</v>
      </c>
      <c r="G272" s="248"/>
      <c r="H272" s="94">
        <f t="shared" si="16"/>
        <v>357.5</v>
      </c>
      <c r="I272" s="12">
        <f t="shared" si="17"/>
        <v>16.5</v>
      </c>
      <c r="J272" s="13">
        <f t="shared" si="18"/>
        <v>990</v>
      </c>
      <c r="K272" s="14">
        <v>24</v>
      </c>
      <c r="L272" s="15">
        <v>2.2000000000000002</v>
      </c>
      <c r="M272" s="265">
        <v>43732</v>
      </c>
      <c r="N272" s="14"/>
      <c r="O272" s="6"/>
      <c r="P272" s="6"/>
      <c r="Q272" s="7"/>
      <c r="R272" s="445"/>
      <c r="S272" s="6"/>
      <c r="T272" s="5"/>
      <c r="U272" s="69">
        <f t="shared" si="19"/>
        <v>0</v>
      </c>
      <c r="V272" s="14">
        <v>950</v>
      </c>
      <c r="W272" s="36">
        <v>0</v>
      </c>
      <c r="X272" s="111"/>
      <c r="Y272" s="111"/>
      <c r="Z272" s="407"/>
    </row>
    <row r="273" spans="1:26" x14ac:dyDescent="0.2">
      <c r="A273" s="252">
        <v>43733</v>
      </c>
      <c r="B273" s="3">
        <v>8</v>
      </c>
      <c r="C273" s="3">
        <v>9</v>
      </c>
      <c r="D273" s="248"/>
      <c r="E273" s="3">
        <v>2</v>
      </c>
      <c r="F273" s="3">
        <v>6</v>
      </c>
      <c r="G273" s="248"/>
      <c r="H273" s="94">
        <f t="shared" si="16"/>
        <v>371.25</v>
      </c>
      <c r="I273" s="12">
        <f t="shared" si="17"/>
        <v>13.75</v>
      </c>
      <c r="J273" s="13">
        <f t="shared" si="18"/>
        <v>825</v>
      </c>
      <c r="K273" s="14">
        <v>24</v>
      </c>
      <c r="L273" s="15">
        <v>2.1</v>
      </c>
      <c r="M273" s="265">
        <v>43733</v>
      </c>
      <c r="N273" s="14">
        <v>12987040</v>
      </c>
      <c r="O273" s="6">
        <v>8</v>
      </c>
      <c r="P273" s="6">
        <v>9</v>
      </c>
      <c r="Q273" s="7"/>
      <c r="R273" s="445">
        <v>3</v>
      </c>
      <c r="S273" s="6">
        <v>9</v>
      </c>
      <c r="T273" s="5"/>
      <c r="U273" s="69">
        <f t="shared" si="19"/>
        <v>165</v>
      </c>
      <c r="V273" s="14">
        <v>960</v>
      </c>
      <c r="W273" s="36">
        <v>0</v>
      </c>
      <c r="X273" s="111"/>
      <c r="Y273" s="111"/>
      <c r="Z273" s="407"/>
    </row>
    <row r="274" spans="1:26" x14ac:dyDescent="0.2">
      <c r="A274" s="252">
        <v>43734</v>
      </c>
      <c r="B274" s="3">
        <v>3</v>
      </c>
      <c r="C274" s="3">
        <v>9</v>
      </c>
      <c r="D274" s="248"/>
      <c r="E274" s="3">
        <v>2</v>
      </c>
      <c r="F274" s="3">
        <v>11</v>
      </c>
      <c r="G274" s="248"/>
      <c r="H274" s="94">
        <f t="shared" si="16"/>
        <v>220</v>
      </c>
      <c r="I274" s="12">
        <f t="shared" si="17"/>
        <v>13.75</v>
      </c>
      <c r="J274" s="13">
        <f t="shared" si="18"/>
        <v>825</v>
      </c>
      <c r="K274" s="14">
        <v>24</v>
      </c>
      <c r="L274" s="15">
        <v>2.1</v>
      </c>
      <c r="M274" s="265">
        <v>43734</v>
      </c>
      <c r="N274" s="14"/>
      <c r="O274" s="6"/>
      <c r="P274" s="6"/>
      <c r="Q274" s="7"/>
      <c r="R274" s="445"/>
      <c r="S274" s="6"/>
      <c r="T274" s="5"/>
      <c r="U274" s="69">
        <f t="shared" si="19"/>
        <v>0</v>
      </c>
      <c r="V274" s="14">
        <v>960</v>
      </c>
      <c r="W274" s="36">
        <v>0</v>
      </c>
      <c r="X274" s="111"/>
      <c r="Y274" s="111"/>
      <c r="Z274" s="407"/>
    </row>
    <row r="275" spans="1:26" x14ac:dyDescent="0.2">
      <c r="A275" s="252">
        <v>43735</v>
      </c>
      <c r="B275" s="3">
        <v>3</v>
      </c>
      <c r="C275" s="3">
        <v>9</v>
      </c>
      <c r="D275" s="248"/>
      <c r="E275" s="3">
        <v>3</v>
      </c>
      <c r="F275" s="3">
        <v>4</v>
      </c>
      <c r="G275" s="248"/>
      <c r="H275" s="94">
        <f t="shared" si="16"/>
        <v>233.75</v>
      </c>
      <c r="I275" s="12">
        <f t="shared" si="17"/>
        <v>13.75</v>
      </c>
      <c r="J275" s="13">
        <f t="shared" si="18"/>
        <v>825</v>
      </c>
      <c r="K275" s="14">
        <v>24</v>
      </c>
      <c r="L275" s="15">
        <v>2.2000000000000002</v>
      </c>
      <c r="M275" s="265">
        <v>43735</v>
      </c>
      <c r="N275" s="14"/>
      <c r="O275" s="6"/>
      <c r="P275" s="6"/>
      <c r="Q275" s="7"/>
      <c r="R275" s="445"/>
      <c r="S275" s="6"/>
      <c r="T275" s="5"/>
      <c r="U275" s="69">
        <f t="shared" si="19"/>
        <v>0</v>
      </c>
      <c r="V275" s="14">
        <v>960</v>
      </c>
      <c r="W275" s="36">
        <v>0</v>
      </c>
      <c r="X275" s="111"/>
      <c r="Y275" s="111"/>
      <c r="Z275" s="407"/>
    </row>
    <row r="276" spans="1:26" x14ac:dyDescent="0.2">
      <c r="A276" s="252">
        <v>43736</v>
      </c>
      <c r="B276" s="3">
        <v>3</v>
      </c>
      <c r="C276" s="3">
        <v>9</v>
      </c>
      <c r="D276" s="248"/>
      <c r="E276" s="3">
        <v>3</v>
      </c>
      <c r="F276" s="3">
        <v>9</v>
      </c>
      <c r="G276" s="248"/>
      <c r="H276" s="94">
        <f t="shared" si="16"/>
        <v>247.5</v>
      </c>
      <c r="I276" s="12">
        <f t="shared" si="17"/>
        <v>13.75</v>
      </c>
      <c r="J276" s="13">
        <f t="shared" si="18"/>
        <v>825</v>
      </c>
      <c r="K276" s="14">
        <v>24</v>
      </c>
      <c r="L276" s="15">
        <v>2.2000000000000002</v>
      </c>
      <c r="M276" s="265">
        <v>43736</v>
      </c>
      <c r="N276" s="14"/>
      <c r="O276" s="6"/>
      <c r="P276" s="6"/>
      <c r="Q276" s="7"/>
      <c r="R276" s="445"/>
      <c r="S276" s="6"/>
      <c r="T276" s="5"/>
      <c r="U276" s="69">
        <f t="shared" si="19"/>
        <v>0</v>
      </c>
      <c r="V276" s="14">
        <v>960</v>
      </c>
      <c r="W276" s="36">
        <v>0</v>
      </c>
      <c r="X276" s="111"/>
      <c r="Y276" s="111"/>
      <c r="Z276" s="407"/>
    </row>
    <row r="277" spans="1:26" x14ac:dyDescent="0.2">
      <c r="A277" s="252">
        <v>43737</v>
      </c>
      <c r="B277" s="3">
        <v>3</v>
      </c>
      <c r="C277" s="3">
        <v>9</v>
      </c>
      <c r="D277" s="248"/>
      <c r="E277" s="3">
        <v>3</v>
      </c>
      <c r="F277" s="3">
        <v>11</v>
      </c>
      <c r="G277" s="248"/>
      <c r="H277" s="94">
        <f t="shared" si="16"/>
        <v>253</v>
      </c>
      <c r="I277" s="12">
        <f t="shared" si="17"/>
        <v>5.5</v>
      </c>
      <c r="J277" s="13">
        <f t="shared" si="18"/>
        <v>330</v>
      </c>
      <c r="K277" s="14">
        <v>12</v>
      </c>
      <c r="L277" s="15">
        <v>2.2000000000000002</v>
      </c>
      <c r="M277" s="265">
        <v>43737</v>
      </c>
      <c r="N277" s="14"/>
      <c r="O277" s="6"/>
      <c r="P277" s="6"/>
      <c r="Q277" s="7"/>
      <c r="R277" s="445"/>
      <c r="S277" s="6"/>
      <c r="T277" s="5"/>
      <c r="U277" s="69">
        <f t="shared" si="19"/>
        <v>0</v>
      </c>
      <c r="V277" s="14">
        <v>0</v>
      </c>
      <c r="W277" s="36">
        <v>0</v>
      </c>
      <c r="X277" s="111"/>
      <c r="Y277" s="111"/>
      <c r="Z277" s="407" t="s">
        <v>67</v>
      </c>
    </row>
    <row r="278" spans="1:26" x14ac:dyDescent="0.2">
      <c r="A278" s="252">
        <v>43738</v>
      </c>
      <c r="B278" s="3">
        <v>3</v>
      </c>
      <c r="C278" s="3">
        <v>9</v>
      </c>
      <c r="D278" s="248"/>
      <c r="E278" s="3">
        <v>3</v>
      </c>
      <c r="F278" s="3">
        <v>11</v>
      </c>
      <c r="G278" s="248"/>
      <c r="H278" s="94">
        <f t="shared" si="16"/>
        <v>253</v>
      </c>
      <c r="I278" s="12">
        <f t="shared" si="17"/>
        <v>0</v>
      </c>
      <c r="J278" s="13">
        <f t="shared" si="18"/>
        <v>0</v>
      </c>
      <c r="K278" s="14">
        <v>0</v>
      </c>
      <c r="L278" s="15">
        <v>2.2999999999999998</v>
      </c>
      <c r="M278" s="265">
        <v>43738</v>
      </c>
      <c r="N278" s="14"/>
      <c r="O278" s="6"/>
      <c r="P278" s="6"/>
      <c r="Q278" s="7"/>
      <c r="R278" s="445"/>
      <c r="S278" s="6"/>
      <c r="T278" s="5"/>
      <c r="U278" s="69">
        <f t="shared" si="19"/>
        <v>0</v>
      </c>
      <c r="V278" s="14">
        <v>0</v>
      </c>
      <c r="W278" s="36">
        <v>0</v>
      </c>
      <c r="X278" s="111"/>
      <c r="Y278" s="111"/>
      <c r="Z278" s="407"/>
    </row>
    <row r="279" spans="1:26" x14ac:dyDescent="0.2">
      <c r="A279" s="252">
        <v>43739</v>
      </c>
      <c r="B279" s="3">
        <v>3</v>
      </c>
      <c r="C279" s="3">
        <v>9</v>
      </c>
      <c r="D279" s="353"/>
      <c r="E279" s="280">
        <v>4</v>
      </c>
      <c r="F279" s="280">
        <v>4</v>
      </c>
      <c r="G279" s="323"/>
      <c r="H279" s="291">
        <f t="shared" si="16"/>
        <v>266.75</v>
      </c>
      <c r="I279" s="324">
        <f t="shared" si="17"/>
        <v>13.75</v>
      </c>
      <c r="J279" s="325">
        <f t="shared" si="18"/>
        <v>825</v>
      </c>
      <c r="K279" s="14">
        <v>24</v>
      </c>
      <c r="L279" s="354">
        <v>11.5</v>
      </c>
      <c r="M279" s="265">
        <v>43739</v>
      </c>
      <c r="N279" s="288"/>
      <c r="O279" s="327"/>
      <c r="P279" s="327"/>
      <c r="Q279" s="328"/>
      <c r="R279" s="446"/>
      <c r="S279" s="327"/>
      <c r="T279" s="329"/>
      <c r="U279" s="286">
        <f t="shared" si="19"/>
        <v>0</v>
      </c>
      <c r="V279" s="288">
        <v>900</v>
      </c>
      <c r="W279" s="36">
        <v>0</v>
      </c>
      <c r="X279" s="268"/>
      <c r="Y279" s="268"/>
      <c r="Z279" s="411"/>
    </row>
    <row r="280" spans="1:26" x14ac:dyDescent="0.2">
      <c r="A280" s="252">
        <v>43740</v>
      </c>
      <c r="B280" s="91">
        <v>3</v>
      </c>
      <c r="C280" s="91">
        <v>9</v>
      </c>
      <c r="D280" s="244"/>
      <c r="E280" s="91">
        <v>4</v>
      </c>
      <c r="F280" s="91">
        <v>10</v>
      </c>
      <c r="G280" s="244"/>
      <c r="H280" s="94">
        <f t="shared" si="16"/>
        <v>283.25</v>
      </c>
      <c r="I280" s="201">
        <f t="shared" si="17"/>
        <v>16.5</v>
      </c>
      <c r="J280" s="202">
        <f t="shared" si="18"/>
        <v>990</v>
      </c>
      <c r="K280" s="205">
        <v>24</v>
      </c>
      <c r="L280" s="352">
        <v>2.1</v>
      </c>
      <c r="M280" s="265">
        <v>43740</v>
      </c>
      <c r="N280" s="205"/>
      <c r="O280" s="206"/>
      <c r="P280" s="206"/>
      <c r="Q280" s="207"/>
      <c r="R280" s="208"/>
      <c r="S280" s="206"/>
      <c r="T280" s="209"/>
      <c r="U280" s="210">
        <f t="shared" si="19"/>
        <v>0</v>
      </c>
      <c r="V280" s="205">
        <v>950</v>
      </c>
      <c r="W280" s="267">
        <v>0</v>
      </c>
      <c r="X280" s="245"/>
      <c r="Y280" s="245"/>
      <c r="Z280" s="412"/>
    </row>
    <row r="281" spans="1:26" x14ac:dyDescent="0.2">
      <c r="A281" s="252">
        <v>43741</v>
      </c>
      <c r="B281" s="3">
        <v>3</v>
      </c>
      <c r="C281" s="3">
        <v>9</v>
      </c>
      <c r="D281" s="248"/>
      <c r="E281" s="3">
        <v>5</v>
      </c>
      <c r="F281" s="3">
        <v>4</v>
      </c>
      <c r="G281" s="248"/>
      <c r="H281" s="94">
        <f t="shared" si="16"/>
        <v>299.75</v>
      </c>
      <c r="I281" s="12">
        <f t="shared" si="17"/>
        <v>16.5</v>
      </c>
      <c r="J281" s="13">
        <f t="shared" si="18"/>
        <v>990</v>
      </c>
      <c r="K281" s="14">
        <v>24</v>
      </c>
      <c r="L281" s="15">
        <v>2.1</v>
      </c>
      <c r="M281" s="265">
        <v>43741</v>
      </c>
      <c r="N281" s="14"/>
      <c r="O281" s="6"/>
      <c r="P281" s="6"/>
      <c r="Q281" s="7"/>
      <c r="R281" s="445"/>
      <c r="S281" s="6"/>
      <c r="T281" s="5"/>
      <c r="U281" s="69">
        <f t="shared" si="19"/>
        <v>0</v>
      </c>
      <c r="V281" s="14">
        <v>940</v>
      </c>
      <c r="W281" s="36">
        <v>0</v>
      </c>
      <c r="X281" s="111"/>
      <c r="Y281" s="111"/>
      <c r="Z281" s="407"/>
    </row>
    <row r="282" spans="1:26" x14ac:dyDescent="0.2">
      <c r="A282" s="252">
        <v>43742</v>
      </c>
      <c r="B282" s="91">
        <v>3</v>
      </c>
      <c r="C282" s="91">
        <v>9</v>
      </c>
      <c r="D282" s="248"/>
      <c r="E282" s="3">
        <v>5</v>
      </c>
      <c r="F282" s="3">
        <v>9</v>
      </c>
      <c r="G282" s="248"/>
      <c r="H282" s="94">
        <f t="shared" si="16"/>
        <v>313.5</v>
      </c>
      <c r="I282" s="12">
        <f t="shared" si="17"/>
        <v>13.75</v>
      </c>
      <c r="J282" s="13">
        <f t="shared" si="18"/>
        <v>825</v>
      </c>
      <c r="K282" s="14">
        <v>20</v>
      </c>
      <c r="L282" s="15">
        <v>29</v>
      </c>
      <c r="M282" s="265">
        <v>43742</v>
      </c>
      <c r="N282" s="14"/>
      <c r="O282" s="6"/>
      <c r="P282" s="6"/>
      <c r="Q282" s="7"/>
      <c r="R282" s="445"/>
      <c r="S282" s="6"/>
      <c r="T282" s="5"/>
      <c r="U282" s="69">
        <f t="shared" si="19"/>
        <v>0</v>
      </c>
      <c r="V282" s="14">
        <v>900</v>
      </c>
      <c r="W282" s="36">
        <v>0</v>
      </c>
      <c r="X282" s="111"/>
      <c r="Y282" s="111"/>
      <c r="Z282" s="407" t="s">
        <v>68</v>
      </c>
    </row>
    <row r="283" spans="1:26" x14ac:dyDescent="0.2">
      <c r="A283" s="252">
        <v>43743</v>
      </c>
      <c r="B283" s="3">
        <v>3</v>
      </c>
      <c r="C283" s="3">
        <v>9</v>
      </c>
      <c r="D283" s="248"/>
      <c r="E283" s="3">
        <v>5</v>
      </c>
      <c r="F283" s="3">
        <v>9</v>
      </c>
      <c r="G283" s="248"/>
      <c r="H283" s="94">
        <f t="shared" si="16"/>
        <v>313.5</v>
      </c>
      <c r="I283" s="12">
        <f t="shared" si="17"/>
        <v>0</v>
      </c>
      <c r="J283" s="13">
        <f t="shared" si="18"/>
        <v>0</v>
      </c>
      <c r="K283" s="14">
        <v>0</v>
      </c>
      <c r="L283" s="15">
        <v>2</v>
      </c>
      <c r="M283" s="265">
        <v>43743</v>
      </c>
      <c r="N283" s="14"/>
      <c r="O283" s="6"/>
      <c r="P283" s="6"/>
      <c r="Q283" s="7"/>
      <c r="R283" s="445"/>
      <c r="S283" s="6"/>
      <c r="T283" s="5"/>
      <c r="U283" s="69">
        <f t="shared" si="19"/>
        <v>0</v>
      </c>
      <c r="V283" s="14">
        <v>0</v>
      </c>
      <c r="W283" s="36">
        <v>0</v>
      </c>
      <c r="X283" s="111"/>
      <c r="Y283" s="111"/>
      <c r="Z283" s="407" t="s">
        <v>69</v>
      </c>
    </row>
    <row r="284" spans="1:26" x14ac:dyDescent="0.2">
      <c r="A284" s="252">
        <v>43744</v>
      </c>
      <c r="B284" s="91">
        <v>3</v>
      </c>
      <c r="C284" s="91">
        <v>9</v>
      </c>
      <c r="D284" s="248"/>
      <c r="E284" s="3">
        <v>5</v>
      </c>
      <c r="F284" s="3">
        <v>9</v>
      </c>
      <c r="G284" s="248"/>
      <c r="H284" s="94">
        <f t="shared" si="16"/>
        <v>313.5</v>
      </c>
      <c r="I284" s="12">
        <f t="shared" si="17"/>
        <v>0</v>
      </c>
      <c r="J284" s="13">
        <f t="shared" si="18"/>
        <v>0</v>
      </c>
      <c r="K284" s="14">
        <v>0</v>
      </c>
      <c r="L284" s="15">
        <v>2</v>
      </c>
      <c r="M284" s="265">
        <v>43744</v>
      </c>
      <c r="N284" s="14"/>
      <c r="O284" s="6"/>
      <c r="P284" s="6"/>
      <c r="Q284" s="7"/>
      <c r="R284" s="445"/>
      <c r="S284" s="6"/>
      <c r="T284" s="5"/>
      <c r="U284" s="69">
        <f t="shared" si="19"/>
        <v>0</v>
      </c>
      <c r="V284" s="14">
        <v>0</v>
      </c>
      <c r="W284" s="36">
        <v>0</v>
      </c>
      <c r="X284" s="111"/>
      <c r="Y284" s="111"/>
      <c r="Z284" s="407" t="s">
        <v>70</v>
      </c>
    </row>
    <row r="285" spans="1:26" x14ac:dyDescent="0.2">
      <c r="A285" s="252">
        <v>43745</v>
      </c>
      <c r="B285" s="3">
        <v>3</v>
      </c>
      <c r="C285" s="3">
        <v>9</v>
      </c>
      <c r="D285" s="248"/>
      <c r="E285" s="3">
        <v>5</v>
      </c>
      <c r="F285" s="3">
        <v>9</v>
      </c>
      <c r="G285" s="248"/>
      <c r="H285" s="94">
        <f t="shared" si="16"/>
        <v>313.5</v>
      </c>
      <c r="I285" s="12">
        <f t="shared" si="17"/>
        <v>0</v>
      </c>
      <c r="J285" s="13">
        <f t="shared" si="18"/>
        <v>0</v>
      </c>
      <c r="K285" s="14">
        <v>0</v>
      </c>
      <c r="L285" s="15">
        <v>2</v>
      </c>
      <c r="M285" s="265">
        <v>43745</v>
      </c>
      <c r="N285" s="14"/>
      <c r="O285" s="6"/>
      <c r="P285" s="6"/>
      <c r="Q285" s="7"/>
      <c r="R285" s="445"/>
      <c r="S285" s="6"/>
      <c r="T285" s="5"/>
      <c r="U285" s="69">
        <f t="shared" si="19"/>
        <v>0</v>
      </c>
      <c r="V285" s="14">
        <v>0</v>
      </c>
      <c r="W285" s="36">
        <v>0</v>
      </c>
      <c r="X285" s="111"/>
      <c r="Y285" s="111"/>
      <c r="Z285" s="407" t="s">
        <v>71</v>
      </c>
    </row>
    <row r="286" spans="1:26" x14ac:dyDescent="0.2">
      <c r="A286" s="252">
        <v>43746</v>
      </c>
      <c r="B286" s="91">
        <v>3</v>
      </c>
      <c r="C286" s="91">
        <v>9</v>
      </c>
      <c r="D286" s="248"/>
      <c r="E286" s="3">
        <v>6</v>
      </c>
      <c r="F286" s="3">
        <v>3</v>
      </c>
      <c r="G286" s="248"/>
      <c r="H286" s="94">
        <f t="shared" si="16"/>
        <v>330</v>
      </c>
      <c r="I286" s="12">
        <f t="shared" si="17"/>
        <v>16.5</v>
      </c>
      <c r="J286" s="13">
        <f t="shared" si="18"/>
        <v>990</v>
      </c>
      <c r="K286" s="14">
        <v>24</v>
      </c>
      <c r="L286" s="15">
        <v>8.3000000000000007</v>
      </c>
      <c r="M286" s="265">
        <v>43746</v>
      </c>
      <c r="N286" s="14"/>
      <c r="O286" s="6"/>
      <c r="P286" s="6"/>
      <c r="Q286" s="7"/>
      <c r="R286" s="445"/>
      <c r="S286" s="6"/>
      <c r="T286" s="5"/>
      <c r="U286" s="69">
        <f t="shared" si="19"/>
        <v>0</v>
      </c>
      <c r="V286" s="14">
        <v>900</v>
      </c>
      <c r="W286" s="36">
        <v>0</v>
      </c>
      <c r="X286" s="111"/>
      <c r="Y286" s="111"/>
      <c r="Z286" s="407" t="s">
        <v>72</v>
      </c>
    </row>
    <row r="287" spans="1:26" x14ac:dyDescent="0.2">
      <c r="A287" s="252">
        <v>43747</v>
      </c>
      <c r="B287" s="3">
        <v>3</v>
      </c>
      <c r="C287" s="3">
        <v>9</v>
      </c>
      <c r="D287" s="248"/>
      <c r="E287" s="3">
        <v>6</v>
      </c>
      <c r="F287" s="3">
        <v>3</v>
      </c>
      <c r="G287" s="248"/>
      <c r="H287" s="94">
        <f t="shared" si="16"/>
        <v>330</v>
      </c>
      <c r="I287" s="12">
        <f t="shared" si="17"/>
        <v>0</v>
      </c>
      <c r="J287" s="13">
        <f t="shared" si="18"/>
        <v>0</v>
      </c>
      <c r="K287" s="14">
        <v>0</v>
      </c>
      <c r="L287" s="15">
        <v>2</v>
      </c>
      <c r="M287" s="265">
        <v>43747</v>
      </c>
      <c r="N287" s="14"/>
      <c r="O287" s="6"/>
      <c r="P287" s="6"/>
      <c r="Q287" s="7"/>
      <c r="R287" s="445"/>
      <c r="S287" s="6"/>
      <c r="T287" s="5"/>
      <c r="U287" s="69">
        <f t="shared" si="19"/>
        <v>0</v>
      </c>
      <c r="V287" s="14">
        <v>0</v>
      </c>
      <c r="W287" s="36">
        <v>0</v>
      </c>
      <c r="X287" s="111"/>
      <c r="Y287" s="111"/>
      <c r="Z287" s="407" t="s">
        <v>73</v>
      </c>
    </row>
    <row r="288" spans="1:26" x14ac:dyDescent="0.2">
      <c r="A288" s="252">
        <v>43748</v>
      </c>
      <c r="B288" s="91">
        <v>3</v>
      </c>
      <c r="C288" s="91">
        <v>9</v>
      </c>
      <c r="D288" s="248"/>
      <c r="E288" s="3">
        <v>6</v>
      </c>
      <c r="F288" s="3">
        <v>9</v>
      </c>
      <c r="G288" s="248"/>
      <c r="H288" s="94">
        <f t="shared" si="16"/>
        <v>346.5</v>
      </c>
      <c r="I288" s="12">
        <f t="shared" si="17"/>
        <v>16.5</v>
      </c>
      <c r="J288" s="13">
        <f t="shared" si="18"/>
        <v>990</v>
      </c>
      <c r="K288" s="14">
        <v>24</v>
      </c>
      <c r="L288" s="15">
        <v>4.5</v>
      </c>
      <c r="M288" s="265">
        <v>43748</v>
      </c>
      <c r="N288" s="14"/>
      <c r="O288" s="6"/>
      <c r="P288" s="6"/>
      <c r="Q288" s="7"/>
      <c r="R288" s="445"/>
      <c r="S288" s="6"/>
      <c r="T288" s="5"/>
      <c r="U288" s="69">
        <f t="shared" si="19"/>
        <v>0</v>
      </c>
      <c r="V288" s="14">
        <v>900</v>
      </c>
      <c r="W288" s="36">
        <v>0</v>
      </c>
      <c r="X288" s="111"/>
      <c r="Y288" s="111"/>
      <c r="Z288" s="407"/>
    </row>
    <row r="289" spans="1:26" x14ac:dyDescent="0.2">
      <c r="A289" s="252">
        <v>43749</v>
      </c>
      <c r="B289" s="3">
        <v>3</v>
      </c>
      <c r="C289" s="3">
        <v>9</v>
      </c>
      <c r="D289" s="248"/>
      <c r="E289" s="3">
        <v>7</v>
      </c>
      <c r="F289" s="3">
        <v>3</v>
      </c>
      <c r="G289" s="248"/>
      <c r="H289" s="94">
        <f t="shared" si="16"/>
        <v>363</v>
      </c>
      <c r="I289" s="12">
        <f t="shared" si="17"/>
        <v>16.5</v>
      </c>
      <c r="J289" s="13">
        <f t="shared" si="18"/>
        <v>990</v>
      </c>
      <c r="K289" s="14">
        <v>24</v>
      </c>
      <c r="L289" s="15">
        <v>5</v>
      </c>
      <c r="M289" s="265">
        <v>43749</v>
      </c>
      <c r="N289" s="14"/>
      <c r="O289" s="6"/>
      <c r="P289" s="6"/>
      <c r="Q289" s="7"/>
      <c r="R289" s="445"/>
      <c r="S289" s="6"/>
      <c r="T289" s="5"/>
      <c r="U289" s="69">
        <f t="shared" si="19"/>
        <v>0</v>
      </c>
      <c r="V289" s="14">
        <v>920</v>
      </c>
      <c r="W289" s="36">
        <v>0</v>
      </c>
      <c r="X289" s="111"/>
      <c r="Y289" s="111"/>
      <c r="Z289" s="407" t="s">
        <v>74</v>
      </c>
    </row>
    <row r="290" spans="1:26" x14ac:dyDescent="0.2">
      <c r="A290" s="252">
        <v>43750</v>
      </c>
      <c r="B290" s="91">
        <v>3</v>
      </c>
      <c r="C290" s="91">
        <v>9</v>
      </c>
      <c r="D290" s="248"/>
      <c r="E290" s="3">
        <v>7</v>
      </c>
      <c r="F290" s="3">
        <v>9</v>
      </c>
      <c r="G290" s="248"/>
      <c r="H290" s="94">
        <f t="shared" si="16"/>
        <v>379.5</v>
      </c>
      <c r="I290" s="12">
        <f t="shared" si="17"/>
        <v>16.5</v>
      </c>
      <c r="J290" s="13">
        <f t="shared" si="18"/>
        <v>990</v>
      </c>
      <c r="K290" s="14">
        <v>24</v>
      </c>
      <c r="L290" s="15">
        <v>2</v>
      </c>
      <c r="M290" s="265">
        <v>43750</v>
      </c>
      <c r="N290" s="14"/>
      <c r="O290" s="6"/>
      <c r="P290" s="6"/>
      <c r="Q290" s="7"/>
      <c r="R290" s="445"/>
      <c r="S290" s="6"/>
      <c r="T290" s="5"/>
      <c r="U290" s="69">
        <f t="shared" si="19"/>
        <v>0</v>
      </c>
      <c r="V290" s="14">
        <v>940</v>
      </c>
      <c r="W290" s="36">
        <v>0</v>
      </c>
      <c r="X290" s="111"/>
      <c r="Y290" s="111"/>
      <c r="Z290" s="407" t="s">
        <v>75</v>
      </c>
    </row>
    <row r="291" spans="1:26" x14ac:dyDescent="0.2">
      <c r="A291" s="252">
        <v>43751</v>
      </c>
      <c r="B291" s="3">
        <v>3</v>
      </c>
      <c r="C291" s="3">
        <v>9</v>
      </c>
      <c r="D291" s="248"/>
      <c r="E291" s="3">
        <v>8</v>
      </c>
      <c r="F291" s="3">
        <v>2</v>
      </c>
      <c r="G291" s="248"/>
      <c r="H291" s="94">
        <f t="shared" si="16"/>
        <v>393.25</v>
      </c>
      <c r="I291" s="12">
        <f t="shared" si="17"/>
        <v>13.75</v>
      </c>
      <c r="J291" s="13">
        <f t="shared" si="18"/>
        <v>825</v>
      </c>
      <c r="K291" s="14">
        <v>18</v>
      </c>
      <c r="L291" s="15">
        <v>2</v>
      </c>
      <c r="M291" s="265">
        <v>43751</v>
      </c>
      <c r="N291" s="14"/>
      <c r="O291" s="6"/>
      <c r="P291" s="6"/>
      <c r="Q291" s="7"/>
      <c r="R291" s="445"/>
      <c r="S291" s="6"/>
      <c r="T291" s="5"/>
      <c r="U291" s="69">
        <f t="shared" si="19"/>
        <v>0</v>
      </c>
      <c r="V291" s="14">
        <v>940</v>
      </c>
      <c r="W291" s="36">
        <v>0</v>
      </c>
      <c r="X291" s="111"/>
      <c r="Y291" s="111"/>
      <c r="Z291" s="407" t="s">
        <v>76</v>
      </c>
    </row>
    <row r="292" spans="1:26" x14ac:dyDescent="0.2">
      <c r="A292" s="252">
        <v>43752</v>
      </c>
      <c r="B292" s="91">
        <v>3</v>
      </c>
      <c r="C292" s="91">
        <v>9</v>
      </c>
      <c r="D292" s="248"/>
      <c r="E292" s="3">
        <v>8</v>
      </c>
      <c r="F292" s="3">
        <v>2</v>
      </c>
      <c r="G292" s="248"/>
      <c r="H292" s="94">
        <f t="shared" si="16"/>
        <v>393.25</v>
      </c>
      <c r="I292" s="12">
        <f t="shared" si="17"/>
        <v>0</v>
      </c>
      <c r="J292" s="13">
        <f t="shared" si="18"/>
        <v>0</v>
      </c>
      <c r="K292" s="14">
        <v>0</v>
      </c>
      <c r="L292" s="15">
        <v>2</v>
      </c>
      <c r="M292" s="265">
        <v>43752</v>
      </c>
      <c r="N292" s="14"/>
      <c r="O292" s="6"/>
      <c r="P292" s="6"/>
      <c r="Q292" s="7"/>
      <c r="R292" s="445"/>
      <c r="S292" s="6"/>
      <c r="T292" s="5"/>
      <c r="U292" s="69">
        <f t="shared" si="19"/>
        <v>0</v>
      </c>
      <c r="V292" s="14">
        <v>0</v>
      </c>
      <c r="W292" s="36">
        <v>0</v>
      </c>
      <c r="X292" s="111"/>
      <c r="Y292" s="111"/>
      <c r="Z292" s="407" t="s">
        <v>77</v>
      </c>
    </row>
    <row r="293" spans="1:26" x14ac:dyDescent="0.2">
      <c r="A293" s="252">
        <v>43753</v>
      </c>
      <c r="B293" s="3">
        <v>4</v>
      </c>
      <c r="C293" s="3">
        <v>1</v>
      </c>
      <c r="D293" s="248"/>
      <c r="E293" s="3">
        <v>8</v>
      </c>
      <c r="F293" s="3">
        <v>3</v>
      </c>
      <c r="G293" s="248"/>
      <c r="H293" s="94">
        <f t="shared" si="16"/>
        <v>407</v>
      </c>
      <c r="I293" s="12">
        <f t="shared" si="17"/>
        <v>13.75</v>
      </c>
      <c r="J293" s="13">
        <f t="shared" si="18"/>
        <v>825</v>
      </c>
      <c r="K293" s="14">
        <v>24</v>
      </c>
      <c r="L293" s="15">
        <v>6.8</v>
      </c>
      <c r="M293" s="265">
        <v>43753</v>
      </c>
      <c r="N293" s="14"/>
      <c r="O293" s="6"/>
      <c r="P293" s="6"/>
      <c r="Q293" s="7"/>
      <c r="R293" s="445"/>
      <c r="S293" s="6"/>
      <c r="T293" s="5"/>
      <c r="U293" s="69">
        <f t="shared" si="19"/>
        <v>0</v>
      </c>
      <c r="V293" s="14">
        <v>950</v>
      </c>
      <c r="W293" s="36">
        <v>0</v>
      </c>
      <c r="X293" s="111"/>
      <c r="Y293" s="111"/>
      <c r="Z293" s="407" t="s">
        <v>78</v>
      </c>
    </row>
    <row r="294" spans="1:26" x14ac:dyDescent="0.2">
      <c r="A294" s="252">
        <v>43754</v>
      </c>
      <c r="B294" s="3">
        <v>4</v>
      </c>
      <c r="C294" s="3">
        <v>7</v>
      </c>
      <c r="D294" s="248"/>
      <c r="E294" s="3">
        <v>8</v>
      </c>
      <c r="F294" s="3">
        <v>3</v>
      </c>
      <c r="G294" s="248"/>
      <c r="H294" s="94">
        <f t="shared" si="16"/>
        <v>423.5</v>
      </c>
      <c r="I294" s="12">
        <f t="shared" si="17"/>
        <v>16.5</v>
      </c>
      <c r="J294" s="13">
        <f t="shared" si="18"/>
        <v>990</v>
      </c>
      <c r="K294" s="14">
        <v>24</v>
      </c>
      <c r="L294" s="15">
        <v>2</v>
      </c>
      <c r="M294" s="265">
        <v>43754</v>
      </c>
      <c r="N294" s="14">
        <v>13002897</v>
      </c>
      <c r="O294" s="6">
        <v>8</v>
      </c>
      <c r="P294" s="6">
        <v>3</v>
      </c>
      <c r="Q294" s="7"/>
      <c r="R294" s="445">
        <v>3</v>
      </c>
      <c r="S294" s="6">
        <v>2</v>
      </c>
      <c r="T294" s="5">
        <v>0.75</v>
      </c>
      <c r="U294" s="69">
        <f t="shared" si="19"/>
        <v>165.6875</v>
      </c>
      <c r="V294" s="14">
        <v>950</v>
      </c>
      <c r="W294" s="36">
        <v>0</v>
      </c>
      <c r="X294" s="111"/>
      <c r="Y294" s="111"/>
      <c r="Z294" s="407"/>
    </row>
    <row r="295" spans="1:26" x14ac:dyDescent="0.2">
      <c r="A295" s="252">
        <v>43755</v>
      </c>
      <c r="B295" s="3">
        <v>5</v>
      </c>
      <c r="C295" s="3">
        <v>0</v>
      </c>
      <c r="D295" s="248"/>
      <c r="E295" s="3">
        <v>3</v>
      </c>
      <c r="F295" s="3">
        <v>2</v>
      </c>
      <c r="G295" s="248">
        <v>0.75</v>
      </c>
      <c r="H295" s="94">
        <f t="shared" si="16"/>
        <v>271.5625</v>
      </c>
      <c r="I295" s="12">
        <f t="shared" si="17"/>
        <v>13.75</v>
      </c>
      <c r="J295" s="13">
        <f t="shared" si="18"/>
        <v>825</v>
      </c>
      <c r="K295" s="14">
        <v>24</v>
      </c>
      <c r="L295" s="15">
        <v>1.9</v>
      </c>
      <c r="M295" s="265">
        <v>43755</v>
      </c>
      <c r="N295" s="14"/>
      <c r="O295" s="6"/>
      <c r="P295" s="6"/>
      <c r="Q295" s="7"/>
      <c r="R295" s="445"/>
      <c r="S295" s="6"/>
      <c r="T295" s="5"/>
      <c r="U295" s="69">
        <f t="shared" si="19"/>
        <v>0</v>
      </c>
      <c r="V295" s="14">
        <v>960</v>
      </c>
      <c r="W295" s="36">
        <v>0</v>
      </c>
      <c r="X295" s="111"/>
      <c r="Y295" s="111"/>
      <c r="Z295" s="407"/>
    </row>
    <row r="296" spans="1:26" x14ac:dyDescent="0.2">
      <c r="A296" s="252">
        <v>43756</v>
      </c>
      <c r="B296" s="3">
        <v>5</v>
      </c>
      <c r="C296" s="3">
        <v>6</v>
      </c>
      <c r="D296" s="248"/>
      <c r="E296" s="3">
        <v>3</v>
      </c>
      <c r="F296" s="3">
        <v>2</v>
      </c>
      <c r="G296" s="248">
        <v>0.75</v>
      </c>
      <c r="H296" s="94">
        <f t="shared" si="16"/>
        <v>288.0625</v>
      </c>
      <c r="I296" s="12">
        <f t="shared" si="17"/>
        <v>16.5</v>
      </c>
      <c r="J296" s="13">
        <f t="shared" si="18"/>
        <v>990</v>
      </c>
      <c r="K296" s="14">
        <v>24</v>
      </c>
      <c r="L296" s="15">
        <v>2</v>
      </c>
      <c r="M296" s="265">
        <v>43756</v>
      </c>
      <c r="N296" s="14"/>
      <c r="O296" s="6"/>
      <c r="P296" s="6"/>
      <c r="Q296" s="7"/>
      <c r="R296" s="445"/>
      <c r="S296" s="6"/>
      <c r="T296" s="5"/>
      <c r="U296" s="69">
        <f t="shared" si="19"/>
        <v>0</v>
      </c>
      <c r="V296" s="14">
        <v>960</v>
      </c>
      <c r="W296" s="36">
        <v>0</v>
      </c>
      <c r="X296" s="111"/>
      <c r="Y296" s="111"/>
      <c r="Z296" s="407"/>
    </row>
    <row r="297" spans="1:26" x14ac:dyDescent="0.2">
      <c r="A297" s="252">
        <v>43757</v>
      </c>
      <c r="B297" s="3">
        <v>5</v>
      </c>
      <c r="C297" s="3">
        <v>11</v>
      </c>
      <c r="D297" s="248"/>
      <c r="E297" s="3">
        <v>3</v>
      </c>
      <c r="F297" s="3">
        <v>2</v>
      </c>
      <c r="G297" s="248">
        <v>0.75</v>
      </c>
      <c r="H297" s="94">
        <f t="shared" si="16"/>
        <v>301.8125</v>
      </c>
      <c r="I297" s="12">
        <f t="shared" si="17"/>
        <v>13.75</v>
      </c>
      <c r="J297" s="13">
        <f t="shared" si="18"/>
        <v>825</v>
      </c>
      <c r="K297" s="14">
        <v>24</v>
      </c>
      <c r="L297" s="15">
        <v>2</v>
      </c>
      <c r="M297" s="265">
        <v>43757</v>
      </c>
      <c r="N297" s="14"/>
      <c r="O297" s="6"/>
      <c r="P297" s="6"/>
      <c r="Q297" s="7"/>
      <c r="R297" s="445"/>
      <c r="S297" s="6"/>
      <c r="T297" s="5"/>
      <c r="U297" s="69">
        <f t="shared" si="19"/>
        <v>0</v>
      </c>
      <c r="V297" s="14">
        <v>960</v>
      </c>
      <c r="W297" s="36">
        <v>0</v>
      </c>
      <c r="X297" s="111"/>
      <c r="Y297" s="111"/>
      <c r="Z297" s="407"/>
    </row>
    <row r="298" spans="1:26" x14ac:dyDescent="0.2">
      <c r="A298" s="252">
        <v>43758</v>
      </c>
      <c r="B298" s="3">
        <v>6</v>
      </c>
      <c r="C298" s="3">
        <v>5</v>
      </c>
      <c r="D298" s="248"/>
      <c r="E298" s="3">
        <v>3</v>
      </c>
      <c r="F298" s="3">
        <v>2</v>
      </c>
      <c r="G298" s="248">
        <v>0.75</v>
      </c>
      <c r="H298" s="94">
        <f t="shared" si="16"/>
        <v>318.3125</v>
      </c>
      <c r="I298" s="12">
        <f t="shared" si="17"/>
        <v>16.5</v>
      </c>
      <c r="J298" s="13">
        <f t="shared" si="18"/>
        <v>990</v>
      </c>
      <c r="K298" s="14">
        <v>24</v>
      </c>
      <c r="L298" s="15">
        <v>2</v>
      </c>
      <c r="M298" s="265">
        <v>43758</v>
      </c>
      <c r="N298" s="14"/>
      <c r="O298" s="6"/>
      <c r="P298" s="6"/>
      <c r="Q298" s="7"/>
      <c r="R298" s="445"/>
      <c r="S298" s="6"/>
      <c r="T298" s="5"/>
      <c r="U298" s="69">
        <f t="shared" si="19"/>
        <v>0</v>
      </c>
      <c r="V298" s="14">
        <v>980</v>
      </c>
      <c r="W298" s="36">
        <v>0</v>
      </c>
      <c r="X298" s="111"/>
      <c r="Y298" s="111"/>
      <c r="Z298" s="407"/>
    </row>
    <row r="299" spans="1:26" x14ac:dyDescent="0.2">
      <c r="A299" s="252">
        <v>43759</v>
      </c>
      <c r="B299" s="3">
        <v>6</v>
      </c>
      <c r="C299" s="3">
        <v>10</v>
      </c>
      <c r="D299" s="248"/>
      <c r="E299" s="3">
        <v>3</v>
      </c>
      <c r="F299" s="3">
        <v>2</v>
      </c>
      <c r="G299" s="248">
        <v>0.75</v>
      </c>
      <c r="H299" s="94">
        <f t="shared" si="16"/>
        <v>332.0625</v>
      </c>
      <c r="I299" s="12">
        <f t="shared" si="17"/>
        <v>13.75</v>
      </c>
      <c r="J299" s="13">
        <f t="shared" si="18"/>
        <v>825</v>
      </c>
      <c r="K299" s="14">
        <v>24</v>
      </c>
      <c r="L299" s="15">
        <v>2.1</v>
      </c>
      <c r="M299" s="265">
        <v>43759</v>
      </c>
      <c r="N299" s="14"/>
      <c r="O299" s="6"/>
      <c r="P299" s="6"/>
      <c r="Q299" s="7"/>
      <c r="R299" s="445"/>
      <c r="S299" s="6"/>
      <c r="T299" s="5"/>
      <c r="U299" s="69">
        <f t="shared" si="19"/>
        <v>0</v>
      </c>
      <c r="V299" s="14">
        <v>1000</v>
      </c>
      <c r="W299" s="36">
        <v>0</v>
      </c>
      <c r="X299" s="111"/>
      <c r="Y299" s="111"/>
      <c r="Z299" s="407"/>
    </row>
    <row r="300" spans="1:26" x14ac:dyDescent="0.2">
      <c r="A300" s="252">
        <v>43760</v>
      </c>
      <c r="B300" s="3">
        <v>7</v>
      </c>
      <c r="C300" s="3">
        <v>4</v>
      </c>
      <c r="D300" s="248"/>
      <c r="E300" s="3">
        <v>3</v>
      </c>
      <c r="F300" s="3">
        <v>2</v>
      </c>
      <c r="G300" s="248">
        <v>0.75</v>
      </c>
      <c r="H300" s="94">
        <f t="shared" si="16"/>
        <v>348.5625</v>
      </c>
      <c r="I300" s="12">
        <f t="shared" si="17"/>
        <v>16.5</v>
      </c>
      <c r="J300" s="13">
        <f t="shared" si="18"/>
        <v>990</v>
      </c>
      <c r="K300" s="14">
        <v>24</v>
      </c>
      <c r="L300" s="15">
        <v>2</v>
      </c>
      <c r="M300" s="265">
        <v>43760</v>
      </c>
      <c r="N300" s="14"/>
      <c r="O300" s="6"/>
      <c r="P300" s="6"/>
      <c r="Q300" s="7"/>
      <c r="R300" s="445"/>
      <c r="S300" s="6"/>
      <c r="T300" s="5"/>
      <c r="U300" s="69">
        <f t="shared" si="19"/>
        <v>0</v>
      </c>
      <c r="V300" s="14">
        <v>1020</v>
      </c>
      <c r="W300" s="36">
        <v>0</v>
      </c>
      <c r="X300" s="111"/>
      <c r="Y300" s="111"/>
      <c r="Z300" s="407"/>
    </row>
    <row r="301" spans="1:26" x14ac:dyDescent="0.2">
      <c r="A301" s="252">
        <v>43761</v>
      </c>
      <c r="B301" s="3">
        <v>7</v>
      </c>
      <c r="C301" s="3">
        <v>9</v>
      </c>
      <c r="D301" s="248"/>
      <c r="E301" s="3">
        <v>3</v>
      </c>
      <c r="F301" s="3">
        <v>2</v>
      </c>
      <c r="G301" s="248">
        <v>0.75</v>
      </c>
      <c r="H301" s="94">
        <f t="shared" si="16"/>
        <v>362.3125</v>
      </c>
      <c r="I301" s="12">
        <f t="shared" si="17"/>
        <v>13.75</v>
      </c>
      <c r="J301" s="13">
        <f t="shared" si="18"/>
        <v>825</v>
      </c>
      <c r="K301" s="14">
        <v>24</v>
      </c>
      <c r="L301" s="15">
        <v>2</v>
      </c>
      <c r="M301" s="265">
        <v>43761</v>
      </c>
      <c r="N301" s="14"/>
      <c r="O301" s="6"/>
      <c r="P301" s="6"/>
      <c r="Q301" s="7"/>
      <c r="R301" s="445"/>
      <c r="S301" s="6"/>
      <c r="T301" s="5"/>
      <c r="U301" s="69">
        <f t="shared" si="19"/>
        <v>0</v>
      </c>
      <c r="V301" s="14">
        <v>1020</v>
      </c>
      <c r="W301" s="36">
        <v>0</v>
      </c>
      <c r="X301" s="111"/>
      <c r="Y301" s="111"/>
      <c r="Z301" s="407"/>
    </row>
    <row r="302" spans="1:26" x14ac:dyDescent="0.2">
      <c r="A302" s="252">
        <v>43762</v>
      </c>
      <c r="B302" s="3">
        <v>8</v>
      </c>
      <c r="C302" s="3">
        <v>3</v>
      </c>
      <c r="D302" s="248"/>
      <c r="E302" s="3">
        <v>3</v>
      </c>
      <c r="F302" s="3">
        <v>2</v>
      </c>
      <c r="G302" s="248">
        <v>0.75</v>
      </c>
      <c r="H302" s="94">
        <f t="shared" si="16"/>
        <v>378.8125</v>
      </c>
      <c r="I302" s="12">
        <f t="shared" si="17"/>
        <v>16.5</v>
      </c>
      <c r="J302" s="13">
        <f t="shared" si="18"/>
        <v>990</v>
      </c>
      <c r="K302" s="14">
        <v>24</v>
      </c>
      <c r="L302" s="15">
        <v>2</v>
      </c>
      <c r="M302" s="265">
        <v>43762</v>
      </c>
      <c r="N302" s="14"/>
      <c r="O302" s="6"/>
      <c r="P302" s="6"/>
      <c r="Q302" s="7"/>
      <c r="R302" s="445"/>
      <c r="S302" s="6"/>
      <c r="T302" s="5"/>
      <c r="U302" s="69">
        <f t="shared" si="19"/>
        <v>0</v>
      </c>
      <c r="V302" s="14">
        <v>1050</v>
      </c>
      <c r="W302" s="36">
        <v>0</v>
      </c>
      <c r="X302" s="111"/>
      <c r="Y302" s="111"/>
      <c r="Z302" s="407" t="s">
        <v>79</v>
      </c>
    </row>
    <row r="303" spans="1:26" x14ac:dyDescent="0.2">
      <c r="A303" s="252">
        <v>43763</v>
      </c>
      <c r="B303" s="3">
        <v>8</v>
      </c>
      <c r="C303" s="3">
        <v>6</v>
      </c>
      <c r="D303" s="248"/>
      <c r="E303" s="3">
        <v>3</v>
      </c>
      <c r="F303" s="3">
        <v>5</v>
      </c>
      <c r="G303" s="248"/>
      <c r="H303" s="94">
        <f t="shared" si="16"/>
        <v>393.25</v>
      </c>
      <c r="I303" s="12">
        <f t="shared" si="17"/>
        <v>14.4375</v>
      </c>
      <c r="J303" s="13">
        <f t="shared" si="18"/>
        <v>866.25</v>
      </c>
      <c r="K303" s="14">
        <v>20</v>
      </c>
      <c r="L303" s="15">
        <v>14.1</v>
      </c>
      <c r="M303" s="265">
        <v>43763</v>
      </c>
      <c r="N303" s="14"/>
      <c r="O303" s="6"/>
      <c r="P303" s="6"/>
      <c r="Q303" s="7"/>
      <c r="R303" s="445"/>
      <c r="S303" s="6"/>
      <c r="T303" s="5"/>
      <c r="U303" s="69">
        <f t="shared" si="19"/>
        <v>0</v>
      </c>
      <c r="V303" s="14">
        <v>1050</v>
      </c>
      <c r="W303" s="36">
        <v>0</v>
      </c>
      <c r="X303" s="111"/>
      <c r="Y303" s="111"/>
      <c r="Z303" s="407" t="s">
        <v>80</v>
      </c>
    </row>
    <row r="304" spans="1:26" x14ac:dyDescent="0.2">
      <c r="A304" s="252">
        <v>43764</v>
      </c>
      <c r="B304" s="3">
        <v>8</v>
      </c>
      <c r="C304" s="3">
        <v>6</v>
      </c>
      <c r="D304" s="248"/>
      <c r="E304" s="3">
        <v>3</v>
      </c>
      <c r="F304" s="3">
        <v>10</v>
      </c>
      <c r="G304" s="248"/>
      <c r="H304" s="94">
        <f t="shared" si="16"/>
        <v>407</v>
      </c>
      <c r="I304" s="12">
        <f t="shared" si="17"/>
        <v>13.75</v>
      </c>
      <c r="J304" s="13">
        <f t="shared" si="18"/>
        <v>825</v>
      </c>
      <c r="K304" s="14">
        <v>24</v>
      </c>
      <c r="L304" s="15">
        <v>2</v>
      </c>
      <c r="M304" s="265">
        <v>43764</v>
      </c>
      <c r="N304" s="14">
        <v>13012139</v>
      </c>
      <c r="O304" s="6">
        <v>8</v>
      </c>
      <c r="P304" s="6">
        <v>6</v>
      </c>
      <c r="Q304" s="7"/>
      <c r="R304" s="445">
        <v>3</v>
      </c>
      <c r="S304" s="6">
        <v>5</v>
      </c>
      <c r="T304" s="5">
        <v>0.25</v>
      </c>
      <c r="U304" s="69">
        <f t="shared" si="19"/>
        <v>167.0625</v>
      </c>
      <c r="V304" s="14">
        <v>1100</v>
      </c>
      <c r="W304" s="36">
        <v>0</v>
      </c>
      <c r="X304" s="111"/>
      <c r="Y304" s="111"/>
      <c r="Z304" s="407"/>
    </row>
    <row r="305" spans="1:26" x14ac:dyDescent="0.2">
      <c r="A305" s="252">
        <v>43765</v>
      </c>
      <c r="B305" s="3">
        <v>3</v>
      </c>
      <c r="C305" s="3">
        <v>5</v>
      </c>
      <c r="D305" s="248">
        <v>0.25</v>
      </c>
      <c r="E305" s="3">
        <v>4</v>
      </c>
      <c r="F305" s="3">
        <v>4</v>
      </c>
      <c r="G305" s="248"/>
      <c r="H305" s="94">
        <f t="shared" si="16"/>
        <v>256.4375</v>
      </c>
      <c r="I305" s="12">
        <f t="shared" si="17"/>
        <v>16.5</v>
      </c>
      <c r="J305" s="13">
        <f t="shared" si="18"/>
        <v>990</v>
      </c>
      <c r="K305" s="14">
        <v>24</v>
      </c>
      <c r="L305" s="15">
        <v>2</v>
      </c>
      <c r="M305" s="265">
        <v>43765</v>
      </c>
      <c r="N305" s="14"/>
      <c r="O305" s="6"/>
      <c r="P305" s="6"/>
      <c r="Q305" s="7"/>
      <c r="R305" s="445"/>
      <c r="S305" s="6"/>
      <c r="T305" s="5"/>
      <c r="U305" s="69">
        <f t="shared" si="19"/>
        <v>0</v>
      </c>
      <c r="V305" s="14">
        <v>1100</v>
      </c>
      <c r="W305" s="36">
        <v>0</v>
      </c>
      <c r="X305" s="111"/>
      <c r="Y305" s="111"/>
      <c r="Z305" s="407"/>
    </row>
    <row r="306" spans="1:26" x14ac:dyDescent="0.2">
      <c r="A306" s="252">
        <v>43766</v>
      </c>
      <c r="B306" s="3">
        <v>3</v>
      </c>
      <c r="C306" s="3">
        <v>5</v>
      </c>
      <c r="D306" s="248">
        <v>0.25</v>
      </c>
      <c r="E306" s="3">
        <v>4</v>
      </c>
      <c r="F306" s="3">
        <v>9</v>
      </c>
      <c r="G306" s="248"/>
      <c r="H306" s="94">
        <f t="shared" si="16"/>
        <v>270.1875</v>
      </c>
      <c r="I306" s="12">
        <f t="shared" si="17"/>
        <v>13.75</v>
      </c>
      <c r="J306" s="13">
        <f t="shared" si="18"/>
        <v>825</v>
      </c>
      <c r="K306" s="14">
        <v>24</v>
      </c>
      <c r="L306" s="15">
        <v>1</v>
      </c>
      <c r="M306" s="265">
        <v>43766</v>
      </c>
      <c r="N306" s="14"/>
      <c r="O306" s="6"/>
      <c r="P306" s="6"/>
      <c r="Q306" s="7"/>
      <c r="R306" s="445"/>
      <c r="S306" s="6"/>
      <c r="T306" s="5"/>
      <c r="U306" s="69">
        <f t="shared" si="19"/>
        <v>0</v>
      </c>
      <c r="V306" s="14">
        <v>1100</v>
      </c>
      <c r="W306" s="36">
        <v>0</v>
      </c>
      <c r="X306" s="111"/>
      <c r="Y306" s="111"/>
      <c r="Z306" s="407" t="s">
        <v>81</v>
      </c>
    </row>
    <row r="307" spans="1:26" x14ac:dyDescent="0.2">
      <c r="A307" s="252">
        <v>43767</v>
      </c>
      <c r="B307" s="3">
        <v>3</v>
      </c>
      <c r="C307" s="3">
        <v>5</v>
      </c>
      <c r="D307" s="248">
        <v>0.25</v>
      </c>
      <c r="E307" s="3">
        <v>4</v>
      </c>
      <c r="F307" s="3">
        <v>9</v>
      </c>
      <c r="G307" s="248"/>
      <c r="H307" s="94">
        <f t="shared" si="16"/>
        <v>270.1875</v>
      </c>
      <c r="I307" s="12">
        <f t="shared" si="17"/>
        <v>0</v>
      </c>
      <c r="J307" s="13">
        <f t="shared" si="18"/>
        <v>0</v>
      </c>
      <c r="K307" s="14">
        <v>0</v>
      </c>
      <c r="L307" s="15">
        <v>0</v>
      </c>
      <c r="M307" s="265">
        <v>43767</v>
      </c>
      <c r="N307" s="14"/>
      <c r="O307" s="6"/>
      <c r="P307" s="6"/>
      <c r="Q307" s="7"/>
      <c r="R307" s="445"/>
      <c r="S307" s="6"/>
      <c r="T307" s="5"/>
      <c r="U307" s="69">
        <f t="shared" si="19"/>
        <v>0</v>
      </c>
      <c r="V307" s="14" t="s">
        <v>82</v>
      </c>
      <c r="W307" s="36" t="s">
        <v>82</v>
      </c>
      <c r="X307" s="111"/>
      <c r="Y307" s="111"/>
      <c r="Z307" s="407" t="s">
        <v>83</v>
      </c>
    </row>
    <row r="308" spans="1:26" x14ac:dyDescent="0.2">
      <c r="A308" s="252">
        <v>43768</v>
      </c>
      <c r="B308" s="3">
        <v>3</v>
      </c>
      <c r="C308" s="3">
        <v>5</v>
      </c>
      <c r="D308" s="248">
        <v>0.25</v>
      </c>
      <c r="E308" s="3">
        <v>4</v>
      </c>
      <c r="F308" s="3">
        <v>9</v>
      </c>
      <c r="G308" s="248"/>
      <c r="H308" s="94">
        <f t="shared" si="16"/>
        <v>270.1875</v>
      </c>
      <c r="I308" s="12">
        <f t="shared" si="17"/>
        <v>0</v>
      </c>
      <c r="J308" s="13">
        <f t="shared" si="18"/>
        <v>0</v>
      </c>
      <c r="K308" s="14">
        <v>0</v>
      </c>
      <c r="L308" s="15">
        <v>0</v>
      </c>
      <c r="M308" s="265">
        <v>43768</v>
      </c>
      <c r="N308" s="14"/>
      <c r="O308" s="6"/>
      <c r="P308" s="6"/>
      <c r="Q308" s="7"/>
      <c r="R308" s="445"/>
      <c r="S308" s="6"/>
      <c r="T308" s="5"/>
      <c r="U308" s="69">
        <f t="shared" si="19"/>
        <v>0</v>
      </c>
      <c r="V308" s="14" t="s">
        <v>82</v>
      </c>
      <c r="W308" s="36" t="s">
        <v>82</v>
      </c>
      <c r="X308" s="111"/>
      <c r="Y308" s="111"/>
      <c r="Z308" s="407" t="s">
        <v>36</v>
      </c>
    </row>
    <row r="309" spans="1:26" ht="13.5" thickBot="1" x14ac:dyDescent="0.25">
      <c r="A309" s="252">
        <v>43769</v>
      </c>
      <c r="B309" s="3">
        <v>3</v>
      </c>
      <c r="C309" s="3">
        <v>5</v>
      </c>
      <c r="D309" s="248">
        <v>0.25</v>
      </c>
      <c r="E309" s="3">
        <v>4</v>
      </c>
      <c r="F309" s="3">
        <v>9</v>
      </c>
      <c r="G309" s="248"/>
      <c r="H309" s="94">
        <f t="shared" si="16"/>
        <v>270.1875</v>
      </c>
      <c r="I309" s="12">
        <f t="shared" si="17"/>
        <v>0</v>
      </c>
      <c r="J309" s="13">
        <f t="shared" si="18"/>
        <v>0</v>
      </c>
      <c r="K309" s="14">
        <v>0</v>
      </c>
      <c r="L309" s="15">
        <v>0</v>
      </c>
      <c r="M309" s="265">
        <v>43769</v>
      </c>
      <c r="N309" s="14"/>
      <c r="O309" s="6"/>
      <c r="P309" s="6"/>
      <c r="Q309" s="7"/>
      <c r="R309" s="445"/>
      <c r="S309" s="6"/>
      <c r="T309" s="5"/>
      <c r="U309" s="69">
        <f t="shared" si="19"/>
        <v>0</v>
      </c>
      <c r="V309" s="14" t="s">
        <v>82</v>
      </c>
      <c r="W309" s="36" t="s">
        <v>82</v>
      </c>
      <c r="X309" s="111"/>
      <c r="Y309" s="111"/>
      <c r="Z309" s="407" t="s">
        <v>36</v>
      </c>
    </row>
    <row r="310" spans="1:26" x14ac:dyDescent="0.2">
      <c r="A310" s="252">
        <v>43770</v>
      </c>
      <c r="B310" s="423">
        <v>3</v>
      </c>
      <c r="C310" s="423">
        <v>5</v>
      </c>
      <c r="D310" s="424">
        <v>0.25</v>
      </c>
      <c r="E310" s="423">
        <v>4</v>
      </c>
      <c r="F310" s="280">
        <v>9</v>
      </c>
      <c r="G310" s="323"/>
      <c r="H310" s="291">
        <f t="shared" si="16"/>
        <v>270.1875</v>
      </c>
      <c r="I310" s="324">
        <f t="shared" si="17"/>
        <v>0</v>
      </c>
      <c r="J310" s="325">
        <f t="shared" si="18"/>
        <v>0</v>
      </c>
      <c r="K310" s="288">
        <v>0</v>
      </c>
      <c r="L310" s="354">
        <v>0</v>
      </c>
      <c r="M310" s="265">
        <v>43770</v>
      </c>
      <c r="N310" s="288"/>
      <c r="O310" s="327"/>
      <c r="P310" s="327"/>
      <c r="Q310" s="328"/>
      <c r="R310" s="446"/>
      <c r="S310" s="327"/>
      <c r="T310" s="329"/>
      <c r="U310" s="286">
        <f t="shared" si="19"/>
        <v>0</v>
      </c>
      <c r="V310" s="288" t="s">
        <v>82</v>
      </c>
      <c r="W310" s="307" t="s">
        <v>82</v>
      </c>
      <c r="X310" s="268"/>
      <c r="Y310" s="268"/>
      <c r="Z310" s="407" t="s">
        <v>36</v>
      </c>
    </row>
    <row r="311" spans="1:26" x14ac:dyDescent="0.2">
      <c r="A311" s="252">
        <v>43771</v>
      </c>
      <c r="B311" s="423">
        <v>3</v>
      </c>
      <c r="C311" s="423">
        <v>5</v>
      </c>
      <c r="D311" s="424">
        <v>0.25</v>
      </c>
      <c r="E311" s="423">
        <v>4</v>
      </c>
      <c r="F311" s="280">
        <v>9</v>
      </c>
      <c r="G311" s="244"/>
      <c r="H311" s="94">
        <f t="shared" si="16"/>
        <v>270.1875</v>
      </c>
      <c r="I311" s="201">
        <f t="shared" si="17"/>
        <v>0</v>
      </c>
      <c r="J311" s="202">
        <f t="shared" si="18"/>
        <v>0</v>
      </c>
      <c r="K311" s="288">
        <v>0</v>
      </c>
      <c r="L311" s="354">
        <v>0</v>
      </c>
      <c r="M311" s="265">
        <v>43771</v>
      </c>
      <c r="N311" s="205"/>
      <c r="O311" s="206"/>
      <c r="P311" s="206"/>
      <c r="Q311" s="207"/>
      <c r="R311" s="208"/>
      <c r="S311" s="206"/>
      <c r="T311" s="209"/>
      <c r="U311" s="210">
        <f t="shared" si="19"/>
        <v>0</v>
      </c>
      <c r="V311" s="288" t="s">
        <v>82</v>
      </c>
      <c r="W311" s="307" t="s">
        <v>82</v>
      </c>
      <c r="X311" s="245"/>
      <c r="Y311" s="245"/>
      <c r="Z311" s="407" t="s">
        <v>36</v>
      </c>
    </row>
    <row r="312" spans="1:26" x14ac:dyDescent="0.2">
      <c r="A312" s="252">
        <v>43772</v>
      </c>
      <c r="B312" s="423">
        <v>3</v>
      </c>
      <c r="C312" s="423">
        <v>5</v>
      </c>
      <c r="D312" s="424">
        <v>0.25</v>
      </c>
      <c r="E312" s="423">
        <v>4</v>
      </c>
      <c r="F312" s="280">
        <v>9</v>
      </c>
      <c r="G312" s="248"/>
      <c r="H312" s="94">
        <f t="shared" si="16"/>
        <v>270.1875</v>
      </c>
      <c r="I312" s="12">
        <f t="shared" si="17"/>
        <v>0</v>
      </c>
      <c r="J312" s="13">
        <f t="shared" si="18"/>
        <v>0</v>
      </c>
      <c r="K312" s="288">
        <v>0</v>
      </c>
      <c r="L312" s="354">
        <v>0</v>
      </c>
      <c r="M312" s="265">
        <v>43772</v>
      </c>
      <c r="N312" s="14"/>
      <c r="O312" s="6"/>
      <c r="P312" s="6"/>
      <c r="Q312" s="7"/>
      <c r="R312" s="445"/>
      <c r="S312" s="6"/>
      <c r="T312" s="5"/>
      <c r="U312" s="69">
        <f t="shared" si="19"/>
        <v>0</v>
      </c>
      <c r="V312" s="288" t="s">
        <v>82</v>
      </c>
      <c r="W312" s="307" t="s">
        <v>82</v>
      </c>
      <c r="X312" s="111"/>
      <c r="Y312" s="111"/>
      <c r="Z312" s="407" t="s">
        <v>36</v>
      </c>
    </row>
    <row r="313" spans="1:26" x14ac:dyDescent="0.2">
      <c r="A313" s="252">
        <v>43773</v>
      </c>
      <c r="B313" s="423">
        <v>3</v>
      </c>
      <c r="C313" s="423">
        <v>5</v>
      </c>
      <c r="D313" s="424">
        <v>0.25</v>
      </c>
      <c r="E313" s="423">
        <v>4</v>
      </c>
      <c r="F313" s="280">
        <v>9</v>
      </c>
      <c r="G313" s="248"/>
      <c r="H313" s="94">
        <f t="shared" si="16"/>
        <v>270.1875</v>
      </c>
      <c r="I313" s="12">
        <f t="shared" si="17"/>
        <v>0</v>
      </c>
      <c r="J313" s="13">
        <f t="shared" si="18"/>
        <v>0</v>
      </c>
      <c r="K313" s="288">
        <v>0</v>
      </c>
      <c r="L313" s="354">
        <v>0</v>
      </c>
      <c r="M313" s="265">
        <v>43773</v>
      </c>
      <c r="N313" s="14"/>
      <c r="O313" s="6"/>
      <c r="P313" s="6"/>
      <c r="Q313" s="7"/>
      <c r="R313" s="445"/>
      <c r="S313" s="6"/>
      <c r="T313" s="5"/>
      <c r="U313" s="69">
        <f t="shared" si="19"/>
        <v>0</v>
      </c>
      <c r="V313" s="288" t="s">
        <v>82</v>
      </c>
      <c r="W313" s="307" t="s">
        <v>82</v>
      </c>
      <c r="X313" s="111"/>
      <c r="Y313" s="111"/>
      <c r="Z313" s="407" t="s">
        <v>36</v>
      </c>
    </row>
    <row r="314" spans="1:26" x14ac:dyDescent="0.2">
      <c r="A314" s="252">
        <v>43774</v>
      </c>
      <c r="B314" s="423">
        <v>3</v>
      </c>
      <c r="C314" s="423">
        <v>5</v>
      </c>
      <c r="D314" s="424">
        <v>0.25</v>
      </c>
      <c r="E314" s="423">
        <v>4</v>
      </c>
      <c r="F314" s="280">
        <v>9</v>
      </c>
      <c r="G314" s="248"/>
      <c r="H314" s="94">
        <f t="shared" si="16"/>
        <v>270.1875</v>
      </c>
      <c r="I314" s="12">
        <f t="shared" si="17"/>
        <v>0</v>
      </c>
      <c r="J314" s="13">
        <f t="shared" si="18"/>
        <v>0</v>
      </c>
      <c r="K314" s="288">
        <v>0</v>
      </c>
      <c r="L314" s="354">
        <v>0</v>
      </c>
      <c r="M314" s="265">
        <v>43774</v>
      </c>
      <c r="N314" s="14"/>
      <c r="O314" s="6"/>
      <c r="P314" s="6"/>
      <c r="Q314" s="7"/>
      <c r="R314" s="445"/>
      <c r="S314" s="6"/>
      <c r="T314" s="5"/>
      <c r="U314" s="69">
        <f t="shared" si="19"/>
        <v>0</v>
      </c>
      <c r="V314" s="288" t="s">
        <v>82</v>
      </c>
      <c r="W314" s="307" t="s">
        <v>82</v>
      </c>
      <c r="X314" s="111"/>
      <c r="Y314" s="111"/>
      <c r="Z314" s="407" t="s">
        <v>36</v>
      </c>
    </row>
    <row r="315" spans="1:26" x14ac:dyDescent="0.2">
      <c r="A315" s="252">
        <v>43775</v>
      </c>
      <c r="B315" s="423">
        <v>3</v>
      </c>
      <c r="C315" s="423">
        <v>5</v>
      </c>
      <c r="D315" s="424">
        <v>0.25</v>
      </c>
      <c r="E315" s="423">
        <v>4</v>
      </c>
      <c r="F315" s="280">
        <v>9</v>
      </c>
      <c r="G315" s="248"/>
      <c r="H315" s="94">
        <f t="shared" si="16"/>
        <v>270.1875</v>
      </c>
      <c r="I315" s="12">
        <f t="shared" si="17"/>
        <v>0</v>
      </c>
      <c r="J315" s="13">
        <f t="shared" si="18"/>
        <v>0</v>
      </c>
      <c r="K315" s="288">
        <v>0</v>
      </c>
      <c r="L315" s="354">
        <v>0</v>
      </c>
      <c r="M315" s="265">
        <v>43775</v>
      </c>
      <c r="N315" s="14"/>
      <c r="O315" s="6"/>
      <c r="P315" s="6"/>
      <c r="Q315" s="7"/>
      <c r="R315" s="445"/>
      <c r="S315" s="6"/>
      <c r="T315" s="5"/>
      <c r="U315" s="69">
        <f t="shared" si="19"/>
        <v>0</v>
      </c>
      <c r="V315" s="288" t="s">
        <v>82</v>
      </c>
      <c r="W315" s="307" t="s">
        <v>82</v>
      </c>
      <c r="X315" s="111"/>
      <c r="Y315" s="111"/>
      <c r="Z315" s="407" t="s">
        <v>36</v>
      </c>
    </row>
    <row r="316" spans="1:26" x14ac:dyDescent="0.2">
      <c r="A316" s="252">
        <v>43776</v>
      </c>
      <c r="B316" s="423">
        <v>3</v>
      </c>
      <c r="C316" s="423">
        <v>5</v>
      </c>
      <c r="D316" s="424">
        <v>0.25</v>
      </c>
      <c r="E316" s="423">
        <v>4</v>
      </c>
      <c r="F316" s="280">
        <v>9</v>
      </c>
      <c r="G316" s="248"/>
      <c r="H316" s="94">
        <f t="shared" si="16"/>
        <v>270.1875</v>
      </c>
      <c r="I316" s="12">
        <f t="shared" si="17"/>
        <v>0</v>
      </c>
      <c r="J316" s="13">
        <f t="shared" si="18"/>
        <v>0</v>
      </c>
      <c r="K316" s="288">
        <v>0</v>
      </c>
      <c r="L316" s="354">
        <v>2</v>
      </c>
      <c r="M316" s="265">
        <v>43776</v>
      </c>
      <c r="N316" s="14"/>
      <c r="O316" s="6"/>
      <c r="P316" s="6"/>
      <c r="Q316" s="7"/>
      <c r="R316" s="445"/>
      <c r="S316" s="6"/>
      <c r="T316" s="5"/>
      <c r="U316" s="69">
        <f t="shared" si="19"/>
        <v>0</v>
      </c>
      <c r="V316" s="288" t="s">
        <v>82</v>
      </c>
      <c r="W316" s="307" t="s">
        <v>82</v>
      </c>
      <c r="X316" s="111"/>
      <c r="Y316" s="111"/>
      <c r="Z316" s="407" t="s">
        <v>84</v>
      </c>
    </row>
    <row r="317" spans="1:26" x14ac:dyDescent="0.2">
      <c r="A317" s="252">
        <v>43777</v>
      </c>
      <c r="B317" s="423">
        <v>3</v>
      </c>
      <c r="C317" s="423">
        <v>5</v>
      </c>
      <c r="D317" s="424">
        <v>0.25</v>
      </c>
      <c r="E317" s="3">
        <v>5</v>
      </c>
      <c r="F317" s="3">
        <v>4</v>
      </c>
      <c r="G317" s="248"/>
      <c r="H317" s="94">
        <f t="shared" si="16"/>
        <v>289.4375</v>
      </c>
      <c r="I317" s="12">
        <f t="shared" si="17"/>
        <v>19.25</v>
      </c>
      <c r="J317" s="13">
        <f t="shared" si="18"/>
        <v>1155</v>
      </c>
      <c r="K317" s="14">
        <v>24</v>
      </c>
      <c r="L317" s="15">
        <v>4</v>
      </c>
      <c r="M317" s="265">
        <v>43777</v>
      </c>
      <c r="N317" s="14"/>
      <c r="O317" s="6"/>
      <c r="P317" s="6"/>
      <c r="Q317" s="7"/>
      <c r="R317" s="445"/>
      <c r="S317" s="6"/>
      <c r="T317" s="5"/>
      <c r="U317" s="69">
        <f t="shared" si="19"/>
        <v>0</v>
      </c>
      <c r="V317" s="14">
        <v>530</v>
      </c>
      <c r="W317" s="36">
        <v>0</v>
      </c>
      <c r="X317" s="111"/>
      <c r="Y317" s="111"/>
      <c r="Z317" s="407" t="s">
        <v>85</v>
      </c>
    </row>
    <row r="318" spans="1:26" x14ac:dyDescent="0.2">
      <c r="A318" s="252">
        <v>43778</v>
      </c>
      <c r="B318" s="423">
        <v>3</v>
      </c>
      <c r="C318" s="423">
        <v>5</v>
      </c>
      <c r="D318" s="424">
        <v>0.25</v>
      </c>
      <c r="E318" s="3">
        <v>5</v>
      </c>
      <c r="F318" s="3">
        <v>11</v>
      </c>
      <c r="G318" s="248"/>
      <c r="H318" s="94">
        <f t="shared" si="16"/>
        <v>308.6875</v>
      </c>
      <c r="I318" s="12">
        <f t="shared" si="17"/>
        <v>19.25</v>
      </c>
      <c r="J318" s="13">
        <f t="shared" si="18"/>
        <v>1155</v>
      </c>
      <c r="K318" s="14">
        <v>24</v>
      </c>
      <c r="L318" s="15">
        <v>2.5</v>
      </c>
      <c r="M318" s="265">
        <v>43778</v>
      </c>
      <c r="N318" s="14"/>
      <c r="O318" s="6"/>
      <c r="P318" s="6"/>
      <c r="Q318" s="7"/>
      <c r="R318" s="445"/>
      <c r="S318" s="6"/>
      <c r="T318" s="5"/>
      <c r="U318" s="69">
        <f t="shared" si="19"/>
        <v>0</v>
      </c>
      <c r="V318" s="14">
        <v>630</v>
      </c>
      <c r="W318" s="36">
        <v>0</v>
      </c>
      <c r="X318" s="111"/>
      <c r="Y318" s="111"/>
      <c r="Z318" s="407"/>
    </row>
    <row r="319" spans="1:26" x14ac:dyDescent="0.2">
      <c r="A319" s="252">
        <v>43779</v>
      </c>
      <c r="B319" s="423">
        <v>3</v>
      </c>
      <c r="C319" s="423">
        <v>5</v>
      </c>
      <c r="D319" s="424">
        <v>0.25</v>
      </c>
      <c r="E319" s="3">
        <v>6</v>
      </c>
      <c r="F319" s="3">
        <v>6</v>
      </c>
      <c r="G319" s="248"/>
      <c r="H319" s="94">
        <f t="shared" si="16"/>
        <v>327.9375</v>
      </c>
      <c r="I319" s="12">
        <f t="shared" si="17"/>
        <v>19.25</v>
      </c>
      <c r="J319" s="13">
        <f t="shared" si="18"/>
        <v>1155</v>
      </c>
      <c r="K319" s="14">
        <v>24</v>
      </c>
      <c r="L319" s="15">
        <v>2.2000000000000002</v>
      </c>
      <c r="M319" s="265">
        <v>43779</v>
      </c>
      <c r="N319" s="14"/>
      <c r="O319" s="6"/>
      <c r="P319" s="6"/>
      <c r="Q319" s="7"/>
      <c r="R319" s="445"/>
      <c r="S319" s="6"/>
      <c r="T319" s="5"/>
      <c r="U319" s="69">
        <f t="shared" si="19"/>
        <v>0</v>
      </c>
      <c r="V319" s="14">
        <v>640</v>
      </c>
      <c r="W319" s="36">
        <v>0</v>
      </c>
      <c r="X319" s="111"/>
      <c r="Y319" s="111"/>
      <c r="Z319" s="407"/>
    </row>
    <row r="320" spans="1:26" x14ac:dyDescent="0.2">
      <c r="A320" s="252">
        <v>43780</v>
      </c>
      <c r="B320" s="423">
        <v>3</v>
      </c>
      <c r="C320" s="423">
        <v>5</v>
      </c>
      <c r="D320" s="424">
        <v>0.25</v>
      </c>
      <c r="E320" s="3">
        <v>7</v>
      </c>
      <c r="F320" s="3">
        <v>1</v>
      </c>
      <c r="G320" s="248"/>
      <c r="H320" s="94">
        <f t="shared" si="16"/>
        <v>347.1875</v>
      </c>
      <c r="I320" s="12">
        <f t="shared" si="17"/>
        <v>19.25</v>
      </c>
      <c r="J320" s="13">
        <f t="shared" si="18"/>
        <v>1155</v>
      </c>
      <c r="K320" s="14">
        <v>24</v>
      </c>
      <c r="L320" s="15">
        <v>2.2000000000000002</v>
      </c>
      <c r="M320" s="265">
        <v>43780</v>
      </c>
      <c r="N320" s="14"/>
      <c r="O320" s="6"/>
      <c r="P320" s="6"/>
      <c r="Q320" s="7"/>
      <c r="R320" s="445"/>
      <c r="S320" s="6"/>
      <c r="T320" s="5"/>
      <c r="U320" s="69">
        <f t="shared" si="19"/>
        <v>0</v>
      </c>
      <c r="V320" s="14">
        <v>640</v>
      </c>
      <c r="W320" s="36">
        <v>0</v>
      </c>
      <c r="X320" s="111"/>
      <c r="Y320" s="111"/>
      <c r="Z320" s="407" t="s">
        <v>86</v>
      </c>
    </row>
    <row r="321" spans="1:26" x14ac:dyDescent="0.2">
      <c r="A321" s="252">
        <v>43781</v>
      </c>
      <c r="B321" s="423">
        <v>3</v>
      </c>
      <c r="C321" s="423">
        <v>5</v>
      </c>
      <c r="D321" s="424">
        <v>0.25</v>
      </c>
      <c r="E321" s="3">
        <v>7</v>
      </c>
      <c r="F321" s="3">
        <v>9</v>
      </c>
      <c r="G321" s="248"/>
      <c r="H321" s="94">
        <f t="shared" ref="H321:H370" si="20">((B321*12)+C321+D321)*2.75+((E321*12)+F321+G321)*2.75</f>
        <v>369.1875</v>
      </c>
      <c r="I321" s="12">
        <f t="shared" ref="I321:I370" si="21">H321-H320+U320</f>
        <v>22</v>
      </c>
      <c r="J321" s="13">
        <f t="shared" ref="J321:J370" si="22">I321*60</f>
        <v>1320</v>
      </c>
      <c r="K321" s="14">
        <v>24</v>
      </c>
      <c r="L321" s="15">
        <v>15.6</v>
      </c>
      <c r="M321" s="265">
        <v>43781</v>
      </c>
      <c r="N321" s="14"/>
      <c r="O321" s="6"/>
      <c r="P321" s="6"/>
      <c r="Q321" s="7"/>
      <c r="R321" s="445"/>
      <c r="S321" s="6"/>
      <c r="T321" s="5"/>
      <c r="U321" s="69">
        <f t="shared" ref="U321:U370" si="23">(((O321*12)+P321+Q321)-((R321*12)+S321+T321))*2.75</f>
        <v>0</v>
      </c>
      <c r="V321" s="14">
        <v>640</v>
      </c>
      <c r="W321" s="36">
        <v>0</v>
      </c>
      <c r="X321" s="111"/>
      <c r="Y321" s="111"/>
      <c r="Z321" s="407"/>
    </row>
    <row r="322" spans="1:26" x14ac:dyDescent="0.2">
      <c r="A322" s="252">
        <v>43782</v>
      </c>
      <c r="B322" s="423">
        <v>3</v>
      </c>
      <c r="C322" s="423">
        <v>5</v>
      </c>
      <c r="D322" s="424">
        <v>0.25</v>
      </c>
      <c r="E322" s="3">
        <v>8</v>
      </c>
      <c r="F322" s="3">
        <v>5</v>
      </c>
      <c r="G322" s="248"/>
      <c r="H322" s="94">
        <f t="shared" si="20"/>
        <v>391.1875</v>
      </c>
      <c r="I322" s="12">
        <f t="shared" si="21"/>
        <v>22</v>
      </c>
      <c r="J322" s="13">
        <f t="shared" si="22"/>
        <v>1320</v>
      </c>
      <c r="K322" s="14">
        <v>20</v>
      </c>
      <c r="L322" s="15">
        <v>4.7</v>
      </c>
      <c r="M322" s="265">
        <v>43782</v>
      </c>
      <c r="N322" s="14"/>
      <c r="O322" s="6"/>
      <c r="P322" s="6"/>
      <c r="Q322" s="7"/>
      <c r="R322" s="445"/>
      <c r="S322" s="6"/>
      <c r="T322" s="5"/>
      <c r="U322" s="69">
        <f t="shared" si="23"/>
        <v>0</v>
      </c>
      <c r="V322" s="14">
        <v>640</v>
      </c>
      <c r="W322" s="36">
        <v>0</v>
      </c>
      <c r="X322" s="111"/>
      <c r="Y322" s="111"/>
      <c r="Z322" s="407" t="s">
        <v>87</v>
      </c>
    </row>
    <row r="323" spans="1:26" x14ac:dyDescent="0.2">
      <c r="A323" s="252">
        <v>43783</v>
      </c>
      <c r="B323" s="423">
        <v>3</v>
      </c>
      <c r="C323" s="423">
        <v>9</v>
      </c>
      <c r="D323" s="424"/>
      <c r="E323" s="3">
        <v>8</v>
      </c>
      <c r="F323" s="3">
        <v>10</v>
      </c>
      <c r="G323" s="248"/>
      <c r="H323" s="94">
        <f t="shared" si="20"/>
        <v>415.25</v>
      </c>
      <c r="I323" s="12">
        <f t="shared" si="21"/>
        <v>24.0625</v>
      </c>
      <c r="J323" s="13">
        <f t="shared" si="22"/>
        <v>1443.75</v>
      </c>
      <c r="K323" s="14">
        <v>20</v>
      </c>
      <c r="L323" s="15">
        <v>8.5</v>
      </c>
      <c r="M323" s="265">
        <v>43783</v>
      </c>
      <c r="N323" s="14"/>
      <c r="O323" s="6"/>
      <c r="P323" s="6"/>
      <c r="Q323" s="7"/>
      <c r="R323" s="445"/>
      <c r="S323" s="6"/>
      <c r="T323" s="5"/>
      <c r="U323" s="69">
        <f t="shared" si="23"/>
        <v>0</v>
      </c>
      <c r="V323" s="14">
        <v>630</v>
      </c>
      <c r="W323" s="36">
        <v>0</v>
      </c>
      <c r="X323" s="111"/>
      <c r="Y323" s="111"/>
      <c r="Z323" s="407" t="s">
        <v>88</v>
      </c>
    </row>
    <row r="324" spans="1:26" x14ac:dyDescent="0.2">
      <c r="A324" s="252">
        <v>43784</v>
      </c>
      <c r="B324" s="3">
        <v>4</v>
      </c>
      <c r="C324" s="3">
        <v>6</v>
      </c>
      <c r="D324" s="248"/>
      <c r="E324" s="3">
        <v>8</v>
      </c>
      <c r="F324" s="3">
        <v>10</v>
      </c>
      <c r="G324" s="248"/>
      <c r="H324" s="94">
        <f t="shared" si="20"/>
        <v>440</v>
      </c>
      <c r="I324" s="12">
        <f t="shared" si="21"/>
        <v>24.75</v>
      </c>
      <c r="J324" s="13">
        <f t="shared" si="22"/>
        <v>1485</v>
      </c>
      <c r="K324" s="14">
        <v>24</v>
      </c>
      <c r="L324" s="15">
        <v>2.2000000000000002</v>
      </c>
      <c r="M324" s="265">
        <v>43784</v>
      </c>
      <c r="N324" s="14"/>
      <c r="O324" s="6"/>
      <c r="P324" s="6"/>
      <c r="Q324" s="7"/>
      <c r="R324" s="445"/>
      <c r="S324" s="6"/>
      <c r="T324" s="5"/>
      <c r="U324" s="69">
        <f t="shared" si="23"/>
        <v>0</v>
      </c>
      <c r="V324" s="14">
        <v>630</v>
      </c>
      <c r="W324" s="36">
        <v>0</v>
      </c>
      <c r="X324" s="111"/>
      <c r="Y324" s="111"/>
      <c r="Z324" s="407"/>
    </row>
    <row r="325" spans="1:26" x14ac:dyDescent="0.2">
      <c r="A325" s="252">
        <v>43785</v>
      </c>
      <c r="B325" s="3">
        <v>5</v>
      </c>
      <c r="C325" s="3">
        <v>3</v>
      </c>
      <c r="D325" s="248"/>
      <c r="E325" s="3">
        <v>8</v>
      </c>
      <c r="F325" s="3">
        <v>10</v>
      </c>
      <c r="G325" s="248"/>
      <c r="H325" s="94">
        <f t="shared" si="20"/>
        <v>464.75</v>
      </c>
      <c r="I325" s="12">
        <f t="shared" si="21"/>
        <v>24.75</v>
      </c>
      <c r="J325" s="13">
        <f t="shared" si="22"/>
        <v>1485</v>
      </c>
      <c r="K325" s="14">
        <v>24</v>
      </c>
      <c r="L325" s="15">
        <v>2.2000000000000002</v>
      </c>
      <c r="M325" s="265">
        <v>43785</v>
      </c>
      <c r="N325" s="14">
        <v>13028957</v>
      </c>
      <c r="O325" s="6">
        <v>8</v>
      </c>
      <c r="P325" s="6">
        <v>10</v>
      </c>
      <c r="Q325" s="7"/>
      <c r="R325" s="445">
        <v>3</v>
      </c>
      <c r="S325" s="6">
        <v>2</v>
      </c>
      <c r="T325" s="5">
        <v>0.5</v>
      </c>
      <c r="U325" s="69">
        <f t="shared" si="23"/>
        <v>185.625</v>
      </c>
      <c r="V325" s="14">
        <v>630</v>
      </c>
      <c r="W325" s="36">
        <v>0</v>
      </c>
      <c r="X325" s="111"/>
      <c r="Y325" s="111"/>
      <c r="Z325" s="407"/>
    </row>
    <row r="326" spans="1:26" x14ac:dyDescent="0.2">
      <c r="A326" s="252">
        <v>43786</v>
      </c>
      <c r="B326" s="3">
        <v>6</v>
      </c>
      <c r="C326" s="3">
        <v>0</v>
      </c>
      <c r="D326" s="248"/>
      <c r="E326" s="3">
        <v>3</v>
      </c>
      <c r="F326" s="3">
        <v>2</v>
      </c>
      <c r="G326" s="248">
        <v>0.5</v>
      </c>
      <c r="H326" s="94">
        <f t="shared" si="20"/>
        <v>303.875</v>
      </c>
      <c r="I326" s="12">
        <f t="shared" si="21"/>
        <v>24.75</v>
      </c>
      <c r="J326" s="13">
        <f t="shared" si="22"/>
        <v>1485</v>
      </c>
      <c r="K326" s="14">
        <v>24</v>
      </c>
      <c r="L326" s="15">
        <v>2.2000000000000002</v>
      </c>
      <c r="M326" s="265">
        <v>43786</v>
      </c>
      <c r="N326" s="14"/>
      <c r="O326" s="6"/>
      <c r="P326" s="6"/>
      <c r="Q326" s="7"/>
      <c r="R326" s="445"/>
      <c r="S326" s="6"/>
      <c r="T326" s="5"/>
      <c r="U326" s="69">
        <f t="shared" si="23"/>
        <v>0</v>
      </c>
      <c r="V326" s="14">
        <v>630</v>
      </c>
      <c r="W326" s="36">
        <v>0</v>
      </c>
      <c r="X326" s="111"/>
      <c r="Y326" s="111"/>
      <c r="Z326" s="407"/>
    </row>
    <row r="327" spans="1:26" x14ac:dyDescent="0.2">
      <c r="A327" s="252">
        <v>43787</v>
      </c>
      <c r="B327" s="3">
        <v>6</v>
      </c>
      <c r="C327" s="3">
        <v>9</v>
      </c>
      <c r="D327" s="248"/>
      <c r="E327" s="3">
        <v>3</v>
      </c>
      <c r="F327" s="3">
        <v>2</v>
      </c>
      <c r="G327" s="248">
        <v>0.5</v>
      </c>
      <c r="H327" s="94">
        <f t="shared" si="20"/>
        <v>328.625</v>
      </c>
      <c r="I327" s="12">
        <f t="shared" si="21"/>
        <v>24.75</v>
      </c>
      <c r="J327" s="13">
        <f t="shared" si="22"/>
        <v>1485</v>
      </c>
      <c r="K327" s="14">
        <v>24</v>
      </c>
      <c r="L327" s="15">
        <v>2.4</v>
      </c>
      <c r="M327" s="265">
        <v>43787</v>
      </c>
      <c r="N327" s="14"/>
      <c r="O327" s="6"/>
      <c r="P327" s="6"/>
      <c r="Q327" s="7"/>
      <c r="R327" s="445"/>
      <c r="S327" s="6"/>
      <c r="T327" s="5"/>
      <c r="U327" s="69">
        <f t="shared" si="23"/>
        <v>0</v>
      </c>
      <c r="V327" s="14">
        <v>630</v>
      </c>
      <c r="W327" s="36">
        <v>0</v>
      </c>
      <c r="X327" s="111"/>
      <c r="Y327" s="111"/>
      <c r="Z327" s="407"/>
    </row>
    <row r="328" spans="1:26" x14ac:dyDescent="0.2">
      <c r="A328" s="252">
        <v>43788</v>
      </c>
      <c r="B328" s="3">
        <v>7</v>
      </c>
      <c r="C328" s="3">
        <v>6</v>
      </c>
      <c r="D328" s="248"/>
      <c r="E328" s="3">
        <v>3</v>
      </c>
      <c r="F328" s="3">
        <v>2</v>
      </c>
      <c r="G328" s="248">
        <v>0.5</v>
      </c>
      <c r="H328" s="94">
        <f t="shared" si="20"/>
        <v>353.375</v>
      </c>
      <c r="I328" s="12">
        <f t="shared" si="21"/>
        <v>24.75</v>
      </c>
      <c r="J328" s="13">
        <f t="shared" si="22"/>
        <v>1485</v>
      </c>
      <c r="K328" s="14">
        <v>24</v>
      </c>
      <c r="L328" s="15">
        <v>2.4</v>
      </c>
      <c r="M328" s="265">
        <v>43788</v>
      </c>
      <c r="N328" s="14"/>
      <c r="O328" s="6"/>
      <c r="P328" s="6"/>
      <c r="Q328" s="7"/>
      <c r="R328" s="445"/>
      <c r="S328" s="6"/>
      <c r="T328" s="5"/>
      <c r="U328" s="69">
        <f t="shared" si="23"/>
        <v>0</v>
      </c>
      <c r="V328" s="14">
        <v>640</v>
      </c>
      <c r="W328" s="36">
        <v>0</v>
      </c>
      <c r="X328" s="111"/>
      <c r="Y328" s="111"/>
      <c r="Z328" s="407"/>
    </row>
    <row r="329" spans="1:26" x14ac:dyDescent="0.2">
      <c r="A329" s="252">
        <v>43789</v>
      </c>
      <c r="B329" s="3">
        <v>8</v>
      </c>
      <c r="C329" s="3">
        <v>3</v>
      </c>
      <c r="D329" s="248"/>
      <c r="E329" s="3">
        <v>3</v>
      </c>
      <c r="F329" s="3">
        <v>2</v>
      </c>
      <c r="G329" s="248">
        <v>0.5</v>
      </c>
      <c r="H329" s="94">
        <f t="shared" si="20"/>
        <v>378.125</v>
      </c>
      <c r="I329" s="12">
        <f t="shared" si="21"/>
        <v>24.75</v>
      </c>
      <c r="J329" s="13">
        <f t="shared" si="22"/>
        <v>1485</v>
      </c>
      <c r="K329" s="14">
        <v>24</v>
      </c>
      <c r="L329" s="15">
        <v>2.4</v>
      </c>
      <c r="M329" s="265">
        <v>43789</v>
      </c>
      <c r="N329" s="14"/>
      <c r="O329" s="6"/>
      <c r="P329" s="6"/>
      <c r="Q329" s="7"/>
      <c r="R329" s="445"/>
      <c r="S329" s="6"/>
      <c r="T329" s="5"/>
      <c r="U329" s="69">
        <f t="shared" si="23"/>
        <v>0</v>
      </c>
      <c r="V329" s="14">
        <v>640</v>
      </c>
      <c r="W329" s="36">
        <v>0</v>
      </c>
      <c r="X329" s="111"/>
      <c r="Y329" s="111"/>
      <c r="Z329" s="407"/>
    </row>
    <row r="330" spans="1:26" x14ac:dyDescent="0.2">
      <c r="A330" s="252">
        <v>43790</v>
      </c>
      <c r="B330" s="3">
        <v>9</v>
      </c>
      <c r="C330" s="3">
        <v>0</v>
      </c>
      <c r="D330" s="248"/>
      <c r="E330" s="3">
        <v>3</v>
      </c>
      <c r="F330" s="3">
        <v>2</v>
      </c>
      <c r="G330" s="248">
        <v>0.5</v>
      </c>
      <c r="H330" s="94">
        <f t="shared" si="20"/>
        <v>402.875</v>
      </c>
      <c r="I330" s="12">
        <f t="shared" si="21"/>
        <v>24.75</v>
      </c>
      <c r="J330" s="13">
        <f t="shared" si="22"/>
        <v>1485</v>
      </c>
      <c r="K330" s="14">
        <v>24</v>
      </c>
      <c r="L330" s="15">
        <v>2.4</v>
      </c>
      <c r="M330" s="265">
        <v>43790</v>
      </c>
      <c r="N330" s="14">
        <v>13033906</v>
      </c>
      <c r="O330" s="6">
        <v>9</v>
      </c>
      <c r="P330" s="6">
        <v>1</v>
      </c>
      <c r="Q330" s="7">
        <v>0.5</v>
      </c>
      <c r="R330" s="445">
        <v>4</v>
      </c>
      <c r="S330" s="6">
        <v>1</v>
      </c>
      <c r="T330" s="5">
        <v>0.25</v>
      </c>
      <c r="U330" s="69">
        <f t="shared" si="23"/>
        <v>165.6875</v>
      </c>
      <c r="V330" s="14">
        <v>640</v>
      </c>
      <c r="W330" s="36">
        <v>0</v>
      </c>
      <c r="X330" s="111"/>
      <c r="Y330" s="111"/>
      <c r="Z330" s="407"/>
    </row>
    <row r="331" spans="1:26" x14ac:dyDescent="0.2">
      <c r="A331" s="252">
        <v>43791</v>
      </c>
      <c r="B331" s="3">
        <v>4</v>
      </c>
      <c r="C331" s="3">
        <v>1</v>
      </c>
      <c r="D331" s="248">
        <v>0.25</v>
      </c>
      <c r="E331" s="3">
        <v>3</v>
      </c>
      <c r="F331" s="3">
        <v>10</v>
      </c>
      <c r="G331" s="248"/>
      <c r="H331" s="94">
        <f t="shared" si="20"/>
        <v>261.9375</v>
      </c>
      <c r="I331" s="12">
        <f t="shared" si="21"/>
        <v>24.75</v>
      </c>
      <c r="J331" s="13">
        <f t="shared" si="22"/>
        <v>1485</v>
      </c>
      <c r="K331" s="14">
        <v>24</v>
      </c>
      <c r="L331" s="15">
        <v>2.2999999999999998</v>
      </c>
      <c r="M331" s="265">
        <v>43791</v>
      </c>
      <c r="N331" s="14"/>
      <c r="O331" s="6"/>
      <c r="P331" s="6"/>
      <c r="Q331" s="7"/>
      <c r="R331" s="445"/>
      <c r="S331" s="6"/>
      <c r="T331" s="5"/>
      <c r="U331" s="69">
        <f t="shared" si="23"/>
        <v>0</v>
      </c>
      <c r="V331" s="14">
        <v>640</v>
      </c>
      <c r="W331" s="36">
        <v>0</v>
      </c>
      <c r="X331" s="111"/>
      <c r="Y331" s="111"/>
      <c r="Z331" s="407"/>
    </row>
    <row r="332" spans="1:26" x14ac:dyDescent="0.2">
      <c r="A332" s="252">
        <v>43792</v>
      </c>
      <c r="B332" s="3">
        <v>2</v>
      </c>
      <c r="C332" s="3">
        <v>9</v>
      </c>
      <c r="D332" s="248">
        <v>0.25</v>
      </c>
      <c r="E332" s="3">
        <v>5</v>
      </c>
      <c r="F332" s="3">
        <v>11</v>
      </c>
      <c r="G332" s="248"/>
      <c r="H332" s="94">
        <f t="shared" si="20"/>
        <v>286.6875</v>
      </c>
      <c r="I332" s="12">
        <f t="shared" si="21"/>
        <v>24.75</v>
      </c>
      <c r="J332" s="13">
        <f t="shared" si="22"/>
        <v>1485</v>
      </c>
      <c r="K332" s="14">
        <v>24</v>
      </c>
      <c r="L332" s="15">
        <v>2.2999999999999998</v>
      </c>
      <c r="M332" s="265">
        <v>43792</v>
      </c>
      <c r="N332" s="14"/>
      <c r="O332" s="6"/>
      <c r="P332" s="6"/>
      <c r="Q332" s="7"/>
      <c r="R332" s="445"/>
      <c r="S332" s="6"/>
      <c r="T332" s="5"/>
      <c r="U332" s="69">
        <f t="shared" si="23"/>
        <v>0</v>
      </c>
      <c r="V332" s="14">
        <v>640</v>
      </c>
      <c r="W332" s="36">
        <v>0</v>
      </c>
      <c r="X332" s="111"/>
      <c r="Y332" s="111"/>
      <c r="Z332" s="407"/>
    </row>
    <row r="333" spans="1:26" x14ac:dyDescent="0.2">
      <c r="A333" s="252">
        <v>43793</v>
      </c>
      <c r="B333" s="3">
        <v>2</v>
      </c>
      <c r="C333" s="3">
        <v>9</v>
      </c>
      <c r="D333" s="248">
        <v>0.25</v>
      </c>
      <c r="E333" s="3">
        <v>6</v>
      </c>
      <c r="F333" s="3">
        <v>8</v>
      </c>
      <c r="G333" s="248"/>
      <c r="H333" s="94">
        <f t="shared" si="20"/>
        <v>311.4375</v>
      </c>
      <c r="I333" s="12">
        <f t="shared" si="21"/>
        <v>24.75</v>
      </c>
      <c r="J333" s="13">
        <f t="shared" si="22"/>
        <v>1485</v>
      </c>
      <c r="K333" s="14">
        <v>24</v>
      </c>
      <c r="L333" s="15">
        <v>2.2999999999999998</v>
      </c>
      <c r="M333" s="265">
        <v>43793</v>
      </c>
      <c r="N333" s="14"/>
      <c r="O333" s="6"/>
      <c r="P333" s="6"/>
      <c r="Q333" s="7"/>
      <c r="R333" s="445"/>
      <c r="S333" s="6"/>
      <c r="T333" s="5"/>
      <c r="U333" s="69">
        <f t="shared" si="23"/>
        <v>0</v>
      </c>
      <c r="V333" s="14">
        <v>640</v>
      </c>
      <c r="W333" s="36">
        <v>0</v>
      </c>
      <c r="X333" s="111"/>
      <c r="Y333" s="111"/>
      <c r="Z333" s="407"/>
    </row>
    <row r="334" spans="1:26" x14ac:dyDescent="0.2">
      <c r="A334" s="252">
        <v>43794</v>
      </c>
      <c r="B334" s="3">
        <v>2</v>
      </c>
      <c r="C334" s="3">
        <v>9</v>
      </c>
      <c r="D334" s="248">
        <v>0.25</v>
      </c>
      <c r="E334" s="3">
        <v>7</v>
      </c>
      <c r="F334" s="3">
        <v>5</v>
      </c>
      <c r="G334" s="248"/>
      <c r="H334" s="94">
        <f t="shared" si="20"/>
        <v>336.1875</v>
      </c>
      <c r="I334" s="12">
        <f t="shared" si="21"/>
        <v>24.75</v>
      </c>
      <c r="J334" s="13">
        <f t="shared" si="22"/>
        <v>1485</v>
      </c>
      <c r="K334" s="14">
        <v>24</v>
      </c>
      <c r="L334" s="15">
        <v>2.1</v>
      </c>
      <c r="M334" s="265">
        <v>43794</v>
      </c>
      <c r="N334" s="14"/>
      <c r="O334" s="6"/>
      <c r="P334" s="6"/>
      <c r="Q334" s="7"/>
      <c r="R334" s="445"/>
      <c r="S334" s="6"/>
      <c r="T334" s="5"/>
      <c r="U334" s="69">
        <f t="shared" si="23"/>
        <v>0</v>
      </c>
      <c r="V334" s="14">
        <v>640</v>
      </c>
      <c r="W334" s="36">
        <v>0</v>
      </c>
      <c r="X334" s="111"/>
      <c r="Y334" s="111"/>
      <c r="Z334" s="407"/>
    </row>
    <row r="335" spans="1:26" x14ac:dyDescent="0.2">
      <c r="A335" s="252">
        <v>43795</v>
      </c>
      <c r="B335" s="3">
        <v>2</v>
      </c>
      <c r="C335" s="3">
        <v>9</v>
      </c>
      <c r="D335" s="248">
        <v>0.25</v>
      </c>
      <c r="E335" s="3">
        <v>8</v>
      </c>
      <c r="F335" s="3">
        <v>2</v>
      </c>
      <c r="G335" s="248"/>
      <c r="H335" s="94">
        <f t="shared" si="20"/>
        <v>360.9375</v>
      </c>
      <c r="I335" s="12">
        <f t="shared" si="21"/>
        <v>24.75</v>
      </c>
      <c r="J335" s="13">
        <f t="shared" si="22"/>
        <v>1485</v>
      </c>
      <c r="K335" s="14">
        <v>24</v>
      </c>
      <c r="L335" s="15">
        <v>2.1</v>
      </c>
      <c r="M335" s="265">
        <v>43795</v>
      </c>
      <c r="N335" s="14"/>
      <c r="O335" s="6"/>
      <c r="P335" s="6"/>
      <c r="Q335" s="7"/>
      <c r="R335" s="445"/>
      <c r="S335" s="6"/>
      <c r="T335" s="5"/>
      <c r="U335" s="69">
        <f t="shared" si="23"/>
        <v>0</v>
      </c>
      <c r="V335" s="14">
        <v>640</v>
      </c>
      <c r="W335" s="36">
        <v>0</v>
      </c>
      <c r="X335" s="111"/>
      <c r="Y335" s="111"/>
      <c r="Z335" s="407"/>
    </row>
    <row r="336" spans="1:26" x14ac:dyDescent="0.2">
      <c r="A336" s="252">
        <v>43796</v>
      </c>
      <c r="B336" s="3">
        <v>2</v>
      </c>
      <c r="C336" s="3">
        <v>7</v>
      </c>
      <c r="D336" s="248"/>
      <c r="E336" s="3">
        <v>8</v>
      </c>
      <c r="F336" s="3">
        <v>7</v>
      </c>
      <c r="G336" s="248">
        <v>0.25</v>
      </c>
      <c r="H336" s="94">
        <f t="shared" si="20"/>
        <v>369.1875</v>
      </c>
      <c r="I336" s="12">
        <f t="shared" si="21"/>
        <v>8.25</v>
      </c>
      <c r="J336" s="13">
        <f t="shared" si="22"/>
        <v>495</v>
      </c>
      <c r="K336" s="14">
        <v>6</v>
      </c>
      <c r="L336" s="15">
        <v>2.2999999999999998</v>
      </c>
      <c r="M336" s="265">
        <v>43796</v>
      </c>
      <c r="N336" s="14">
        <v>13038443</v>
      </c>
      <c r="O336" s="6">
        <v>8</v>
      </c>
      <c r="P336" s="6">
        <v>7</v>
      </c>
      <c r="Q336" s="7">
        <v>0.25</v>
      </c>
      <c r="R336" s="445">
        <v>3</v>
      </c>
      <c r="S336" s="6">
        <v>7</v>
      </c>
      <c r="T336" s="5"/>
      <c r="U336" s="69">
        <f t="shared" si="23"/>
        <v>165.6875</v>
      </c>
      <c r="V336" s="14">
        <v>640</v>
      </c>
      <c r="W336" s="36">
        <v>0</v>
      </c>
      <c r="X336" s="111"/>
      <c r="Y336" s="111"/>
      <c r="Z336" s="407" t="s">
        <v>89</v>
      </c>
    </row>
    <row r="337" spans="1:26" x14ac:dyDescent="0.2">
      <c r="A337" s="252">
        <v>43797</v>
      </c>
      <c r="B337" s="3">
        <v>3</v>
      </c>
      <c r="C337" s="3">
        <v>3</v>
      </c>
      <c r="D337" s="248"/>
      <c r="E337" s="3">
        <v>3</v>
      </c>
      <c r="F337" s="3">
        <v>7</v>
      </c>
      <c r="G337" s="248"/>
      <c r="H337" s="94">
        <f t="shared" si="20"/>
        <v>225.5</v>
      </c>
      <c r="I337" s="12">
        <f t="shared" si="21"/>
        <v>22</v>
      </c>
      <c r="J337" s="13">
        <f t="shared" si="22"/>
        <v>1320</v>
      </c>
      <c r="K337" s="14">
        <v>20</v>
      </c>
      <c r="L337" s="15">
        <v>6.3</v>
      </c>
      <c r="M337" s="265">
        <v>43797</v>
      </c>
      <c r="N337" s="14"/>
      <c r="O337" s="6"/>
      <c r="P337" s="6"/>
      <c r="Q337" s="7"/>
      <c r="R337" s="445"/>
      <c r="S337" s="6"/>
      <c r="T337" s="5"/>
      <c r="U337" s="69">
        <f t="shared" si="23"/>
        <v>0</v>
      </c>
      <c r="V337" s="14">
        <v>640</v>
      </c>
      <c r="W337" s="36">
        <v>0</v>
      </c>
      <c r="X337" s="111"/>
      <c r="Y337" s="111"/>
      <c r="Z337" s="407" t="s">
        <v>88</v>
      </c>
    </row>
    <row r="338" spans="1:26" x14ac:dyDescent="0.2">
      <c r="A338" s="252">
        <v>43798</v>
      </c>
      <c r="B338" s="3">
        <v>4</v>
      </c>
      <c r="C338" s="3">
        <v>0</v>
      </c>
      <c r="D338" s="248"/>
      <c r="E338" s="3">
        <v>3</v>
      </c>
      <c r="F338" s="3">
        <v>7</v>
      </c>
      <c r="G338" s="248"/>
      <c r="H338" s="94">
        <f t="shared" si="20"/>
        <v>250.25</v>
      </c>
      <c r="I338" s="12">
        <f t="shared" si="21"/>
        <v>24.75</v>
      </c>
      <c r="J338" s="13">
        <f t="shared" si="22"/>
        <v>1485</v>
      </c>
      <c r="K338" s="14">
        <v>24</v>
      </c>
      <c r="L338" s="15">
        <v>2</v>
      </c>
      <c r="M338" s="265">
        <v>43798</v>
      </c>
      <c r="N338" s="14"/>
      <c r="O338" s="6"/>
      <c r="P338" s="6"/>
      <c r="Q338" s="7"/>
      <c r="R338" s="445"/>
      <c r="S338" s="6"/>
      <c r="T338" s="5"/>
      <c r="U338" s="69">
        <f t="shared" si="23"/>
        <v>0</v>
      </c>
      <c r="V338" s="14">
        <v>640</v>
      </c>
      <c r="W338" s="36">
        <v>0</v>
      </c>
      <c r="X338" s="111"/>
      <c r="Y338" s="111"/>
      <c r="Z338" s="407"/>
    </row>
    <row r="339" spans="1:26" x14ac:dyDescent="0.2">
      <c r="A339" s="252">
        <v>43799</v>
      </c>
      <c r="B339" s="3">
        <v>4</v>
      </c>
      <c r="C339" s="3">
        <v>9</v>
      </c>
      <c r="D339" s="248"/>
      <c r="E339" s="3">
        <v>3</v>
      </c>
      <c r="F339" s="3">
        <v>7</v>
      </c>
      <c r="G339" s="248"/>
      <c r="H339" s="94">
        <f t="shared" si="20"/>
        <v>275</v>
      </c>
      <c r="I339" s="12">
        <f t="shared" si="21"/>
        <v>24.75</v>
      </c>
      <c r="J339" s="13">
        <f t="shared" si="22"/>
        <v>1485</v>
      </c>
      <c r="K339" s="14">
        <v>24</v>
      </c>
      <c r="L339" s="15">
        <v>2</v>
      </c>
      <c r="M339" s="265">
        <v>43799</v>
      </c>
      <c r="N339" s="14"/>
      <c r="O339" s="6"/>
      <c r="P339" s="6"/>
      <c r="Q339" s="7"/>
      <c r="R339" s="445"/>
      <c r="S339" s="6"/>
      <c r="T339" s="5"/>
      <c r="U339" s="69">
        <f t="shared" si="23"/>
        <v>0</v>
      </c>
      <c r="V339" s="14">
        <v>640</v>
      </c>
      <c r="W339" s="36">
        <v>0</v>
      </c>
      <c r="X339" s="111"/>
      <c r="Y339" s="111"/>
      <c r="Z339" s="407"/>
    </row>
    <row r="340" spans="1:26" x14ac:dyDescent="0.2">
      <c r="A340" s="252">
        <v>43800</v>
      </c>
      <c r="B340" s="280">
        <v>5</v>
      </c>
      <c r="C340" s="280">
        <v>6</v>
      </c>
      <c r="D340" s="353"/>
      <c r="E340" s="280">
        <v>3</v>
      </c>
      <c r="F340" s="280">
        <v>7</v>
      </c>
      <c r="G340" s="323"/>
      <c r="H340" s="291">
        <f t="shared" si="20"/>
        <v>299.75</v>
      </c>
      <c r="I340" s="324">
        <f t="shared" si="21"/>
        <v>24.75</v>
      </c>
      <c r="J340" s="325">
        <f t="shared" si="22"/>
        <v>1485</v>
      </c>
      <c r="K340" s="288">
        <v>24</v>
      </c>
      <c r="L340" s="354">
        <v>2.2000000000000002</v>
      </c>
      <c r="M340" s="265">
        <v>43800</v>
      </c>
      <c r="N340" s="288"/>
      <c r="O340" s="327"/>
      <c r="P340" s="327"/>
      <c r="Q340" s="328"/>
      <c r="R340" s="446"/>
      <c r="S340" s="327"/>
      <c r="T340" s="329"/>
      <c r="U340" s="286">
        <f t="shared" si="23"/>
        <v>0</v>
      </c>
      <c r="V340" s="14">
        <v>640</v>
      </c>
      <c r="W340" s="36">
        <v>0</v>
      </c>
      <c r="X340" s="268"/>
      <c r="Y340" s="268"/>
      <c r="Z340" s="411"/>
    </row>
    <row r="341" spans="1:26" x14ac:dyDescent="0.2">
      <c r="A341" s="252">
        <v>43801</v>
      </c>
      <c r="B341" s="91"/>
      <c r="C341" s="91"/>
      <c r="D341" s="244"/>
      <c r="E341" s="91"/>
      <c r="F341" s="91"/>
      <c r="G341" s="244"/>
      <c r="H341" s="94">
        <f t="shared" si="20"/>
        <v>0</v>
      </c>
      <c r="I341" s="201">
        <f t="shared" si="21"/>
        <v>-299.75</v>
      </c>
      <c r="J341" s="202">
        <f t="shared" si="22"/>
        <v>-17985</v>
      </c>
      <c r="K341" s="205"/>
      <c r="L341" s="352"/>
      <c r="M341" s="265">
        <v>43801</v>
      </c>
      <c r="N341" s="205"/>
      <c r="O341" s="206"/>
      <c r="P341" s="206"/>
      <c r="Q341" s="207"/>
      <c r="R341" s="208"/>
      <c r="S341" s="206"/>
      <c r="T341" s="209"/>
      <c r="U341" s="210">
        <f t="shared" si="23"/>
        <v>0</v>
      </c>
      <c r="V341" s="205"/>
      <c r="W341" s="267"/>
      <c r="X341" s="245"/>
      <c r="Y341" s="245"/>
      <c r="Z341" s="412"/>
    </row>
    <row r="342" spans="1:26" x14ac:dyDescent="0.2">
      <c r="A342" s="252">
        <v>43802</v>
      </c>
      <c r="B342" s="3"/>
      <c r="C342" s="3"/>
      <c r="D342" s="248"/>
      <c r="E342" s="3"/>
      <c r="F342" s="3"/>
      <c r="G342" s="248"/>
      <c r="H342" s="94">
        <f t="shared" si="20"/>
        <v>0</v>
      </c>
      <c r="I342" s="12">
        <f t="shared" si="21"/>
        <v>0</v>
      </c>
      <c r="J342" s="13">
        <f t="shared" si="22"/>
        <v>0</v>
      </c>
      <c r="K342" s="14"/>
      <c r="L342" s="15"/>
      <c r="M342" s="265">
        <v>43802</v>
      </c>
      <c r="N342" s="14"/>
      <c r="O342" s="6"/>
      <c r="P342" s="6"/>
      <c r="Q342" s="7"/>
      <c r="R342" s="445"/>
      <c r="S342" s="6"/>
      <c r="T342" s="5"/>
      <c r="U342" s="69">
        <f t="shared" si="23"/>
        <v>0</v>
      </c>
      <c r="V342" s="14"/>
      <c r="W342" s="36"/>
      <c r="X342" s="111"/>
      <c r="Y342" s="111"/>
      <c r="Z342" s="407"/>
    </row>
    <row r="343" spans="1:26" x14ac:dyDescent="0.2">
      <c r="A343" s="252">
        <v>43803</v>
      </c>
      <c r="B343" s="3"/>
      <c r="C343" s="3"/>
      <c r="D343" s="248"/>
      <c r="E343" s="3"/>
      <c r="F343" s="3"/>
      <c r="G343" s="248"/>
      <c r="H343" s="94">
        <f t="shared" si="20"/>
        <v>0</v>
      </c>
      <c r="I343" s="12">
        <f t="shared" si="21"/>
        <v>0</v>
      </c>
      <c r="J343" s="13">
        <f t="shared" si="22"/>
        <v>0</v>
      </c>
      <c r="K343" s="14"/>
      <c r="L343" s="15"/>
      <c r="M343" s="265">
        <v>43803</v>
      </c>
      <c r="N343" s="14"/>
      <c r="O343" s="6"/>
      <c r="P343" s="6"/>
      <c r="Q343" s="7"/>
      <c r="R343" s="445"/>
      <c r="S343" s="6"/>
      <c r="T343" s="5"/>
      <c r="U343" s="69">
        <f t="shared" si="23"/>
        <v>0</v>
      </c>
      <c r="V343" s="14"/>
      <c r="W343" s="36"/>
      <c r="X343" s="111"/>
      <c r="Y343" s="111"/>
      <c r="Z343" s="407"/>
    </row>
    <row r="344" spans="1:26" x14ac:dyDescent="0.2">
      <c r="A344" s="252">
        <v>43804</v>
      </c>
      <c r="B344" s="3"/>
      <c r="C344" s="3"/>
      <c r="D344" s="248"/>
      <c r="E344" s="3"/>
      <c r="F344" s="3"/>
      <c r="G344" s="248"/>
      <c r="H344" s="94">
        <f t="shared" si="20"/>
        <v>0</v>
      </c>
      <c r="I344" s="12">
        <f t="shared" si="21"/>
        <v>0</v>
      </c>
      <c r="J344" s="13">
        <f t="shared" si="22"/>
        <v>0</v>
      </c>
      <c r="K344" s="14"/>
      <c r="L344" s="15"/>
      <c r="M344" s="265">
        <v>43804</v>
      </c>
      <c r="N344" s="14"/>
      <c r="O344" s="6"/>
      <c r="P344" s="6"/>
      <c r="Q344" s="7"/>
      <c r="R344" s="445"/>
      <c r="S344" s="6"/>
      <c r="T344" s="5"/>
      <c r="U344" s="69">
        <f t="shared" si="23"/>
        <v>0</v>
      </c>
      <c r="V344" s="14"/>
      <c r="W344" s="36"/>
      <c r="X344" s="111"/>
      <c r="Y344" s="111"/>
      <c r="Z344" s="407"/>
    </row>
    <row r="345" spans="1:26" x14ac:dyDescent="0.2">
      <c r="A345" s="252">
        <v>43805</v>
      </c>
      <c r="B345" s="3"/>
      <c r="C345" s="3"/>
      <c r="D345" s="248"/>
      <c r="E345" s="3"/>
      <c r="F345" s="3"/>
      <c r="G345" s="248"/>
      <c r="H345" s="94">
        <f t="shared" si="20"/>
        <v>0</v>
      </c>
      <c r="I345" s="12">
        <f t="shared" si="21"/>
        <v>0</v>
      </c>
      <c r="J345" s="13">
        <f t="shared" si="22"/>
        <v>0</v>
      </c>
      <c r="K345" s="14"/>
      <c r="L345" s="15"/>
      <c r="M345" s="265">
        <v>43805</v>
      </c>
      <c r="N345" s="14"/>
      <c r="O345" s="6"/>
      <c r="P345" s="6"/>
      <c r="Q345" s="7"/>
      <c r="R345" s="445"/>
      <c r="S345" s="6"/>
      <c r="T345" s="5"/>
      <c r="U345" s="69">
        <f t="shared" si="23"/>
        <v>0</v>
      </c>
      <c r="V345" s="14"/>
      <c r="W345" s="36"/>
      <c r="X345" s="111"/>
      <c r="Y345" s="111"/>
      <c r="Z345" s="407"/>
    </row>
    <row r="346" spans="1:26" x14ac:dyDescent="0.2">
      <c r="A346" s="252">
        <v>43806</v>
      </c>
      <c r="B346" s="3"/>
      <c r="C346" s="3"/>
      <c r="D346" s="248"/>
      <c r="E346" s="3"/>
      <c r="F346" s="3"/>
      <c r="G346" s="248"/>
      <c r="H346" s="94">
        <f t="shared" si="20"/>
        <v>0</v>
      </c>
      <c r="I346" s="12">
        <f t="shared" si="21"/>
        <v>0</v>
      </c>
      <c r="J346" s="13">
        <f t="shared" si="22"/>
        <v>0</v>
      </c>
      <c r="K346" s="14"/>
      <c r="L346" s="15"/>
      <c r="M346" s="265">
        <v>43806</v>
      </c>
      <c r="N346" s="14"/>
      <c r="O346" s="6"/>
      <c r="P346" s="6"/>
      <c r="Q346" s="7"/>
      <c r="R346" s="445"/>
      <c r="S346" s="6"/>
      <c r="T346" s="5"/>
      <c r="U346" s="69">
        <f t="shared" si="23"/>
        <v>0</v>
      </c>
      <c r="V346" s="14"/>
      <c r="W346" s="36"/>
      <c r="X346" s="111"/>
      <c r="Y346" s="111"/>
      <c r="Z346" s="407"/>
    </row>
    <row r="347" spans="1:26" x14ac:dyDescent="0.2">
      <c r="A347" s="252">
        <v>43807</v>
      </c>
      <c r="B347" s="3"/>
      <c r="C347" s="3"/>
      <c r="D347" s="248"/>
      <c r="E347" s="3"/>
      <c r="F347" s="3"/>
      <c r="G347" s="248"/>
      <c r="H347" s="94">
        <f t="shared" si="20"/>
        <v>0</v>
      </c>
      <c r="I347" s="12">
        <f t="shared" si="21"/>
        <v>0</v>
      </c>
      <c r="J347" s="13">
        <f t="shared" si="22"/>
        <v>0</v>
      </c>
      <c r="K347" s="14"/>
      <c r="L347" s="15"/>
      <c r="M347" s="265">
        <v>43807</v>
      </c>
      <c r="N347" s="14"/>
      <c r="O347" s="6"/>
      <c r="P347" s="6"/>
      <c r="Q347" s="7"/>
      <c r="R347" s="445"/>
      <c r="S347" s="6"/>
      <c r="T347" s="5"/>
      <c r="U347" s="69">
        <f t="shared" si="23"/>
        <v>0</v>
      </c>
      <c r="V347" s="14"/>
      <c r="W347" s="36"/>
      <c r="X347" s="111"/>
      <c r="Y347" s="111"/>
      <c r="Z347" s="407"/>
    </row>
    <row r="348" spans="1:26" x14ac:dyDescent="0.2">
      <c r="A348" s="252">
        <v>43808</v>
      </c>
      <c r="B348" s="3"/>
      <c r="C348" s="3"/>
      <c r="D348" s="248"/>
      <c r="E348" s="3"/>
      <c r="F348" s="3"/>
      <c r="G348" s="248"/>
      <c r="H348" s="94">
        <f t="shared" si="20"/>
        <v>0</v>
      </c>
      <c r="I348" s="12">
        <f t="shared" si="21"/>
        <v>0</v>
      </c>
      <c r="J348" s="13">
        <f t="shared" si="22"/>
        <v>0</v>
      </c>
      <c r="K348" s="14"/>
      <c r="L348" s="15"/>
      <c r="M348" s="265">
        <v>43808</v>
      </c>
      <c r="N348" s="14"/>
      <c r="O348" s="6"/>
      <c r="P348" s="6"/>
      <c r="Q348" s="7"/>
      <c r="R348" s="445"/>
      <c r="S348" s="6"/>
      <c r="T348" s="5"/>
      <c r="U348" s="69">
        <f t="shared" si="23"/>
        <v>0</v>
      </c>
      <c r="V348" s="14"/>
      <c r="W348" s="36"/>
      <c r="X348" s="111"/>
      <c r="Y348" s="111"/>
      <c r="Z348" s="407"/>
    </row>
    <row r="349" spans="1:26" x14ac:dyDescent="0.2">
      <c r="A349" s="252">
        <v>43809</v>
      </c>
      <c r="B349" s="3"/>
      <c r="C349" s="3"/>
      <c r="D349" s="248"/>
      <c r="E349" s="3"/>
      <c r="F349" s="3"/>
      <c r="G349" s="248"/>
      <c r="H349" s="94">
        <f t="shared" si="20"/>
        <v>0</v>
      </c>
      <c r="I349" s="12">
        <f t="shared" si="21"/>
        <v>0</v>
      </c>
      <c r="J349" s="13">
        <f t="shared" si="22"/>
        <v>0</v>
      </c>
      <c r="K349" s="14"/>
      <c r="L349" s="15"/>
      <c r="M349" s="265">
        <v>43809</v>
      </c>
      <c r="N349" s="14"/>
      <c r="O349" s="6"/>
      <c r="P349" s="6"/>
      <c r="Q349" s="7"/>
      <c r="R349" s="445"/>
      <c r="S349" s="6"/>
      <c r="T349" s="5"/>
      <c r="U349" s="69">
        <f t="shared" si="23"/>
        <v>0</v>
      </c>
      <c r="V349" s="14"/>
      <c r="W349" s="36"/>
      <c r="X349" s="111"/>
      <c r="Y349" s="111"/>
      <c r="Z349" s="407"/>
    </row>
    <row r="350" spans="1:26" x14ac:dyDescent="0.2">
      <c r="A350" s="252">
        <v>43810</v>
      </c>
      <c r="B350" s="3"/>
      <c r="C350" s="3"/>
      <c r="D350" s="248"/>
      <c r="E350" s="3"/>
      <c r="F350" s="3"/>
      <c r="G350" s="248"/>
      <c r="H350" s="94">
        <f t="shared" si="20"/>
        <v>0</v>
      </c>
      <c r="I350" s="12">
        <f t="shared" si="21"/>
        <v>0</v>
      </c>
      <c r="J350" s="13">
        <f t="shared" si="22"/>
        <v>0</v>
      </c>
      <c r="K350" s="14"/>
      <c r="L350" s="15"/>
      <c r="M350" s="265">
        <v>43810</v>
      </c>
      <c r="N350" s="14"/>
      <c r="O350" s="6"/>
      <c r="P350" s="6"/>
      <c r="Q350" s="7"/>
      <c r="R350" s="445"/>
      <c r="S350" s="6"/>
      <c r="T350" s="5"/>
      <c r="U350" s="69">
        <f t="shared" si="23"/>
        <v>0</v>
      </c>
      <c r="V350" s="14"/>
      <c r="W350" s="36"/>
      <c r="X350" s="111"/>
      <c r="Y350" s="111"/>
      <c r="Z350" s="407"/>
    </row>
    <row r="351" spans="1:26" x14ac:dyDescent="0.2">
      <c r="A351" s="252">
        <v>43811</v>
      </c>
      <c r="B351" s="3"/>
      <c r="C351" s="3"/>
      <c r="D351" s="248"/>
      <c r="E351" s="3"/>
      <c r="F351" s="3"/>
      <c r="G351" s="248"/>
      <c r="H351" s="94">
        <f t="shared" si="20"/>
        <v>0</v>
      </c>
      <c r="I351" s="12">
        <f t="shared" si="21"/>
        <v>0</v>
      </c>
      <c r="J351" s="13">
        <f t="shared" si="22"/>
        <v>0</v>
      </c>
      <c r="K351" s="14"/>
      <c r="L351" s="15"/>
      <c r="M351" s="265">
        <v>43811</v>
      </c>
      <c r="N351" s="14"/>
      <c r="O351" s="6"/>
      <c r="P351" s="6"/>
      <c r="Q351" s="7"/>
      <c r="R351" s="445"/>
      <c r="S351" s="6"/>
      <c r="T351" s="5"/>
      <c r="U351" s="69">
        <f t="shared" si="23"/>
        <v>0</v>
      </c>
      <c r="V351" s="14"/>
      <c r="W351" s="36"/>
      <c r="X351" s="111"/>
      <c r="Y351" s="111"/>
      <c r="Z351" s="407"/>
    </row>
    <row r="352" spans="1:26" x14ac:dyDescent="0.2">
      <c r="A352" s="252">
        <v>43812</v>
      </c>
      <c r="B352" s="3"/>
      <c r="C352" s="3"/>
      <c r="D352" s="248"/>
      <c r="E352" s="3"/>
      <c r="F352" s="3"/>
      <c r="G352" s="248"/>
      <c r="H352" s="94">
        <f t="shared" si="20"/>
        <v>0</v>
      </c>
      <c r="I352" s="12">
        <f t="shared" si="21"/>
        <v>0</v>
      </c>
      <c r="J352" s="13">
        <f t="shared" si="22"/>
        <v>0</v>
      </c>
      <c r="K352" s="14"/>
      <c r="L352" s="15"/>
      <c r="M352" s="265">
        <v>43812</v>
      </c>
      <c r="N352" s="14"/>
      <c r="O352" s="6"/>
      <c r="P352" s="6"/>
      <c r="Q352" s="7"/>
      <c r="R352" s="445"/>
      <c r="S352" s="6"/>
      <c r="T352" s="5"/>
      <c r="U352" s="69">
        <f t="shared" si="23"/>
        <v>0</v>
      </c>
      <c r="V352" s="14"/>
      <c r="W352" s="36"/>
      <c r="X352" s="111"/>
      <c r="Y352" s="111"/>
      <c r="Z352" s="407"/>
    </row>
    <row r="353" spans="1:26" x14ac:dyDescent="0.2">
      <c r="A353" s="252">
        <v>43813</v>
      </c>
      <c r="B353" s="3"/>
      <c r="C353" s="3"/>
      <c r="D353" s="248"/>
      <c r="E353" s="3"/>
      <c r="F353" s="3"/>
      <c r="G353" s="248"/>
      <c r="H353" s="94">
        <f t="shared" si="20"/>
        <v>0</v>
      </c>
      <c r="I353" s="12">
        <f t="shared" si="21"/>
        <v>0</v>
      </c>
      <c r="J353" s="13">
        <f t="shared" si="22"/>
        <v>0</v>
      </c>
      <c r="K353" s="14"/>
      <c r="L353" s="15"/>
      <c r="M353" s="265">
        <v>43813</v>
      </c>
      <c r="N353" s="14"/>
      <c r="O353" s="6"/>
      <c r="P353" s="6"/>
      <c r="Q353" s="7"/>
      <c r="R353" s="445"/>
      <c r="S353" s="6"/>
      <c r="T353" s="5"/>
      <c r="U353" s="69">
        <f t="shared" si="23"/>
        <v>0</v>
      </c>
      <c r="V353" s="14"/>
      <c r="W353" s="36"/>
      <c r="X353" s="111"/>
      <c r="Y353" s="111"/>
      <c r="Z353" s="407"/>
    </row>
    <row r="354" spans="1:26" x14ac:dyDescent="0.2">
      <c r="A354" s="252">
        <v>43814</v>
      </c>
      <c r="B354" s="3"/>
      <c r="C354" s="3"/>
      <c r="D354" s="248"/>
      <c r="E354" s="3"/>
      <c r="F354" s="3"/>
      <c r="G354" s="248"/>
      <c r="H354" s="94">
        <f t="shared" si="20"/>
        <v>0</v>
      </c>
      <c r="I354" s="12">
        <f t="shared" si="21"/>
        <v>0</v>
      </c>
      <c r="J354" s="13">
        <f t="shared" si="22"/>
        <v>0</v>
      </c>
      <c r="K354" s="14"/>
      <c r="L354" s="15"/>
      <c r="M354" s="265">
        <v>43814</v>
      </c>
      <c r="N354" s="14"/>
      <c r="O354" s="6"/>
      <c r="P354" s="6"/>
      <c r="Q354" s="7"/>
      <c r="R354" s="445"/>
      <c r="S354" s="6"/>
      <c r="T354" s="5"/>
      <c r="U354" s="69">
        <f t="shared" si="23"/>
        <v>0</v>
      </c>
      <c r="V354" s="14"/>
      <c r="W354" s="36"/>
      <c r="X354" s="111"/>
      <c r="Y354" s="111"/>
      <c r="Z354" s="407"/>
    </row>
    <row r="355" spans="1:26" x14ac:dyDescent="0.2">
      <c r="A355" s="252">
        <v>43815</v>
      </c>
      <c r="B355" s="3"/>
      <c r="C355" s="3"/>
      <c r="D355" s="248"/>
      <c r="E355" s="3"/>
      <c r="F355" s="3"/>
      <c r="G355" s="248"/>
      <c r="H355" s="94">
        <f t="shared" si="20"/>
        <v>0</v>
      </c>
      <c r="I355" s="12">
        <f t="shared" si="21"/>
        <v>0</v>
      </c>
      <c r="J355" s="13">
        <f t="shared" si="22"/>
        <v>0</v>
      </c>
      <c r="K355" s="14"/>
      <c r="L355" s="15"/>
      <c r="M355" s="265">
        <v>43815</v>
      </c>
      <c r="N355" s="14"/>
      <c r="O355" s="6"/>
      <c r="P355" s="6"/>
      <c r="Q355" s="7"/>
      <c r="R355" s="445"/>
      <c r="S355" s="6"/>
      <c r="T355" s="5"/>
      <c r="U355" s="69">
        <f t="shared" si="23"/>
        <v>0</v>
      </c>
      <c r="V355" s="14"/>
      <c r="W355" s="36"/>
      <c r="X355" s="111"/>
      <c r="Y355" s="111"/>
      <c r="Z355" s="407"/>
    </row>
    <row r="356" spans="1:26" x14ac:dyDescent="0.2">
      <c r="A356" s="252">
        <v>43816</v>
      </c>
      <c r="B356" s="3"/>
      <c r="C356" s="3"/>
      <c r="D356" s="248"/>
      <c r="E356" s="3"/>
      <c r="F356" s="3"/>
      <c r="G356" s="248"/>
      <c r="H356" s="94">
        <f t="shared" si="20"/>
        <v>0</v>
      </c>
      <c r="I356" s="12">
        <f t="shared" si="21"/>
        <v>0</v>
      </c>
      <c r="J356" s="13">
        <f t="shared" si="22"/>
        <v>0</v>
      </c>
      <c r="K356" s="14"/>
      <c r="L356" s="15"/>
      <c r="M356" s="265">
        <v>43816</v>
      </c>
      <c r="N356" s="14"/>
      <c r="O356" s="6"/>
      <c r="P356" s="6"/>
      <c r="Q356" s="7"/>
      <c r="R356" s="445"/>
      <c r="S356" s="6"/>
      <c r="T356" s="5"/>
      <c r="U356" s="69">
        <f t="shared" si="23"/>
        <v>0</v>
      </c>
      <c r="V356" s="14"/>
      <c r="W356" s="36"/>
      <c r="X356" s="111"/>
      <c r="Y356" s="111"/>
      <c r="Z356" s="407"/>
    </row>
    <row r="357" spans="1:26" x14ac:dyDescent="0.2">
      <c r="A357" s="252">
        <v>43817</v>
      </c>
      <c r="B357" s="3"/>
      <c r="C357" s="3"/>
      <c r="D357" s="248"/>
      <c r="E357" s="3"/>
      <c r="F357" s="3"/>
      <c r="G357" s="248"/>
      <c r="H357" s="94">
        <f t="shared" si="20"/>
        <v>0</v>
      </c>
      <c r="I357" s="12">
        <f t="shared" si="21"/>
        <v>0</v>
      </c>
      <c r="J357" s="13">
        <f t="shared" si="22"/>
        <v>0</v>
      </c>
      <c r="K357" s="14"/>
      <c r="L357" s="15"/>
      <c r="M357" s="265">
        <v>43817</v>
      </c>
      <c r="N357" s="14"/>
      <c r="O357" s="6"/>
      <c r="P357" s="6"/>
      <c r="Q357" s="7"/>
      <c r="R357" s="445"/>
      <c r="S357" s="6"/>
      <c r="T357" s="5"/>
      <c r="U357" s="69">
        <f t="shared" si="23"/>
        <v>0</v>
      </c>
      <c r="V357" s="14"/>
      <c r="W357" s="36"/>
      <c r="X357" s="111"/>
      <c r="Y357" s="111"/>
      <c r="Z357" s="407"/>
    </row>
    <row r="358" spans="1:26" x14ac:dyDescent="0.2">
      <c r="A358" s="252">
        <v>43818</v>
      </c>
      <c r="B358" s="3"/>
      <c r="C358" s="3"/>
      <c r="D358" s="248"/>
      <c r="E358" s="3"/>
      <c r="F358" s="3"/>
      <c r="G358" s="248"/>
      <c r="H358" s="94">
        <f t="shared" si="20"/>
        <v>0</v>
      </c>
      <c r="I358" s="12">
        <f t="shared" si="21"/>
        <v>0</v>
      </c>
      <c r="J358" s="13">
        <f t="shared" si="22"/>
        <v>0</v>
      </c>
      <c r="K358" s="14"/>
      <c r="L358" s="15"/>
      <c r="M358" s="265">
        <v>43818</v>
      </c>
      <c r="N358" s="14"/>
      <c r="O358" s="6"/>
      <c r="P358" s="6"/>
      <c r="Q358" s="7"/>
      <c r="R358" s="445"/>
      <c r="S358" s="6"/>
      <c r="T358" s="5"/>
      <c r="U358" s="69">
        <f t="shared" si="23"/>
        <v>0</v>
      </c>
      <c r="V358" s="14"/>
      <c r="W358" s="36"/>
      <c r="X358" s="111"/>
      <c r="Y358" s="111"/>
      <c r="Z358" s="407"/>
    </row>
    <row r="359" spans="1:26" x14ac:dyDescent="0.2">
      <c r="A359" s="252">
        <v>43819</v>
      </c>
      <c r="B359" s="3"/>
      <c r="C359" s="3"/>
      <c r="D359" s="248"/>
      <c r="E359" s="3"/>
      <c r="F359" s="3"/>
      <c r="G359" s="248"/>
      <c r="H359" s="94">
        <f t="shared" si="20"/>
        <v>0</v>
      </c>
      <c r="I359" s="12">
        <f t="shared" si="21"/>
        <v>0</v>
      </c>
      <c r="J359" s="13">
        <f t="shared" si="22"/>
        <v>0</v>
      </c>
      <c r="K359" s="14"/>
      <c r="L359" s="15"/>
      <c r="M359" s="265">
        <v>43819</v>
      </c>
      <c r="N359" s="14"/>
      <c r="O359" s="6"/>
      <c r="P359" s="6"/>
      <c r="Q359" s="7"/>
      <c r="R359" s="445"/>
      <c r="S359" s="6"/>
      <c r="T359" s="5"/>
      <c r="U359" s="69">
        <f t="shared" si="23"/>
        <v>0</v>
      </c>
      <c r="V359" s="14"/>
      <c r="W359" s="36"/>
      <c r="X359" s="111"/>
      <c r="Y359" s="111"/>
      <c r="Z359" s="407"/>
    </row>
    <row r="360" spans="1:26" x14ac:dyDescent="0.2">
      <c r="A360" s="252">
        <v>43820</v>
      </c>
      <c r="B360" s="3"/>
      <c r="C360" s="3"/>
      <c r="D360" s="248"/>
      <c r="E360" s="3"/>
      <c r="F360" s="3"/>
      <c r="G360" s="248"/>
      <c r="H360" s="94">
        <f t="shared" si="20"/>
        <v>0</v>
      </c>
      <c r="I360" s="12">
        <f t="shared" si="21"/>
        <v>0</v>
      </c>
      <c r="J360" s="13">
        <f t="shared" si="22"/>
        <v>0</v>
      </c>
      <c r="K360" s="14"/>
      <c r="L360" s="15"/>
      <c r="M360" s="265">
        <v>43820</v>
      </c>
      <c r="N360" s="14"/>
      <c r="O360" s="6"/>
      <c r="P360" s="6"/>
      <c r="Q360" s="7"/>
      <c r="R360" s="445"/>
      <c r="S360" s="6"/>
      <c r="T360" s="5"/>
      <c r="U360" s="69">
        <f t="shared" si="23"/>
        <v>0</v>
      </c>
      <c r="V360" s="14"/>
      <c r="W360" s="36"/>
      <c r="X360" s="111"/>
      <c r="Y360" s="111"/>
      <c r="Z360" s="407"/>
    </row>
    <row r="361" spans="1:26" x14ac:dyDescent="0.2">
      <c r="A361" s="252">
        <v>43821</v>
      </c>
      <c r="B361" s="3"/>
      <c r="C361" s="3"/>
      <c r="D361" s="248"/>
      <c r="E361" s="3"/>
      <c r="F361" s="3"/>
      <c r="G361" s="248"/>
      <c r="H361" s="94">
        <f t="shared" si="20"/>
        <v>0</v>
      </c>
      <c r="I361" s="12">
        <f t="shared" si="21"/>
        <v>0</v>
      </c>
      <c r="J361" s="13">
        <f t="shared" si="22"/>
        <v>0</v>
      </c>
      <c r="K361" s="14"/>
      <c r="L361" s="15"/>
      <c r="M361" s="265">
        <v>43821</v>
      </c>
      <c r="N361" s="14"/>
      <c r="O361" s="6"/>
      <c r="P361" s="6"/>
      <c r="Q361" s="7"/>
      <c r="R361" s="445"/>
      <c r="S361" s="6"/>
      <c r="T361" s="5"/>
      <c r="U361" s="69">
        <f t="shared" si="23"/>
        <v>0</v>
      </c>
      <c r="V361" s="14"/>
      <c r="W361" s="36"/>
      <c r="X361" s="111"/>
      <c r="Y361" s="111"/>
      <c r="Z361" s="407"/>
    </row>
    <row r="362" spans="1:26" x14ac:dyDescent="0.2">
      <c r="A362" s="252">
        <v>43822</v>
      </c>
      <c r="B362" s="3"/>
      <c r="C362" s="3"/>
      <c r="D362" s="248"/>
      <c r="E362" s="3"/>
      <c r="F362" s="3"/>
      <c r="G362" s="248"/>
      <c r="H362" s="94">
        <f t="shared" si="20"/>
        <v>0</v>
      </c>
      <c r="I362" s="12">
        <f t="shared" si="21"/>
        <v>0</v>
      </c>
      <c r="J362" s="13">
        <f t="shared" si="22"/>
        <v>0</v>
      </c>
      <c r="K362" s="14"/>
      <c r="L362" s="15"/>
      <c r="M362" s="265">
        <v>43822</v>
      </c>
      <c r="N362" s="14"/>
      <c r="O362" s="6"/>
      <c r="P362" s="6"/>
      <c r="Q362" s="7"/>
      <c r="R362" s="445"/>
      <c r="S362" s="6"/>
      <c r="T362" s="5"/>
      <c r="U362" s="69">
        <f t="shared" si="23"/>
        <v>0</v>
      </c>
      <c r="V362" s="14"/>
      <c r="W362" s="36"/>
      <c r="X362" s="111"/>
      <c r="Y362" s="111"/>
      <c r="Z362" s="407"/>
    </row>
    <row r="363" spans="1:26" x14ac:dyDescent="0.2">
      <c r="A363" s="252">
        <v>43823</v>
      </c>
      <c r="B363" s="3"/>
      <c r="C363" s="3"/>
      <c r="D363" s="248"/>
      <c r="E363" s="3"/>
      <c r="F363" s="3"/>
      <c r="G363" s="248"/>
      <c r="H363" s="94">
        <f t="shared" si="20"/>
        <v>0</v>
      </c>
      <c r="I363" s="12">
        <f t="shared" si="21"/>
        <v>0</v>
      </c>
      <c r="J363" s="13">
        <f t="shared" si="22"/>
        <v>0</v>
      </c>
      <c r="K363" s="14"/>
      <c r="L363" s="15"/>
      <c r="M363" s="265">
        <v>43823</v>
      </c>
      <c r="N363" s="14"/>
      <c r="O363" s="6"/>
      <c r="P363" s="6"/>
      <c r="Q363" s="7"/>
      <c r="R363" s="445"/>
      <c r="S363" s="6"/>
      <c r="T363" s="5"/>
      <c r="U363" s="69">
        <f t="shared" si="23"/>
        <v>0</v>
      </c>
      <c r="V363" s="14"/>
      <c r="W363" s="36"/>
      <c r="X363" s="111"/>
      <c r="Y363" s="111"/>
      <c r="Z363" s="407"/>
    </row>
    <row r="364" spans="1:26" x14ac:dyDescent="0.2">
      <c r="A364" s="252">
        <v>43824</v>
      </c>
      <c r="B364" s="3"/>
      <c r="C364" s="3"/>
      <c r="D364" s="248"/>
      <c r="E364" s="3"/>
      <c r="F364" s="3"/>
      <c r="G364" s="248"/>
      <c r="H364" s="94">
        <f t="shared" si="20"/>
        <v>0</v>
      </c>
      <c r="I364" s="12">
        <f t="shared" si="21"/>
        <v>0</v>
      </c>
      <c r="J364" s="13">
        <f t="shared" si="22"/>
        <v>0</v>
      </c>
      <c r="K364" s="14"/>
      <c r="L364" s="15"/>
      <c r="M364" s="265">
        <v>43824</v>
      </c>
      <c r="N364" s="14"/>
      <c r="O364" s="6"/>
      <c r="P364" s="6"/>
      <c r="Q364" s="7"/>
      <c r="R364" s="445"/>
      <c r="S364" s="6"/>
      <c r="T364" s="5"/>
      <c r="U364" s="69">
        <f t="shared" si="23"/>
        <v>0</v>
      </c>
      <c r="V364" s="14"/>
      <c r="W364" s="36"/>
      <c r="X364" s="111"/>
      <c r="Y364" s="111"/>
      <c r="Z364" s="407"/>
    </row>
    <row r="365" spans="1:26" x14ac:dyDescent="0.2">
      <c r="A365" s="252">
        <v>43825</v>
      </c>
      <c r="B365" s="3"/>
      <c r="C365" s="3"/>
      <c r="D365" s="248"/>
      <c r="E365" s="3"/>
      <c r="F365" s="3"/>
      <c r="G365" s="248"/>
      <c r="H365" s="94">
        <f t="shared" si="20"/>
        <v>0</v>
      </c>
      <c r="I365" s="12">
        <f t="shared" si="21"/>
        <v>0</v>
      </c>
      <c r="J365" s="13">
        <f t="shared" si="22"/>
        <v>0</v>
      </c>
      <c r="K365" s="14"/>
      <c r="L365" s="15"/>
      <c r="M365" s="265">
        <v>43825</v>
      </c>
      <c r="N365" s="14"/>
      <c r="O365" s="6"/>
      <c r="P365" s="6"/>
      <c r="Q365" s="7"/>
      <c r="R365" s="445"/>
      <c r="S365" s="6"/>
      <c r="T365" s="5"/>
      <c r="U365" s="69">
        <f t="shared" si="23"/>
        <v>0</v>
      </c>
      <c r="V365" s="14"/>
      <c r="W365" s="36"/>
      <c r="X365" s="111"/>
      <c r="Y365" s="111"/>
      <c r="Z365" s="407"/>
    </row>
    <row r="366" spans="1:26" x14ac:dyDescent="0.2">
      <c r="A366" s="252">
        <v>43826</v>
      </c>
      <c r="B366" s="3"/>
      <c r="C366" s="3"/>
      <c r="D366" s="248"/>
      <c r="E366" s="3"/>
      <c r="F366" s="3"/>
      <c r="G366" s="248"/>
      <c r="H366" s="94">
        <f t="shared" si="20"/>
        <v>0</v>
      </c>
      <c r="I366" s="12">
        <f t="shared" si="21"/>
        <v>0</v>
      </c>
      <c r="J366" s="13">
        <f t="shared" si="22"/>
        <v>0</v>
      </c>
      <c r="K366" s="14"/>
      <c r="L366" s="15"/>
      <c r="M366" s="265">
        <v>43826</v>
      </c>
      <c r="N366" s="14"/>
      <c r="O366" s="6"/>
      <c r="P366" s="6"/>
      <c r="Q366" s="7"/>
      <c r="R366" s="445"/>
      <c r="S366" s="6"/>
      <c r="T366" s="5"/>
      <c r="U366" s="69">
        <f t="shared" si="23"/>
        <v>0</v>
      </c>
      <c r="V366" s="14"/>
      <c r="W366" s="36"/>
      <c r="X366" s="111"/>
      <c r="Y366" s="111"/>
      <c r="Z366" s="407"/>
    </row>
    <row r="367" spans="1:26" x14ac:dyDescent="0.2">
      <c r="A367" s="252">
        <v>43827</v>
      </c>
      <c r="B367" s="3"/>
      <c r="C367" s="3"/>
      <c r="D367" s="248"/>
      <c r="E367" s="3"/>
      <c r="F367" s="3"/>
      <c r="G367" s="248"/>
      <c r="H367" s="94">
        <f t="shared" si="20"/>
        <v>0</v>
      </c>
      <c r="I367" s="12">
        <f t="shared" si="21"/>
        <v>0</v>
      </c>
      <c r="J367" s="13">
        <f t="shared" si="22"/>
        <v>0</v>
      </c>
      <c r="K367" s="14"/>
      <c r="L367" s="15"/>
      <c r="M367" s="265">
        <v>43827</v>
      </c>
      <c r="N367" s="14"/>
      <c r="O367" s="6"/>
      <c r="P367" s="6"/>
      <c r="Q367" s="7"/>
      <c r="R367" s="445"/>
      <c r="S367" s="6"/>
      <c r="T367" s="5"/>
      <c r="U367" s="69">
        <f t="shared" si="23"/>
        <v>0</v>
      </c>
      <c r="V367" s="14"/>
      <c r="W367" s="36"/>
      <c r="X367" s="111"/>
      <c r="Y367" s="111"/>
      <c r="Z367" s="407"/>
    </row>
    <row r="368" spans="1:26" x14ac:dyDescent="0.2">
      <c r="A368" s="252">
        <v>43828</v>
      </c>
      <c r="B368" s="3"/>
      <c r="C368" s="3"/>
      <c r="D368" s="248"/>
      <c r="E368" s="3"/>
      <c r="F368" s="3"/>
      <c r="G368" s="248"/>
      <c r="H368" s="94">
        <f t="shared" si="20"/>
        <v>0</v>
      </c>
      <c r="I368" s="12">
        <f t="shared" si="21"/>
        <v>0</v>
      </c>
      <c r="J368" s="13">
        <f t="shared" si="22"/>
        <v>0</v>
      </c>
      <c r="K368" s="14"/>
      <c r="L368" s="15"/>
      <c r="M368" s="265">
        <v>43828</v>
      </c>
      <c r="N368" s="14"/>
      <c r="O368" s="6"/>
      <c r="P368" s="6"/>
      <c r="Q368" s="7"/>
      <c r="R368" s="445"/>
      <c r="S368" s="6"/>
      <c r="T368" s="5"/>
      <c r="U368" s="69">
        <f t="shared" si="23"/>
        <v>0</v>
      </c>
      <c r="V368" s="14"/>
      <c r="W368" s="36"/>
      <c r="X368" s="111"/>
      <c r="Y368" s="111"/>
      <c r="Z368" s="407"/>
    </row>
    <row r="369" spans="1:26" x14ac:dyDescent="0.2">
      <c r="A369" s="252">
        <v>43829</v>
      </c>
      <c r="B369" s="3"/>
      <c r="C369" s="3"/>
      <c r="D369" s="248"/>
      <c r="E369" s="3"/>
      <c r="F369" s="3"/>
      <c r="G369" s="248"/>
      <c r="H369" s="94">
        <f t="shared" si="20"/>
        <v>0</v>
      </c>
      <c r="I369" s="12">
        <f t="shared" si="21"/>
        <v>0</v>
      </c>
      <c r="J369" s="13">
        <f t="shared" si="22"/>
        <v>0</v>
      </c>
      <c r="K369" s="14"/>
      <c r="L369" s="15"/>
      <c r="M369" s="265">
        <v>43829</v>
      </c>
      <c r="N369" s="14"/>
      <c r="O369" s="6"/>
      <c r="P369" s="6"/>
      <c r="Q369" s="7"/>
      <c r="R369" s="445"/>
      <c r="S369" s="6"/>
      <c r="T369" s="5"/>
      <c r="U369" s="69">
        <f t="shared" si="23"/>
        <v>0</v>
      </c>
      <c r="V369" s="14"/>
      <c r="W369" s="36"/>
      <c r="X369" s="111"/>
      <c r="Y369" s="111"/>
      <c r="Z369" s="407"/>
    </row>
    <row r="370" spans="1:26" ht="13.5" thickBot="1" x14ac:dyDescent="0.25">
      <c r="A370" s="252">
        <v>43830</v>
      </c>
      <c r="B370" s="3"/>
      <c r="C370" s="3"/>
      <c r="D370" s="248"/>
      <c r="E370" s="3"/>
      <c r="F370" s="3"/>
      <c r="G370" s="248"/>
      <c r="H370" s="94">
        <f t="shared" si="20"/>
        <v>0</v>
      </c>
      <c r="I370" s="12">
        <f t="shared" si="21"/>
        <v>0</v>
      </c>
      <c r="J370" s="13">
        <f t="shared" si="22"/>
        <v>0</v>
      </c>
      <c r="K370" s="14"/>
      <c r="L370" s="15"/>
      <c r="M370" s="265">
        <v>43830</v>
      </c>
      <c r="N370" s="14"/>
      <c r="O370" s="6"/>
      <c r="P370" s="6"/>
      <c r="Q370" s="7"/>
      <c r="R370" s="445"/>
      <c r="S370" s="6"/>
      <c r="T370" s="5"/>
      <c r="U370" s="69">
        <f t="shared" si="23"/>
        <v>0</v>
      </c>
      <c r="V370" s="14"/>
      <c r="W370" s="36"/>
      <c r="X370" s="111"/>
      <c r="Y370" s="111"/>
      <c r="Z370" s="407"/>
    </row>
    <row r="371" spans="1:26" ht="12.75" customHeight="1" thickBot="1" x14ac:dyDescent="0.25">
      <c r="A371" s="396">
        <v>43831</v>
      </c>
      <c r="B371" s="177"/>
      <c r="C371" s="177"/>
      <c r="D371" s="253"/>
      <c r="E371" s="177"/>
      <c r="F371" s="177"/>
      <c r="G371" s="249"/>
      <c r="H371" s="95">
        <f>((B371*12)+C371+D371)*2.75+((E371*12)+F371+G371)*2.75</f>
        <v>0</v>
      </c>
      <c r="I371" s="377">
        <f>H371-H370+U370</f>
        <v>0</v>
      </c>
      <c r="J371" s="180">
        <f>I371*60</f>
        <v>0</v>
      </c>
      <c r="K371" s="181"/>
      <c r="L371" s="182"/>
      <c r="M371" s="266">
        <v>43831</v>
      </c>
      <c r="N371" s="181"/>
      <c r="O371" s="184"/>
      <c r="P371" s="184"/>
      <c r="Q371" s="185"/>
      <c r="R371" s="186"/>
      <c r="S371" s="184"/>
      <c r="T371" s="187"/>
      <c r="U371" s="76">
        <f>(((O371*12)+P371+Q371)-((R371*12)+S371+T371))*2.75</f>
        <v>0</v>
      </c>
      <c r="V371" s="181"/>
      <c r="W371" s="181"/>
      <c r="X371" s="189"/>
      <c r="Y371" s="189"/>
      <c r="Z371" s="413"/>
    </row>
    <row r="372" spans="1:26" ht="22.5" customHeight="1" x14ac:dyDescent="0.2">
      <c r="A372" s="176"/>
      <c r="B372" s="466" t="s">
        <v>90</v>
      </c>
      <c r="C372" s="466"/>
      <c r="D372" s="466"/>
      <c r="E372" s="466"/>
      <c r="F372" s="466"/>
      <c r="G372" s="466"/>
      <c r="H372" s="466"/>
      <c r="I372" s="466"/>
      <c r="J372" s="466"/>
      <c r="K372" s="466"/>
      <c r="L372" s="466"/>
      <c r="M372" s="466"/>
      <c r="N372" s="466"/>
      <c r="O372" s="466"/>
      <c r="P372" s="466"/>
      <c r="Q372" s="466"/>
      <c r="R372" s="466"/>
      <c r="S372" s="466"/>
      <c r="T372" s="466"/>
      <c r="U372" s="466"/>
    </row>
    <row r="373" spans="1:26" ht="37.5" customHeight="1" x14ac:dyDescent="0.2">
      <c r="B373" s="447" t="s">
        <v>91</v>
      </c>
      <c r="C373" s="462"/>
      <c r="D373" s="462"/>
      <c r="E373" s="463"/>
      <c r="F373" s="451" t="s">
        <v>30</v>
      </c>
      <c r="G373" s="452"/>
      <c r="H373" s="431" t="s">
        <v>92</v>
      </c>
      <c r="I373" s="426" t="s">
        <v>20</v>
      </c>
      <c r="J373" s="55" t="s">
        <v>93</v>
      </c>
      <c r="K373" s="440" t="s">
        <v>21</v>
      </c>
      <c r="L373" s="93" t="s">
        <v>11</v>
      </c>
      <c r="M373" s="93" t="s">
        <v>22</v>
      </c>
      <c r="N373" s="87"/>
      <c r="O373"/>
      <c r="P373"/>
      <c r="Q373"/>
      <c r="R373"/>
      <c r="S373"/>
      <c r="T373"/>
      <c r="V373"/>
      <c r="W373"/>
      <c r="X373"/>
      <c r="Y373"/>
    </row>
    <row r="374" spans="1:26" x14ac:dyDescent="0.2">
      <c r="B374" s="474" t="s">
        <v>94</v>
      </c>
      <c r="C374" s="475"/>
      <c r="D374" s="475"/>
      <c r="E374" s="475"/>
      <c r="F374" s="476">
        <f>H6</f>
        <v>288.06</v>
      </c>
      <c r="G374" s="477"/>
      <c r="H374" s="97">
        <f t="shared" ref="H374:H384" si="24">F375</f>
        <v>369.1875</v>
      </c>
      <c r="I374" s="101">
        <f>SUM(I7:I37)</f>
        <v>420.7525</v>
      </c>
      <c r="J374" s="108">
        <f>SUM(U7:U37)</f>
        <v>339.625</v>
      </c>
      <c r="K374" s="104">
        <f>SUM(J7:J37)</f>
        <v>25245.15</v>
      </c>
      <c r="L374" s="29">
        <f>SUM(L7:L37)</f>
        <v>137.89999999999998</v>
      </c>
      <c r="M374" s="28">
        <f>SUM(K7:K37)</f>
        <v>736</v>
      </c>
      <c r="O374"/>
      <c r="P374"/>
      <c r="Q374"/>
      <c r="R374"/>
      <c r="S374"/>
      <c r="T374"/>
      <c r="V374"/>
      <c r="W374"/>
      <c r="X374"/>
      <c r="Y374"/>
    </row>
    <row r="375" spans="1:26" x14ac:dyDescent="0.2">
      <c r="B375" s="457" t="s">
        <v>95</v>
      </c>
      <c r="C375" s="458"/>
      <c r="D375" s="458"/>
      <c r="E375" s="458"/>
      <c r="F375" s="449">
        <f>H37</f>
        <v>369.1875</v>
      </c>
      <c r="G375" s="450"/>
      <c r="H375" s="98">
        <f t="shared" si="24"/>
        <v>409.75</v>
      </c>
      <c r="I375" s="102">
        <f>SUM(I38:I66)</f>
        <v>376.75</v>
      </c>
      <c r="J375" s="17">
        <f>SUM(U38:U66)</f>
        <v>520.4375</v>
      </c>
      <c r="K375" s="105">
        <f>SUM(J38:J66)</f>
        <v>22605</v>
      </c>
      <c r="L375" s="21">
        <f>SUM(L38:L66)</f>
        <v>104.50000000000004</v>
      </c>
      <c r="M375" s="19">
        <f>SUM(K38:K66)</f>
        <v>662</v>
      </c>
      <c r="O375"/>
      <c r="P375"/>
      <c r="Q375"/>
      <c r="R375"/>
      <c r="S375"/>
      <c r="T375"/>
      <c r="V375"/>
      <c r="W375"/>
      <c r="X375"/>
      <c r="Y375"/>
    </row>
    <row r="376" spans="1:26" x14ac:dyDescent="0.2">
      <c r="B376" s="457" t="s">
        <v>96</v>
      </c>
      <c r="C376" s="458"/>
      <c r="D376" s="458"/>
      <c r="E376" s="458"/>
      <c r="F376" s="449">
        <f>H66</f>
        <v>409.75</v>
      </c>
      <c r="G376" s="450"/>
      <c r="H376" s="98">
        <f t="shared" si="24"/>
        <v>306.625</v>
      </c>
      <c r="I376" s="102">
        <f>SUM(I67:I97)</f>
        <v>422.8125</v>
      </c>
      <c r="J376" s="17">
        <f>SUM(U67:U97)</f>
        <v>341.6875</v>
      </c>
      <c r="K376" s="105">
        <f>SUM(J67:J97)</f>
        <v>25368.75</v>
      </c>
      <c r="L376" s="21">
        <f>SUM(L67:L97)</f>
        <v>94.799999999999969</v>
      </c>
      <c r="M376" s="19">
        <f>SUM(K67:K97)</f>
        <v>744</v>
      </c>
      <c r="O376"/>
      <c r="P376"/>
      <c r="Q376"/>
      <c r="R376"/>
      <c r="S376"/>
      <c r="T376"/>
      <c r="V376"/>
      <c r="W376"/>
      <c r="X376"/>
      <c r="Y376"/>
    </row>
    <row r="377" spans="1:26" x14ac:dyDescent="0.2">
      <c r="B377" s="457" t="s">
        <v>97</v>
      </c>
      <c r="C377" s="458"/>
      <c r="D377" s="458"/>
      <c r="E377" s="458"/>
      <c r="F377" s="449">
        <f>H97</f>
        <v>306.625</v>
      </c>
      <c r="G377" s="450"/>
      <c r="H377" s="98">
        <f t="shared" si="24"/>
        <v>464.75</v>
      </c>
      <c r="I377" s="102">
        <f>SUM(I98:I127)</f>
        <v>323.125</v>
      </c>
      <c r="J377" s="17">
        <f>SUM(U98:U127)</f>
        <v>165</v>
      </c>
      <c r="K377" s="105">
        <f>SUM(J98:J127)</f>
        <v>15716.25</v>
      </c>
      <c r="L377" s="21">
        <f>SUM(L98:L127)</f>
        <v>120.10000000000004</v>
      </c>
      <c r="M377" s="19">
        <f>SUM(K98:K127)</f>
        <v>456</v>
      </c>
      <c r="O377"/>
      <c r="P377"/>
      <c r="Q377"/>
      <c r="R377"/>
      <c r="S377"/>
      <c r="T377"/>
      <c r="V377"/>
      <c r="W377"/>
      <c r="X377"/>
      <c r="Y377"/>
    </row>
    <row r="378" spans="1:26" x14ac:dyDescent="0.2">
      <c r="B378" s="457" t="s">
        <v>98</v>
      </c>
      <c r="C378" s="458"/>
      <c r="D378" s="458"/>
      <c r="E378" s="458"/>
      <c r="F378" s="449">
        <f>H127</f>
        <v>464.75</v>
      </c>
      <c r="G378" s="450"/>
      <c r="H378" s="98">
        <f t="shared" si="24"/>
        <v>407</v>
      </c>
      <c r="I378" s="102">
        <f>SUM(I128:I158)</f>
        <v>440.6875</v>
      </c>
      <c r="J378" s="17">
        <f>SUM(U128:U158)</f>
        <v>498.4375</v>
      </c>
      <c r="K378" s="105">
        <f>SUM(J128:J158)</f>
        <v>25781.25</v>
      </c>
      <c r="L378" s="21">
        <f>SUM(L128:L158)</f>
        <v>85.600000000000009</v>
      </c>
      <c r="M378" s="19">
        <f>SUM(K128:K158)</f>
        <v>516</v>
      </c>
      <c r="O378"/>
      <c r="P378"/>
      <c r="Q378"/>
      <c r="R378"/>
      <c r="S378"/>
      <c r="T378"/>
      <c r="V378"/>
      <c r="W378"/>
      <c r="X378"/>
      <c r="Y378"/>
    </row>
    <row r="379" spans="1:26" x14ac:dyDescent="0.2">
      <c r="B379" s="457" t="s">
        <v>99</v>
      </c>
      <c r="C379" s="458"/>
      <c r="D379" s="458"/>
      <c r="E379" s="458"/>
      <c r="F379" s="449">
        <f>H158</f>
        <v>407</v>
      </c>
      <c r="G379" s="450"/>
      <c r="H379" s="98">
        <f t="shared" si="24"/>
        <v>-420.75</v>
      </c>
      <c r="I379" s="102">
        <f>SUM(I159:I188)</f>
        <v>682</v>
      </c>
      <c r="J379" s="17">
        <f>SUM(U159:U188)</f>
        <v>668.25</v>
      </c>
      <c r="K379" s="105">
        <f>SUM(J159:J188)</f>
        <v>40920</v>
      </c>
      <c r="L379" s="21">
        <f>SUM(L159:L188)</f>
        <v>86.1</v>
      </c>
      <c r="M379" s="19">
        <f>SUM(K159:K188)</f>
        <v>716</v>
      </c>
      <c r="O379"/>
      <c r="P379"/>
      <c r="Q379"/>
      <c r="R379"/>
      <c r="S379"/>
      <c r="T379"/>
      <c r="V379"/>
      <c r="W379"/>
      <c r="X379"/>
      <c r="Y379"/>
    </row>
    <row r="380" spans="1:26" x14ac:dyDescent="0.2">
      <c r="B380" s="457" t="s">
        <v>100</v>
      </c>
      <c r="C380" s="458"/>
      <c r="D380" s="458"/>
      <c r="E380" s="458"/>
      <c r="F380" s="449">
        <f>-H188</f>
        <v>-420.75</v>
      </c>
      <c r="G380" s="450"/>
      <c r="H380" s="98">
        <f t="shared" si="24"/>
        <v>374</v>
      </c>
      <c r="I380" s="102">
        <f>SUM(I189:I219)</f>
        <v>621.5</v>
      </c>
      <c r="J380" s="17">
        <f>SUM(U189:U219)</f>
        <v>668.25</v>
      </c>
      <c r="K380" s="105">
        <f>SUM(J189:J219)</f>
        <v>37290</v>
      </c>
      <c r="L380" s="21">
        <f>SUM(L189:L219)</f>
        <v>87.2</v>
      </c>
      <c r="M380" s="19">
        <f>SUM(K189:K219)</f>
        <v>736</v>
      </c>
      <c r="O380"/>
      <c r="P380"/>
      <c r="Q380"/>
      <c r="R380"/>
      <c r="S380"/>
      <c r="T380"/>
      <c r="V380"/>
      <c r="W380"/>
      <c r="X380"/>
      <c r="Y380"/>
    </row>
    <row r="381" spans="1:26" x14ac:dyDescent="0.2">
      <c r="B381" s="457" t="s">
        <v>101</v>
      </c>
      <c r="C381" s="458"/>
      <c r="D381" s="458"/>
      <c r="E381" s="458"/>
      <c r="F381" s="449">
        <f>H219</f>
        <v>374</v>
      </c>
      <c r="G381" s="450"/>
      <c r="H381" s="98">
        <f t="shared" si="24"/>
        <v>345.125</v>
      </c>
      <c r="I381" s="102">
        <f>SUM(I220:I250)</f>
        <v>303.875</v>
      </c>
      <c r="J381" s="17">
        <f>SUM(U220:U250)</f>
        <v>332.75</v>
      </c>
      <c r="K381" s="105">
        <f>SUM(J220:J250)</f>
        <v>18232.5</v>
      </c>
      <c r="L381" s="21">
        <f>SUM(L220:L250)</f>
        <v>126.93999999999996</v>
      </c>
      <c r="M381" s="19">
        <f>SUM(K220:K250)</f>
        <v>618</v>
      </c>
      <c r="O381"/>
      <c r="P381"/>
      <c r="Q381"/>
      <c r="R381"/>
      <c r="S381"/>
      <c r="T381"/>
      <c r="V381"/>
      <c r="W381"/>
      <c r="X381"/>
      <c r="Y381"/>
    </row>
    <row r="382" spans="1:26" x14ac:dyDescent="0.2">
      <c r="B382" s="457" t="s">
        <v>102</v>
      </c>
      <c r="C382" s="458"/>
      <c r="D382" s="458"/>
      <c r="E382" s="458"/>
      <c r="F382" s="449">
        <f>H250</f>
        <v>345.125</v>
      </c>
      <c r="G382" s="450"/>
      <c r="H382" s="98">
        <f t="shared" si="24"/>
        <v>283.25</v>
      </c>
      <c r="I382" s="102">
        <f>SUM(I251:I280)</f>
        <v>386.375</v>
      </c>
      <c r="J382" s="17">
        <f>SUM(U251:U280)</f>
        <v>448.25</v>
      </c>
      <c r="K382" s="105">
        <f>SUM(J251:J280)</f>
        <v>23182.5</v>
      </c>
      <c r="L382" s="21">
        <f>SUM(L251:L280)</f>
        <v>133.00000000000003</v>
      </c>
      <c r="M382" s="19">
        <f>SUM(K251:K280)</f>
        <v>620</v>
      </c>
      <c r="O382"/>
      <c r="P382"/>
      <c r="Q382"/>
      <c r="R382"/>
      <c r="S382"/>
      <c r="T382"/>
      <c r="V382"/>
      <c r="W382"/>
      <c r="X382"/>
      <c r="Y382"/>
    </row>
    <row r="383" spans="1:26" x14ac:dyDescent="0.2">
      <c r="B383" s="457" t="s">
        <v>103</v>
      </c>
      <c r="C383" s="458"/>
      <c r="D383" s="458"/>
      <c r="E383" s="458"/>
      <c r="F383" s="449">
        <f>H280</f>
        <v>283.25</v>
      </c>
      <c r="G383" s="450"/>
      <c r="H383" s="98">
        <f t="shared" si="24"/>
        <v>270.1875</v>
      </c>
      <c r="I383" s="102">
        <f>SUM(I281:I311)</f>
        <v>319.6875</v>
      </c>
      <c r="J383" s="17">
        <f>SUM(U281:U311)</f>
        <v>332.75</v>
      </c>
      <c r="K383" s="105">
        <f>SUM(J281:J311)</f>
        <v>19181.25</v>
      </c>
      <c r="L383" s="21">
        <f>SUM(L281:L311)</f>
        <v>106.8</v>
      </c>
      <c r="M383" s="19">
        <f>SUM(K281:K311)</f>
        <v>490</v>
      </c>
      <c r="O383"/>
      <c r="P383"/>
      <c r="Q383"/>
      <c r="R383"/>
      <c r="S383"/>
      <c r="T383"/>
      <c r="V383"/>
      <c r="W383"/>
      <c r="X383"/>
      <c r="Y383"/>
    </row>
    <row r="384" spans="1:26" x14ac:dyDescent="0.2">
      <c r="B384" s="457" t="s">
        <v>104</v>
      </c>
      <c r="C384" s="458"/>
      <c r="D384" s="458"/>
      <c r="E384" s="458"/>
      <c r="F384" s="449">
        <f>H311</f>
        <v>270.1875</v>
      </c>
      <c r="G384" s="450"/>
      <c r="H384" s="98">
        <f t="shared" si="24"/>
        <v>0</v>
      </c>
      <c r="I384" s="102">
        <f>SUM(I312:I341)</f>
        <v>246.8125</v>
      </c>
      <c r="J384" s="17">
        <f>SUM(U312:U341)</f>
        <v>517</v>
      </c>
      <c r="K384" s="105">
        <f>SUM(J312:J341)</f>
        <v>14808.75</v>
      </c>
      <c r="L384" s="21">
        <f>SUM(L312:L341)</f>
        <v>83.799999999999983</v>
      </c>
      <c r="M384" s="19">
        <f>SUM(K312:K341)</f>
        <v>546</v>
      </c>
      <c r="O384"/>
      <c r="P384"/>
      <c r="Q384"/>
      <c r="R384"/>
      <c r="S384"/>
      <c r="T384"/>
      <c r="V384"/>
      <c r="W384"/>
      <c r="X384"/>
      <c r="Y384"/>
    </row>
    <row r="385" spans="2:25" x14ac:dyDescent="0.2">
      <c r="B385" s="472" t="s">
        <v>105</v>
      </c>
      <c r="C385" s="473"/>
      <c r="D385" s="473"/>
      <c r="E385" s="473"/>
      <c r="F385" s="467">
        <f>H341</f>
        <v>0</v>
      </c>
      <c r="G385" s="468"/>
      <c r="H385" s="96">
        <f>H371</f>
        <v>0</v>
      </c>
      <c r="I385" s="103">
        <f>SUM(I342:I371)</f>
        <v>0</v>
      </c>
      <c r="J385" s="18">
        <f>SUM(U342:U371)</f>
        <v>0</v>
      </c>
      <c r="K385" s="106">
        <f>SUM(J342:J371)</f>
        <v>0</v>
      </c>
      <c r="L385" s="22">
        <f>SUM(L342:L371)</f>
        <v>0</v>
      </c>
      <c r="M385" s="20">
        <f>SUM(K342:K371)</f>
        <v>0</v>
      </c>
      <c r="O385"/>
      <c r="P385"/>
      <c r="Q385"/>
      <c r="R385"/>
      <c r="S385"/>
      <c r="T385"/>
      <c r="V385"/>
      <c r="W385"/>
      <c r="X385"/>
      <c r="Y385"/>
    </row>
    <row r="386" spans="2:25" ht="21.75" customHeight="1" x14ac:dyDescent="0.2">
      <c r="B386" s="469" t="s">
        <v>106</v>
      </c>
      <c r="C386" s="470"/>
      <c r="D386" s="470"/>
      <c r="E386" s="470"/>
      <c r="F386" s="470"/>
      <c r="G386" s="470"/>
      <c r="H386" s="471"/>
      <c r="I386" s="99">
        <f>SUM(I7:I371)</f>
        <v>4544.3775000000005</v>
      </c>
      <c r="J386" s="107">
        <f>SUM(U7:U371)</f>
        <v>4832.4375</v>
      </c>
      <c r="K386" s="100">
        <f>SUM(J7:J371)</f>
        <v>268331.40000000002</v>
      </c>
      <c r="L386" s="34">
        <f>SUM(L7:L371)</f>
        <v>1166.7400000000005</v>
      </c>
      <c r="M386" s="33">
        <f>SUM(K7:K371)</f>
        <v>6840</v>
      </c>
      <c r="O386"/>
      <c r="P386"/>
      <c r="Q386"/>
      <c r="R386"/>
      <c r="S386"/>
      <c r="T386"/>
      <c r="V386"/>
      <c r="W386"/>
      <c r="X386"/>
      <c r="Y386"/>
    </row>
    <row r="387" spans="2:25" x14ac:dyDescent="0.2">
      <c r="L387" s="2"/>
      <c r="M387" s="2"/>
      <c r="N387" s="2"/>
    </row>
    <row r="388" spans="2:25" x14ac:dyDescent="0.2">
      <c r="L388" s="2"/>
      <c r="M388" s="2"/>
      <c r="N388" s="2"/>
    </row>
    <row r="389" spans="2:25" x14ac:dyDescent="0.2">
      <c r="L389" s="2"/>
      <c r="M389" s="2"/>
      <c r="N389" s="2"/>
    </row>
    <row r="390" spans="2:25" x14ac:dyDescent="0.2">
      <c r="L390" s="2"/>
      <c r="M390" s="2"/>
      <c r="N390" s="2"/>
    </row>
    <row r="391" spans="2:25" x14ac:dyDescent="0.2">
      <c r="L391" s="2"/>
      <c r="M391" s="2"/>
      <c r="N391" s="2"/>
    </row>
    <row r="392" spans="2:25" x14ac:dyDescent="0.2">
      <c r="L392" s="2"/>
      <c r="M392" s="2"/>
      <c r="N392" s="2"/>
    </row>
    <row r="393" spans="2:25" x14ac:dyDescent="0.2">
      <c r="L393" s="2"/>
      <c r="M393" s="2"/>
      <c r="N393" s="2"/>
    </row>
    <row r="394" spans="2:25" x14ac:dyDescent="0.2">
      <c r="L394" s="2"/>
      <c r="M394" s="2"/>
      <c r="N394" s="2"/>
    </row>
    <row r="395" spans="2:25" x14ac:dyDescent="0.2">
      <c r="L395" s="2"/>
      <c r="M395" s="2"/>
      <c r="N395" s="2"/>
    </row>
    <row r="396" spans="2:25" x14ac:dyDescent="0.2">
      <c r="L396" s="2"/>
      <c r="M396" s="2"/>
      <c r="N396" s="2"/>
    </row>
    <row r="397" spans="2:25" x14ac:dyDescent="0.2">
      <c r="L397" s="2"/>
      <c r="M397" s="2"/>
      <c r="N397" s="2"/>
    </row>
    <row r="398" spans="2:25" x14ac:dyDescent="0.2">
      <c r="L398" s="2"/>
      <c r="M398" s="2"/>
      <c r="N398" s="2"/>
    </row>
    <row r="399" spans="2:25" x14ac:dyDescent="0.2">
      <c r="L399" s="2"/>
      <c r="M399" s="2"/>
      <c r="N399" s="2"/>
    </row>
    <row r="400" spans="2:25" x14ac:dyDescent="0.2">
      <c r="L400" s="2"/>
      <c r="M400" s="2"/>
      <c r="N400" s="2"/>
    </row>
    <row r="401" spans="12:14" x14ac:dyDescent="0.2">
      <c r="L401" s="2"/>
      <c r="M401" s="2"/>
      <c r="N401" s="2"/>
    </row>
    <row r="402" spans="12:14" x14ac:dyDescent="0.2">
      <c r="L402" s="2"/>
      <c r="M402" s="2"/>
      <c r="N402" s="2"/>
    </row>
    <row r="403" spans="12:14" x14ac:dyDescent="0.2">
      <c r="L403" s="2"/>
      <c r="M403" s="2"/>
      <c r="N403" s="2"/>
    </row>
    <row r="404" spans="12:14" x14ac:dyDescent="0.2">
      <c r="L404" s="2"/>
      <c r="M404" s="2"/>
      <c r="N404" s="2"/>
    </row>
    <row r="405" spans="12:14" x14ac:dyDescent="0.2">
      <c r="L405" s="2"/>
      <c r="M405" s="2"/>
      <c r="N405" s="2"/>
    </row>
    <row r="406" spans="12:14" x14ac:dyDescent="0.2">
      <c r="L406" s="2"/>
      <c r="M406" s="2"/>
      <c r="N406" s="2"/>
    </row>
    <row r="407" spans="12:14" x14ac:dyDescent="0.2">
      <c r="L407" s="2"/>
      <c r="M407" s="2"/>
      <c r="N407" s="2"/>
    </row>
    <row r="408" spans="12:14" x14ac:dyDescent="0.2">
      <c r="L408" s="2"/>
      <c r="M408" s="2"/>
      <c r="N408" s="2"/>
    </row>
    <row r="409" spans="12:14" x14ac:dyDescent="0.2">
      <c r="L409" s="2"/>
      <c r="M409" s="2"/>
      <c r="N409" s="2"/>
    </row>
    <row r="410" spans="12:14" x14ac:dyDescent="0.2">
      <c r="L410" s="2"/>
      <c r="M410" s="2"/>
      <c r="N410" s="2"/>
    </row>
    <row r="411" spans="12:14" x14ac:dyDescent="0.2">
      <c r="L411" s="2"/>
      <c r="M411" s="2"/>
      <c r="N411" s="2"/>
    </row>
    <row r="412" spans="12:14" x14ac:dyDescent="0.2">
      <c r="L412" s="2"/>
      <c r="M412" s="2"/>
      <c r="N412" s="2"/>
    </row>
    <row r="413" spans="12:14" x14ac:dyDescent="0.2">
      <c r="L413" s="2"/>
      <c r="M413" s="2"/>
      <c r="N413" s="2"/>
    </row>
    <row r="414" spans="12:14" x14ac:dyDescent="0.2">
      <c r="L414" s="2"/>
      <c r="M414" s="2"/>
      <c r="N414" s="2"/>
    </row>
    <row r="415" spans="12:14" x14ac:dyDescent="0.2">
      <c r="L415" s="2"/>
      <c r="M415" s="2"/>
      <c r="N415" s="2"/>
    </row>
    <row r="416" spans="12:14" x14ac:dyDescent="0.2">
      <c r="L416" s="2"/>
      <c r="M416" s="2"/>
      <c r="N416" s="2"/>
    </row>
    <row r="417" spans="12:14" x14ac:dyDescent="0.2">
      <c r="L417" s="2"/>
      <c r="M417" s="2"/>
      <c r="N417" s="2"/>
    </row>
    <row r="418" spans="12:14" x14ac:dyDescent="0.2">
      <c r="L418" s="2"/>
      <c r="M418" s="2"/>
      <c r="N418" s="2"/>
    </row>
    <row r="419" spans="12:14" x14ac:dyDescent="0.2">
      <c r="L419" s="2"/>
      <c r="M419" s="2"/>
      <c r="N419" s="2"/>
    </row>
    <row r="420" spans="12:14" x14ac:dyDescent="0.2">
      <c r="L420" s="2"/>
      <c r="M420" s="2"/>
      <c r="N420" s="2"/>
    </row>
    <row r="421" spans="12:14" x14ac:dyDescent="0.2">
      <c r="L421" s="2"/>
      <c r="M421" s="2"/>
      <c r="N421" s="2"/>
    </row>
    <row r="422" spans="12:14" x14ac:dyDescent="0.2">
      <c r="L422" s="2"/>
      <c r="M422" s="2"/>
      <c r="N422" s="2"/>
    </row>
    <row r="423" spans="12:14" x14ac:dyDescent="0.2">
      <c r="L423" s="2"/>
      <c r="M423" s="2"/>
      <c r="N423" s="2"/>
    </row>
    <row r="424" spans="12:14" x14ac:dyDescent="0.2">
      <c r="L424" s="2"/>
      <c r="M424" s="2"/>
      <c r="N424" s="2"/>
    </row>
    <row r="425" spans="12:14" x14ac:dyDescent="0.2">
      <c r="L425" s="2"/>
      <c r="M425" s="2"/>
      <c r="N425" s="2"/>
    </row>
    <row r="426" spans="12:14" x14ac:dyDescent="0.2">
      <c r="L426" s="2"/>
      <c r="M426" s="2"/>
      <c r="N426" s="2"/>
    </row>
    <row r="427" spans="12:14" x14ac:dyDescent="0.2">
      <c r="L427" s="2"/>
      <c r="M427" s="2"/>
      <c r="N427" s="2"/>
    </row>
    <row r="428" spans="12:14" x14ac:dyDescent="0.2">
      <c r="L428" s="2"/>
      <c r="M428" s="2"/>
      <c r="N428" s="2"/>
    </row>
    <row r="429" spans="12:14" x14ac:dyDescent="0.2">
      <c r="L429" s="2"/>
      <c r="M429" s="2"/>
      <c r="N429" s="2"/>
    </row>
    <row r="430" spans="12:14" x14ac:dyDescent="0.2">
      <c r="L430" s="2"/>
      <c r="M430" s="2"/>
      <c r="N430" s="2"/>
    </row>
    <row r="431" spans="12:14" x14ac:dyDescent="0.2">
      <c r="L431" s="2"/>
      <c r="M431" s="2"/>
      <c r="N431" s="2"/>
    </row>
    <row r="432" spans="12:14" x14ac:dyDescent="0.2">
      <c r="L432" s="2"/>
      <c r="M432" s="2"/>
      <c r="N432" s="2"/>
    </row>
    <row r="433" spans="12:14" x14ac:dyDescent="0.2">
      <c r="L433" s="2"/>
      <c r="M433" s="2"/>
      <c r="N433" s="2"/>
    </row>
    <row r="434" spans="12:14" x14ac:dyDescent="0.2">
      <c r="L434" s="2"/>
      <c r="M434" s="2"/>
      <c r="N434" s="2"/>
    </row>
    <row r="435" spans="12:14" x14ac:dyDescent="0.2">
      <c r="L435" s="2"/>
      <c r="M435" s="2"/>
      <c r="N435" s="2"/>
    </row>
    <row r="436" spans="12:14" x14ac:dyDescent="0.2">
      <c r="L436" s="2"/>
      <c r="M436" s="2"/>
      <c r="N436" s="2"/>
    </row>
    <row r="437" spans="12:14" x14ac:dyDescent="0.2">
      <c r="L437" s="2"/>
      <c r="M437" s="2"/>
      <c r="N437" s="2"/>
    </row>
    <row r="438" spans="12:14" x14ac:dyDescent="0.2">
      <c r="L438" s="2"/>
      <c r="M438" s="2"/>
      <c r="N438" s="2"/>
    </row>
    <row r="439" spans="12:14" x14ac:dyDescent="0.2">
      <c r="L439" s="2"/>
      <c r="M439" s="2"/>
      <c r="N439" s="2"/>
    </row>
    <row r="440" spans="12:14" x14ac:dyDescent="0.2">
      <c r="L440" s="2"/>
      <c r="M440" s="2"/>
      <c r="N440" s="2"/>
    </row>
    <row r="441" spans="12:14" x14ac:dyDescent="0.2">
      <c r="L441" s="2"/>
      <c r="M441" s="2"/>
      <c r="N441" s="2"/>
    </row>
    <row r="442" spans="12:14" x14ac:dyDescent="0.2">
      <c r="L442" s="2"/>
      <c r="M442" s="2"/>
      <c r="N442" s="2"/>
    </row>
    <row r="443" spans="12:14" x14ac:dyDescent="0.2">
      <c r="L443" s="2"/>
      <c r="M443" s="2"/>
      <c r="N443" s="2"/>
    </row>
    <row r="444" spans="12:14" x14ac:dyDescent="0.2">
      <c r="L444" s="2"/>
      <c r="M444" s="2"/>
      <c r="N444" s="2"/>
    </row>
    <row r="445" spans="12:14" x14ac:dyDescent="0.2">
      <c r="L445" s="2"/>
      <c r="M445" s="2"/>
      <c r="N445" s="2"/>
    </row>
    <row r="446" spans="12:14" x14ac:dyDescent="0.2">
      <c r="L446" s="2"/>
      <c r="M446" s="2"/>
      <c r="N446" s="2"/>
    </row>
    <row r="447" spans="12:14" x14ac:dyDescent="0.2">
      <c r="L447" s="2"/>
      <c r="M447" s="2"/>
      <c r="N447" s="2"/>
    </row>
    <row r="448" spans="12:14" x14ac:dyDescent="0.2">
      <c r="L448" s="2"/>
      <c r="M448" s="2"/>
      <c r="N448" s="2"/>
    </row>
    <row r="449" spans="12:14" x14ac:dyDescent="0.2">
      <c r="L449" s="2"/>
      <c r="M449" s="2"/>
      <c r="N449" s="2"/>
    </row>
    <row r="450" spans="12:14" x14ac:dyDescent="0.2">
      <c r="L450" s="2"/>
      <c r="M450" s="2"/>
      <c r="N450" s="2"/>
    </row>
    <row r="451" spans="12:14" x14ac:dyDescent="0.2">
      <c r="L451" s="2"/>
      <c r="M451" s="2"/>
      <c r="N451" s="2"/>
    </row>
    <row r="452" spans="12:14" x14ac:dyDescent="0.2">
      <c r="L452" s="2"/>
      <c r="M452" s="2"/>
      <c r="N452" s="2"/>
    </row>
    <row r="453" spans="12:14" x14ac:dyDescent="0.2">
      <c r="L453" s="2"/>
      <c r="M453" s="2"/>
      <c r="N453" s="2"/>
    </row>
    <row r="454" spans="12:14" x14ac:dyDescent="0.2">
      <c r="L454" s="2"/>
      <c r="M454" s="2"/>
      <c r="N454" s="2"/>
    </row>
    <row r="455" spans="12:14" x14ac:dyDescent="0.2">
      <c r="L455" s="2"/>
      <c r="M455" s="2"/>
      <c r="N455" s="2"/>
    </row>
    <row r="456" spans="12:14" x14ac:dyDescent="0.2">
      <c r="L456" s="2"/>
      <c r="M456" s="2"/>
      <c r="N456" s="2"/>
    </row>
    <row r="457" spans="12:14" x14ac:dyDescent="0.2">
      <c r="L457" s="2"/>
      <c r="M457" s="2"/>
      <c r="N457" s="2"/>
    </row>
    <row r="458" spans="12:14" x14ac:dyDescent="0.2">
      <c r="L458" s="2"/>
      <c r="M458" s="2"/>
      <c r="N458" s="2"/>
    </row>
    <row r="459" spans="12:14" x14ac:dyDescent="0.2">
      <c r="L459" s="2"/>
      <c r="M459" s="2"/>
      <c r="N459" s="2"/>
    </row>
    <row r="460" spans="12:14" x14ac:dyDescent="0.2">
      <c r="L460" s="2"/>
      <c r="M460" s="2"/>
      <c r="N460" s="2"/>
    </row>
    <row r="461" spans="12:14" x14ac:dyDescent="0.2">
      <c r="L461" s="2"/>
      <c r="M461" s="2"/>
      <c r="N461" s="2"/>
    </row>
    <row r="462" spans="12:14" x14ac:dyDescent="0.2">
      <c r="L462" s="2"/>
      <c r="M462" s="2"/>
      <c r="N462" s="2"/>
    </row>
    <row r="463" spans="12:14" x14ac:dyDescent="0.2">
      <c r="L463" s="2"/>
      <c r="M463" s="2"/>
      <c r="N463" s="2"/>
    </row>
    <row r="464" spans="12:14" x14ac:dyDescent="0.2">
      <c r="L464" s="2"/>
      <c r="M464" s="2"/>
      <c r="N464" s="2"/>
    </row>
    <row r="465" spans="12:14" x14ac:dyDescent="0.2">
      <c r="L465" s="2"/>
      <c r="M465" s="2"/>
      <c r="N465" s="2"/>
    </row>
    <row r="466" spans="12:14" x14ac:dyDescent="0.2">
      <c r="L466" s="2"/>
      <c r="M466" s="2"/>
      <c r="N466" s="2"/>
    </row>
    <row r="467" spans="12:14" x14ac:dyDescent="0.2">
      <c r="L467" s="2"/>
      <c r="M467" s="2"/>
      <c r="N467" s="2"/>
    </row>
    <row r="468" spans="12:14" x14ac:dyDescent="0.2">
      <c r="L468" s="2"/>
      <c r="M468" s="2"/>
      <c r="N468" s="2"/>
    </row>
    <row r="469" spans="12:14" x14ac:dyDescent="0.2">
      <c r="L469" s="2"/>
      <c r="M469" s="2"/>
      <c r="N469" s="2"/>
    </row>
    <row r="470" spans="12:14" x14ac:dyDescent="0.2">
      <c r="L470" s="2"/>
      <c r="M470" s="2"/>
      <c r="N470" s="2"/>
    </row>
    <row r="471" spans="12:14" x14ac:dyDescent="0.2">
      <c r="L471" s="2"/>
      <c r="M471" s="2"/>
      <c r="N471" s="2"/>
    </row>
    <row r="472" spans="12:14" x14ac:dyDescent="0.2">
      <c r="L472" s="2"/>
      <c r="M472" s="2"/>
      <c r="N472" s="2"/>
    </row>
    <row r="473" spans="12:14" x14ac:dyDescent="0.2">
      <c r="L473" s="2"/>
      <c r="M473" s="2"/>
      <c r="N473" s="2"/>
    </row>
    <row r="474" spans="12:14" x14ac:dyDescent="0.2">
      <c r="L474" s="2"/>
      <c r="M474" s="2"/>
      <c r="N474" s="2"/>
    </row>
    <row r="475" spans="12:14" x14ac:dyDescent="0.2">
      <c r="L475" s="2"/>
      <c r="M475" s="2"/>
      <c r="N475" s="2"/>
    </row>
    <row r="476" spans="12:14" x14ac:dyDescent="0.2">
      <c r="L476" s="2"/>
      <c r="M476" s="2"/>
      <c r="N476" s="2"/>
    </row>
    <row r="477" spans="12:14" x14ac:dyDescent="0.2">
      <c r="L477" s="2"/>
      <c r="M477" s="2"/>
      <c r="N477" s="2"/>
    </row>
    <row r="478" spans="12:14" x14ac:dyDescent="0.2">
      <c r="L478" s="2"/>
      <c r="M478" s="2"/>
      <c r="N478" s="2"/>
    </row>
    <row r="479" spans="12:14" x14ac:dyDescent="0.2">
      <c r="L479" s="2"/>
      <c r="M479" s="2"/>
      <c r="N479" s="2"/>
    </row>
    <row r="480" spans="12:14" x14ac:dyDescent="0.2">
      <c r="L480" s="2"/>
      <c r="M480" s="2"/>
      <c r="N480" s="2"/>
    </row>
    <row r="481" spans="12:14" x14ac:dyDescent="0.2">
      <c r="L481" s="2"/>
      <c r="M481" s="2"/>
      <c r="N481" s="2"/>
    </row>
    <row r="482" spans="12:14" x14ac:dyDescent="0.2">
      <c r="L482" s="2"/>
      <c r="M482" s="2"/>
      <c r="N482" s="2"/>
    </row>
    <row r="483" spans="12:14" x14ac:dyDescent="0.2">
      <c r="L483" s="2"/>
      <c r="M483" s="2"/>
      <c r="N483" s="2"/>
    </row>
    <row r="484" spans="12:14" x14ac:dyDescent="0.2">
      <c r="L484" s="2"/>
      <c r="M484" s="2"/>
      <c r="N484" s="2"/>
    </row>
    <row r="485" spans="12:14" x14ac:dyDescent="0.2">
      <c r="L485" s="2"/>
      <c r="M485" s="2"/>
      <c r="N485" s="2"/>
    </row>
    <row r="486" spans="12:14" x14ac:dyDescent="0.2">
      <c r="L486" s="2"/>
      <c r="M486" s="2"/>
      <c r="N486" s="2"/>
    </row>
    <row r="487" spans="12:14" x14ac:dyDescent="0.2">
      <c r="L487" s="2"/>
      <c r="M487" s="2"/>
      <c r="N487" s="2"/>
    </row>
    <row r="488" spans="12:14" x14ac:dyDescent="0.2">
      <c r="L488" s="2"/>
      <c r="M488" s="2"/>
      <c r="N488" s="2"/>
    </row>
    <row r="489" spans="12:14" x14ac:dyDescent="0.2">
      <c r="L489" s="2"/>
      <c r="M489" s="2"/>
      <c r="N489" s="2"/>
    </row>
    <row r="490" spans="12:14" x14ac:dyDescent="0.2">
      <c r="L490" s="2"/>
      <c r="M490" s="2"/>
      <c r="N490" s="2"/>
    </row>
    <row r="491" spans="12:14" x14ac:dyDescent="0.2">
      <c r="L491" s="2"/>
      <c r="M491" s="2"/>
      <c r="N491" s="2"/>
    </row>
    <row r="492" spans="12:14" x14ac:dyDescent="0.2">
      <c r="L492" s="2"/>
      <c r="M492" s="2"/>
      <c r="N492" s="2"/>
    </row>
    <row r="493" spans="12:14" x14ac:dyDescent="0.2">
      <c r="L493" s="2"/>
      <c r="M493" s="2"/>
      <c r="N493" s="2"/>
    </row>
    <row r="494" spans="12:14" x14ac:dyDescent="0.2">
      <c r="L494" s="2"/>
      <c r="M494" s="2"/>
      <c r="N494" s="2"/>
    </row>
    <row r="495" spans="12:14" x14ac:dyDescent="0.2">
      <c r="L495" s="2"/>
      <c r="M495" s="2"/>
      <c r="N495" s="2"/>
    </row>
    <row r="496" spans="12:14" x14ac:dyDescent="0.2">
      <c r="L496" s="2"/>
      <c r="M496" s="2"/>
      <c r="N496" s="2"/>
    </row>
    <row r="497" spans="12:14" x14ac:dyDescent="0.2">
      <c r="L497" s="2"/>
      <c r="M497" s="2"/>
      <c r="N497" s="2"/>
    </row>
    <row r="498" spans="12:14" x14ac:dyDescent="0.2">
      <c r="L498" s="2"/>
      <c r="M498" s="2"/>
      <c r="N498" s="2"/>
    </row>
    <row r="499" spans="12:14" x14ac:dyDescent="0.2">
      <c r="L499" s="2"/>
      <c r="M499" s="2"/>
      <c r="N499" s="2"/>
    </row>
    <row r="500" spans="12:14" x14ac:dyDescent="0.2">
      <c r="L500" s="2"/>
      <c r="M500" s="2"/>
      <c r="N500" s="2"/>
    </row>
    <row r="501" spans="12:14" x14ac:dyDescent="0.2">
      <c r="L501" s="2"/>
      <c r="M501" s="2"/>
      <c r="N501" s="2"/>
    </row>
    <row r="502" spans="12:14" x14ac:dyDescent="0.2">
      <c r="L502" s="2"/>
      <c r="M502" s="2"/>
      <c r="N502" s="2"/>
    </row>
    <row r="503" spans="12:14" x14ac:dyDescent="0.2">
      <c r="L503" s="2"/>
      <c r="M503" s="2"/>
      <c r="N503" s="2"/>
    </row>
    <row r="504" spans="12:14" x14ac:dyDescent="0.2">
      <c r="L504" s="2"/>
      <c r="M504" s="2"/>
      <c r="N504" s="2"/>
    </row>
    <row r="505" spans="12:14" x14ac:dyDescent="0.2">
      <c r="L505" s="2"/>
      <c r="M505" s="2"/>
      <c r="N505" s="2"/>
    </row>
    <row r="506" spans="12:14" x14ac:dyDescent="0.2">
      <c r="L506" s="2"/>
      <c r="M506" s="2"/>
      <c r="N506" s="2"/>
    </row>
    <row r="507" spans="12:14" x14ac:dyDescent="0.2">
      <c r="L507" s="2"/>
      <c r="M507" s="2"/>
      <c r="N507" s="2"/>
    </row>
    <row r="508" spans="12:14" x14ac:dyDescent="0.2">
      <c r="L508" s="2"/>
      <c r="M508" s="2"/>
      <c r="N508" s="2"/>
    </row>
    <row r="509" spans="12:14" x14ac:dyDescent="0.2">
      <c r="L509" s="2"/>
      <c r="M509" s="2"/>
      <c r="N509" s="2"/>
    </row>
    <row r="510" spans="12:14" x14ac:dyDescent="0.2">
      <c r="L510" s="2"/>
      <c r="M510" s="2"/>
      <c r="N510" s="2"/>
    </row>
    <row r="511" spans="12:14" x14ac:dyDescent="0.2">
      <c r="L511" s="2"/>
      <c r="M511" s="2"/>
      <c r="N511" s="2"/>
    </row>
    <row r="512" spans="12:14" x14ac:dyDescent="0.2">
      <c r="L512" s="2"/>
      <c r="M512" s="2"/>
      <c r="N512" s="2"/>
    </row>
    <row r="513" spans="12:14" x14ac:dyDescent="0.2">
      <c r="L513" s="2"/>
      <c r="M513" s="2"/>
      <c r="N513" s="2"/>
    </row>
    <row r="514" spans="12:14" x14ac:dyDescent="0.2">
      <c r="L514" s="2"/>
      <c r="M514" s="2"/>
      <c r="N514" s="2"/>
    </row>
    <row r="515" spans="12:14" x14ac:dyDescent="0.2">
      <c r="L515" s="2"/>
      <c r="M515" s="2"/>
      <c r="N515" s="2"/>
    </row>
    <row r="516" spans="12:14" x14ac:dyDescent="0.2">
      <c r="L516" s="2"/>
      <c r="M516" s="2"/>
      <c r="N516" s="2"/>
    </row>
    <row r="517" spans="12:14" x14ac:dyDescent="0.2">
      <c r="L517" s="2"/>
      <c r="M517" s="2"/>
      <c r="N517" s="2"/>
    </row>
    <row r="518" spans="12:14" x14ac:dyDescent="0.2">
      <c r="L518" s="2"/>
      <c r="M518" s="2"/>
      <c r="N518" s="2"/>
    </row>
    <row r="519" spans="12:14" x14ac:dyDescent="0.2">
      <c r="L519" s="2"/>
      <c r="M519" s="2"/>
      <c r="N519" s="2"/>
    </row>
    <row r="520" spans="12:14" x14ac:dyDescent="0.2">
      <c r="L520" s="2"/>
      <c r="M520" s="2"/>
      <c r="N520" s="2"/>
    </row>
    <row r="521" spans="12:14" x14ac:dyDescent="0.2">
      <c r="L521" s="2"/>
      <c r="M521" s="2"/>
      <c r="N521" s="2"/>
    </row>
    <row r="522" spans="12:14" x14ac:dyDescent="0.2">
      <c r="L522" s="2"/>
      <c r="M522" s="2"/>
      <c r="N522" s="2"/>
    </row>
    <row r="523" spans="12:14" x14ac:dyDescent="0.2">
      <c r="L523" s="2"/>
      <c r="M523" s="2"/>
      <c r="N523" s="2"/>
    </row>
    <row r="524" spans="12:14" x14ac:dyDescent="0.2">
      <c r="L524" s="2"/>
      <c r="M524" s="2"/>
      <c r="N524" s="2"/>
    </row>
    <row r="525" spans="12:14" x14ac:dyDescent="0.2">
      <c r="L525" s="2"/>
      <c r="M525" s="2"/>
      <c r="N525" s="2"/>
    </row>
    <row r="526" spans="12:14" x14ac:dyDescent="0.2">
      <c r="L526" s="2"/>
      <c r="M526" s="2"/>
      <c r="N526" s="2"/>
    </row>
    <row r="527" spans="12:14" x14ac:dyDescent="0.2">
      <c r="L527" s="2"/>
      <c r="M527" s="2"/>
      <c r="N527" s="2"/>
    </row>
    <row r="528" spans="12:14" x14ac:dyDescent="0.2">
      <c r="L528" s="2"/>
      <c r="M528" s="2"/>
      <c r="N528" s="2"/>
    </row>
    <row r="529" spans="12:14" x14ac:dyDescent="0.2">
      <c r="L529" s="2"/>
      <c r="M529" s="2"/>
      <c r="N529" s="2"/>
    </row>
    <row r="530" spans="12:14" x14ac:dyDescent="0.2">
      <c r="L530" s="2"/>
      <c r="M530" s="2"/>
      <c r="N530" s="2"/>
    </row>
    <row r="531" spans="12:14" x14ac:dyDescent="0.2">
      <c r="L531" s="2"/>
      <c r="M531" s="2"/>
      <c r="N531" s="2"/>
    </row>
    <row r="532" spans="12:14" x14ac:dyDescent="0.2">
      <c r="L532" s="2"/>
      <c r="M532" s="2"/>
      <c r="N532" s="2"/>
    </row>
    <row r="533" spans="12:14" x14ac:dyDescent="0.2">
      <c r="L533" s="2"/>
      <c r="M533" s="2"/>
      <c r="N533" s="2"/>
    </row>
    <row r="534" spans="12:14" x14ac:dyDescent="0.2">
      <c r="L534" s="2"/>
      <c r="M534" s="2"/>
      <c r="N534" s="2"/>
    </row>
    <row r="535" spans="12:14" x14ac:dyDescent="0.2">
      <c r="L535" s="2"/>
      <c r="M535" s="2"/>
      <c r="N535" s="2"/>
    </row>
    <row r="536" spans="12:14" x14ac:dyDescent="0.2">
      <c r="L536" s="2"/>
      <c r="M536" s="2"/>
      <c r="N536" s="2"/>
    </row>
    <row r="537" spans="12:14" x14ac:dyDescent="0.2">
      <c r="L537" s="2"/>
      <c r="M537" s="2"/>
      <c r="N537" s="2"/>
    </row>
    <row r="538" spans="12:14" x14ac:dyDescent="0.2">
      <c r="L538" s="2"/>
      <c r="M538" s="2"/>
      <c r="N538" s="2"/>
    </row>
    <row r="539" spans="12:14" x14ac:dyDescent="0.2">
      <c r="L539" s="2"/>
      <c r="M539" s="2"/>
      <c r="N539" s="2"/>
    </row>
    <row r="540" spans="12:14" x14ac:dyDescent="0.2">
      <c r="L540" s="2"/>
      <c r="M540" s="2"/>
      <c r="N540" s="2"/>
    </row>
    <row r="541" spans="12:14" x14ac:dyDescent="0.2">
      <c r="L541" s="2"/>
      <c r="M541" s="2"/>
      <c r="N541" s="2"/>
    </row>
    <row r="542" spans="12:14" x14ac:dyDescent="0.2">
      <c r="L542" s="2"/>
      <c r="M542" s="2"/>
      <c r="N542" s="2"/>
    </row>
    <row r="543" spans="12:14" x14ac:dyDescent="0.2">
      <c r="L543" s="2"/>
      <c r="M543" s="2"/>
      <c r="N543" s="2"/>
    </row>
    <row r="544" spans="12:14" x14ac:dyDescent="0.2">
      <c r="L544" s="2"/>
      <c r="M544" s="2"/>
      <c r="N544" s="2"/>
    </row>
    <row r="545" spans="12:14" x14ac:dyDescent="0.2">
      <c r="L545" s="2"/>
      <c r="M545" s="2"/>
      <c r="N545" s="2"/>
    </row>
    <row r="546" spans="12:14" x14ac:dyDescent="0.2">
      <c r="L546" s="2"/>
      <c r="M546" s="2"/>
      <c r="N546" s="2"/>
    </row>
    <row r="547" spans="12:14" x14ac:dyDescent="0.2">
      <c r="L547" s="2"/>
      <c r="M547" s="2"/>
      <c r="N547" s="2"/>
    </row>
    <row r="548" spans="12:14" x14ac:dyDescent="0.2">
      <c r="L548" s="2"/>
      <c r="M548" s="2"/>
      <c r="N548" s="2"/>
    </row>
    <row r="549" spans="12:14" x14ac:dyDescent="0.2">
      <c r="L549" s="2"/>
      <c r="M549" s="2"/>
      <c r="N549" s="2"/>
    </row>
    <row r="550" spans="12:14" x14ac:dyDescent="0.2">
      <c r="L550" s="2"/>
      <c r="M550" s="2"/>
      <c r="N550" s="2"/>
    </row>
    <row r="551" spans="12:14" x14ac:dyDescent="0.2">
      <c r="L551" s="2"/>
      <c r="M551" s="2"/>
      <c r="N551" s="2"/>
    </row>
    <row r="552" spans="12:14" x14ac:dyDescent="0.2">
      <c r="L552" s="2"/>
      <c r="M552" s="2"/>
      <c r="N552" s="2"/>
    </row>
    <row r="553" spans="12:14" x14ac:dyDescent="0.2">
      <c r="L553" s="2"/>
      <c r="M553" s="2"/>
      <c r="N553" s="2"/>
    </row>
    <row r="554" spans="12:14" x14ac:dyDescent="0.2">
      <c r="L554" s="2"/>
      <c r="M554" s="2"/>
      <c r="N554" s="2"/>
    </row>
    <row r="555" spans="12:14" x14ac:dyDescent="0.2">
      <c r="L555" s="2"/>
      <c r="M555" s="2"/>
      <c r="N555" s="2"/>
    </row>
    <row r="556" spans="12:14" x14ac:dyDescent="0.2">
      <c r="L556" s="2"/>
      <c r="M556" s="2"/>
      <c r="N556" s="2"/>
    </row>
    <row r="557" spans="12:14" x14ac:dyDescent="0.2">
      <c r="L557" s="2"/>
      <c r="M557" s="2"/>
      <c r="N557" s="2"/>
    </row>
    <row r="558" spans="12:14" x14ac:dyDescent="0.2">
      <c r="L558" s="2"/>
      <c r="M558" s="2"/>
      <c r="N558" s="2"/>
    </row>
    <row r="559" spans="12:14" x14ac:dyDescent="0.2">
      <c r="L559" s="2"/>
      <c r="M559" s="2"/>
      <c r="N559" s="2"/>
    </row>
    <row r="560" spans="12:14" x14ac:dyDescent="0.2">
      <c r="L560" s="2"/>
      <c r="M560" s="2"/>
      <c r="N560" s="2"/>
    </row>
    <row r="561" spans="12:14" x14ac:dyDescent="0.2">
      <c r="L561" s="2"/>
      <c r="M561" s="2"/>
      <c r="N561" s="2"/>
    </row>
    <row r="562" spans="12:14" x14ac:dyDescent="0.2">
      <c r="L562" s="2"/>
      <c r="M562" s="2"/>
      <c r="N562" s="2"/>
    </row>
    <row r="563" spans="12:14" x14ac:dyDescent="0.2">
      <c r="L563" s="2"/>
      <c r="M563" s="2"/>
      <c r="N563" s="2"/>
    </row>
    <row r="564" spans="12:14" x14ac:dyDescent="0.2">
      <c r="L564" s="2"/>
      <c r="M564" s="2"/>
      <c r="N564" s="2"/>
    </row>
    <row r="565" spans="12:14" x14ac:dyDescent="0.2">
      <c r="L565" s="2"/>
      <c r="M565" s="2"/>
      <c r="N565" s="2"/>
    </row>
    <row r="566" spans="12:14" x14ac:dyDescent="0.2">
      <c r="L566" s="2"/>
      <c r="M566" s="2"/>
      <c r="N566" s="2"/>
    </row>
    <row r="567" spans="12:14" x14ac:dyDescent="0.2">
      <c r="L567" s="2"/>
      <c r="M567" s="2"/>
      <c r="N567" s="2"/>
    </row>
    <row r="568" spans="12:14" x14ac:dyDescent="0.2">
      <c r="L568" s="2"/>
      <c r="M568" s="2"/>
      <c r="N568" s="2"/>
    </row>
    <row r="569" spans="12:14" x14ac:dyDescent="0.2">
      <c r="L569" s="2"/>
      <c r="M569" s="2"/>
      <c r="N569" s="2"/>
    </row>
    <row r="570" spans="12:14" x14ac:dyDescent="0.2">
      <c r="L570" s="2"/>
      <c r="M570" s="2"/>
      <c r="N570" s="2"/>
    </row>
    <row r="571" spans="12:14" x14ac:dyDescent="0.2">
      <c r="L571" s="2"/>
      <c r="M571" s="2"/>
      <c r="N571" s="2"/>
    </row>
    <row r="572" spans="12:14" x14ac:dyDescent="0.2">
      <c r="L572" s="2"/>
      <c r="M572" s="2"/>
      <c r="N572" s="2"/>
    </row>
    <row r="573" spans="12:14" x14ac:dyDescent="0.2">
      <c r="L573" s="2"/>
      <c r="M573" s="2"/>
      <c r="N573" s="2"/>
    </row>
    <row r="574" spans="12:14" x14ac:dyDescent="0.2">
      <c r="L574" s="2"/>
      <c r="M574" s="2"/>
      <c r="N574" s="2"/>
    </row>
    <row r="575" spans="12:14" x14ac:dyDescent="0.2">
      <c r="L575" s="2"/>
      <c r="M575" s="2"/>
      <c r="N575" s="2"/>
    </row>
    <row r="576" spans="12:14" x14ac:dyDescent="0.2">
      <c r="L576" s="2"/>
      <c r="M576" s="2"/>
      <c r="N576" s="2"/>
    </row>
    <row r="577" spans="12:14" x14ac:dyDescent="0.2">
      <c r="L577" s="2"/>
      <c r="M577" s="2"/>
      <c r="N577" s="2"/>
    </row>
    <row r="578" spans="12:14" x14ac:dyDescent="0.2">
      <c r="L578" s="2"/>
      <c r="M578" s="2"/>
      <c r="N578" s="2"/>
    </row>
    <row r="579" spans="12:14" x14ac:dyDescent="0.2">
      <c r="L579" s="2"/>
      <c r="M579" s="2"/>
      <c r="N579" s="2"/>
    </row>
    <row r="580" spans="12:14" x14ac:dyDescent="0.2">
      <c r="L580" s="2"/>
      <c r="M580" s="2"/>
      <c r="N580" s="2"/>
    </row>
    <row r="581" spans="12:14" x14ac:dyDescent="0.2">
      <c r="L581" s="2"/>
      <c r="M581" s="2"/>
      <c r="N581" s="2"/>
    </row>
    <row r="582" spans="12:14" x14ac:dyDescent="0.2">
      <c r="L582" s="2"/>
      <c r="M582" s="2"/>
      <c r="N582" s="2"/>
    </row>
    <row r="583" spans="12:14" x14ac:dyDescent="0.2">
      <c r="L583" s="2"/>
      <c r="M583" s="2"/>
      <c r="N583" s="2"/>
    </row>
    <row r="584" spans="12:14" x14ac:dyDescent="0.2">
      <c r="L584" s="2"/>
      <c r="M584" s="2"/>
      <c r="N584" s="2"/>
    </row>
    <row r="585" spans="12:14" x14ac:dyDescent="0.2">
      <c r="L585" s="2"/>
      <c r="M585" s="2"/>
      <c r="N585" s="2"/>
    </row>
    <row r="586" spans="12:14" x14ac:dyDescent="0.2">
      <c r="L586" s="2"/>
      <c r="M586" s="2"/>
      <c r="N586" s="2"/>
    </row>
    <row r="587" spans="12:14" x14ac:dyDescent="0.2">
      <c r="L587" s="2"/>
      <c r="M587" s="2"/>
      <c r="N587" s="2"/>
    </row>
    <row r="588" spans="12:14" x14ac:dyDescent="0.2">
      <c r="L588" s="2"/>
      <c r="M588" s="2"/>
      <c r="N588" s="2"/>
    </row>
    <row r="589" spans="12:14" x14ac:dyDescent="0.2">
      <c r="L589" s="2"/>
      <c r="M589" s="2"/>
      <c r="N589" s="2"/>
    </row>
    <row r="590" spans="12:14" x14ac:dyDescent="0.2">
      <c r="L590" s="2"/>
      <c r="M590" s="2"/>
      <c r="N590" s="2"/>
    </row>
    <row r="591" spans="12:14" x14ac:dyDescent="0.2">
      <c r="L591" s="2"/>
      <c r="M591" s="2"/>
      <c r="N591" s="2"/>
    </row>
    <row r="592" spans="12:14" x14ac:dyDescent="0.2">
      <c r="L592" s="2"/>
      <c r="M592" s="2"/>
      <c r="N592" s="2"/>
    </row>
    <row r="593" spans="12:14" x14ac:dyDescent="0.2">
      <c r="L593" s="2"/>
      <c r="M593" s="2"/>
      <c r="N593" s="2"/>
    </row>
    <row r="594" spans="12:14" x14ac:dyDescent="0.2">
      <c r="L594" s="2"/>
      <c r="M594" s="2"/>
      <c r="N594" s="2"/>
    </row>
    <row r="595" spans="12:14" x14ac:dyDescent="0.2">
      <c r="L595" s="2"/>
      <c r="M595" s="2"/>
      <c r="N595" s="2"/>
    </row>
    <row r="596" spans="12:14" x14ac:dyDescent="0.2">
      <c r="L596" s="2"/>
      <c r="M596" s="2"/>
      <c r="N596" s="2"/>
    </row>
    <row r="597" spans="12:14" x14ac:dyDescent="0.2">
      <c r="L597" s="2"/>
      <c r="M597" s="2"/>
      <c r="N597" s="2"/>
    </row>
    <row r="598" spans="12:14" x14ac:dyDescent="0.2">
      <c r="L598" s="2"/>
      <c r="M598" s="2"/>
      <c r="N598" s="2"/>
    </row>
    <row r="599" spans="12:14" x14ac:dyDescent="0.2">
      <c r="L599" s="2"/>
      <c r="M599" s="2"/>
      <c r="N599" s="2"/>
    </row>
    <row r="600" spans="12:14" x14ac:dyDescent="0.2">
      <c r="L600" s="2"/>
      <c r="M600" s="2"/>
      <c r="N600" s="2"/>
    </row>
    <row r="601" spans="12:14" x14ac:dyDescent="0.2">
      <c r="L601" s="2"/>
      <c r="M601" s="2"/>
      <c r="N601" s="2"/>
    </row>
    <row r="602" spans="12:14" x14ac:dyDescent="0.2">
      <c r="L602" s="2"/>
      <c r="M602" s="2"/>
      <c r="N602" s="2"/>
    </row>
    <row r="603" spans="12:14" x14ac:dyDescent="0.2">
      <c r="L603" s="2"/>
      <c r="M603" s="2"/>
      <c r="N603" s="2"/>
    </row>
    <row r="604" spans="12:14" x14ac:dyDescent="0.2">
      <c r="L604" s="2"/>
      <c r="M604" s="2"/>
      <c r="N604" s="2"/>
    </row>
    <row r="605" spans="12:14" x14ac:dyDescent="0.2">
      <c r="L605" s="2"/>
      <c r="M605" s="2"/>
      <c r="N605" s="2"/>
    </row>
    <row r="606" spans="12:14" x14ac:dyDescent="0.2">
      <c r="L606" s="2"/>
      <c r="M606" s="2"/>
      <c r="N606" s="2"/>
    </row>
    <row r="607" spans="12:14" x14ac:dyDescent="0.2">
      <c r="L607" s="2"/>
      <c r="M607" s="2"/>
      <c r="N607" s="2"/>
    </row>
    <row r="608" spans="12:14" x14ac:dyDescent="0.2">
      <c r="L608" s="2"/>
      <c r="M608" s="2"/>
      <c r="N608" s="2"/>
    </row>
    <row r="609" spans="12:14" x14ac:dyDescent="0.2">
      <c r="L609" s="2"/>
      <c r="M609" s="2"/>
      <c r="N609" s="2"/>
    </row>
    <row r="610" spans="12:14" x14ac:dyDescent="0.2">
      <c r="L610" s="2"/>
      <c r="M610" s="2"/>
      <c r="N610" s="2"/>
    </row>
    <row r="611" spans="12:14" x14ac:dyDescent="0.2">
      <c r="L611" s="2"/>
      <c r="M611" s="2"/>
      <c r="N611" s="2"/>
    </row>
    <row r="612" spans="12:14" x14ac:dyDescent="0.2">
      <c r="L612" s="2"/>
      <c r="M612" s="2"/>
      <c r="N612" s="2"/>
    </row>
    <row r="613" spans="12:14" x14ac:dyDescent="0.2">
      <c r="L613" s="2"/>
      <c r="M613" s="2"/>
      <c r="N613" s="2"/>
    </row>
    <row r="614" spans="12:14" x14ac:dyDescent="0.2">
      <c r="L614" s="2"/>
      <c r="M614" s="2"/>
      <c r="N614" s="2"/>
    </row>
    <row r="615" spans="12:14" x14ac:dyDescent="0.2">
      <c r="L615" s="2"/>
      <c r="M615" s="2"/>
      <c r="N615" s="2"/>
    </row>
    <row r="616" spans="12:14" x14ac:dyDescent="0.2">
      <c r="L616" s="2"/>
      <c r="M616" s="2"/>
      <c r="N616" s="2"/>
    </row>
    <row r="617" spans="12:14" x14ac:dyDescent="0.2">
      <c r="L617" s="2"/>
      <c r="M617" s="2"/>
      <c r="N617" s="2"/>
    </row>
    <row r="618" spans="12:14" x14ac:dyDescent="0.2">
      <c r="L618" s="2"/>
      <c r="M618" s="2"/>
      <c r="N618" s="2"/>
    </row>
    <row r="619" spans="12:14" x14ac:dyDescent="0.2">
      <c r="L619" s="2"/>
      <c r="M619" s="2"/>
      <c r="N619" s="2"/>
    </row>
    <row r="620" spans="12:14" x14ac:dyDescent="0.2">
      <c r="L620" s="2"/>
      <c r="M620" s="2"/>
      <c r="N620" s="2"/>
    </row>
    <row r="621" spans="12:14" x14ac:dyDescent="0.2">
      <c r="L621" s="2"/>
      <c r="M621" s="2"/>
      <c r="N621" s="2"/>
    </row>
    <row r="622" spans="12:14" x14ac:dyDescent="0.2">
      <c r="L622" s="2"/>
      <c r="M622" s="2"/>
      <c r="N622" s="2"/>
    </row>
    <row r="623" spans="12:14" x14ac:dyDescent="0.2">
      <c r="L623" s="2"/>
      <c r="M623" s="2"/>
      <c r="N623" s="2"/>
    </row>
    <row r="624" spans="12:14" x14ac:dyDescent="0.2">
      <c r="L624" s="2"/>
      <c r="M624" s="2"/>
      <c r="N624" s="2"/>
    </row>
    <row r="625" spans="12:14" x14ac:dyDescent="0.2">
      <c r="L625" s="2"/>
      <c r="M625" s="2"/>
      <c r="N625" s="2"/>
    </row>
    <row r="626" spans="12:14" x14ac:dyDescent="0.2">
      <c r="L626" s="2"/>
      <c r="M626" s="2"/>
      <c r="N626" s="2"/>
    </row>
    <row r="627" spans="12:14" x14ac:dyDescent="0.2">
      <c r="L627" s="2"/>
      <c r="M627" s="2"/>
      <c r="N627" s="2"/>
    </row>
    <row r="628" spans="12:14" x14ac:dyDescent="0.2">
      <c r="L628" s="2"/>
      <c r="M628" s="2"/>
      <c r="N628" s="2"/>
    </row>
    <row r="629" spans="12:14" x14ac:dyDescent="0.2">
      <c r="L629" s="2"/>
      <c r="M629" s="2"/>
      <c r="N629" s="2"/>
    </row>
    <row r="630" spans="12:14" x14ac:dyDescent="0.2">
      <c r="L630" s="2"/>
      <c r="M630" s="2"/>
      <c r="N630" s="2"/>
    </row>
    <row r="631" spans="12:14" x14ac:dyDescent="0.2">
      <c r="L631" s="2"/>
      <c r="M631" s="2"/>
      <c r="N631" s="2"/>
    </row>
    <row r="632" spans="12:14" x14ac:dyDescent="0.2">
      <c r="L632" s="2"/>
      <c r="M632" s="2"/>
      <c r="N632" s="2"/>
    </row>
    <row r="633" spans="12:14" x14ac:dyDescent="0.2">
      <c r="L633" s="2"/>
      <c r="M633" s="2"/>
      <c r="N633" s="2"/>
    </row>
    <row r="634" spans="12:14" x14ac:dyDescent="0.2">
      <c r="L634" s="2"/>
      <c r="M634" s="2"/>
      <c r="N634" s="2"/>
    </row>
    <row r="635" spans="12:14" x14ac:dyDescent="0.2">
      <c r="L635" s="2"/>
      <c r="M635" s="2"/>
      <c r="N635" s="2"/>
    </row>
    <row r="636" spans="12:14" x14ac:dyDescent="0.2">
      <c r="L636" s="2"/>
      <c r="M636" s="2"/>
      <c r="N636" s="2"/>
    </row>
    <row r="637" spans="12:14" x14ac:dyDescent="0.2">
      <c r="L637" s="2"/>
      <c r="M637" s="2"/>
      <c r="N637" s="2"/>
    </row>
    <row r="638" spans="12:14" x14ac:dyDescent="0.2">
      <c r="L638" s="2"/>
      <c r="M638" s="2"/>
      <c r="N638" s="2"/>
    </row>
  </sheetData>
  <mergeCells count="35">
    <mergeCell ref="F379:G379"/>
    <mergeCell ref="B373:E373"/>
    <mergeCell ref="B382:E382"/>
    <mergeCell ref="B377:E377"/>
    <mergeCell ref="B378:E378"/>
    <mergeCell ref="B379:E379"/>
    <mergeCell ref="B374:E374"/>
    <mergeCell ref="B375:E375"/>
    <mergeCell ref="B376:E376"/>
    <mergeCell ref="F377:G377"/>
    <mergeCell ref="F378:G378"/>
    <mergeCell ref="F374:G374"/>
    <mergeCell ref="F375:G375"/>
    <mergeCell ref="F385:G385"/>
    <mergeCell ref="B381:E381"/>
    <mergeCell ref="F380:G380"/>
    <mergeCell ref="B380:E380"/>
    <mergeCell ref="B386:H386"/>
    <mergeCell ref="B385:E385"/>
    <mergeCell ref="X4:Y4"/>
    <mergeCell ref="F384:G384"/>
    <mergeCell ref="F373:G373"/>
    <mergeCell ref="F381:G381"/>
    <mergeCell ref="F382:G382"/>
    <mergeCell ref="F383:G383"/>
    <mergeCell ref="V4:W4"/>
    <mergeCell ref="B6:G6"/>
    <mergeCell ref="B383:E383"/>
    <mergeCell ref="B384:E384"/>
    <mergeCell ref="M4:U4"/>
    <mergeCell ref="B4:D4"/>
    <mergeCell ref="I4:J4"/>
    <mergeCell ref="E4:G4"/>
    <mergeCell ref="B372:U372"/>
    <mergeCell ref="F376:G376"/>
  </mergeCells>
  <phoneticPr fontId="4" type="noConversion"/>
  <dataValidations count="3">
    <dataValidation type="list" allowBlank="1" showInputMessage="1" showErrorMessage="1" sqref="E7:E371 B7:B371" xr:uid="{00000000-0002-0000-0000-000000000000}">
      <formula1>"0,1,2,3,4,5,6,7,8,9,10,11,12,13,14,15"</formula1>
    </dataValidation>
    <dataValidation type="list" allowBlank="1" showInputMessage="1" showErrorMessage="1" sqref="F7:F371 C7:C371" xr:uid="{00000000-0002-0000-0000-000001000000}">
      <formula1>"0,1,2,3,4,5,6,7,8,9,10,11"</formula1>
    </dataValidation>
    <dataValidation type="list" allowBlank="1" showInputMessage="1" showErrorMessage="1" sqref="G7:G371 D7:D371" xr:uid="{00000000-0002-0000-0000-000002000000}">
      <formula1>".25,.5,.75"</formula1>
    </dataValidation>
  </dataValidations>
  <pageMargins left="0.25" right="1.99" top="1" bottom="1" header="0.5" footer="0.5"/>
  <pageSetup paperSize="5" orientation="landscape" r:id="rId1"/>
  <headerFooter alignWithMargins="0"/>
  <ignoredErrors>
    <ignoredError sqref="J374:J386" formula="1"/>
    <ignoredError sqref="L374:M375 L376:L380 M376:M380 L381:M38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</sheetPr>
  <dimension ref="A1:AD388"/>
  <sheetViews>
    <sheetView zoomScaleNormal="100" workbookViewId="0">
      <pane ySplit="5" topLeftCell="A311" activePane="bottomLeft" state="frozen"/>
      <selection activeCell="B270" sqref="B270"/>
      <selection pane="bottomLeft" activeCell="L341" sqref="L341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28515625" customWidth="1"/>
    <col min="14" max="14" width="9.42578125" customWidth="1"/>
    <col min="15" max="20" width="5" customWidth="1"/>
    <col min="21" max="21" width="9.28515625" customWidth="1"/>
    <col min="22" max="22" width="6.7109375" customWidth="1"/>
    <col min="23" max="23" width="9.85546875" customWidth="1"/>
    <col min="24" max="25" width="5.140625" customWidth="1"/>
    <col min="30" max="30" width="12.28515625" customWidth="1"/>
  </cols>
  <sheetData>
    <row r="1" spans="1:30" ht="20.25" x14ac:dyDescent="0.3">
      <c r="A1" s="122" t="s">
        <v>0</v>
      </c>
      <c r="B1" s="121"/>
      <c r="C1" s="121"/>
      <c r="D1" s="121"/>
      <c r="E1" s="121"/>
      <c r="F1" s="121"/>
      <c r="G1" s="121"/>
      <c r="H1" s="384" t="s">
        <v>1</v>
      </c>
      <c r="I1" s="121"/>
      <c r="J1" s="121"/>
      <c r="K1" s="121"/>
      <c r="L1" s="121"/>
      <c r="M1" s="121"/>
      <c r="N1" s="121"/>
      <c r="O1" s="121"/>
      <c r="P1" s="121"/>
      <c r="Q1" s="121"/>
      <c r="R1" s="8"/>
      <c r="S1" s="123"/>
      <c r="T1" s="123"/>
      <c r="U1" s="8"/>
      <c r="V1" s="8"/>
      <c r="W1" s="8"/>
      <c r="X1" s="8"/>
      <c r="Y1" s="8"/>
      <c r="Z1" s="8"/>
      <c r="AA1" s="8"/>
      <c r="AB1" s="8"/>
      <c r="AC1" s="8"/>
      <c r="AD1" s="89"/>
    </row>
    <row r="2" spans="1:30" ht="18" customHeight="1" x14ac:dyDescent="0.3">
      <c r="A2" s="155" t="s">
        <v>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8"/>
      <c r="S2" s="432"/>
      <c r="T2" s="432"/>
      <c r="U2" s="30"/>
      <c r="V2" s="8"/>
      <c r="W2" s="8"/>
      <c r="X2" s="8"/>
      <c r="Y2" s="8"/>
      <c r="Z2" s="8"/>
      <c r="AA2" s="8"/>
      <c r="AB2" s="8"/>
      <c r="AC2" s="8"/>
      <c r="AD2" s="89"/>
    </row>
    <row r="3" spans="1:30" ht="20.25" x14ac:dyDescent="0.3">
      <c r="A3" s="121" t="s">
        <v>107</v>
      </c>
      <c r="B3" s="121"/>
      <c r="C3" s="121"/>
      <c r="D3" s="121"/>
      <c r="E3" s="121"/>
      <c r="F3" s="121"/>
      <c r="G3" s="121"/>
      <c r="H3" s="90" t="s">
        <v>4</v>
      </c>
      <c r="I3" s="121"/>
      <c r="J3" s="121"/>
      <c r="K3" s="121"/>
      <c r="L3" s="160" t="s">
        <v>5</v>
      </c>
      <c r="M3" s="121"/>
      <c r="N3" s="121"/>
      <c r="O3" s="121"/>
      <c r="P3" s="121"/>
      <c r="Q3" s="386" t="s">
        <v>6</v>
      </c>
      <c r="R3" s="8"/>
      <c r="S3" s="2"/>
      <c r="T3" s="2"/>
      <c r="V3" s="30"/>
      <c r="W3" s="8"/>
      <c r="X3" s="8"/>
      <c r="Y3" s="8"/>
      <c r="Z3" s="8"/>
      <c r="AA3" s="8"/>
      <c r="AB3" s="8"/>
      <c r="AC3" s="8"/>
      <c r="AD3" s="89"/>
    </row>
    <row r="4" spans="1:30" ht="36" customHeight="1" x14ac:dyDescent="0.2">
      <c r="A4" s="45"/>
      <c r="B4" s="447" t="s">
        <v>108</v>
      </c>
      <c r="C4" s="490"/>
      <c r="D4" s="486"/>
      <c r="E4" s="447" t="s">
        <v>109</v>
      </c>
      <c r="F4" s="462"/>
      <c r="G4" s="463"/>
      <c r="H4" s="444" t="s">
        <v>9</v>
      </c>
      <c r="I4" s="461" t="s">
        <v>10</v>
      </c>
      <c r="J4" s="491"/>
      <c r="K4" s="9"/>
      <c r="L4" s="434"/>
      <c r="M4" s="447" t="s">
        <v>12</v>
      </c>
      <c r="N4" s="459"/>
      <c r="O4" s="459"/>
      <c r="P4" s="459"/>
      <c r="Q4" s="459"/>
      <c r="R4" s="459"/>
      <c r="S4" s="459"/>
      <c r="T4" s="459"/>
      <c r="U4" s="460"/>
      <c r="V4" s="447" t="s">
        <v>14</v>
      </c>
      <c r="W4" s="486"/>
      <c r="X4" s="441"/>
      <c r="Y4" s="441"/>
      <c r="Z4" s="48"/>
      <c r="AA4" s="49"/>
      <c r="AB4" s="50" t="s">
        <v>15</v>
      </c>
      <c r="AC4" s="30"/>
      <c r="AD4" s="31"/>
    </row>
    <row r="5" spans="1:30" ht="25.5" x14ac:dyDescent="0.2">
      <c r="A5" s="45" t="s">
        <v>16</v>
      </c>
      <c r="B5" s="434" t="s">
        <v>17</v>
      </c>
      <c r="C5" s="434" t="s">
        <v>18</v>
      </c>
      <c r="D5" s="46">
        <v>0.25</v>
      </c>
      <c r="E5" s="434" t="s">
        <v>17</v>
      </c>
      <c r="F5" s="434" t="s">
        <v>18</v>
      </c>
      <c r="G5" s="46">
        <v>0.25</v>
      </c>
      <c r="H5" s="444" t="s">
        <v>19</v>
      </c>
      <c r="I5" s="55" t="s">
        <v>20</v>
      </c>
      <c r="J5" s="55" t="s">
        <v>21</v>
      </c>
      <c r="K5" s="55" t="s">
        <v>22</v>
      </c>
      <c r="L5" s="72" t="s">
        <v>110</v>
      </c>
      <c r="M5" s="434" t="s">
        <v>16</v>
      </c>
      <c r="N5" s="93" t="s">
        <v>24</v>
      </c>
      <c r="O5" s="134" t="s">
        <v>25</v>
      </c>
      <c r="P5" s="55" t="s">
        <v>18</v>
      </c>
      <c r="Q5" s="56" t="s">
        <v>26</v>
      </c>
      <c r="R5" s="55" t="s">
        <v>25</v>
      </c>
      <c r="S5" s="55" t="s">
        <v>18</v>
      </c>
      <c r="T5" s="73" t="s">
        <v>26</v>
      </c>
      <c r="U5" s="71" t="s">
        <v>19</v>
      </c>
      <c r="V5" s="74" t="s">
        <v>19</v>
      </c>
      <c r="W5" s="57" t="s">
        <v>29</v>
      </c>
      <c r="X5" s="142" t="s">
        <v>27</v>
      </c>
      <c r="Y5" s="142" t="s">
        <v>28</v>
      </c>
      <c r="Z5" s="51"/>
      <c r="AA5" s="30"/>
      <c r="AB5" s="30"/>
      <c r="AC5" s="30"/>
      <c r="AD5" s="31"/>
    </row>
    <row r="6" spans="1:30" ht="13.5" thickBot="1" x14ac:dyDescent="0.25">
      <c r="A6" s="251">
        <v>43466</v>
      </c>
      <c r="B6" s="454" t="s">
        <v>30</v>
      </c>
      <c r="C6" s="488"/>
      <c r="D6" s="488"/>
      <c r="E6" s="488"/>
      <c r="F6" s="488"/>
      <c r="G6" s="489"/>
      <c r="H6" s="333">
        <v>202.07</v>
      </c>
      <c r="I6" s="58"/>
      <c r="J6" s="59"/>
      <c r="K6" s="59"/>
      <c r="L6" s="59"/>
      <c r="M6" s="264">
        <v>43466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79"/>
      <c r="Y6" s="79"/>
      <c r="Z6" s="79"/>
      <c r="AA6" s="79"/>
      <c r="AB6" s="79"/>
      <c r="AC6" s="79"/>
      <c r="AD6" s="80"/>
    </row>
    <row r="7" spans="1:30" x14ac:dyDescent="0.2">
      <c r="A7" s="252">
        <v>43467</v>
      </c>
      <c r="B7" s="3"/>
      <c r="C7" s="3"/>
      <c r="D7" s="135"/>
      <c r="E7" s="3">
        <v>10</v>
      </c>
      <c r="F7" s="3">
        <v>1</v>
      </c>
      <c r="G7" s="135"/>
      <c r="H7" s="60">
        <f>((B7*12)+C7+D7)*1.67+((E7*12)+F7+G7)*1.67</f>
        <v>202.07</v>
      </c>
      <c r="I7" s="108">
        <f>H7-H6</f>
        <v>0</v>
      </c>
      <c r="J7" s="110"/>
      <c r="K7" s="110"/>
      <c r="L7" s="113" t="s">
        <v>111</v>
      </c>
      <c r="M7" s="265">
        <v>43467</v>
      </c>
      <c r="N7" s="138"/>
      <c r="O7" s="137"/>
      <c r="P7" s="3"/>
      <c r="Q7" s="135"/>
      <c r="R7" s="3"/>
      <c r="S7" s="3"/>
      <c r="T7" s="136"/>
      <c r="U7" s="75">
        <f>((O7*12)+P7+Q7)*1.67-((R7*12)+S7+T7)*1.67</f>
        <v>0</v>
      </c>
      <c r="V7" s="115"/>
      <c r="W7" s="117"/>
      <c r="X7" s="147"/>
      <c r="Y7" s="148"/>
      <c r="Z7" s="81"/>
      <c r="AA7" s="82"/>
      <c r="AB7" s="82"/>
      <c r="AC7" s="82"/>
      <c r="AD7" s="83"/>
    </row>
    <row r="8" spans="1:30" ht="12.75" customHeight="1" x14ac:dyDescent="0.2">
      <c r="A8" s="252">
        <v>43468</v>
      </c>
      <c r="B8" s="3"/>
      <c r="C8" s="3"/>
      <c r="D8" s="135"/>
      <c r="E8" s="3">
        <v>10</v>
      </c>
      <c r="F8" s="3">
        <v>1</v>
      </c>
      <c r="G8" s="135"/>
      <c r="H8" s="61">
        <f t="shared" ref="H8:H71" si="0">((B8*12)+C8+D8)*1.67+((E8*12)+F8+G8)*1.67</f>
        <v>202.07</v>
      </c>
      <c r="I8" s="17">
        <f>H8-H7+U7</f>
        <v>0</v>
      </c>
      <c r="J8" s="111"/>
      <c r="K8" s="111"/>
      <c r="L8" s="114" t="s">
        <v>111</v>
      </c>
      <c r="M8" s="265">
        <v>43468</v>
      </c>
      <c r="N8" s="139"/>
      <c r="O8" s="137"/>
      <c r="P8" s="3"/>
      <c r="Q8" s="135"/>
      <c r="R8" s="3"/>
      <c r="S8" s="3"/>
      <c r="T8" s="136"/>
      <c r="U8" s="69">
        <f t="shared" ref="U8:U71" si="1">((O8*12)+P8+Q8)*1.67-((R8*12)+S8+T8)*1.67</f>
        <v>0</v>
      </c>
      <c r="V8" s="116"/>
      <c r="W8" s="118"/>
      <c r="X8" s="14"/>
      <c r="Y8" s="14"/>
      <c r="Z8" s="77"/>
      <c r="AA8" s="16"/>
      <c r="AB8" s="16"/>
      <c r="AC8" s="16"/>
      <c r="AD8" s="78"/>
    </row>
    <row r="9" spans="1:30" x14ac:dyDescent="0.2">
      <c r="A9" s="252">
        <v>43469</v>
      </c>
      <c r="B9" s="3"/>
      <c r="C9" s="3"/>
      <c r="D9" s="135"/>
      <c r="E9" s="3">
        <v>10</v>
      </c>
      <c r="F9" s="3">
        <v>2</v>
      </c>
      <c r="G9" s="135">
        <v>0.5</v>
      </c>
      <c r="H9" s="61">
        <f t="shared" si="0"/>
        <v>204.57499999999999</v>
      </c>
      <c r="I9" s="17">
        <f>H9-H8+U8</f>
        <v>2.5049999999999955</v>
      </c>
      <c r="J9" s="111">
        <v>6</v>
      </c>
      <c r="K9" s="111">
        <v>24</v>
      </c>
      <c r="L9" s="114" t="s">
        <v>112</v>
      </c>
      <c r="M9" s="265">
        <v>43469</v>
      </c>
      <c r="N9" s="139"/>
      <c r="O9" s="137"/>
      <c r="P9" s="3"/>
      <c r="Q9" s="135"/>
      <c r="R9" s="3"/>
      <c r="S9" s="3"/>
      <c r="T9" s="136"/>
      <c r="U9" s="69">
        <f t="shared" si="1"/>
        <v>0</v>
      </c>
      <c r="V9" s="116"/>
      <c r="W9" s="118"/>
      <c r="X9" s="14">
        <v>10</v>
      </c>
      <c r="Y9" s="14">
        <v>0</v>
      </c>
      <c r="Z9" s="77"/>
      <c r="AA9" s="16"/>
      <c r="AB9" s="16"/>
      <c r="AC9" s="16"/>
      <c r="AD9" s="78"/>
    </row>
    <row r="10" spans="1:30" x14ac:dyDescent="0.2">
      <c r="A10" s="252">
        <v>43470</v>
      </c>
      <c r="B10" s="3"/>
      <c r="C10" s="3"/>
      <c r="D10" s="135"/>
      <c r="E10" s="3">
        <v>10</v>
      </c>
      <c r="F10" s="3">
        <v>2</v>
      </c>
      <c r="G10" s="135">
        <v>0.5</v>
      </c>
      <c r="H10" s="61">
        <f t="shared" si="0"/>
        <v>204.57499999999999</v>
      </c>
      <c r="I10" s="17">
        <f t="shared" ref="I10:I73" si="2">H10-H9+U9</f>
        <v>0</v>
      </c>
      <c r="J10" s="111"/>
      <c r="K10" s="111"/>
      <c r="L10" s="114" t="s">
        <v>111</v>
      </c>
      <c r="M10" s="265">
        <v>43470</v>
      </c>
      <c r="N10" s="139"/>
      <c r="O10" s="137"/>
      <c r="P10" s="3"/>
      <c r="Q10" s="135"/>
      <c r="R10" s="3"/>
      <c r="S10" s="3"/>
      <c r="T10" s="136"/>
      <c r="U10" s="69">
        <f t="shared" si="1"/>
        <v>0</v>
      </c>
      <c r="V10" s="116"/>
      <c r="W10" s="118"/>
      <c r="X10" s="14"/>
      <c r="Y10" s="14"/>
      <c r="Z10" s="77"/>
      <c r="AA10" s="16"/>
      <c r="AB10" s="16"/>
      <c r="AC10" s="16"/>
      <c r="AD10" s="78"/>
    </row>
    <row r="11" spans="1:30" ht="12.75" customHeight="1" x14ac:dyDescent="0.2">
      <c r="A11" s="252">
        <v>43471</v>
      </c>
      <c r="B11" s="3"/>
      <c r="C11" s="3"/>
      <c r="D11" s="4"/>
      <c r="E11" s="3">
        <v>10</v>
      </c>
      <c r="F11" s="3">
        <v>2</v>
      </c>
      <c r="G11" s="135">
        <v>0.5</v>
      </c>
      <c r="H11" s="61">
        <f t="shared" si="0"/>
        <v>204.57499999999999</v>
      </c>
      <c r="I11" s="17">
        <f t="shared" si="2"/>
        <v>0</v>
      </c>
      <c r="J11" s="111"/>
      <c r="K11" s="111"/>
      <c r="L11" s="114" t="s">
        <v>111</v>
      </c>
      <c r="M11" s="265">
        <v>43471</v>
      </c>
      <c r="N11" s="139"/>
      <c r="O11" s="137"/>
      <c r="P11" s="3"/>
      <c r="Q11" s="135"/>
      <c r="R11" s="3"/>
      <c r="S11" s="3"/>
      <c r="T11" s="136"/>
      <c r="U11" s="69">
        <f t="shared" si="1"/>
        <v>0</v>
      </c>
      <c r="V11" s="116"/>
      <c r="W11" s="118"/>
      <c r="X11" s="14"/>
      <c r="Y11" s="14"/>
      <c r="Z11" s="77"/>
      <c r="AA11" s="16"/>
      <c r="AB11" s="16"/>
      <c r="AC11" s="16"/>
      <c r="AD11" s="78"/>
    </row>
    <row r="12" spans="1:30" x14ac:dyDescent="0.2">
      <c r="A12" s="252">
        <v>43472</v>
      </c>
      <c r="B12" s="3"/>
      <c r="C12" s="3"/>
      <c r="D12" s="135"/>
      <c r="E12" s="3">
        <v>10</v>
      </c>
      <c r="F12" s="3">
        <v>2</v>
      </c>
      <c r="G12" s="135">
        <v>0.5</v>
      </c>
      <c r="H12" s="61">
        <f t="shared" si="0"/>
        <v>204.57499999999999</v>
      </c>
      <c r="I12" s="17">
        <f t="shared" si="2"/>
        <v>0</v>
      </c>
      <c r="J12" s="111"/>
      <c r="K12" s="111"/>
      <c r="L12" s="114" t="s">
        <v>111</v>
      </c>
      <c r="M12" s="265">
        <v>43472</v>
      </c>
      <c r="N12" s="139"/>
      <c r="O12" s="137"/>
      <c r="P12" s="3"/>
      <c r="Q12" s="135"/>
      <c r="R12" s="3"/>
      <c r="S12" s="3"/>
      <c r="T12" s="136"/>
      <c r="U12" s="69">
        <f t="shared" si="1"/>
        <v>0</v>
      </c>
      <c r="V12" s="116"/>
      <c r="W12" s="118"/>
      <c r="X12" s="14"/>
      <c r="Y12" s="14"/>
      <c r="Z12" s="77"/>
      <c r="AA12" s="16"/>
      <c r="AB12" s="16"/>
      <c r="AC12" s="16"/>
      <c r="AD12" s="78"/>
    </row>
    <row r="13" spans="1:30" x14ac:dyDescent="0.2">
      <c r="A13" s="252">
        <v>43473</v>
      </c>
      <c r="B13" s="3"/>
      <c r="C13" s="3"/>
      <c r="D13" s="135"/>
      <c r="E13" s="3">
        <v>10</v>
      </c>
      <c r="F13" s="3">
        <v>4</v>
      </c>
      <c r="G13" s="135">
        <v>0.5</v>
      </c>
      <c r="H13" s="61">
        <f t="shared" si="0"/>
        <v>207.91499999999999</v>
      </c>
      <c r="I13" s="17">
        <f t="shared" si="2"/>
        <v>3.3400000000000034</v>
      </c>
      <c r="J13" s="111">
        <v>10</v>
      </c>
      <c r="K13" s="111">
        <v>24</v>
      </c>
      <c r="L13" s="114" t="s">
        <v>112</v>
      </c>
      <c r="M13" s="265">
        <v>43473</v>
      </c>
      <c r="N13" s="139"/>
      <c r="O13" s="137"/>
      <c r="P13" s="3"/>
      <c r="Q13" s="135"/>
      <c r="R13" s="3"/>
      <c r="S13" s="3"/>
      <c r="T13" s="136"/>
      <c r="U13" s="69">
        <f t="shared" si="1"/>
        <v>0</v>
      </c>
      <c r="V13" s="116"/>
      <c r="W13" s="118"/>
      <c r="X13" s="14">
        <v>10</v>
      </c>
      <c r="Y13" s="14">
        <v>0</v>
      </c>
      <c r="Z13" s="77"/>
      <c r="AA13" s="16"/>
      <c r="AB13" s="16"/>
      <c r="AC13" s="16"/>
      <c r="AD13" s="78"/>
    </row>
    <row r="14" spans="1:30" ht="12.75" customHeight="1" x14ac:dyDescent="0.2">
      <c r="A14" s="252">
        <v>43474</v>
      </c>
      <c r="B14" s="3"/>
      <c r="C14" s="3"/>
      <c r="D14" s="135"/>
      <c r="E14" s="3">
        <v>10</v>
      </c>
      <c r="F14" s="3">
        <v>4</v>
      </c>
      <c r="G14" s="135">
        <v>0.5</v>
      </c>
      <c r="H14" s="61">
        <f t="shared" si="0"/>
        <v>207.91499999999999</v>
      </c>
      <c r="I14" s="17">
        <f t="shared" si="2"/>
        <v>0</v>
      </c>
      <c r="J14" s="111"/>
      <c r="K14" s="111"/>
      <c r="L14" s="114" t="s">
        <v>111</v>
      </c>
      <c r="M14" s="265">
        <v>43474</v>
      </c>
      <c r="N14" s="139"/>
      <c r="O14" s="137"/>
      <c r="P14" s="3"/>
      <c r="Q14" s="135"/>
      <c r="R14" s="3"/>
      <c r="S14" s="3"/>
      <c r="T14" s="136"/>
      <c r="U14" s="69">
        <f t="shared" si="1"/>
        <v>0</v>
      </c>
      <c r="V14" s="116"/>
      <c r="W14" s="118"/>
      <c r="X14" s="14"/>
      <c r="Y14" s="14"/>
      <c r="Z14" s="77"/>
      <c r="AA14" s="16"/>
      <c r="AB14" s="16"/>
      <c r="AC14" s="16"/>
      <c r="AD14" s="78"/>
    </row>
    <row r="15" spans="1:30" x14ac:dyDescent="0.2">
      <c r="A15" s="252">
        <v>43475</v>
      </c>
      <c r="B15" s="3"/>
      <c r="C15" s="3"/>
      <c r="D15" s="135"/>
      <c r="E15" s="3">
        <v>10</v>
      </c>
      <c r="F15" s="3">
        <v>4</v>
      </c>
      <c r="G15" s="135">
        <v>0.5</v>
      </c>
      <c r="H15" s="61">
        <f t="shared" si="0"/>
        <v>207.91499999999999</v>
      </c>
      <c r="I15" s="17">
        <f t="shared" si="2"/>
        <v>0</v>
      </c>
      <c r="J15" s="111"/>
      <c r="K15" s="111"/>
      <c r="L15" s="114" t="s">
        <v>111</v>
      </c>
      <c r="M15" s="265">
        <v>43475</v>
      </c>
      <c r="N15" s="139"/>
      <c r="O15" s="137"/>
      <c r="P15" s="3"/>
      <c r="Q15" s="135"/>
      <c r="R15" s="3"/>
      <c r="S15" s="3"/>
      <c r="T15" s="136"/>
      <c r="U15" s="69">
        <f t="shared" si="1"/>
        <v>0</v>
      </c>
      <c r="V15" s="116"/>
      <c r="W15" s="118"/>
      <c r="X15" s="14"/>
      <c r="Y15" s="14"/>
      <c r="Z15" s="77"/>
      <c r="AA15" s="16"/>
      <c r="AB15" s="16"/>
      <c r="AC15" s="16"/>
      <c r="AD15" s="78"/>
    </row>
    <row r="16" spans="1:30" x14ac:dyDescent="0.2">
      <c r="A16" s="252">
        <v>43476</v>
      </c>
      <c r="B16" s="3"/>
      <c r="C16" s="3"/>
      <c r="D16" s="135"/>
      <c r="E16" s="3">
        <v>10</v>
      </c>
      <c r="F16" s="3">
        <v>6</v>
      </c>
      <c r="G16" s="135"/>
      <c r="H16" s="61">
        <f t="shared" si="0"/>
        <v>210.42</v>
      </c>
      <c r="I16" s="17">
        <f t="shared" si="2"/>
        <v>2.5049999999999955</v>
      </c>
      <c r="J16" s="111">
        <v>6</v>
      </c>
      <c r="K16" s="111">
        <v>24</v>
      </c>
      <c r="L16" s="114" t="s">
        <v>112</v>
      </c>
      <c r="M16" s="265">
        <v>43476</v>
      </c>
      <c r="N16" s="139"/>
      <c r="O16" s="137"/>
      <c r="P16" s="3"/>
      <c r="Q16" s="135"/>
      <c r="R16" s="3"/>
      <c r="S16" s="3"/>
      <c r="T16" s="136"/>
      <c r="U16" s="69">
        <f t="shared" si="1"/>
        <v>0</v>
      </c>
      <c r="V16" s="116"/>
      <c r="W16" s="118"/>
      <c r="X16" s="14">
        <v>10</v>
      </c>
      <c r="Y16" s="14">
        <v>0</v>
      </c>
      <c r="Z16" s="77"/>
      <c r="AA16" s="16"/>
      <c r="AB16" s="16"/>
      <c r="AC16" s="16"/>
      <c r="AD16" s="78"/>
    </row>
    <row r="17" spans="1:30" ht="12.75" customHeight="1" x14ac:dyDescent="0.2">
      <c r="A17" s="252">
        <v>43477</v>
      </c>
      <c r="B17" s="3"/>
      <c r="C17" s="3"/>
      <c r="D17" s="135"/>
      <c r="E17" s="3">
        <v>10</v>
      </c>
      <c r="F17" s="3">
        <v>6</v>
      </c>
      <c r="G17" s="135"/>
      <c r="H17" s="61">
        <f t="shared" si="0"/>
        <v>210.42</v>
      </c>
      <c r="I17" s="17">
        <f t="shared" si="2"/>
        <v>0</v>
      </c>
      <c r="J17" s="111"/>
      <c r="K17" s="111"/>
      <c r="L17" s="114" t="s">
        <v>111</v>
      </c>
      <c r="M17" s="265">
        <v>43477</v>
      </c>
      <c r="N17" s="139"/>
      <c r="O17" s="137"/>
      <c r="P17" s="3"/>
      <c r="Q17" s="135"/>
      <c r="R17" s="3"/>
      <c r="S17" s="3"/>
      <c r="T17" s="136"/>
      <c r="U17" s="69">
        <f t="shared" si="1"/>
        <v>0</v>
      </c>
      <c r="V17" s="116"/>
      <c r="W17" s="118"/>
      <c r="X17" s="14"/>
      <c r="Y17" s="14"/>
      <c r="Z17" s="77"/>
      <c r="AA17" s="16"/>
      <c r="AB17" s="16"/>
      <c r="AC17" s="16"/>
      <c r="AD17" s="78"/>
    </row>
    <row r="18" spans="1:30" x14ac:dyDescent="0.2">
      <c r="A18" s="252">
        <v>43478</v>
      </c>
      <c r="B18" s="3"/>
      <c r="C18" s="3"/>
      <c r="D18" s="135"/>
      <c r="E18" s="3">
        <v>10</v>
      </c>
      <c r="F18" s="3">
        <v>6</v>
      </c>
      <c r="G18" s="135"/>
      <c r="H18" s="61">
        <f t="shared" si="0"/>
        <v>210.42</v>
      </c>
      <c r="I18" s="17">
        <f t="shared" si="2"/>
        <v>0</v>
      </c>
      <c r="J18" s="111"/>
      <c r="K18" s="111"/>
      <c r="L18" s="114" t="s">
        <v>111</v>
      </c>
      <c r="M18" s="265">
        <v>43478</v>
      </c>
      <c r="N18" s="139"/>
      <c r="O18" s="137"/>
      <c r="P18" s="3"/>
      <c r="Q18" s="135"/>
      <c r="R18" s="3"/>
      <c r="S18" s="3"/>
      <c r="T18" s="136"/>
      <c r="U18" s="69">
        <f t="shared" si="1"/>
        <v>0</v>
      </c>
      <c r="V18" s="116"/>
      <c r="W18" s="118"/>
      <c r="X18" s="14"/>
      <c r="Y18" s="14"/>
      <c r="Z18" s="77"/>
      <c r="AD18" s="78"/>
    </row>
    <row r="19" spans="1:30" x14ac:dyDescent="0.2">
      <c r="A19" s="252">
        <v>43479</v>
      </c>
      <c r="B19" s="3"/>
      <c r="C19" s="3"/>
      <c r="D19" s="135"/>
      <c r="E19" s="3">
        <v>10</v>
      </c>
      <c r="F19" s="3">
        <v>6</v>
      </c>
      <c r="G19" s="135"/>
      <c r="H19" s="61">
        <f t="shared" si="0"/>
        <v>210.42</v>
      </c>
      <c r="I19" s="17">
        <f t="shared" si="2"/>
        <v>0</v>
      </c>
      <c r="J19" s="111"/>
      <c r="K19" s="111"/>
      <c r="L19" s="114" t="s">
        <v>111</v>
      </c>
      <c r="M19" s="265">
        <v>43479</v>
      </c>
      <c r="N19" s="139"/>
      <c r="O19" s="137"/>
      <c r="P19" s="3"/>
      <c r="Q19" s="135"/>
      <c r="R19" s="3"/>
      <c r="S19" s="3"/>
      <c r="T19" s="136"/>
      <c r="U19" s="69">
        <f t="shared" si="1"/>
        <v>0</v>
      </c>
      <c r="V19" s="116"/>
      <c r="W19" s="118"/>
      <c r="X19" s="14"/>
      <c r="Y19" s="14"/>
      <c r="Z19" s="77"/>
      <c r="AA19" s="16"/>
      <c r="AB19" s="16"/>
      <c r="AC19" s="16"/>
      <c r="AD19" s="78"/>
    </row>
    <row r="20" spans="1:30" ht="12.75" customHeight="1" x14ac:dyDescent="0.2">
      <c r="A20" s="252">
        <v>43480</v>
      </c>
      <c r="B20" s="3"/>
      <c r="C20" s="3"/>
      <c r="D20" s="135"/>
      <c r="E20" s="3">
        <v>10</v>
      </c>
      <c r="F20" s="3">
        <v>8</v>
      </c>
      <c r="G20" s="135"/>
      <c r="H20" s="61">
        <f t="shared" si="0"/>
        <v>213.76</v>
      </c>
      <c r="I20" s="17">
        <f t="shared" si="2"/>
        <v>3.3400000000000034</v>
      </c>
      <c r="J20" s="111">
        <v>10</v>
      </c>
      <c r="K20" s="111">
        <v>24</v>
      </c>
      <c r="L20" s="114" t="s">
        <v>112</v>
      </c>
      <c r="M20" s="265">
        <v>43480</v>
      </c>
      <c r="N20" s="139"/>
      <c r="O20" s="137"/>
      <c r="P20" s="3"/>
      <c r="Q20" s="135"/>
      <c r="R20" s="3"/>
      <c r="S20" s="3"/>
      <c r="T20" s="136"/>
      <c r="U20" s="69">
        <f t="shared" si="1"/>
        <v>0</v>
      </c>
      <c r="V20" s="116"/>
      <c r="W20" s="118"/>
      <c r="X20" s="14">
        <v>10</v>
      </c>
      <c r="Y20" s="14">
        <v>0</v>
      </c>
      <c r="Z20" s="77"/>
      <c r="AA20" s="16"/>
      <c r="AB20" s="16"/>
      <c r="AC20" s="16"/>
      <c r="AD20" s="78"/>
    </row>
    <row r="21" spans="1:30" x14ac:dyDescent="0.2">
      <c r="A21" s="252">
        <v>43481</v>
      </c>
      <c r="B21" s="3"/>
      <c r="C21" s="3"/>
      <c r="D21" s="135"/>
      <c r="E21" s="3">
        <v>10</v>
      </c>
      <c r="F21" s="3">
        <v>8</v>
      </c>
      <c r="G21" s="135"/>
      <c r="H21" s="61">
        <f t="shared" si="0"/>
        <v>213.76</v>
      </c>
      <c r="I21" s="17">
        <f t="shared" si="2"/>
        <v>0</v>
      </c>
      <c r="J21" s="111"/>
      <c r="K21" s="111"/>
      <c r="L21" s="114" t="s">
        <v>111</v>
      </c>
      <c r="M21" s="265">
        <v>43481</v>
      </c>
      <c r="N21" s="139"/>
      <c r="O21" s="137"/>
      <c r="P21" s="3"/>
      <c r="Q21" s="135"/>
      <c r="R21" s="3"/>
      <c r="S21" s="3"/>
      <c r="T21" s="136"/>
      <c r="U21" s="69">
        <f t="shared" si="1"/>
        <v>0</v>
      </c>
      <c r="V21" s="116"/>
      <c r="W21" s="118"/>
      <c r="X21" s="14"/>
      <c r="Y21" s="14"/>
      <c r="Z21" s="77"/>
      <c r="AA21" s="16"/>
      <c r="AB21" s="16"/>
      <c r="AC21" s="16"/>
      <c r="AD21" s="78"/>
    </row>
    <row r="22" spans="1:30" x14ac:dyDescent="0.2">
      <c r="A22" s="252">
        <v>43482</v>
      </c>
      <c r="B22" s="3"/>
      <c r="C22" s="3"/>
      <c r="D22" s="135"/>
      <c r="E22" s="3">
        <v>10</v>
      </c>
      <c r="F22" s="3">
        <v>8</v>
      </c>
      <c r="G22" s="135"/>
      <c r="H22" s="61">
        <f t="shared" si="0"/>
        <v>213.76</v>
      </c>
      <c r="I22" s="17">
        <f t="shared" si="2"/>
        <v>0</v>
      </c>
      <c r="J22" s="111"/>
      <c r="K22" s="111"/>
      <c r="L22" s="114" t="s">
        <v>111</v>
      </c>
      <c r="M22" s="265">
        <v>43482</v>
      </c>
      <c r="N22" s="139"/>
      <c r="O22" s="137"/>
      <c r="P22" s="3"/>
      <c r="Q22" s="135"/>
      <c r="R22" s="3"/>
      <c r="S22" s="3"/>
      <c r="T22" s="136"/>
      <c r="U22" s="69">
        <f t="shared" si="1"/>
        <v>0</v>
      </c>
      <c r="V22" s="116"/>
      <c r="W22" s="118"/>
      <c r="X22" s="14"/>
      <c r="Y22" s="14"/>
      <c r="Z22" s="77"/>
      <c r="AA22" s="16"/>
      <c r="AB22" s="16"/>
      <c r="AC22" s="16"/>
      <c r="AD22" s="78"/>
    </row>
    <row r="23" spans="1:30" ht="12.75" customHeight="1" x14ac:dyDescent="0.2">
      <c r="A23" s="252">
        <v>43483</v>
      </c>
      <c r="B23" s="3"/>
      <c r="C23" s="3"/>
      <c r="D23" s="135"/>
      <c r="E23" s="3">
        <v>10</v>
      </c>
      <c r="F23" s="3">
        <v>9</v>
      </c>
      <c r="G23" s="135">
        <v>0.5</v>
      </c>
      <c r="H23" s="61">
        <f t="shared" si="0"/>
        <v>216.26499999999999</v>
      </c>
      <c r="I23" s="17">
        <f t="shared" si="2"/>
        <v>2.5049999999999955</v>
      </c>
      <c r="J23" s="111">
        <v>6</v>
      </c>
      <c r="K23" s="111">
        <v>24</v>
      </c>
      <c r="L23" s="114" t="s">
        <v>112</v>
      </c>
      <c r="M23" s="265">
        <v>43483</v>
      </c>
      <c r="N23" s="139"/>
      <c r="O23" s="137"/>
      <c r="P23" s="3"/>
      <c r="Q23" s="135"/>
      <c r="R23" s="3"/>
      <c r="S23" s="3"/>
      <c r="T23" s="136"/>
      <c r="U23" s="69">
        <f t="shared" si="1"/>
        <v>0</v>
      </c>
      <c r="V23" s="116"/>
      <c r="W23" s="118"/>
      <c r="X23" s="14">
        <v>10</v>
      </c>
      <c r="Y23" s="14">
        <v>0</v>
      </c>
      <c r="Z23" s="77"/>
      <c r="AA23" s="16"/>
      <c r="AB23" s="16"/>
      <c r="AC23" s="16"/>
      <c r="AD23" s="78"/>
    </row>
    <row r="24" spans="1:30" x14ac:dyDescent="0.2">
      <c r="A24" s="252">
        <v>43484</v>
      </c>
      <c r="B24" s="3"/>
      <c r="C24" s="3"/>
      <c r="D24" s="135"/>
      <c r="E24" s="3">
        <v>10</v>
      </c>
      <c r="F24" s="3">
        <v>9</v>
      </c>
      <c r="G24" s="135">
        <v>0.5</v>
      </c>
      <c r="H24" s="61">
        <f t="shared" si="0"/>
        <v>216.26499999999999</v>
      </c>
      <c r="I24" s="17">
        <f t="shared" si="2"/>
        <v>0</v>
      </c>
      <c r="J24" s="111"/>
      <c r="K24" s="111"/>
      <c r="L24" s="114" t="s">
        <v>111</v>
      </c>
      <c r="M24" s="265">
        <v>43484</v>
      </c>
      <c r="N24" s="139"/>
      <c r="O24" s="137"/>
      <c r="P24" s="3"/>
      <c r="Q24" s="135"/>
      <c r="R24" s="3"/>
      <c r="S24" s="3"/>
      <c r="T24" s="136"/>
      <c r="U24" s="69">
        <f t="shared" si="1"/>
        <v>0</v>
      </c>
      <c r="V24" s="116"/>
      <c r="W24" s="118"/>
      <c r="X24" s="14"/>
      <c r="Y24" s="14"/>
      <c r="Z24" s="77"/>
      <c r="AA24" s="16"/>
      <c r="AB24" s="16"/>
      <c r="AC24" s="16"/>
      <c r="AD24" s="78"/>
    </row>
    <row r="25" spans="1:30" x14ac:dyDescent="0.2">
      <c r="A25" s="252">
        <v>43485</v>
      </c>
      <c r="B25" s="3"/>
      <c r="C25" s="3"/>
      <c r="D25" s="135"/>
      <c r="E25" s="3">
        <v>10</v>
      </c>
      <c r="F25" s="3">
        <v>9</v>
      </c>
      <c r="G25" s="135">
        <v>0.5</v>
      </c>
      <c r="H25" s="61">
        <f t="shared" si="0"/>
        <v>216.26499999999999</v>
      </c>
      <c r="I25" s="17">
        <f t="shared" si="2"/>
        <v>0</v>
      </c>
      <c r="J25" s="111"/>
      <c r="K25" s="111"/>
      <c r="L25" s="114" t="s">
        <v>111</v>
      </c>
      <c r="M25" s="265">
        <v>43485</v>
      </c>
      <c r="N25" s="139"/>
      <c r="O25" s="137"/>
      <c r="P25" s="3"/>
      <c r="Q25" s="135"/>
      <c r="R25" s="3"/>
      <c r="S25" s="3"/>
      <c r="T25" s="136"/>
      <c r="U25" s="69">
        <f t="shared" si="1"/>
        <v>0</v>
      </c>
      <c r="V25" s="116"/>
      <c r="W25" s="118"/>
      <c r="X25" s="14"/>
      <c r="Y25" s="14"/>
      <c r="Z25" s="77"/>
      <c r="AA25" s="16"/>
      <c r="AB25" s="16"/>
      <c r="AC25" s="16"/>
      <c r="AD25" s="78"/>
    </row>
    <row r="26" spans="1:30" ht="12.75" customHeight="1" x14ac:dyDescent="0.2">
      <c r="A26" s="252">
        <v>43486</v>
      </c>
      <c r="B26" s="3"/>
      <c r="C26" s="3"/>
      <c r="D26" s="135"/>
      <c r="E26" s="3">
        <v>10</v>
      </c>
      <c r="F26" s="3">
        <v>9</v>
      </c>
      <c r="G26" s="135">
        <v>0.5</v>
      </c>
      <c r="H26" s="61">
        <f t="shared" si="0"/>
        <v>216.26499999999999</v>
      </c>
      <c r="I26" s="17">
        <f t="shared" si="2"/>
        <v>0</v>
      </c>
      <c r="J26" s="111"/>
      <c r="K26" s="111"/>
      <c r="L26" s="114" t="s">
        <v>111</v>
      </c>
      <c r="M26" s="265">
        <v>43486</v>
      </c>
      <c r="N26" s="139"/>
      <c r="O26" s="137"/>
      <c r="P26" s="3"/>
      <c r="Q26" s="135"/>
      <c r="R26" s="3"/>
      <c r="S26" s="3"/>
      <c r="T26" s="136"/>
      <c r="U26" s="69">
        <f t="shared" si="1"/>
        <v>0</v>
      </c>
      <c r="V26" s="116"/>
      <c r="W26" s="118"/>
      <c r="X26" s="14"/>
      <c r="Y26" s="14"/>
      <c r="Z26" s="77"/>
      <c r="AA26" s="16"/>
      <c r="AB26" s="16"/>
      <c r="AC26" s="16"/>
      <c r="AD26" s="78"/>
    </row>
    <row r="27" spans="1:30" x14ac:dyDescent="0.2">
      <c r="A27" s="252">
        <v>43487</v>
      </c>
      <c r="B27" s="3"/>
      <c r="C27" s="3"/>
      <c r="D27" s="135"/>
      <c r="E27" s="3">
        <v>10</v>
      </c>
      <c r="F27" s="3">
        <v>11</v>
      </c>
      <c r="G27" s="135">
        <v>0.5</v>
      </c>
      <c r="H27" s="61">
        <f t="shared" si="0"/>
        <v>219.60499999999999</v>
      </c>
      <c r="I27" s="17">
        <f t="shared" si="2"/>
        <v>3.3400000000000034</v>
      </c>
      <c r="J27" s="111">
        <v>10</v>
      </c>
      <c r="K27" s="111">
        <v>24</v>
      </c>
      <c r="L27" s="114" t="s">
        <v>112</v>
      </c>
      <c r="M27" s="265">
        <v>43487</v>
      </c>
      <c r="N27" s="139"/>
      <c r="O27" s="137"/>
      <c r="P27" s="3"/>
      <c r="Q27" s="135"/>
      <c r="R27" s="3"/>
      <c r="S27" s="3"/>
      <c r="T27" s="136"/>
      <c r="U27" s="69">
        <f t="shared" si="1"/>
        <v>0</v>
      </c>
      <c r="V27" s="116"/>
      <c r="W27" s="118"/>
      <c r="X27" s="14">
        <v>10</v>
      </c>
      <c r="Y27" s="14">
        <v>0</v>
      </c>
      <c r="Z27" s="77"/>
      <c r="AA27" s="16"/>
      <c r="AB27" s="16"/>
      <c r="AC27" s="16"/>
      <c r="AD27" s="78"/>
    </row>
    <row r="28" spans="1:30" x14ac:dyDescent="0.2">
      <c r="A28" s="252">
        <v>43488</v>
      </c>
      <c r="B28" s="3"/>
      <c r="C28" s="3"/>
      <c r="D28" s="135"/>
      <c r="E28" s="3">
        <v>10</v>
      </c>
      <c r="F28" s="3">
        <v>11</v>
      </c>
      <c r="G28" s="135">
        <v>0.5</v>
      </c>
      <c r="H28" s="61">
        <f t="shared" si="0"/>
        <v>219.60499999999999</v>
      </c>
      <c r="I28" s="17">
        <f t="shared" si="2"/>
        <v>0</v>
      </c>
      <c r="J28" s="111"/>
      <c r="K28" s="111"/>
      <c r="L28" s="114" t="s">
        <v>111</v>
      </c>
      <c r="M28" s="265">
        <v>43488</v>
      </c>
      <c r="N28" s="139"/>
      <c r="O28" s="137"/>
      <c r="P28" s="3"/>
      <c r="Q28" s="135"/>
      <c r="R28" s="3"/>
      <c r="S28" s="3"/>
      <c r="T28" s="136"/>
      <c r="U28" s="69">
        <f t="shared" si="1"/>
        <v>0</v>
      </c>
      <c r="V28" s="116"/>
      <c r="W28" s="118"/>
      <c r="X28" s="14"/>
      <c r="Y28" s="14"/>
      <c r="Z28" s="77"/>
      <c r="AA28" s="16"/>
      <c r="AB28" s="16"/>
      <c r="AC28" s="16"/>
      <c r="AD28" s="78"/>
    </row>
    <row r="29" spans="1:30" ht="12.75" customHeight="1" x14ac:dyDescent="0.2">
      <c r="A29" s="252">
        <v>43489</v>
      </c>
      <c r="B29" s="3"/>
      <c r="C29" s="3"/>
      <c r="D29" s="135"/>
      <c r="E29" s="3">
        <v>10</v>
      </c>
      <c r="F29" s="3">
        <v>11</v>
      </c>
      <c r="G29" s="135">
        <v>0.5</v>
      </c>
      <c r="H29" s="61">
        <f t="shared" si="0"/>
        <v>219.60499999999999</v>
      </c>
      <c r="I29" s="17">
        <f t="shared" si="2"/>
        <v>0</v>
      </c>
      <c r="J29" s="111"/>
      <c r="K29" s="111"/>
      <c r="L29" s="114" t="s">
        <v>111</v>
      </c>
      <c r="M29" s="265">
        <v>43489</v>
      </c>
      <c r="N29" s="139"/>
      <c r="O29" s="137"/>
      <c r="P29" s="3"/>
      <c r="Q29" s="135"/>
      <c r="R29" s="3"/>
      <c r="S29" s="3"/>
      <c r="T29" s="136"/>
      <c r="U29" s="69">
        <f t="shared" si="1"/>
        <v>0</v>
      </c>
      <c r="V29" s="116">
        <v>150</v>
      </c>
      <c r="W29" s="118">
        <v>5288</v>
      </c>
      <c r="X29" s="14"/>
      <c r="Y29" s="14"/>
      <c r="Z29" s="398" t="s">
        <v>113</v>
      </c>
      <c r="AA29" s="16"/>
      <c r="AB29" s="16"/>
      <c r="AC29" s="16"/>
      <c r="AD29" s="78"/>
    </row>
    <row r="30" spans="1:30" x14ac:dyDescent="0.2">
      <c r="A30" s="252">
        <v>43490</v>
      </c>
      <c r="B30" s="3"/>
      <c r="C30" s="3"/>
      <c r="D30" s="135"/>
      <c r="E30" s="3">
        <v>10</v>
      </c>
      <c r="F30" s="3">
        <v>1</v>
      </c>
      <c r="G30" s="135">
        <v>0.5</v>
      </c>
      <c r="H30" s="61">
        <f t="shared" si="0"/>
        <v>202.905</v>
      </c>
      <c r="I30" s="17">
        <f t="shared" si="2"/>
        <v>-16.699999999999989</v>
      </c>
      <c r="J30" s="111"/>
      <c r="K30" s="111"/>
      <c r="L30" s="114" t="s">
        <v>111</v>
      </c>
      <c r="M30" s="265">
        <v>43490</v>
      </c>
      <c r="N30" s="139"/>
      <c r="O30" s="137"/>
      <c r="P30" s="3"/>
      <c r="Q30" s="135"/>
      <c r="R30" s="3"/>
      <c r="S30" s="3"/>
      <c r="T30" s="136"/>
      <c r="U30" s="69">
        <f t="shared" si="1"/>
        <v>0</v>
      </c>
      <c r="V30" s="116"/>
      <c r="W30" s="118"/>
      <c r="X30" s="14"/>
      <c r="Y30" s="14"/>
      <c r="Z30" s="398" t="s">
        <v>114</v>
      </c>
      <c r="AA30" s="16"/>
      <c r="AB30" s="16"/>
      <c r="AC30" s="16"/>
      <c r="AD30" s="78"/>
    </row>
    <row r="31" spans="1:30" x14ac:dyDescent="0.2">
      <c r="A31" s="252">
        <v>43491</v>
      </c>
      <c r="B31" s="3"/>
      <c r="C31" s="3"/>
      <c r="D31" s="135"/>
      <c r="E31" s="3">
        <v>10</v>
      </c>
      <c r="F31" s="3">
        <v>1</v>
      </c>
      <c r="G31" s="135">
        <v>0.5</v>
      </c>
      <c r="H31" s="61">
        <f t="shared" si="0"/>
        <v>202.905</v>
      </c>
      <c r="I31" s="17">
        <f t="shared" si="2"/>
        <v>0</v>
      </c>
      <c r="J31" s="111"/>
      <c r="K31" s="111"/>
      <c r="L31" s="114" t="s">
        <v>111</v>
      </c>
      <c r="M31" s="265">
        <v>43491</v>
      </c>
      <c r="N31" s="399">
        <v>12790387</v>
      </c>
      <c r="O31" s="137">
        <v>10</v>
      </c>
      <c r="P31" s="3">
        <v>1</v>
      </c>
      <c r="Q31" s="135">
        <v>0.5</v>
      </c>
      <c r="R31" s="3">
        <v>1</v>
      </c>
      <c r="S31" s="3">
        <v>5</v>
      </c>
      <c r="T31" s="136">
        <v>0.5</v>
      </c>
      <c r="U31" s="69">
        <f t="shared" si="1"/>
        <v>173.68</v>
      </c>
      <c r="V31" s="116"/>
      <c r="W31" s="118"/>
      <c r="X31" s="14"/>
      <c r="Y31" s="14"/>
      <c r="Z31" s="77"/>
      <c r="AA31" s="16"/>
      <c r="AB31" s="16"/>
      <c r="AC31" s="16"/>
      <c r="AD31" s="78"/>
    </row>
    <row r="32" spans="1:30" ht="12.75" customHeight="1" x14ac:dyDescent="0.2">
      <c r="A32" s="252">
        <v>43492</v>
      </c>
      <c r="B32" s="3"/>
      <c r="C32" s="3"/>
      <c r="D32" s="135"/>
      <c r="E32" s="3">
        <v>1</v>
      </c>
      <c r="F32" s="3">
        <v>5</v>
      </c>
      <c r="G32" s="135">
        <v>0.5</v>
      </c>
      <c r="H32" s="61">
        <f t="shared" si="0"/>
        <v>29.224999999999998</v>
      </c>
      <c r="I32" s="17">
        <f t="shared" si="2"/>
        <v>0</v>
      </c>
      <c r="J32" s="111"/>
      <c r="K32" s="111"/>
      <c r="L32" s="114" t="s">
        <v>111</v>
      </c>
      <c r="M32" s="265">
        <v>43492</v>
      </c>
      <c r="N32" s="139"/>
      <c r="O32" s="137"/>
      <c r="P32" s="3"/>
      <c r="Q32" s="135"/>
      <c r="R32" s="3"/>
      <c r="S32" s="3"/>
      <c r="T32" s="136"/>
      <c r="U32" s="69">
        <f t="shared" si="1"/>
        <v>0</v>
      </c>
      <c r="V32" s="116"/>
      <c r="W32" s="118"/>
      <c r="X32" s="14"/>
      <c r="Y32" s="14"/>
      <c r="Z32" s="77"/>
      <c r="AA32" s="16"/>
      <c r="AB32" s="16"/>
      <c r="AC32" s="16"/>
      <c r="AD32" s="78"/>
    </row>
    <row r="33" spans="1:30" x14ac:dyDescent="0.2">
      <c r="A33" s="252">
        <v>43493</v>
      </c>
      <c r="B33" s="3"/>
      <c r="C33" s="3"/>
      <c r="D33" s="135"/>
      <c r="E33" s="3">
        <v>1</v>
      </c>
      <c r="F33" s="3">
        <v>5</v>
      </c>
      <c r="G33" s="135">
        <v>0.5</v>
      </c>
      <c r="H33" s="61">
        <f t="shared" si="0"/>
        <v>29.224999999999998</v>
      </c>
      <c r="I33" s="17">
        <f t="shared" si="2"/>
        <v>0</v>
      </c>
      <c r="J33" s="111"/>
      <c r="K33" s="111"/>
      <c r="L33" s="114" t="s">
        <v>111</v>
      </c>
      <c r="M33" s="265">
        <v>43493</v>
      </c>
      <c r="N33" s="139"/>
      <c r="O33" s="137"/>
      <c r="P33" s="3"/>
      <c r="Q33" s="135"/>
      <c r="R33" s="3"/>
      <c r="S33" s="3"/>
      <c r="T33" s="136"/>
      <c r="U33" s="69">
        <f t="shared" si="1"/>
        <v>0</v>
      </c>
      <c r="V33" s="116"/>
      <c r="W33" s="118"/>
      <c r="X33" s="14"/>
      <c r="Y33" s="14"/>
      <c r="Z33" s="77"/>
      <c r="AA33" s="16"/>
      <c r="AB33" s="16"/>
      <c r="AC33" s="16"/>
      <c r="AD33" s="78"/>
    </row>
    <row r="34" spans="1:30" x14ac:dyDescent="0.2">
      <c r="A34" s="252">
        <v>43494</v>
      </c>
      <c r="B34" s="3"/>
      <c r="C34" s="3"/>
      <c r="D34" s="135"/>
      <c r="E34" s="3">
        <v>1</v>
      </c>
      <c r="F34" s="3">
        <v>8</v>
      </c>
      <c r="G34" s="135"/>
      <c r="H34" s="61">
        <f t="shared" si="0"/>
        <v>33.4</v>
      </c>
      <c r="I34" s="17">
        <f t="shared" si="2"/>
        <v>4.1750000000000007</v>
      </c>
      <c r="J34" s="111">
        <v>12</v>
      </c>
      <c r="K34" s="111">
        <v>24</v>
      </c>
      <c r="L34" s="114" t="s">
        <v>112</v>
      </c>
      <c r="M34" s="265">
        <v>43494</v>
      </c>
      <c r="N34" s="139"/>
      <c r="O34" s="137"/>
      <c r="P34" s="3"/>
      <c r="Q34" s="135"/>
      <c r="R34" s="3"/>
      <c r="S34" s="3"/>
      <c r="T34" s="136"/>
      <c r="U34" s="69">
        <f t="shared" si="1"/>
        <v>0</v>
      </c>
      <c r="V34" s="116"/>
      <c r="W34" s="118"/>
      <c r="X34" s="14">
        <v>10</v>
      </c>
      <c r="Y34" s="14">
        <v>0</v>
      </c>
      <c r="Z34" s="77"/>
      <c r="AA34" s="16"/>
      <c r="AB34" s="16"/>
      <c r="AC34" s="16"/>
      <c r="AD34" s="78"/>
    </row>
    <row r="35" spans="1:30" ht="12.75" customHeight="1" x14ac:dyDescent="0.2">
      <c r="A35" s="252">
        <v>43495</v>
      </c>
      <c r="B35" s="3"/>
      <c r="C35" s="3"/>
      <c r="D35" s="135"/>
      <c r="E35" s="3">
        <v>1</v>
      </c>
      <c r="F35" s="3">
        <v>8</v>
      </c>
      <c r="G35" s="135"/>
      <c r="H35" s="61">
        <f t="shared" si="0"/>
        <v>33.4</v>
      </c>
      <c r="I35" s="17">
        <f t="shared" si="2"/>
        <v>0</v>
      </c>
      <c r="J35" s="111"/>
      <c r="K35" s="111"/>
      <c r="L35" s="114" t="s">
        <v>111</v>
      </c>
      <c r="M35" s="265">
        <v>43495</v>
      </c>
      <c r="N35" s="139"/>
      <c r="O35" s="137"/>
      <c r="P35" s="3"/>
      <c r="Q35" s="135"/>
      <c r="R35" s="3"/>
      <c r="S35" s="3"/>
      <c r="T35" s="136"/>
      <c r="U35" s="69">
        <f t="shared" si="1"/>
        <v>0</v>
      </c>
      <c r="V35" s="116"/>
      <c r="W35" s="118"/>
      <c r="X35" s="14"/>
      <c r="Y35" s="14"/>
      <c r="Z35" s="77"/>
      <c r="AA35" s="16"/>
      <c r="AB35" s="16"/>
      <c r="AC35" s="16"/>
      <c r="AD35" s="78"/>
    </row>
    <row r="36" spans="1:30" ht="12.75" customHeight="1" thickBot="1" x14ac:dyDescent="0.25">
      <c r="A36" s="252">
        <v>43496</v>
      </c>
      <c r="B36" s="3"/>
      <c r="C36" s="3"/>
      <c r="D36" s="135"/>
      <c r="E36" s="3">
        <v>1</v>
      </c>
      <c r="F36" s="3">
        <v>8</v>
      </c>
      <c r="G36" s="135"/>
      <c r="H36" s="127">
        <f t="shared" si="0"/>
        <v>33.4</v>
      </c>
      <c r="I36" s="17">
        <f>H36-H35+U35</f>
        <v>0</v>
      </c>
      <c r="J36" s="111"/>
      <c r="K36" s="111"/>
      <c r="L36" s="114" t="s">
        <v>111</v>
      </c>
      <c r="M36" s="265">
        <v>43496</v>
      </c>
      <c r="N36" s="139"/>
      <c r="O36" s="137"/>
      <c r="P36" s="3"/>
      <c r="Q36" s="135"/>
      <c r="R36" s="3"/>
      <c r="S36" s="3"/>
      <c r="T36" s="136"/>
      <c r="U36" s="69">
        <f t="shared" si="1"/>
        <v>0</v>
      </c>
      <c r="V36" s="116"/>
      <c r="W36" s="118"/>
      <c r="X36" s="14"/>
      <c r="Y36" s="14"/>
      <c r="Z36" s="77"/>
      <c r="AA36" s="16"/>
      <c r="AB36" s="16"/>
      <c r="AC36" s="16"/>
      <c r="AD36" s="78"/>
    </row>
    <row r="37" spans="1:30" x14ac:dyDescent="0.2">
      <c r="A37" s="252">
        <v>43497</v>
      </c>
      <c r="B37" s="280"/>
      <c r="C37" s="280"/>
      <c r="D37" s="281"/>
      <c r="E37" s="280">
        <v>1</v>
      </c>
      <c r="F37" s="280">
        <v>9</v>
      </c>
      <c r="G37" s="285">
        <v>0.5</v>
      </c>
      <c r="H37" s="291">
        <f t="shared" si="0"/>
        <v>35.905000000000001</v>
      </c>
      <c r="I37" s="338">
        <f t="shared" si="2"/>
        <v>2.5050000000000026</v>
      </c>
      <c r="J37" s="268">
        <v>6</v>
      </c>
      <c r="K37" s="268">
        <v>24</v>
      </c>
      <c r="L37" s="282" t="s">
        <v>112</v>
      </c>
      <c r="M37" s="265">
        <v>43497</v>
      </c>
      <c r="N37" s="283"/>
      <c r="O37" s="284"/>
      <c r="P37" s="280"/>
      <c r="Q37" s="281"/>
      <c r="R37" s="280"/>
      <c r="S37" s="280"/>
      <c r="T37" s="285"/>
      <c r="U37" s="286">
        <f t="shared" si="1"/>
        <v>0</v>
      </c>
      <c r="V37" s="287"/>
      <c r="W37" s="119"/>
      <c r="X37" s="356">
        <v>10</v>
      </c>
      <c r="Y37" s="357">
        <v>0</v>
      </c>
      <c r="Z37" s="289"/>
      <c r="AA37" s="216"/>
      <c r="AB37" s="216"/>
      <c r="AC37" s="216"/>
      <c r="AD37" s="290"/>
    </row>
    <row r="38" spans="1:30" ht="12.75" customHeight="1" x14ac:dyDescent="0.2">
      <c r="A38" s="252">
        <v>43498</v>
      </c>
      <c r="B38" s="91"/>
      <c r="C38" s="91"/>
      <c r="D38" s="270"/>
      <c r="E38" s="91">
        <v>1</v>
      </c>
      <c r="F38" s="91">
        <v>9</v>
      </c>
      <c r="G38" s="270">
        <v>0.5</v>
      </c>
      <c r="H38" s="60">
        <f t="shared" si="0"/>
        <v>35.905000000000001</v>
      </c>
      <c r="I38" s="27">
        <f t="shared" si="2"/>
        <v>0</v>
      </c>
      <c r="J38" s="245"/>
      <c r="K38" s="245"/>
      <c r="L38" s="272" t="s">
        <v>111</v>
      </c>
      <c r="M38" s="265">
        <v>43498</v>
      </c>
      <c r="N38" s="273"/>
      <c r="O38" s="274"/>
      <c r="P38" s="91"/>
      <c r="Q38" s="270"/>
      <c r="R38" s="91"/>
      <c r="S38" s="91"/>
      <c r="T38" s="271"/>
      <c r="U38" s="210">
        <f t="shared" si="1"/>
        <v>0</v>
      </c>
      <c r="V38" s="275"/>
      <c r="W38" s="276"/>
      <c r="X38" s="205"/>
      <c r="Y38" s="205"/>
      <c r="Z38" s="277"/>
      <c r="AA38" s="278"/>
      <c r="AB38" s="278"/>
      <c r="AC38" s="278"/>
      <c r="AD38" s="279"/>
    </row>
    <row r="39" spans="1:30" x14ac:dyDescent="0.2">
      <c r="A39" s="252">
        <v>43499</v>
      </c>
      <c r="B39" s="3"/>
      <c r="C39" s="3"/>
      <c r="D39" s="135"/>
      <c r="E39" s="3">
        <v>1</v>
      </c>
      <c r="F39" s="3">
        <v>9</v>
      </c>
      <c r="G39" s="135">
        <v>0.5</v>
      </c>
      <c r="H39" s="61">
        <f t="shared" si="0"/>
        <v>35.905000000000001</v>
      </c>
      <c r="I39" s="17">
        <f t="shared" si="2"/>
        <v>0</v>
      </c>
      <c r="J39" s="111"/>
      <c r="K39" s="111"/>
      <c r="L39" s="114" t="s">
        <v>111</v>
      </c>
      <c r="M39" s="265">
        <v>43499</v>
      </c>
      <c r="N39" s="139"/>
      <c r="O39" s="137"/>
      <c r="P39" s="3"/>
      <c r="Q39" s="135"/>
      <c r="R39" s="3"/>
      <c r="S39" s="3"/>
      <c r="T39" s="136"/>
      <c r="U39" s="69">
        <f t="shared" si="1"/>
        <v>0</v>
      </c>
      <c r="V39" s="116"/>
      <c r="W39" s="118"/>
      <c r="X39" s="14"/>
      <c r="Y39" s="14"/>
      <c r="Z39" s="77"/>
      <c r="AA39" s="16"/>
      <c r="AB39" s="16"/>
      <c r="AC39" s="16"/>
      <c r="AD39" s="78"/>
    </row>
    <row r="40" spans="1:30" x14ac:dyDescent="0.2">
      <c r="A40" s="252">
        <v>43500</v>
      </c>
      <c r="B40" s="3"/>
      <c r="C40" s="3"/>
      <c r="D40" s="135"/>
      <c r="E40" s="3">
        <v>1</v>
      </c>
      <c r="F40" s="3">
        <v>9</v>
      </c>
      <c r="G40" s="135">
        <v>0.5</v>
      </c>
      <c r="H40" s="61">
        <f t="shared" si="0"/>
        <v>35.905000000000001</v>
      </c>
      <c r="I40" s="17">
        <f t="shared" si="2"/>
        <v>0</v>
      </c>
      <c r="J40" s="111"/>
      <c r="K40" s="111"/>
      <c r="L40" s="114" t="s">
        <v>111</v>
      </c>
      <c r="M40" s="265">
        <v>43500</v>
      </c>
      <c r="N40" s="139"/>
      <c r="O40" s="137"/>
      <c r="P40" s="3"/>
      <c r="Q40" s="135"/>
      <c r="R40" s="3"/>
      <c r="S40" s="3"/>
      <c r="T40" s="136"/>
      <c r="U40" s="69">
        <f t="shared" si="1"/>
        <v>0</v>
      </c>
      <c r="V40" s="116"/>
      <c r="W40" s="118"/>
      <c r="X40" s="14"/>
      <c r="Y40" s="14"/>
      <c r="Z40" s="77"/>
      <c r="AA40" s="16"/>
      <c r="AB40" s="16"/>
      <c r="AC40" s="16"/>
      <c r="AD40" s="78"/>
    </row>
    <row r="41" spans="1:30" ht="12.75" customHeight="1" x14ac:dyDescent="0.2">
      <c r="A41" s="252">
        <v>43501</v>
      </c>
      <c r="B41" s="3"/>
      <c r="C41" s="3"/>
      <c r="D41" s="135"/>
      <c r="E41" s="3">
        <v>1</v>
      </c>
      <c r="F41" s="3">
        <v>11</v>
      </c>
      <c r="G41" s="135">
        <v>0.5</v>
      </c>
      <c r="H41" s="61">
        <f t="shared" si="0"/>
        <v>39.244999999999997</v>
      </c>
      <c r="I41" s="17">
        <f t="shared" si="2"/>
        <v>3.3399999999999963</v>
      </c>
      <c r="J41" s="111">
        <v>10</v>
      </c>
      <c r="K41" s="111">
        <v>24</v>
      </c>
      <c r="L41" s="114" t="s">
        <v>112</v>
      </c>
      <c r="M41" s="265">
        <v>43501</v>
      </c>
      <c r="N41" s="139"/>
      <c r="O41" s="137"/>
      <c r="P41" s="3"/>
      <c r="Q41" s="135"/>
      <c r="R41" s="3"/>
      <c r="S41" s="3"/>
      <c r="T41" s="136"/>
      <c r="U41" s="69">
        <f t="shared" si="1"/>
        <v>0</v>
      </c>
      <c r="V41" s="116"/>
      <c r="W41" s="118"/>
      <c r="X41" s="14">
        <v>10</v>
      </c>
      <c r="Y41" s="14">
        <v>0</v>
      </c>
      <c r="Z41" s="77"/>
      <c r="AA41" s="16"/>
      <c r="AB41" s="16"/>
      <c r="AC41" s="16"/>
      <c r="AD41" s="78"/>
    </row>
    <row r="42" spans="1:30" x14ac:dyDescent="0.2">
      <c r="A42" s="252">
        <v>43502</v>
      </c>
      <c r="B42" s="3"/>
      <c r="C42" s="3"/>
      <c r="D42" s="135"/>
      <c r="E42" s="3">
        <v>1</v>
      </c>
      <c r="F42" s="3">
        <v>11</v>
      </c>
      <c r="G42" s="135">
        <v>0.5</v>
      </c>
      <c r="H42" s="61">
        <f t="shared" si="0"/>
        <v>39.244999999999997</v>
      </c>
      <c r="I42" s="17">
        <f t="shared" si="2"/>
        <v>0</v>
      </c>
      <c r="J42" s="111"/>
      <c r="K42" s="111"/>
      <c r="L42" s="114" t="s">
        <v>111</v>
      </c>
      <c r="M42" s="265">
        <v>43502</v>
      </c>
      <c r="N42" s="139"/>
      <c r="O42" s="137"/>
      <c r="P42" s="3"/>
      <c r="Q42" s="135"/>
      <c r="R42" s="3"/>
      <c r="S42" s="3"/>
      <c r="T42" s="136"/>
      <c r="U42" s="69">
        <f t="shared" si="1"/>
        <v>0</v>
      </c>
      <c r="V42" s="116"/>
      <c r="W42" s="118"/>
      <c r="X42" s="14"/>
      <c r="Y42" s="14"/>
      <c r="Z42" s="77"/>
      <c r="AA42" s="16"/>
      <c r="AB42" s="16"/>
      <c r="AC42" s="16"/>
      <c r="AD42" s="78"/>
    </row>
    <row r="43" spans="1:30" x14ac:dyDescent="0.2">
      <c r="A43" s="252">
        <v>43503</v>
      </c>
      <c r="B43" s="3"/>
      <c r="C43" s="3"/>
      <c r="D43" s="135"/>
      <c r="E43" s="3">
        <v>1</v>
      </c>
      <c r="F43" s="3">
        <v>11</v>
      </c>
      <c r="G43" s="135">
        <v>0.5</v>
      </c>
      <c r="H43" s="61">
        <f t="shared" si="0"/>
        <v>39.244999999999997</v>
      </c>
      <c r="I43" s="17">
        <f t="shared" si="2"/>
        <v>0</v>
      </c>
      <c r="J43" s="111"/>
      <c r="K43" s="111"/>
      <c r="L43" s="114" t="s">
        <v>111</v>
      </c>
      <c r="M43" s="265">
        <v>43503</v>
      </c>
      <c r="N43" s="139"/>
      <c r="O43" s="137"/>
      <c r="P43" s="3"/>
      <c r="Q43" s="135"/>
      <c r="R43" s="3"/>
      <c r="S43" s="3"/>
      <c r="T43" s="136"/>
      <c r="U43" s="69">
        <f t="shared" si="1"/>
        <v>0</v>
      </c>
      <c r="V43" s="116"/>
      <c r="W43" s="118"/>
      <c r="X43" s="14"/>
      <c r="Y43" s="14"/>
      <c r="Z43" s="77"/>
      <c r="AA43" s="16"/>
      <c r="AB43" s="16"/>
      <c r="AC43" s="16"/>
      <c r="AD43" s="78"/>
    </row>
    <row r="44" spans="1:30" ht="12.75" customHeight="1" x14ac:dyDescent="0.2">
      <c r="A44" s="252">
        <v>43504</v>
      </c>
      <c r="B44" s="3"/>
      <c r="C44" s="3"/>
      <c r="D44" s="135"/>
      <c r="E44" s="3">
        <v>2</v>
      </c>
      <c r="F44" s="3">
        <v>1</v>
      </c>
      <c r="G44" s="135"/>
      <c r="H44" s="61">
        <f t="shared" si="0"/>
        <v>41.75</v>
      </c>
      <c r="I44" s="17">
        <f t="shared" si="2"/>
        <v>2.5050000000000026</v>
      </c>
      <c r="J44" s="111">
        <v>6</v>
      </c>
      <c r="K44" s="111">
        <v>24</v>
      </c>
      <c r="L44" s="282" t="s">
        <v>112</v>
      </c>
      <c r="M44" s="265">
        <v>43504</v>
      </c>
      <c r="N44" s="139"/>
      <c r="O44" s="137"/>
      <c r="P44" s="3"/>
      <c r="Q44" s="135"/>
      <c r="R44" s="3"/>
      <c r="S44" s="3"/>
      <c r="T44" s="136"/>
      <c r="U44" s="69">
        <f t="shared" si="1"/>
        <v>0</v>
      </c>
      <c r="V44" s="116"/>
      <c r="W44" s="118"/>
      <c r="X44" s="14">
        <v>10</v>
      </c>
      <c r="Y44" s="14">
        <v>0</v>
      </c>
      <c r="Z44" s="77"/>
      <c r="AA44" s="16"/>
      <c r="AB44" s="16"/>
      <c r="AC44" s="16"/>
      <c r="AD44" s="78"/>
    </row>
    <row r="45" spans="1:30" x14ac:dyDescent="0.2">
      <c r="A45" s="252">
        <v>43505</v>
      </c>
      <c r="B45" s="3"/>
      <c r="C45" s="3"/>
      <c r="D45" s="135"/>
      <c r="E45" s="3">
        <v>2</v>
      </c>
      <c r="F45" s="3">
        <v>1</v>
      </c>
      <c r="G45" s="135"/>
      <c r="H45" s="61">
        <f t="shared" si="0"/>
        <v>41.75</v>
      </c>
      <c r="I45" s="17">
        <f t="shared" si="2"/>
        <v>0</v>
      </c>
      <c r="J45" s="111"/>
      <c r="K45" s="111"/>
      <c r="L45" s="272" t="s">
        <v>111</v>
      </c>
      <c r="M45" s="265">
        <v>43505</v>
      </c>
      <c r="N45" s="139"/>
      <c r="O45" s="137"/>
      <c r="P45" s="3"/>
      <c r="Q45" s="135"/>
      <c r="R45" s="3"/>
      <c r="S45" s="3"/>
      <c r="T45" s="136"/>
      <c r="U45" s="69">
        <f t="shared" si="1"/>
        <v>0</v>
      </c>
      <c r="V45" s="116"/>
      <c r="W45" s="118"/>
      <c r="X45" s="14"/>
      <c r="Y45" s="14"/>
      <c r="Z45" s="77"/>
      <c r="AA45" s="16"/>
      <c r="AB45" s="16"/>
      <c r="AC45" s="16"/>
      <c r="AD45" s="78"/>
    </row>
    <row r="46" spans="1:30" x14ac:dyDescent="0.2">
      <c r="A46" s="252">
        <v>43506</v>
      </c>
      <c r="B46" s="3"/>
      <c r="C46" s="3"/>
      <c r="D46" s="135"/>
      <c r="E46" s="3">
        <v>2</v>
      </c>
      <c r="F46" s="3">
        <v>1</v>
      </c>
      <c r="G46" s="135"/>
      <c r="H46" s="61">
        <f t="shared" si="0"/>
        <v>41.75</v>
      </c>
      <c r="I46" s="17">
        <f t="shared" si="2"/>
        <v>0</v>
      </c>
      <c r="J46" s="111"/>
      <c r="K46" s="111"/>
      <c r="L46" s="114" t="s">
        <v>111</v>
      </c>
      <c r="M46" s="265">
        <v>43506</v>
      </c>
      <c r="N46" s="139"/>
      <c r="O46" s="137"/>
      <c r="P46" s="3"/>
      <c r="Q46" s="135"/>
      <c r="R46" s="3"/>
      <c r="S46" s="3"/>
      <c r="T46" s="136"/>
      <c r="U46" s="69">
        <f t="shared" si="1"/>
        <v>0</v>
      </c>
      <c r="V46" s="116"/>
      <c r="W46" s="118"/>
      <c r="X46" s="14"/>
      <c r="Y46" s="14"/>
      <c r="Z46" s="77"/>
      <c r="AA46" s="16"/>
      <c r="AB46" s="16"/>
      <c r="AC46" s="16"/>
      <c r="AD46" s="78"/>
    </row>
    <row r="47" spans="1:30" ht="12.75" customHeight="1" x14ac:dyDescent="0.2">
      <c r="A47" s="252">
        <v>43507</v>
      </c>
      <c r="B47" s="3"/>
      <c r="C47" s="3"/>
      <c r="D47" s="135"/>
      <c r="E47" s="3">
        <v>2</v>
      </c>
      <c r="F47" s="3">
        <v>1</v>
      </c>
      <c r="G47" s="135"/>
      <c r="H47" s="61">
        <f t="shared" si="0"/>
        <v>41.75</v>
      </c>
      <c r="I47" s="17">
        <f t="shared" si="2"/>
        <v>0</v>
      </c>
      <c r="J47" s="111"/>
      <c r="K47" s="111"/>
      <c r="L47" s="114" t="s">
        <v>111</v>
      </c>
      <c r="M47" s="265">
        <v>43507</v>
      </c>
      <c r="N47" s="139"/>
      <c r="O47" s="137"/>
      <c r="P47" s="3"/>
      <c r="Q47" s="135"/>
      <c r="R47" s="3"/>
      <c r="S47" s="3"/>
      <c r="T47" s="136"/>
      <c r="U47" s="69">
        <f t="shared" si="1"/>
        <v>0</v>
      </c>
      <c r="V47" s="116"/>
      <c r="W47" s="118"/>
      <c r="X47" s="14"/>
      <c r="Y47" s="14"/>
      <c r="Z47" s="77"/>
      <c r="AA47" s="16"/>
      <c r="AB47" s="16"/>
      <c r="AC47" s="16"/>
      <c r="AD47" s="78"/>
    </row>
    <row r="48" spans="1:30" x14ac:dyDescent="0.2">
      <c r="A48" s="252">
        <v>43508</v>
      </c>
      <c r="B48" s="3"/>
      <c r="C48" s="3"/>
      <c r="D48" s="135"/>
      <c r="E48" s="3">
        <v>2</v>
      </c>
      <c r="F48" s="3">
        <v>3</v>
      </c>
      <c r="G48" s="135"/>
      <c r="H48" s="61">
        <f t="shared" si="0"/>
        <v>45.089999999999996</v>
      </c>
      <c r="I48" s="17">
        <f t="shared" si="2"/>
        <v>3.3399999999999963</v>
      </c>
      <c r="J48" s="111">
        <v>10</v>
      </c>
      <c r="K48" s="111">
        <v>24</v>
      </c>
      <c r="L48" s="114" t="s">
        <v>112</v>
      </c>
      <c r="M48" s="265">
        <v>43508</v>
      </c>
      <c r="N48" s="139"/>
      <c r="O48" s="137"/>
      <c r="P48" s="3"/>
      <c r="Q48" s="135"/>
      <c r="R48" s="3"/>
      <c r="S48" s="3"/>
      <c r="T48" s="136"/>
      <c r="U48" s="69">
        <f t="shared" si="1"/>
        <v>0</v>
      </c>
      <c r="V48" s="116"/>
      <c r="W48" s="118"/>
      <c r="X48" s="14">
        <v>10</v>
      </c>
      <c r="Y48" s="14">
        <v>0</v>
      </c>
      <c r="Z48" s="77"/>
      <c r="AA48" s="16"/>
      <c r="AB48" s="16"/>
      <c r="AC48" s="16"/>
      <c r="AD48" s="78"/>
    </row>
    <row r="49" spans="1:30" x14ac:dyDescent="0.2">
      <c r="A49" s="252">
        <v>43509</v>
      </c>
      <c r="B49" s="3"/>
      <c r="C49" s="3"/>
      <c r="D49" s="135"/>
      <c r="E49" s="3">
        <v>2</v>
      </c>
      <c r="F49" s="3">
        <v>3</v>
      </c>
      <c r="G49" s="135"/>
      <c r="H49" s="61">
        <f t="shared" si="0"/>
        <v>45.089999999999996</v>
      </c>
      <c r="I49" s="17">
        <f t="shared" si="2"/>
        <v>0</v>
      </c>
      <c r="J49" s="111"/>
      <c r="K49" s="111"/>
      <c r="L49" s="114" t="s">
        <v>111</v>
      </c>
      <c r="M49" s="265">
        <v>43509</v>
      </c>
      <c r="N49" s="139"/>
      <c r="O49" s="137"/>
      <c r="P49" s="3"/>
      <c r="Q49" s="135"/>
      <c r="R49" s="3"/>
      <c r="S49" s="3"/>
      <c r="T49" s="136"/>
      <c r="U49" s="69">
        <f t="shared" si="1"/>
        <v>0</v>
      </c>
      <c r="V49" s="116"/>
      <c r="W49" s="118"/>
      <c r="X49" s="14"/>
      <c r="Y49" s="14"/>
      <c r="Z49" s="77"/>
      <c r="AA49" s="16"/>
      <c r="AB49" s="16"/>
      <c r="AC49" s="16"/>
      <c r="AD49" s="78"/>
    </row>
    <row r="50" spans="1:30" ht="12.75" customHeight="1" x14ac:dyDescent="0.2">
      <c r="A50" s="252">
        <v>43510</v>
      </c>
      <c r="B50" s="3"/>
      <c r="C50" s="3"/>
      <c r="D50" s="135"/>
      <c r="E50" s="3">
        <v>2</v>
      </c>
      <c r="F50" s="3">
        <v>3</v>
      </c>
      <c r="G50" s="135"/>
      <c r="H50" s="61">
        <f t="shared" si="0"/>
        <v>45.089999999999996</v>
      </c>
      <c r="I50" s="17">
        <f t="shared" si="2"/>
        <v>0</v>
      </c>
      <c r="J50" s="111"/>
      <c r="K50" s="111"/>
      <c r="L50" s="114" t="s">
        <v>111</v>
      </c>
      <c r="M50" s="265">
        <v>43510</v>
      </c>
      <c r="N50" s="139"/>
      <c r="O50" s="137"/>
      <c r="P50" s="3"/>
      <c r="Q50" s="135"/>
      <c r="R50" s="3"/>
      <c r="S50" s="3"/>
      <c r="T50" s="136"/>
      <c r="U50" s="69">
        <f t="shared" si="1"/>
        <v>0</v>
      </c>
      <c r="V50" s="116"/>
      <c r="W50" s="118"/>
      <c r="X50" s="14"/>
      <c r="Y50" s="14"/>
      <c r="Z50" s="77"/>
      <c r="AA50" s="16"/>
      <c r="AB50" s="16"/>
      <c r="AC50" s="16"/>
      <c r="AD50" s="78"/>
    </row>
    <row r="51" spans="1:30" x14ac:dyDescent="0.2">
      <c r="A51" s="252">
        <v>43511</v>
      </c>
      <c r="B51" s="3"/>
      <c r="C51" s="3"/>
      <c r="D51" s="135"/>
      <c r="E51" s="3">
        <v>2</v>
      </c>
      <c r="F51" s="3">
        <v>4</v>
      </c>
      <c r="G51" s="135">
        <v>0.5</v>
      </c>
      <c r="H51" s="61">
        <f t="shared" si="0"/>
        <v>47.594999999999999</v>
      </c>
      <c r="I51" s="17">
        <f t="shared" si="2"/>
        <v>2.5050000000000026</v>
      </c>
      <c r="J51" s="111">
        <v>6</v>
      </c>
      <c r="K51" s="111">
        <v>24</v>
      </c>
      <c r="L51" s="282" t="s">
        <v>112</v>
      </c>
      <c r="M51" s="265">
        <v>43511</v>
      </c>
      <c r="N51" s="139"/>
      <c r="O51" s="137"/>
      <c r="P51" s="3"/>
      <c r="Q51" s="135"/>
      <c r="R51" s="3"/>
      <c r="S51" s="3"/>
      <c r="T51" s="136"/>
      <c r="U51" s="69">
        <f t="shared" si="1"/>
        <v>0</v>
      </c>
      <c r="V51" s="116"/>
      <c r="W51" s="118"/>
      <c r="X51" s="14">
        <v>10</v>
      </c>
      <c r="Y51" s="14">
        <v>0</v>
      </c>
      <c r="Z51" s="77"/>
    </row>
    <row r="52" spans="1:30" x14ac:dyDescent="0.2">
      <c r="A52" s="252">
        <v>43512</v>
      </c>
      <c r="B52" s="3"/>
      <c r="C52" s="3"/>
      <c r="D52" s="135"/>
      <c r="E52" s="3">
        <v>2</v>
      </c>
      <c r="F52" s="3">
        <v>4</v>
      </c>
      <c r="G52" s="135">
        <v>0.5</v>
      </c>
      <c r="H52" s="61">
        <f t="shared" si="0"/>
        <v>47.594999999999999</v>
      </c>
      <c r="I52" s="17">
        <f t="shared" si="2"/>
        <v>0</v>
      </c>
      <c r="J52" s="111"/>
      <c r="K52" s="111"/>
      <c r="L52" s="272" t="s">
        <v>111</v>
      </c>
      <c r="M52" s="265">
        <v>43512</v>
      </c>
      <c r="N52" s="139"/>
      <c r="O52" s="137"/>
      <c r="P52" s="3"/>
      <c r="Q52" s="135"/>
      <c r="R52" s="3"/>
      <c r="S52" s="3"/>
      <c r="T52" s="136"/>
      <c r="U52" s="69">
        <f t="shared" si="1"/>
        <v>0</v>
      </c>
      <c r="V52" s="116"/>
      <c r="W52" s="118"/>
      <c r="X52" s="14"/>
      <c r="Y52" s="14"/>
      <c r="Z52" s="77"/>
      <c r="AA52" s="16"/>
      <c r="AB52" s="16"/>
      <c r="AC52" s="16"/>
      <c r="AD52" s="78"/>
    </row>
    <row r="53" spans="1:30" ht="12.75" customHeight="1" x14ac:dyDescent="0.2">
      <c r="A53" s="252">
        <v>43513</v>
      </c>
      <c r="B53" s="3"/>
      <c r="C53" s="3"/>
      <c r="D53" s="135"/>
      <c r="E53" s="3">
        <v>2</v>
      </c>
      <c r="F53" s="3">
        <v>4</v>
      </c>
      <c r="G53" s="135">
        <v>0.5</v>
      </c>
      <c r="H53" s="61">
        <f t="shared" si="0"/>
        <v>47.594999999999999</v>
      </c>
      <c r="I53" s="17">
        <f t="shared" si="2"/>
        <v>0</v>
      </c>
      <c r="J53" s="111"/>
      <c r="K53" s="111"/>
      <c r="L53" s="114" t="s">
        <v>111</v>
      </c>
      <c r="M53" s="265">
        <v>43513</v>
      </c>
      <c r="N53" s="139"/>
      <c r="O53" s="137"/>
      <c r="P53" s="3"/>
      <c r="Q53" s="135"/>
      <c r="R53" s="3"/>
      <c r="S53" s="3"/>
      <c r="T53" s="136"/>
      <c r="U53" s="69">
        <f t="shared" si="1"/>
        <v>0</v>
      </c>
      <c r="V53" s="116"/>
      <c r="W53" s="118"/>
      <c r="X53" s="14"/>
      <c r="Y53" s="14"/>
      <c r="Z53" s="77"/>
      <c r="AA53" s="16"/>
      <c r="AB53" s="16"/>
      <c r="AC53" s="16"/>
      <c r="AD53" s="78"/>
    </row>
    <row r="54" spans="1:30" x14ac:dyDescent="0.2">
      <c r="A54" s="252">
        <v>43514</v>
      </c>
      <c r="B54" s="3"/>
      <c r="C54" s="3"/>
      <c r="D54" s="135"/>
      <c r="E54" s="3">
        <v>2</v>
      </c>
      <c r="F54" s="3">
        <v>4</v>
      </c>
      <c r="G54" s="135">
        <v>0.5</v>
      </c>
      <c r="H54" s="61">
        <f t="shared" si="0"/>
        <v>47.594999999999999</v>
      </c>
      <c r="I54" s="17">
        <f t="shared" si="2"/>
        <v>0</v>
      </c>
      <c r="J54" s="111"/>
      <c r="K54" s="111"/>
      <c r="L54" s="114" t="s">
        <v>111</v>
      </c>
      <c r="M54" s="265">
        <v>43514</v>
      </c>
      <c r="N54" s="139"/>
      <c r="O54" s="137"/>
      <c r="P54" s="3"/>
      <c r="Q54" s="135"/>
      <c r="R54" s="3"/>
      <c r="S54" s="3"/>
      <c r="T54" s="136"/>
      <c r="U54" s="69">
        <f t="shared" si="1"/>
        <v>0</v>
      </c>
      <c r="V54" s="116"/>
      <c r="W54" s="118"/>
      <c r="X54" s="14"/>
      <c r="Y54" s="14"/>
      <c r="Z54" s="77"/>
      <c r="AA54" s="16"/>
      <c r="AB54" s="16"/>
      <c r="AC54" s="16"/>
      <c r="AD54" s="78"/>
    </row>
    <row r="55" spans="1:30" x14ac:dyDescent="0.2">
      <c r="A55" s="252">
        <v>43515</v>
      </c>
      <c r="B55" s="3"/>
      <c r="C55" s="3"/>
      <c r="D55" s="135"/>
      <c r="E55" s="3">
        <v>2</v>
      </c>
      <c r="F55" s="3">
        <v>6</v>
      </c>
      <c r="G55" s="135">
        <v>0.5</v>
      </c>
      <c r="H55" s="61">
        <f t="shared" si="0"/>
        <v>50.934999999999995</v>
      </c>
      <c r="I55" s="17">
        <f t="shared" si="2"/>
        <v>3.3399999999999963</v>
      </c>
      <c r="J55" s="111">
        <v>10</v>
      </c>
      <c r="K55" s="111">
        <v>24</v>
      </c>
      <c r="L55" s="114" t="s">
        <v>112</v>
      </c>
      <c r="M55" s="265">
        <v>43515</v>
      </c>
      <c r="N55" s="139"/>
      <c r="O55" s="137"/>
      <c r="P55" s="3"/>
      <c r="Q55" s="135"/>
      <c r="R55" s="3"/>
      <c r="S55" s="3"/>
      <c r="T55" s="136"/>
      <c r="U55" s="69">
        <f t="shared" si="1"/>
        <v>0</v>
      </c>
      <c r="V55" s="116"/>
      <c r="W55" s="118"/>
      <c r="X55" s="14">
        <v>10</v>
      </c>
      <c r="Y55" s="14">
        <v>0</v>
      </c>
      <c r="Z55" s="77"/>
      <c r="AA55" s="16"/>
      <c r="AB55" s="16"/>
      <c r="AC55" s="16"/>
      <c r="AD55" s="78"/>
    </row>
    <row r="56" spans="1:30" ht="12.75" customHeight="1" x14ac:dyDescent="0.2">
      <c r="A56" s="252">
        <v>43516</v>
      </c>
      <c r="B56" s="3"/>
      <c r="C56" s="3"/>
      <c r="D56" s="135"/>
      <c r="E56" s="3">
        <v>2</v>
      </c>
      <c r="F56" s="3">
        <v>6</v>
      </c>
      <c r="G56" s="135">
        <v>0.5</v>
      </c>
      <c r="H56" s="61">
        <f t="shared" si="0"/>
        <v>50.934999999999995</v>
      </c>
      <c r="I56" s="17">
        <f t="shared" si="2"/>
        <v>0</v>
      </c>
      <c r="J56" s="111"/>
      <c r="K56" s="111"/>
      <c r="L56" s="114" t="s">
        <v>111</v>
      </c>
      <c r="M56" s="265">
        <v>43516</v>
      </c>
      <c r="N56" s="139"/>
      <c r="O56" s="137"/>
      <c r="P56" s="3"/>
      <c r="Q56" s="135"/>
      <c r="R56" s="3"/>
      <c r="S56" s="3"/>
      <c r="T56" s="136"/>
      <c r="U56" s="69">
        <f t="shared" si="1"/>
        <v>0</v>
      </c>
      <c r="V56" s="116"/>
      <c r="W56" s="118"/>
      <c r="X56" s="14"/>
      <c r="Y56" s="14"/>
      <c r="Z56" s="77"/>
      <c r="AA56" s="16"/>
      <c r="AB56" s="16"/>
      <c r="AC56" s="16"/>
      <c r="AD56" s="78"/>
    </row>
    <row r="57" spans="1:30" x14ac:dyDescent="0.2">
      <c r="A57" s="252">
        <v>43517</v>
      </c>
      <c r="B57" s="3"/>
      <c r="C57" s="3"/>
      <c r="D57" s="135"/>
      <c r="E57" s="3">
        <v>2</v>
      </c>
      <c r="F57" s="3">
        <v>6</v>
      </c>
      <c r="G57" s="135">
        <v>0.5</v>
      </c>
      <c r="H57" s="61">
        <f t="shared" si="0"/>
        <v>50.934999999999995</v>
      </c>
      <c r="I57" s="17">
        <f t="shared" si="2"/>
        <v>0</v>
      </c>
      <c r="J57" s="111"/>
      <c r="K57" s="111"/>
      <c r="L57" s="114" t="s">
        <v>111</v>
      </c>
      <c r="M57" s="265">
        <v>43517</v>
      </c>
      <c r="N57" s="139"/>
      <c r="O57" s="137"/>
      <c r="P57" s="3"/>
      <c r="Q57" s="135"/>
      <c r="R57" s="3"/>
      <c r="S57" s="3"/>
      <c r="T57" s="136"/>
      <c r="U57" s="69">
        <f t="shared" si="1"/>
        <v>0</v>
      </c>
      <c r="V57" s="116"/>
      <c r="W57" s="118"/>
      <c r="X57" s="14"/>
      <c r="Y57" s="14"/>
      <c r="Z57" s="77"/>
      <c r="AA57" s="16"/>
      <c r="AB57" s="16"/>
      <c r="AC57" s="16"/>
      <c r="AD57" s="78"/>
    </row>
    <row r="58" spans="1:30" x14ac:dyDescent="0.2">
      <c r="A58" s="252">
        <v>43518</v>
      </c>
      <c r="B58" s="3"/>
      <c r="C58" s="3"/>
      <c r="D58" s="135"/>
      <c r="E58" s="3">
        <v>2</v>
      </c>
      <c r="F58" s="3">
        <v>8</v>
      </c>
      <c r="G58" s="135"/>
      <c r="H58" s="61">
        <f t="shared" si="0"/>
        <v>53.44</v>
      </c>
      <c r="I58" s="17">
        <f t="shared" si="2"/>
        <v>2.5050000000000026</v>
      </c>
      <c r="J58" s="111">
        <v>6</v>
      </c>
      <c r="K58" s="111">
        <v>24</v>
      </c>
      <c r="L58" s="282" t="s">
        <v>112</v>
      </c>
      <c r="M58" s="265">
        <v>43518</v>
      </c>
      <c r="N58" s="139"/>
      <c r="O58" s="137"/>
      <c r="P58" s="3"/>
      <c r="Q58" s="135"/>
      <c r="R58" s="3"/>
      <c r="S58" s="3"/>
      <c r="T58" s="136"/>
      <c r="U58" s="69">
        <f t="shared" si="1"/>
        <v>0</v>
      </c>
      <c r="V58" s="116"/>
      <c r="W58" s="118"/>
      <c r="X58" s="14">
        <v>10</v>
      </c>
      <c r="Y58" s="14">
        <v>0</v>
      </c>
      <c r="Z58" s="77"/>
      <c r="AA58" s="16"/>
      <c r="AB58" s="16"/>
      <c r="AC58" s="16"/>
      <c r="AD58" s="78"/>
    </row>
    <row r="59" spans="1:30" ht="12.75" customHeight="1" x14ac:dyDescent="0.2">
      <c r="A59" s="252">
        <v>43519</v>
      </c>
      <c r="B59" s="3"/>
      <c r="C59" s="3"/>
      <c r="D59" s="135"/>
      <c r="E59" s="3">
        <v>2</v>
      </c>
      <c r="F59" s="3">
        <v>8</v>
      </c>
      <c r="G59" s="135"/>
      <c r="H59" s="61">
        <f t="shared" si="0"/>
        <v>53.44</v>
      </c>
      <c r="I59" s="17">
        <f t="shared" si="2"/>
        <v>0</v>
      </c>
      <c r="J59" s="111"/>
      <c r="K59" s="111"/>
      <c r="L59" s="272" t="s">
        <v>111</v>
      </c>
      <c r="M59" s="265">
        <v>43519</v>
      </c>
      <c r="N59" s="139"/>
      <c r="O59" s="137"/>
      <c r="P59" s="3"/>
      <c r="Q59" s="135"/>
      <c r="R59" s="3"/>
      <c r="S59" s="3"/>
      <c r="T59" s="136"/>
      <c r="U59" s="69">
        <f t="shared" si="1"/>
        <v>0</v>
      </c>
      <c r="V59" s="116"/>
      <c r="W59" s="118"/>
      <c r="X59" s="14"/>
      <c r="Y59" s="14"/>
      <c r="Z59" s="77"/>
      <c r="AA59" s="16"/>
      <c r="AB59" s="16"/>
      <c r="AC59" s="16"/>
      <c r="AD59" s="78"/>
    </row>
    <row r="60" spans="1:30" x14ac:dyDescent="0.2">
      <c r="A60" s="252">
        <v>43520</v>
      </c>
      <c r="B60" s="3"/>
      <c r="C60" s="3"/>
      <c r="D60" s="135"/>
      <c r="E60" s="3">
        <v>2</v>
      </c>
      <c r="F60" s="3">
        <v>8</v>
      </c>
      <c r="G60" s="135"/>
      <c r="H60" s="61">
        <f t="shared" si="0"/>
        <v>53.44</v>
      </c>
      <c r="I60" s="17">
        <f t="shared" si="2"/>
        <v>0</v>
      </c>
      <c r="J60" s="111"/>
      <c r="K60" s="111"/>
      <c r="L60" s="114" t="s">
        <v>111</v>
      </c>
      <c r="M60" s="265">
        <v>43520</v>
      </c>
      <c r="N60" s="139"/>
      <c r="O60" s="137"/>
      <c r="P60" s="3"/>
      <c r="Q60" s="135"/>
      <c r="R60" s="3"/>
      <c r="S60" s="3"/>
      <c r="T60" s="136"/>
      <c r="U60" s="69">
        <f t="shared" si="1"/>
        <v>0</v>
      </c>
      <c r="V60" s="116"/>
      <c r="W60" s="118"/>
      <c r="X60" s="14"/>
      <c r="Y60" s="14"/>
      <c r="Z60" s="77"/>
      <c r="AA60" s="16"/>
      <c r="AB60" s="16"/>
      <c r="AC60" s="16"/>
      <c r="AD60" s="78"/>
    </row>
    <row r="61" spans="1:30" x14ac:dyDescent="0.2">
      <c r="A61" s="252">
        <v>43521</v>
      </c>
      <c r="B61" s="3"/>
      <c r="C61" s="3"/>
      <c r="D61" s="135"/>
      <c r="E61" s="3">
        <v>2</v>
      </c>
      <c r="F61" s="3">
        <v>8</v>
      </c>
      <c r="G61" s="135"/>
      <c r="H61" s="61">
        <f t="shared" si="0"/>
        <v>53.44</v>
      </c>
      <c r="I61" s="17">
        <f t="shared" si="2"/>
        <v>0</v>
      </c>
      <c r="J61" s="111"/>
      <c r="K61" s="111"/>
      <c r="L61" s="114" t="s">
        <v>111</v>
      </c>
      <c r="M61" s="265">
        <v>43521</v>
      </c>
      <c r="N61" s="139"/>
      <c r="O61" s="137"/>
      <c r="P61" s="3"/>
      <c r="Q61" s="135"/>
      <c r="R61" s="3"/>
      <c r="S61" s="3"/>
      <c r="T61" s="136"/>
      <c r="U61" s="69">
        <f t="shared" si="1"/>
        <v>0</v>
      </c>
      <c r="V61" s="116"/>
      <c r="W61" s="118"/>
      <c r="X61" s="14"/>
      <c r="Y61" s="14"/>
      <c r="Z61" s="77"/>
      <c r="AA61" s="16"/>
      <c r="AB61" s="16"/>
      <c r="AC61" s="16"/>
      <c r="AD61" s="78"/>
    </row>
    <row r="62" spans="1:30" ht="12.75" customHeight="1" x14ac:dyDescent="0.2">
      <c r="A62" s="252">
        <v>43522</v>
      </c>
      <c r="B62" s="3"/>
      <c r="C62" s="3"/>
      <c r="D62" s="135"/>
      <c r="E62" s="3">
        <v>2</v>
      </c>
      <c r="F62" s="3">
        <v>10</v>
      </c>
      <c r="G62" s="135"/>
      <c r="H62" s="61">
        <f t="shared" si="0"/>
        <v>56.78</v>
      </c>
      <c r="I62" s="17">
        <f t="shared" si="2"/>
        <v>3.3400000000000034</v>
      </c>
      <c r="J62" s="111">
        <v>10</v>
      </c>
      <c r="K62" s="111">
        <v>24</v>
      </c>
      <c r="L62" s="114" t="s">
        <v>112</v>
      </c>
      <c r="M62" s="265">
        <v>43522</v>
      </c>
      <c r="N62" s="139"/>
      <c r="O62" s="137"/>
      <c r="P62" s="3"/>
      <c r="Q62" s="135"/>
      <c r="R62" s="3"/>
      <c r="S62" s="3"/>
      <c r="T62" s="136"/>
      <c r="U62" s="69">
        <f t="shared" si="1"/>
        <v>0</v>
      </c>
      <c r="V62" s="116"/>
      <c r="W62" s="118"/>
      <c r="X62" s="14">
        <v>10</v>
      </c>
      <c r="Y62" s="14">
        <v>0</v>
      </c>
      <c r="Z62" s="77"/>
      <c r="AA62" s="16"/>
      <c r="AB62" s="16"/>
      <c r="AC62" s="16"/>
      <c r="AD62" s="78"/>
    </row>
    <row r="63" spans="1:30" x14ac:dyDescent="0.2">
      <c r="A63" s="252">
        <v>43523</v>
      </c>
      <c r="B63" s="3"/>
      <c r="C63" s="3"/>
      <c r="D63" s="135"/>
      <c r="E63" s="3">
        <v>2</v>
      </c>
      <c r="F63" s="3">
        <v>10</v>
      </c>
      <c r="G63" s="135"/>
      <c r="H63" s="61">
        <f t="shared" si="0"/>
        <v>56.78</v>
      </c>
      <c r="I63" s="17">
        <f t="shared" si="2"/>
        <v>0</v>
      </c>
      <c r="J63" s="111"/>
      <c r="K63" s="111"/>
      <c r="L63" s="114" t="s">
        <v>111</v>
      </c>
      <c r="M63" s="265">
        <v>43523</v>
      </c>
      <c r="N63" s="139"/>
      <c r="O63" s="137"/>
      <c r="P63" s="3"/>
      <c r="Q63" s="135"/>
      <c r="R63" s="3"/>
      <c r="S63" s="3"/>
      <c r="T63" s="136"/>
      <c r="U63" s="69">
        <f t="shared" si="1"/>
        <v>0</v>
      </c>
      <c r="V63" s="116"/>
      <c r="W63" s="118"/>
      <c r="X63" s="14"/>
      <c r="Y63" s="14"/>
      <c r="Z63" s="77"/>
      <c r="AA63" s="16"/>
      <c r="AB63" s="16"/>
      <c r="AC63" s="16"/>
      <c r="AD63" s="78"/>
    </row>
    <row r="64" spans="1:30" ht="13.5" thickBot="1" x14ac:dyDescent="0.25">
      <c r="A64" s="252">
        <v>43524</v>
      </c>
      <c r="B64" s="3"/>
      <c r="C64" s="3"/>
      <c r="D64" s="135"/>
      <c r="E64" s="3">
        <v>2</v>
      </c>
      <c r="F64" s="3">
        <v>10</v>
      </c>
      <c r="G64" s="135"/>
      <c r="H64" s="127">
        <f t="shared" si="0"/>
        <v>56.78</v>
      </c>
      <c r="I64" s="17">
        <f t="shared" si="2"/>
        <v>0</v>
      </c>
      <c r="J64" s="111"/>
      <c r="K64" s="111"/>
      <c r="L64" s="114" t="s">
        <v>111</v>
      </c>
      <c r="M64" s="265">
        <v>43524</v>
      </c>
      <c r="N64" s="139"/>
      <c r="O64" s="137"/>
      <c r="P64" s="3"/>
      <c r="Q64" s="135"/>
      <c r="R64" s="3"/>
      <c r="S64" s="3"/>
      <c r="T64" s="136"/>
      <c r="U64" s="69">
        <f t="shared" si="1"/>
        <v>0</v>
      </c>
      <c r="V64" s="116"/>
      <c r="W64" s="118"/>
      <c r="X64" s="14"/>
      <c r="Y64" s="14"/>
      <c r="Z64" s="77"/>
      <c r="AA64" s="16"/>
      <c r="AB64" s="16"/>
      <c r="AC64" s="16"/>
      <c r="AD64" s="78"/>
    </row>
    <row r="65" spans="1:30" ht="12.75" customHeight="1" x14ac:dyDescent="0.2">
      <c r="A65" s="252">
        <v>43525</v>
      </c>
      <c r="B65" s="280"/>
      <c r="C65" s="280"/>
      <c r="D65" s="281"/>
      <c r="E65" s="3">
        <v>2</v>
      </c>
      <c r="F65" s="165">
        <v>11</v>
      </c>
      <c r="G65" s="285">
        <v>0.5</v>
      </c>
      <c r="H65" s="291">
        <f t="shared" si="0"/>
        <v>59.284999999999997</v>
      </c>
      <c r="I65" s="17">
        <f>H65-H64+U64</f>
        <v>2.5049999999999955</v>
      </c>
      <c r="J65" s="268">
        <v>6</v>
      </c>
      <c r="K65" s="268">
        <v>24</v>
      </c>
      <c r="L65" s="282" t="s">
        <v>112</v>
      </c>
      <c r="M65" s="265">
        <v>43525</v>
      </c>
      <c r="N65" s="283"/>
      <c r="O65" s="284"/>
      <c r="P65" s="280"/>
      <c r="Q65" s="281"/>
      <c r="R65" s="280"/>
      <c r="S65" s="280"/>
      <c r="T65" s="285"/>
      <c r="U65" s="286">
        <f t="shared" si="1"/>
        <v>0</v>
      </c>
      <c r="V65" s="287"/>
      <c r="W65" s="119"/>
      <c r="X65" s="356">
        <v>10</v>
      </c>
      <c r="Y65" s="357">
        <v>0</v>
      </c>
      <c r="Z65" s="289"/>
      <c r="AA65" s="216"/>
      <c r="AB65" s="216"/>
      <c r="AC65" s="216"/>
      <c r="AD65" s="290"/>
    </row>
    <row r="66" spans="1:30" x14ac:dyDescent="0.2">
      <c r="A66" s="252">
        <v>43526</v>
      </c>
      <c r="B66" s="91"/>
      <c r="C66" s="91"/>
      <c r="D66" s="270"/>
      <c r="E66" s="162">
        <v>2</v>
      </c>
      <c r="F66" s="162">
        <v>11</v>
      </c>
      <c r="G66" s="285">
        <v>0.5</v>
      </c>
      <c r="H66" s="60">
        <f t="shared" si="0"/>
        <v>59.284999999999997</v>
      </c>
      <c r="I66" s="17">
        <f t="shared" si="2"/>
        <v>0</v>
      </c>
      <c r="J66" s="245"/>
      <c r="K66" s="111"/>
      <c r="L66" s="272" t="s">
        <v>111</v>
      </c>
      <c r="M66" s="265">
        <v>43526</v>
      </c>
      <c r="N66" s="273"/>
      <c r="O66" s="274"/>
      <c r="P66" s="91"/>
      <c r="Q66" s="270"/>
      <c r="R66" s="91"/>
      <c r="S66" s="91"/>
      <c r="T66" s="271"/>
      <c r="U66" s="210">
        <f t="shared" si="1"/>
        <v>0</v>
      </c>
      <c r="V66" s="275"/>
      <c r="W66" s="276"/>
      <c r="X66" s="205"/>
      <c r="Y66" s="205"/>
      <c r="Z66" s="277"/>
      <c r="AA66" s="278"/>
      <c r="AB66" s="278"/>
      <c r="AC66" s="278"/>
      <c r="AD66" s="279"/>
    </row>
    <row r="67" spans="1:30" x14ac:dyDescent="0.2">
      <c r="A67" s="252">
        <v>43527</v>
      </c>
      <c r="B67" s="3"/>
      <c r="C67" s="3"/>
      <c r="D67" s="135"/>
      <c r="E67" s="3">
        <v>2</v>
      </c>
      <c r="F67" s="3">
        <v>11</v>
      </c>
      <c r="G67" s="285">
        <v>0.5</v>
      </c>
      <c r="H67" s="61">
        <f t="shared" si="0"/>
        <v>59.284999999999997</v>
      </c>
      <c r="I67" s="17">
        <f t="shared" si="2"/>
        <v>0</v>
      </c>
      <c r="J67" s="111"/>
      <c r="K67" s="111"/>
      <c r="L67" s="114" t="s">
        <v>111</v>
      </c>
      <c r="M67" s="265">
        <v>43527</v>
      </c>
      <c r="N67" s="139"/>
      <c r="O67" s="137"/>
      <c r="P67" s="3"/>
      <c r="Q67" s="135"/>
      <c r="R67" s="3"/>
      <c r="S67" s="3"/>
      <c r="T67" s="136"/>
      <c r="U67" s="69">
        <f t="shared" si="1"/>
        <v>0</v>
      </c>
      <c r="V67" s="116"/>
      <c r="W67" s="118"/>
      <c r="X67" s="14"/>
      <c r="Y67" s="14"/>
      <c r="Z67" s="77"/>
      <c r="AA67" s="16"/>
      <c r="AB67" s="16"/>
      <c r="AC67" s="16"/>
      <c r="AD67" s="78"/>
    </row>
    <row r="68" spans="1:30" ht="12.75" customHeight="1" x14ac:dyDescent="0.2">
      <c r="A68" s="252">
        <v>43528</v>
      </c>
      <c r="B68" s="3"/>
      <c r="C68" s="3"/>
      <c r="D68" s="135"/>
      <c r="E68" s="3">
        <v>2</v>
      </c>
      <c r="F68" s="3">
        <v>11</v>
      </c>
      <c r="G68" s="285">
        <v>0.5</v>
      </c>
      <c r="H68" s="61">
        <f t="shared" si="0"/>
        <v>59.284999999999997</v>
      </c>
      <c r="I68" s="17">
        <f t="shared" si="2"/>
        <v>0</v>
      </c>
      <c r="J68" s="111"/>
      <c r="K68" s="111"/>
      <c r="L68" s="114" t="s">
        <v>111</v>
      </c>
      <c r="M68" s="265">
        <v>43528</v>
      </c>
      <c r="N68" s="139"/>
      <c r="O68" s="137"/>
      <c r="P68" s="3"/>
      <c r="Q68" s="135"/>
      <c r="R68" s="3"/>
      <c r="S68" s="3"/>
      <c r="T68" s="136"/>
      <c r="U68" s="69">
        <f t="shared" si="1"/>
        <v>0</v>
      </c>
      <c r="V68" s="116"/>
      <c r="W68" s="118"/>
      <c r="X68" s="14"/>
      <c r="Y68" s="14"/>
      <c r="Z68" s="77"/>
      <c r="AA68" s="16"/>
      <c r="AB68" s="16"/>
      <c r="AC68" s="16"/>
      <c r="AD68" s="78"/>
    </row>
    <row r="69" spans="1:30" x14ac:dyDescent="0.2">
      <c r="A69" s="252">
        <v>43529</v>
      </c>
      <c r="B69" s="3"/>
      <c r="C69" s="3"/>
      <c r="D69" s="135"/>
      <c r="E69" s="3">
        <v>3</v>
      </c>
      <c r="F69" s="3">
        <v>1</v>
      </c>
      <c r="G69" s="285">
        <v>0.5</v>
      </c>
      <c r="H69" s="61">
        <f t="shared" si="0"/>
        <v>62.625</v>
      </c>
      <c r="I69" s="17">
        <f t="shared" si="2"/>
        <v>3.3400000000000034</v>
      </c>
      <c r="J69" s="111">
        <v>10</v>
      </c>
      <c r="K69" s="111">
        <v>24</v>
      </c>
      <c r="L69" s="114" t="s">
        <v>112</v>
      </c>
      <c r="M69" s="265">
        <v>43529</v>
      </c>
      <c r="N69" s="139"/>
      <c r="O69" s="137"/>
      <c r="P69" s="3"/>
      <c r="Q69" s="135"/>
      <c r="R69" s="3"/>
      <c r="S69" s="3"/>
      <c r="T69" s="136"/>
      <c r="U69" s="69">
        <f t="shared" si="1"/>
        <v>0</v>
      </c>
      <c r="V69" s="116"/>
      <c r="W69" s="118"/>
      <c r="X69" s="14">
        <v>10</v>
      </c>
      <c r="Y69" s="14">
        <v>0</v>
      </c>
      <c r="Z69" s="77"/>
      <c r="AA69" s="16"/>
      <c r="AB69" s="16"/>
      <c r="AC69" s="16"/>
      <c r="AD69" s="78"/>
    </row>
    <row r="70" spans="1:30" x14ac:dyDescent="0.2">
      <c r="A70" s="252">
        <v>43530</v>
      </c>
      <c r="B70" s="3"/>
      <c r="C70" s="3"/>
      <c r="D70" s="135"/>
      <c r="E70" s="3">
        <v>3</v>
      </c>
      <c r="F70" s="3">
        <v>1</v>
      </c>
      <c r="G70" s="285">
        <v>0.5</v>
      </c>
      <c r="H70" s="61">
        <f t="shared" si="0"/>
        <v>62.625</v>
      </c>
      <c r="I70" s="17">
        <f t="shared" si="2"/>
        <v>0</v>
      </c>
      <c r="J70" s="111"/>
      <c r="K70" s="111"/>
      <c r="L70" s="114" t="s">
        <v>111</v>
      </c>
      <c r="M70" s="265">
        <v>43530</v>
      </c>
      <c r="N70" s="139"/>
      <c r="O70" s="137"/>
      <c r="P70" s="3"/>
      <c r="Q70" s="135"/>
      <c r="R70" s="3"/>
      <c r="S70" s="3"/>
      <c r="T70" s="136"/>
      <c r="U70" s="69">
        <f t="shared" si="1"/>
        <v>0</v>
      </c>
      <c r="V70" s="116"/>
      <c r="W70" s="118"/>
      <c r="X70" s="14"/>
      <c r="Y70" s="14"/>
      <c r="Z70" s="77"/>
      <c r="AA70" s="16"/>
      <c r="AB70" s="16"/>
      <c r="AC70" s="16"/>
      <c r="AD70" s="78"/>
    </row>
    <row r="71" spans="1:30" ht="12.75" customHeight="1" x14ac:dyDescent="0.2">
      <c r="A71" s="252">
        <v>43531</v>
      </c>
      <c r="B71" s="3"/>
      <c r="C71" s="3"/>
      <c r="D71" s="135"/>
      <c r="E71" s="3">
        <v>3</v>
      </c>
      <c r="F71" s="3">
        <v>1</v>
      </c>
      <c r="G71" s="285">
        <v>0.5</v>
      </c>
      <c r="H71" s="61">
        <f t="shared" si="0"/>
        <v>62.625</v>
      </c>
      <c r="I71" s="17">
        <f t="shared" si="2"/>
        <v>0</v>
      </c>
      <c r="J71" s="111"/>
      <c r="K71" s="111"/>
      <c r="L71" s="114" t="s">
        <v>111</v>
      </c>
      <c r="M71" s="265">
        <v>43531</v>
      </c>
      <c r="N71" s="139"/>
      <c r="O71" s="137"/>
      <c r="P71" s="3"/>
      <c r="Q71" s="135"/>
      <c r="R71" s="3"/>
      <c r="S71" s="3"/>
      <c r="T71" s="136"/>
      <c r="U71" s="69">
        <f t="shared" si="1"/>
        <v>0</v>
      </c>
      <c r="V71" s="116"/>
      <c r="W71" s="118"/>
      <c r="X71" s="14"/>
      <c r="Y71" s="14"/>
      <c r="Z71" s="77"/>
      <c r="AA71" s="16"/>
      <c r="AB71" s="16"/>
      <c r="AC71" s="16"/>
      <c r="AD71" s="78"/>
    </row>
    <row r="72" spans="1:30" x14ac:dyDescent="0.2">
      <c r="A72" s="252">
        <v>43532</v>
      </c>
      <c r="B72" s="3"/>
      <c r="C72" s="3"/>
      <c r="D72" s="135"/>
      <c r="E72" s="3">
        <v>3</v>
      </c>
      <c r="F72" s="3">
        <v>3</v>
      </c>
      <c r="G72" s="135"/>
      <c r="H72" s="61">
        <f t="shared" ref="H72:H135" si="3">((B72*12)+C72+D72)*1.67+((E72*12)+F72+G72)*1.67</f>
        <v>65.13</v>
      </c>
      <c r="I72" s="17">
        <f t="shared" si="2"/>
        <v>2.5049999999999955</v>
      </c>
      <c r="J72" s="111">
        <v>6</v>
      </c>
      <c r="K72" s="111">
        <v>24</v>
      </c>
      <c r="L72" s="114" t="s">
        <v>112</v>
      </c>
      <c r="M72" s="265">
        <v>43532</v>
      </c>
      <c r="N72" s="139"/>
      <c r="O72" s="137"/>
      <c r="P72" s="3"/>
      <c r="Q72" s="135"/>
      <c r="R72" s="3"/>
      <c r="S72" s="3"/>
      <c r="T72" s="136"/>
      <c r="U72" s="69">
        <f t="shared" ref="U72:U135" si="4">((O72*12)+P72+Q72)*1.67-((R72*12)+S72+T72)*1.67</f>
        <v>0</v>
      </c>
      <c r="V72" s="116"/>
      <c r="W72" s="118"/>
      <c r="X72" s="14">
        <v>10</v>
      </c>
      <c r="Y72" s="14">
        <v>0</v>
      </c>
      <c r="Z72" s="77"/>
      <c r="AA72" s="16"/>
      <c r="AB72" s="16"/>
      <c r="AC72" s="16"/>
      <c r="AD72" s="78"/>
    </row>
    <row r="73" spans="1:30" x14ac:dyDescent="0.2">
      <c r="A73" s="252">
        <v>43533</v>
      </c>
      <c r="B73" s="3"/>
      <c r="C73" s="3"/>
      <c r="D73" s="135"/>
      <c r="E73" s="3">
        <v>3</v>
      </c>
      <c r="F73" s="3">
        <v>3</v>
      </c>
      <c r="G73" s="135"/>
      <c r="H73" s="61">
        <f t="shared" si="3"/>
        <v>65.13</v>
      </c>
      <c r="I73" s="17">
        <f t="shared" si="2"/>
        <v>0</v>
      </c>
      <c r="J73" s="111"/>
      <c r="K73" s="111"/>
      <c r="L73" s="114" t="s">
        <v>111</v>
      </c>
      <c r="M73" s="265">
        <v>43533</v>
      </c>
      <c r="N73" s="139"/>
      <c r="O73" s="137"/>
      <c r="P73" s="3"/>
      <c r="Q73" s="135"/>
      <c r="R73" s="3"/>
      <c r="S73" s="3"/>
      <c r="T73" s="136"/>
      <c r="U73" s="69">
        <f t="shared" si="4"/>
        <v>0</v>
      </c>
      <c r="V73" s="116"/>
      <c r="W73" s="118"/>
      <c r="X73" s="14"/>
      <c r="Y73" s="14"/>
      <c r="Z73" s="77"/>
      <c r="AA73" s="16"/>
      <c r="AB73" s="16"/>
      <c r="AC73" s="16"/>
      <c r="AD73" s="78"/>
    </row>
    <row r="74" spans="1:30" ht="12.75" customHeight="1" x14ac:dyDescent="0.2">
      <c r="A74" s="252">
        <v>43534</v>
      </c>
      <c r="B74" s="3"/>
      <c r="C74" s="3"/>
      <c r="D74" s="135"/>
      <c r="E74" s="3">
        <v>3</v>
      </c>
      <c r="F74" s="3">
        <v>3</v>
      </c>
      <c r="G74" s="135"/>
      <c r="H74" s="61">
        <f t="shared" si="3"/>
        <v>65.13</v>
      </c>
      <c r="I74" s="17">
        <f t="shared" ref="I74:I137" si="5">H74-H73+U73</f>
        <v>0</v>
      </c>
      <c r="J74" s="111"/>
      <c r="K74" s="111"/>
      <c r="L74" s="114" t="s">
        <v>111</v>
      </c>
      <c r="M74" s="265">
        <v>43534</v>
      </c>
      <c r="N74" s="139"/>
      <c r="O74" s="137"/>
      <c r="P74" s="3"/>
      <c r="Q74" s="135"/>
      <c r="R74" s="3"/>
      <c r="S74" s="3"/>
      <c r="T74" s="136"/>
      <c r="U74" s="69">
        <f t="shared" si="4"/>
        <v>0</v>
      </c>
      <c r="V74" s="116"/>
      <c r="W74" s="118"/>
      <c r="X74" s="14"/>
      <c r="Y74" s="14"/>
      <c r="Z74" s="77"/>
      <c r="AA74" s="16"/>
      <c r="AB74" s="16"/>
      <c r="AC74" s="16"/>
      <c r="AD74" s="78"/>
    </row>
    <row r="75" spans="1:30" x14ac:dyDescent="0.2">
      <c r="A75" s="252">
        <v>43535</v>
      </c>
      <c r="B75" s="3"/>
      <c r="C75" s="3"/>
      <c r="D75" s="135"/>
      <c r="E75" s="3">
        <v>3</v>
      </c>
      <c r="F75" s="3">
        <v>3</v>
      </c>
      <c r="G75" s="135"/>
      <c r="H75" s="61">
        <f t="shared" si="3"/>
        <v>65.13</v>
      </c>
      <c r="I75" s="17">
        <f t="shared" si="5"/>
        <v>0</v>
      </c>
      <c r="J75" s="111"/>
      <c r="K75" s="111"/>
      <c r="L75" s="114" t="s">
        <v>111</v>
      </c>
      <c r="M75" s="265">
        <v>43535</v>
      </c>
      <c r="N75" s="139"/>
      <c r="O75" s="137"/>
      <c r="P75" s="3"/>
      <c r="Q75" s="135"/>
      <c r="R75" s="3"/>
      <c r="S75" s="3"/>
      <c r="T75" s="136"/>
      <c r="U75" s="69">
        <f t="shared" si="4"/>
        <v>0</v>
      </c>
      <c r="V75" s="116"/>
      <c r="W75" s="118"/>
      <c r="X75" s="14"/>
      <c r="Y75" s="14"/>
      <c r="Z75" s="77"/>
      <c r="AA75" s="16"/>
      <c r="AB75" s="16"/>
      <c r="AC75" s="16"/>
      <c r="AD75" s="78"/>
    </row>
    <row r="76" spans="1:30" x14ac:dyDescent="0.2">
      <c r="A76" s="252">
        <v>43536</v>
      </c>
      <c r="B76" s="3"/>
      <c r="C76" s="3"/>
      <c r="D76" s="135"/>
      <c r="E76" s="3">
        <v>3</v>
      </c>
      <c r="F76" s="3">
        <v>5</v>
      </c>
      <c r="G76" s="135"/>
      <c r="H76" s="61">
        <f t="shared" si="3"/>
        <v>68.47</v>
      </c>
      <c r="I76" s="17">
        <f t="shared" si="5"/>
        <v>3.3400000000000034</v>
      </c>
      <c r="J76" s="111">
        <v>10</v>
      </c>
      <c r="K76" s="111">
        <v>24</v>
      </c>
      <c r="L76" s="114" t="s">
        <v>112</v>
      </c>
      <c r="M76" s="265">
        <v>43536</v>
      </c>
      <c r="N76" s="139"/>
      <c r="O76" s="137"/>
      <c r="P76" s="3"/>
      <c r="Q76" s="135"/>
      <c r="R76" s="3"/>
      <c r="S76" s="3"/>
      <c r="T76" s="136"/>
      <c r="U76" s="69">
        <f t="shared" si="4"/>
        <v>0</v>
      </c>
      <c r="V76" s="116"/>
      <c r="W76" s="118"/>
      <c r="X76" s="14">
        <v>10</v>
      </c>
      <c r="Y76" s="14">
        <v>0</v>
      </c>
      <c r="Z76" s="77"/>
      <c r="AA76" s="16"/>
      <c r="AB76" s="16"/>
      <c r="AC76" s="16"/>
      <c r="AD76" s="78"/>
    </row>
    <row r="77" spans="1:30" ht="12.75" customHeight="1" x14ac:dyDescent="0.2">
      <c r="A77" s="252">
        <v>43537</v>
      </c>
      <c r="B77" s="3"/>
      <c r="C77" s="3"/>
      <c r="D77" s="135"/>
      <c r="E77" s="3">
        <v>3</v>
      </c>
      <c r="F77" s="3">
        <v>5</v>
      </c>
      <c r="G77" s="135"/>
      <c r="H77" s="61">
        <f t="shared" si="3"/>
        <v>68.47</v>
      </c>
      <c r="I77" s="17">
        <f t="shared" si="5"/>
        <v>0</v>
      </c>
      <c r="J77" s="111"/>
      <c r="K77" s="111"/>
      <c r="L77" s="114" t="s">
        <v>111</v>
      </c>
      <c r="M77" s="265">
        <v>43537</v>
      </c>
      <c r="N77" s="139"/>
      <c r="O77" s="137"/>
      <c r="P77" s="3"/>
      <c r="Q77" s="135"/>
      <c r="R77" s="3"/>
      <c r="S77" s="3"/>
      <c r="T77" s="136"/>
      <c r="U77" s="69">
        <f t="shared" si="4"/>
        <v>0</v>
      </c>
      <c r="V77" s="116"/>
      <c r="W77" s="118"/>
      <c r="X77" s="14"/>
      <c r="Y77" s="14"/>
      <c r="Z77" s="77"/>
      <c r="AA77" s="16"/>
      <c r="AB77" s="16"/>
      <c r="AC77" s="16"/>
      <c r="AD77" s="78"/>
    </row>
    <row r="78" spans="1:30" x14ac:dyDescent="0.2">
      <c r="A78" s="252">
        <v>43538</v>
      </c>
      <c r="B78" s="3"/>
      <c r="C78" s="3"/>
      <c r="D78" s="135"/>
      <c r="E78" s="3">
        <v>3</v>
      </c>
      <c r="F78" s="3">
        <v>5</v>
      </c>
      <c r="G78" s="135"/>
      <c r="H78" s="61">
        <f t="shared" si="3"/>
        <v>68.47</v>
      </c>
      <c r="I78" s="17">
        <f t="shared" si="5"/>
        <v>0</v>
      </c>
      <c r="J78" s="111"/>
      <c r="K78" s="111"/>
      <c r="L78" s="114" t="s">
        <v>111</v>
      </c>
      <c r="M78" s="265">
        <v>43538</v>
      </c>
      <c r="N78" s="139"/>
      <c r="O78" s="137"/>
      <c r="P78" s="3"/>
      <c r="Q78" s="135"/>
      <c r="R78" s="3"/>
      <c r="S78" s="3"/>
      <c r="T78" s="136"/>
      <c r="U78" s="69">
        <f t="shared" si="4"/>
        <v>0</v>
      </c>
      <c r="V78" s="116"/>
      <c r="W78" s="118"/>
      <c r="X78" s="14"/>
      <c r="Y78" s="14"/>
      <c r="Z78" s="77"/>
      <c r="AA78" s="16"/>
      <c r="AB78" s="16"/>
      <c r="AC78" s="16"/>
      <c r="AD78" s="78"/>
    </row>
    <row r="79" spans="1:30" x14ac:dyDescent="0.2">
      <c r="A79" s="252">
        <v>43539</v>
      </c>
      <c r="B79" s="3"/>
      <c r="C79" s="3"/>
      <c r="D79" s="135"/>
      <c r="E79" s="3">
        <v>3</v>
      </c>
      <c r="F79" s="3">
        <v>6</v>
      </c>
      <c r="G79" s="135">
        <v>0.5</v>
      </c>
      <c r="H79" s="61">
        <f t="shared" si="3"/>
        <v>70.974999999999994</v>
      </c>
      <c r="I79" s="17">
        <f t="shared" si="5"/>
        <v>2.5049999999999955</v>
      </c>
      <c r="J79" s="111">
        <v>6</v>
      </c>
      <c r="K79" s="111">
        <v>24</v>
      </c>
      <c r="L79" s="114" t="s">
        <v>112</v>
      </c>
      <c r="M79" s="265">
        <v>43539</v>
      </c>
      <c r="N79" s="139"/>
      <c r="O79" s="137"/>
      <c r="P79" s="3"/>
      <c r="Q79" s="135"/>
      <c r="R79" s="3"/>
      <c r="S79" s="3"/>
      <c r="T79" s="136"/>
      <c r="U79" s="69">
        <f t="shared" si="4"/>
        <v>0</v>
      </c>
      <c r="V79" s="116"/>
      <c r="W79" s="118"/>
      <c r="X79" s="14">
        <v>10</v>
      </c>
      <c r="Y79" s="14">
        <v>0</v>
      </c>
      <c r="Z79" s="77"/>
      <c r="AA79" s="16"/>
      <c r="AB79" s="16"/>
      <c r="AC79" s="16"/>
      <c r="AD79" s="78"/>
    </row>
    <row r="80" spans="1:30" ht="12.75" customHeight="1" x14ac:dyDescent="0.2">
      <c r="A80" s="252">
        <v>43540</v>
      </c>
      <c r="B80" s="3"/>
      <c r="C80" s="3"/>
      <c r="D80" s="135"/>
      <c r="E80" s="3">
        <v>3</v>
      </c>
      <c r="F80" s="3">
        <v>6</v>
      </c>
      <c r="G80" s="135">
        <v>0.5</v>
      </c>
      <c r="H80" s="61">
        <f t="shared" si="3"/>
        <v>70.974999999999994</v>
      </c>
      <c r="I80" s="17">
        <f t="shared" si="5"/>
        <v>0</v>
      </c>
      <c r="J80" s="111"/>
      <c r="K80" s="111"/>
      <c r="L80" s="114" t="s">
        <v>111</v>
      </c>
      <c r="M80" s="265">
        <v>43540</v>
      </c>
      <c r="N80" s="139"/>
      <c r="O80" s="137"/>
      <c r="P80" s="3"/>
      <c r="Q80" s="135"/>
      <c r="R80" s="3"/>
      <c r="S80" s="3"/>
      <c r="T80" s="136"/>
      <c r="U80" s="69">
        <f t="shared" si="4"/>
        <v>0</v>
      </c>
      <c r="V80" s="116"/>
      <c r="W80" s="118"/>
      <c r="X80" s="14"/>
      <c r="Y80" s="14"/>
      <c r="Z80" s="77"/>
      <c r="AA80" s="16"/>
      <c r="AB80" s="16"/>
      <c r="AC80" s="16"/>
      <c r="AD80" s="78"/>
    </row>
    <row r="81" spans="1:30" x14ac:dyDescent="0.2">
      <c r="A81" s="252">
        <v>43541</v>
      </c>
      <c r="B81" s="3"/>
      <c r="C81" s="3"/>
      <c r="D81" s="135"/>
      <c r="E81" s="3">
        <v>3</v>
      </c>
      <c r="F81" s="3">
        <v>6</v>
      </c>
      <c r="G81" s="135">
        <v>0.5</v>
      </c>
      <c r="H81" s="61">
        <f t="shared" si="3"/>
        <v>70.974999999999994</v>
      </c>
      <c r="I81" s="17">
        <f t="shared" si="5"/>
        <v>0</v>
      </c>
      <c r="J81" s="111"/>
      <c r="K81" s="111"/>
      <c r="L81" s="114" t="s">
        <v>111</v>
      </c>
      <c r="M81" s="265">
        <v>43541</v>
      </c>
      <c r="N81" s="139"/>
      <c r="O81" s="137"/>
      <c r="P81" s="3"/>
      <c r="Q81" s="135"/>
      <c r="R81" s="3"/>
      <c r="S81" s="3"/>
      <c r="T81" s="136"/>
      <c r="U81" s="69">
        <f t="shared" si="4"/>
        <v>0</v>
      </c>
      <c r="V81" s="116"/>
      <c r="W81" s="118"/>
      <c r="X81" s="14"/>
      <c r="Y81" s="14"/>
      <c r="Z81" s="77"/>
      <c r="AA81" s="16"/>
      <c r="AB81" s="16"/>
      <c r="AC81" s="16"/>
      <c r="AD81" s="78"/>
    </row>
    <row r="82" spans="1:30" x14ac:dyDescent="0.2">
      <c r="A82" s="252">
        <v>43542</v>
      </c>
      <c r="B82" s="3"/>
      <c r="C82" s="3"/>
      <c r="D82" s="135"/>
      <c r="E82" s="3">
        <v>3</v>
      </c>
      <c r="F82" s="3">
        <v>6</v>
      </c>
      <c r="G82" s="135">
        <v>0.5</v>
      </c>
      <c r="H82" s="61">
        <f t="shared" si="3"/>
        <v>70.974999999999994</v>
      </c>
      <c r="I82" s="17">
        <f t="shared" si="5"/>
        <v>0</v>
      </c>
      <c r="J82" s="111"/>
      <c r="K82" s="111"/>
      <c r="L82" s="114" t="s">
        <v>111</v>
      </c>
      <c r="M82" s="265">
        <v>43542</v>
      </c>
      <c r="N82" s="139"/>
      <c r="O82" s="137"/>
      <c r="P82" s="3"/>
      <c r="Q82" s="135"/>
      <c r="R82" s="3"/>
      <c r="S82" s="3"/>
      <c r="T82" s="136"/>
      <c r="U82" s="69">
        <f t="shared" si="4"/>
        <v>0</v>
      </c>
      <c r="V82" s="116"/>
      <c r="W82" s="118"/>
      <c r="X82" s="14"/>
      <c r="Y82" s="14"/>
      <c r="Z82" s="77"/>
      <c r="AA82" s="16"/>
      <c r="AB82" s="16"/>
      <c r="AC82" s="16"/>
      <c r="AD82" s="78"/>
    </row>
    <row r="83" spans="1:30" ht="12.75" customHeight="1" x14ac:dyDescent="0.2">
      <c r="A83" s="252">
        <v>43543</v>
      </c>
      <c r="B83" s="3"/>
      <c r="C83" s="3"/>
      <c r="D83" s="135"/>
      <c r="E83" s="3">
        <v>3</v>
      </c>
      <c r="F83" s="3">
        <v>8</v>
      </c>
      <c r="G83" s="135">
        <v>0.5</v>
      </c>
      <c r="H83" s="61">
        <f t="shared" si="3"/>
        <v>74.314999999999998</v>
      </c>
      <c r="I83" s="17">
        <f t="shared" si="5"/>
        <v>3.3400000000000034</v>
      </c>
      <c r="J83" s="111">
        <v>10</v>
      </c>
      <c r="K83" s="111">
        <v>24</v>
      </c>
      <c r="L83" s="114" t="s">
        <v>112</v>
      </c>
      <c r="M83" s="265">
        <v>43543</v>
      </c>
      <c r="N83" s="139"/>
      <c r="O83" s="137"/>
      <c r="P83" s="3"/>
      <c r="Q83" s="135"/>
      <c r="R83" s="3"/>
      <c r="S83" s="3"/>
      <c r="T83" s="136"/>
      <c r="U83" s="69">
        <f t="shared" si="4"/>
        <v>0</v>
      </c>
      <c r="V83" s="116"/>
      <c r="W83" s="118"/>
      <c r="X83" s="14">
        <v>10</v>
      </c>
      <c r="Y83" s="14">
        <v>0</v>
      </c>
      <c r="Z83" s="77"/>
      <c r="AA83" s="16"/>
      <c r="AB83" s="16"/>
      <c r="AC83" s="16"/>
      <c r="AD83" s="78"/>
    </row>
    <row r="84" spans="1:30" x14ac:dyDescent="0.2">
      <c r="A84" s="252">
        <v>43544</v>
      </c>
      <c r="B84" s="3"/>
      <c r="C84" s="3"/>
      <c r="D84" s="135"/>
      <c r="E84" s="3">
        <v>3</v>
      </c>
      <c r="F84" s="3">
        <v>8</v>
      </c>
      <c r="G84" s="135">
        <v>0.5</v>
      </c>
      <c r="H84" s="61">
        <f t="shared" si="3"/>
        <v>74.314999999999998</v>
      </c>
      <c r="I84" s="17">
        <f t="shared" si="5"/>
        <v>0</v>
      </c>
      <c r="J84" s="111"/>
      <c r="K84" s="111"/>
      <c r="L84" s="114" t="s">
        <v>111</v>
      </c>
      <c r="M84" s="265">
        <v>43544</v>
      </c>
      <c r="N84" s="139"/>
      <c r="O84" s="137"/>
      <c r="P84" s="3"/>
      <c r="Q84" s="135"/>
      <c r="R84" s="3"/>
      <c r="S84" s="3"/>
      <c r="T84" s="136"/>
      <c r="U84" s="69">
        <f t="shared" si="4"/>
        <v>0</v>
      </c>
      <c r="V84" s="116"/>
      <c r="W84" s="118"/>
      <c r="X84" s="14"/>
      <c r="Y84" s="14"/>
      <c r="Z84" s="77"/>
      <c r="AA84" s="16"/>
      <c r="AB84" s="16"/>
      <c r="AC84" s="16"/>
      <c r="AD84" s="78"/>
    </row>
    <row r="85" spans="1:30" x14ac:dyDescent="0.2">
      <c r="A85" s="252">
        <v>43545</v>
      </c>
      <c r="B85" s="3"/>
      <c r="C85" s="3"/>
      <c r="D85" s="135"/>
      <c r="E85" s="3">
        <v>3</v>
      </c>
      <c r="F85" s="3">
        <v>8</v>
      </c>
      <c r="G85" s="135">
        <v>0.5</v>
      </c>
      <c r="H85" s="61">
        <f t="shared" si="3"/>
        <v>74.314999999999998</v>
      </c>
      <c r="I85" s="17">
        <f t="shared" si="5"/>
        <v>0</v>
      </c>
      <c r="J85" s="111"/>
      <c r="K85" s="111"/>
      <c r="L85" s="114" t="s">
        <v>111</v>
      </c>
      <c r="M85" s="265">
        <v>43545</v>
      </c>
      <c r="N85" s="139"/>
      <c r="O85" s="137"/>
      <c r="P85" s="3"/>
      <c r="Q85" s="135"/>
      <c r="R85" s="3"/>
      <c r="S85" s="3"/>
      <c r="T85" s="136"/>
      <c r="U85" s="69">
        <f t="shared" si="4"/>
        <v>0</v>
      </c>
      <c r="V85" s="116"/>
      <c r="W85" s="118"/>
      <c r="X85" s="14"/>
      <c r="Y85" s="14"/>
      <c r="Z85" s="77"/>
      <c r="AA85" s="16"/>
      <c r="AB85" s="16"/>
      <c r="AC85" s="16"/>
      <c r="AD85" s="78"/>
    </row>
    <row r="86" spans="1:30" ht="12.75" customHeight="1" x14ac:dyDescent="0.2">
      <c r="A86" s="252">
        <v>43546</v>
      </c>
      <c r="B86" s="3"/>
      <c r="C86" s="3"/>
      <c r="D86" s="135"/>
      <c r="E86" s="3">
        <v>3</v>
      </c>
      <c r="F86" s="3">
        <v>10</v>
      </c>
      <c r="G86" s="135"/>
      <c r="H86" s="61">
        <f t="shared" si="3"/>
        <v>76.819999999999993</v>
      </c>
      <c r="I86" s="17">
        <f t="shared" si="5"/>
        <v>2.5049999999999955</v>
      </c>
      <c r="J86" s="111">
        <v>6</v>
      </c>
      <c r="K86" s="111">
        <v>24</v>
      </c>
      <c r="L86" s="114" t="s">
        <v>112</v>
      </c>
      <c r="M86" s="265">
        <v>43546</v>
      </c>
      <c r="N86" s="139"/>
      <c r="O86" s="137"/>
      <c r="P86" s="3"/>
      <c r="Q86" s="135"/>
      <c r="R86" s="3"/>
      <c r="S86" s="3"/>
      <c r="T86" s="136"/>
      <c r="U86" s="69">
        <f t="shared" si="4"/>
        <v>0</v>
      </c>
      <c r="V86" s="116"/>
      <c r="W86" s="118"/>
      <c r="X86" s="14">
        <v>10</v>
      </c>
      <c r="Y86" s="14">
        <v>0</v>
      </c>
      <c r="Z86" s="77"/>
      <c r="AA86" s="16"/>
      <c r="AB86" s="16"/>
      <c r="AC86" s="16"/>
      <c r="AD86" s="78"/>
    </row>
    <row r="87" spans="1:30" x14ac:dyDescent="0.2">
      <c r="A87" s="252">
        <v>43547</v>
      </c>
      <c r="B87" s="3"/>
      <c r="C87" s="3"/>
      <c r="D87" s="135"/>
      <c r="E87" s="3">
        <v>3</v>
      </c>
      <c r="F87" s="3">
        <v>10</v>
      </c>
      <c r="G87" s="135"/>
      <c r="H87" s="61">
        <f t="shared" si="3"/>
        <v>76.819999999999993</v>
      </c>
      <c r="I87" s="17">
        <f t="shared" si="5"/>
        <v>0</v>
      </c>
      <c r="J87" s="111"/>
      <c r="K87" s="111"/>
      <c r="L87" s="114" t="s">
        <v>111</v>
      </c>
      <c r="M87" s="265">
        <v>43547</v>
      </c>
      <c r="N87" s="139"/>
      <c r="O87" s="137"/>
      <c r="P87" s="3"/>
      <c r="Q87" s="135"/>
      <c r="R87" s="3"/>
      <c r="S87" s="3"/>
      <c r="T87" s="136"/>
      <c r="U87" s="69">
        <f t="shared" si="4"/>
        <v>0</v>
      </c>
      <c r="V87" s="116"/>
      <c r="W87" s="118"/>
      <c r="X87" s="14"/>
      <c r="Y87" s="14"/>
      <c r="Z87" s="77"/>
      <c r="AA87" s="16"/>
      <c r="AB87" s="16"/>
      <c r="AC87" s="16"/>
      <c r="AD87" s="78"/>
    </row>
    <row r="88" spans="1:30" x14ac:dyDescent="0.2">
      <c r="A88" s="252">
        <v>43548</v>
      </c>
      <c r="B88" s="3"/>
      <c r="C88" s="3"/>
      <c r="D88" s="135"/>
      <c r="E88" s="3">
        <v>3</v>
      </c>
      <c r="F88" s="3">
        <v>10</v>
      </c>
      <c r="G88" s="135"/>
      <c r="H88" s="61">
        <f t="shared" si="3"/>
        <v>76.819999999999993</v>
      </c>
      <c r="I88" s="17">
        <f t="shared" si="5"/>
        <v>0</v>
      </c>
      <c r="J88" s="111"/>
      <c r="K88" s="111"/>
      <c r="L88" s="114" t="s">
        <v>111</v>
      </c>
      <c r="M88" s="265">
        <v>43548</v>
      </c>
      <c r="N88" s="139"/>
      <c r="O88" s="137"/>
      <c r="P88" s="3"/>
      <c r="Q88" s="135"/>
      <c r="R88" s="3"/>
      <c r="S88" s="3"/>
      <c r="T88" s="136"/>
      <c r="U88" s="69">
        <f t="shared" si="4"/>
        <v>0</v>
      </c>
      <c r="V88" s="116"/>
      <c r="W88" s="118"/>
      <c r="X88" s="14"/>
      <c r="Y88" s="14"/>
      <c r="Z88" s="77"/>
      <c r="AA88" s="16"/>
      <c r="AB88" s="16"/>
      <c r="AC88" s="16"/>
      <c r="AD88" s="78"/>
    </row>
    <row r="89" spans="1:30" ht="12.75" customHeight="1" x14ac:dyDescent="0.2">
      <c r="A89" s="252">
        <v>43549</v>
      </c>
      <c r="B89" s="3"/>
      <c r="C89" s="3"/>
      <c r="D89" s="135"/>
      <c r="E89" s="3">
        <v>3</v>
      </c>
      <c r="F89" s="3">
        <v>10</v>
      </c>
      <c r="G89" s="135"/>
      <c r="H89" s="61">
        <f t="shared" si="3"/>
        <v>76.819999999999993</v>
      </c>
      <c r="I89" s="17">
        <f t="shared" si="5"/>
        <v>0</v>
      </c>
      <c r="J89" s="111"/>
      <c r="K89" s="111"/>
      <c r="L89" s="114" t="s">
        <v>111</v>
      </c>
      <c r="M89" s="265">
        <v>43549</v>
      </c>
      <c r="N89" s="139"/>
      <c r="O89" s="137"/>
      <c r="P89" s="3"/>
      <c r="Q89" s="135"/>
      <c r="R89" s="3"/>
      <c r="S89" s="3"/>
      <c r="T89" s="136"/>
      <c r="U89" s="69">
        <f t="shared" si="4"/>
        <v>0</v>
      </c>
      <c r="V89" s="116"/>
      <c r="W89" s="118"/>
      <c r="X89" s="14"/>
      <c r="Y89" s="14"/>
      <c r="Z89" s="77"/>
      <c r="AA89" s="16"/>
      <c r="AB89" s="16"/>
      <c r="AC89" s="16"/>
      <c r="AD89" s="78"/>
    </row>
    <row r="90" spans="1:30" x14ac:dyDescent="0.2">
      <c r="A90" s="252">
        <v>43550</v>
      </c>
      <c r="B90" s="3"/>
      <c r="C90" s="3"/>
      <c r="D90" s="135"/>
      <c r="E90" s="3">
        <v>4</v>
      </c>
      <c r="F90" s="3">
        <v>0</v>
      </c>
      <c r="G90" s="135"/>
      <c r="H90" s="61">
        <f t="shared" si="3"/>
        <v>80.16</v>
      </c>
      <c r="I90" s="17">
        <f t="shared" si="5"/>
        <v>3.3400000000000034</v>
      </c>
      <c r="J90" s="111">
        <v>10</v>
      </c>
      <c r="K90" s="111">
        <v>24</v>
      </c>
      <c r="L90" s="114" t="s">
        <v>112</v>
      </c>
      <c r="M90" s="265">
        <v>43550</v>
      </c>
      <c r="N90" s="139"/>
      <c r="O90" s="137"/>
      <c r="P90" s="3"/>
      <c r="Q90" s="135"/>
      <c r="R90" s="3"/>
      <c r="S90" s="3"/>
      <c r="T90" s="136"/>
      <c r="U90" s="69">
        <f t="shared" si="4"/>
        <v>0</v>
      </c>
      <c r="V90" s="116"/>
      <c r="W90" s="118"/>
      <c r="X90" s="14">
        <v>10</v>
      </c>
      <c r="Y90" s="14">
        <v>0</v>
      </c>
      <c r="Z90" s="77"/>
      <c r="AA90" s="16"/>
      <c r="AB90" s="16"/>
      <c r="AC90" s="16"/>
      <c r="AD90" s="78"/>
    </row>
    <row r="91" spans="1:30" x14ac:dyDescent="0.2">
      <c r="A91" s="252">
        <v>43551</v>
      </c>
      <c r="B91" s="3"/>
      <c r="C91" s="3"/>
      <c r="D91" s="135"/>
      <c r="E91" s="3">
        <v>4</v>
      </c>
      <c r="F91" s="3">
        <v>0</v>
      </c>
      <c r="G91" s="135"/>
      <c r="H91" s="61">
        <f t="shared" si="3"/>
        <v>80.16</v>
      </c>
      <c r="I91" s="17">
        <f t="shared" si="5"/>
        <v>0</v>
      </c>
      <c r="J91" s="111"/>
      <c r="K91" s="111"/>
      <c r="L91" s="114" t="s">
        <v>111</v>
      </c>
      <c r="M91" s="265">
        <v>43551</v>
      </c>
      <c r="N91" s="139"/>
      <c r="O91" s="137"/>
      <c r="P91" s="3"/>
      <c r="Q91" s="135"/>
      <c r="R91" s="3"/>
      <c r="S91" s="3"/>
      <c r="T91" s="136"/>
      <c r="U91" s="69">
        <f t="shared" si="4"/>
        <v>0</v>
      </c>
      <c r="V91" s="116"/>
      <c r="W91" s="118"/>
      <c r="X91" s="14"/>
      <c r="Y91" s="14"/>
      <c r="Z91" s="77"/>
      <c r="AA91" s="16"/>
      <c r="AB91" s="16"/>
      <c r="AC91" s="16"/>
      <c r="AD91" s="78"/>
    </row>
    <row r="92" spans="1:30" ht="12.75" customHeight="1" x14ac:dyDescent="0.2">
      <c r="A92" s="252">
        <v>43552</v>
      </c>
      <c r="B92" s="3"/>
      <c r="C92" s="3"/>
      <c r="D92" s="135"/>
      <c r="E92" s="3">
        <v>4</v>
      </c>
      <c r="F92" s="3">
        <v>0</v>
      </c>
      <c r="G92" s="135"/>
      <c r="H92" s="61">
        <f t="shared" si="3"/>
        <v>80.16</v>
      </c>
      <c r="I92" s="17">
        <f t="shared" si="5"/>
        <v>0</v>
      </c>
      <c r="J92" s="111"/>
      <c r="K92" s="111"/>
      <c r="L92" s="114" t="s">
        <v>111</v>
      </c>
      <c r="M92" s="265">
        <v>43552</v>
      </c>
      <c r="N92" s="139"/>
      <c r="O92" s="137"/>
      <c r="P92" s="3"/>
      <c r="Q92" s="135"/>
      <c r="R92" s="3"/>
      <c r="S92" s="3"/>
      <c r="T92" s="136"/>
      <c r="U92" s="69">
        <f t="shared" si="4"/>
        <v>0</v>
      </c>
      <c r="V92" s="116"/>
      <c r="W92" s="118"/>
      <c r="X92" s="14"/>
      <c r="Y92" s="14"/>
      <c r="Z92" s="77"/>
      <c r="AA92" s="16"/>
      <c r="AB92" s="16"/>
      <c r="AC92" s="16"/>
      <c r="AD92" s="78"/>
    </row>
    <row r="93" spans="1:30" x14ac:dyDescent="0.2">
      <c r="A93" s="252">
        <v>43553</v>
      </c>
      <c r="B93" s="3"/>
      <c r="C93" s="3"/>
      <c r="D93" s="135"/>
      <c r="E93" s="3">
        <v>4</v>
      </c>
      <c r="F93" s="3">
        <v>1</v>
      </c>
      <c r="G93" s="135">
        <v>0.5</v>
      </c>
      <c r="H93" s="61">
        <f t="shared" si="3"/>
        <v>82.664999999999992</v>
      </c>
      <c r="I93" s="17">
        <f t="shared" si="5"/>
        <v>2.5049999999999955</v>
      </c>
      <c r="J93" s="111">
        <v>6</v>
      </c>
      <c r="K93" s="111">
        <v>24</v>
      </c>
      <c r="L93" s="114" t="s">
        <v>112</v>
      </c>
      <c r="M93" s="265">
        <v>43553</v>
      </c>
      <c r="N93" s="139"/>
      <c r="O93" s="137"/>
      <c r="P93" s="3"/>
      <c r="Q93" s="135"/>
      <c r="R93" s="3"/>
      <c r="S93" s="3"/>
      <c r="T93" s="136"/>
      <c r="U93" s="69">
        <f t="shared" si="4"/>
        <v>0</v>
      </c>
      <c r="V93" s="116"/>
      <c r="W93" s="118"/>
      <c r="X93" s="14">
        <v>10</v>
      </c>
      <c r="Y93" s="14">
        <v>0</v>
      </c>
      <c r="Z93" s="77"/>
      <c r="AA93" s="16"/>
      <c r="AB93" s="16"/>
      <c r="AC93" s="16"/>
      <c r="AD93" s="78"/>
    </row>
    <row r="94" spans="1:30" x14ac:dyDescent="0.2">
      <c r="A94" s="252">
        <v>43554</v>
      </c>
      <c r="B94" s="3"/>
      <c r="C94" s="3"/>
      <c r="D94" s="135"/>
      <c r="E94" s="3">
        <v>4</v>
      </c>
      <c r="F94" s="3">
        <v>1</v>
      </c>
      <c r="G94" s="135">
        <v>0.5</v>
      </c>
      <c r="H94" s="61">
        <f t="shared" si="3"/>
        <v>82.664999999999992</v>
      </c>
      <c r="I94" s="17">
        <f t="shared" si="5"/>
        <v>0</v>
      </c>
      <c r="J94" s="111"/>
      <c r="K94" s="111"/>
      <c r="L94" s="114" t="s">
        <v>111</v>
      </c>
      <c r="M94" s="265">
        <v>43554</v>
      </c>
      <c r="N94" s="139"/>
      <c r="O94" s="137"/>
      <c r="P94" s="3"/>
      <c r="Q94" s="135"/>
      <c r="R94" s="3"/>
      <c r="S94" s="3"/>
      <c r="T94" s="136"/>
      <c r="U94" s="69">
        <f t="shared" si="4"/>
        <v>0</v>
      </c>
      <c r="V94" s="116"/>
      <c r="W94" s="118"/>
      <c r="X94" s="14"/>
      <c r="Y94" s="14"/>
      <c r="Z94" s="77"/>
      <c r="AA94" s="16"/>
      <c r="AB94" s="16"/>
      <c r="AC94" s="16"/>
      <c r="AD94" s="78"/>
    </row>
    <row r="95" spans="1:30" ht="12.75" customHeight="1" thickBot="1" x14ac:dyDescent="0.25">
      <c r="A95" s="252">
        <v>43555</v>
      </c>
      <c r="B95" s="3"/>
      <c r="C95" s="3"/>
      <c r="D95" s="135"/>
      <c r="E95" s="3">
        <v>4</v>
      </c>
      <c r="F95" s="3">
        <v>1</v>
      </c>
      <c r="G95" s="135">
        <v>0.5</v>
      </c>
      <c r="H95" s="127">
        <f t="shared" si="3"/>
        <v>82.664999999999992</v>
      </c>
      <c r="I95" s="17">
        <f t="shared" si="5"/>
        <v>0</v>
      </c>
      <c r="J95" s="111"/>
      <c r="K95" s="111"/>
      <c r="L95" s="114" t="s">
        <v>111</v>
      </c>
      <c r="M95" s="265">
        <v>43555</v>
      </c>
      <c r="N95" s="139"/>
      <c r="O95" s="137"/>
      <c r="P95" s="3"/>
      <c r="Q95" s="135"/>
      <c r="R95" s="3"/>
      <c r="S95" s="3"/>
      <c r="T95" s="136"/>
      <c r="U95" s="69">
        <f t="shared" si="4"/>
        <v>0</v>
      </c>
      <c r="V95" s="116"/>
      <c r="W95" s="118"/>
      <c r="X95" s="14"/>
      <c r="Y95" s="14"/>
      <c r="Z95" s="77"/>
      <c r="AA95" s="16"/>
      <c r="AB95" s="16"/>
      <c r="AC95" s="16"/>
      <c r="AD95" s="78"/>
    </row>
    <row r="96" spans="1:30" x14ac:dyDescent="0.2">
      <c r="A96" s="252">
        <v>43556</v>
      </c>
      <c r="B96" s="280"/>
      <c r="C96" s="280"/>
      <c r="D96" s="281"/>
      <c r="E96" s="280">
        <v>4</v>
      </c>
      <c r="F96" s="280">
        <v>1</v>
      </c>
      <c r="G96" s="415">
        <v>0.5</v>
      </c>
      <c r="H96" s="291">
        <f t="shared" si="3"/>
        <v>82.664999999999992</v>
      </c>
      <c r="I96" s="18">
        <f t="shared" si="5"/>
        <v>0</v>
      </c>
      <c r="J96" s="268"/>
      <c r="K96" s="268"/>
      <c r="L96" s="282" t="s">
        <v>111</v>
      </c>
      <c r="M96" s="401">
        <v>43556</v>
      </c>
      <c r="N96" s="283"/>
      <c r="O96" s="284"/>
      <c r="P96" s="280"/>
      <c r="Q96" s="281"/>
      <c r="R96" s="280"/>
      <c r="S96" s="280"/>
      <c r="T96" s="285"/>
      <c r="U96" s="286">
        <f t="shared" si="4"/>
        <v>0</v>
      </c>
      <c r="V96" s="287"/>
      <c r="W96" s="119"/>
      <c r="X96" s="356"/>
      <c r="Y96" s="357"/>
      <c r="Z96" s="289"/>
      <c r="AA96" s="216"/>
      <c r="AB96" s="216"/>
      <c r="AC96" s="216"/>
      <c r="AD96" s="290"/>
    </row>
    <row r="97" spans="1:30" x14ac:dyDescent="0.2">
      <c r="A97" s="252">
        <v>43557</v>
      </c>
      <c r="B97" s="91"/>
      <c r="C97" s="91"/>
      <c r="D97" s="270"/>
      <c r="E97" s="91">
        <v>4</v>
      </c>
      <c r="F97" s="91">
        <v>3</v>
      </c>
      <c r="G97" s="270"/>
      <c r="H97" s="60">
        <f t="shared" si="3"/>
        <v>85.17</v>
      </c>
      <c r="I97" s="27">
        <f t="shared" si="5"/>
        <v>2.5050000000000097</v>
      </c>
      <c r="J97" s="245">
        <v>7</v>
      </c>
      <c r="K97" s="245">
        <v>24</v>
      </c>
      <c r="L97" s="272" t="s">
        <v>112</v>
      </c>
      <c r="M97" s="265">
        <v>43557</v>
      </c>
      <c r="N97" s="273"/>
      <c r="O97" s="274"/>
      <c r="P97" s="91"/>
      <c r="Q97" s="270"/>
      <c r="R97" s="91"/>
      <c r="S97" s="91"/>
      <c r="T97" s="271"/>
      <c r="U97" s="210">
        <f t="shared" si="4"/>
        <v>0</v>
      </c>
      <c r="V97" s="275"/>
      <c r="W97" s="276"/>
      <c r="X97" s="205">
        <v>10</v>
      </c>
      <c r="Y97" s="205">
        <v>0</v>
      </c>
      <c r="Z97" s="277"/>
      <c r="AA97" s="278"/>
      <c r="AB97" s="278"/>
      <c r="AC97" s="278"/>
      <c r="AD97" s="279"/>
    </row>
    <row r="98" spans="1:30" ht="12.75" customHeight="1" x14ac:dyDescent="0.2">
      <c r="A98" s="252">
        <v>43558</v>
      </c>
      <c r="B98" s="3"/>
      <c r="C98" s="3"/>
      <c r="D98" s="135"/>
      <c r="E98" s="3">
        <v>4</v>
      </c>
      <c r="F98" s="3">
        <v>3</v>
      </c>
      <c r="G98" s="135"/>
      <c r="H98" s="61">
        <f t="shared" si="3"/>
        <v>85.17</v>
      </c>
      <c r="I98" s="17">
        <f t="shared" si="5"/>
        <v>0</v>
      </c>
      <c r="J98" s="111"/>
      <c r="K98" s="111"/>
      <c r="L98" s="114" t="s">
        <v>111</v>
      </c>
      <c r="M98" s="265">
        <v>43558</v>
      </c>
      <c r="N98" s="139"/>
      <c r="O98" s="137"/>
      <c r="P98" s="3"/>
      <c r="Q98" s="135"/>
      <c r="R98" s="3"/>
      <c r="S98" s="3"/>
      <c r="T98" s="136"/>
      <c r="U98" s="69">
        <f t="shared" si="4"/>
        <v>0</v>
      </c>
      <c r="V98" s="116"/>
      <c r="W98" s="118"/>
      <c r="X98" s="14"/>
      <c r="Y98" s="14"/>
      <c r="Z98" s="77"/>
      <c r="AA98" s="16"/>
      <c r="AB98" s="16"/>
      <c r="AC98" s="16"/>
      <c r="AD98" s="78"/>
    </row>
    <row r="99" spans="1:30" x14ac:dyDescent="0.2">
      <c r="A99" s="252">
        <v>43559</v>
      </c>
      <c r="B99" s="3"/>
      <c r="C99" s="3"/>
      <c r="D99" s="135"/>
      <c r="E99" s="3">
        <v>4</v>
      </c>
      <c r="F99" s="3">
        <v>3</v>
      </c>
      <c r="G99" s="270"/>
      <c r="H99" s="61">
        <f t="shared" si="3"/>
        <v>85.17</v>
      </c>
      <c r="I99" s="17">
        <f t="shared" si="5"/>
        <v>0</v>
      </c>
      <c r="J99" s="111"/>
      <c r="K99" s="111"/>
      <c r="L99" s="114" t="s">
        <v>111</v>
      </c>
      <c r="M99" s="265">
        <v>43559</v>
      </c>
      <c r="N99" s="139"/>
      <c r="O99" s="137"/>
      <c r="P99" s="3"/>
      <c r="Q99" s="135"/>
      <c r="R99" s="3"/>
      <c r="S99" s="3"/>
      <c r="T99" s="136"/>
      <c r="U99" s="69">
        <f t="shared" si="4"/>
        <v>0</v>
      </c>
      <c r="V99" s="116"/>
      <c r="W99" s="118"/>
      <c r="X99" s="14"/>
      <c r="Y99" s="14"/>
      <c r="Z99" s="77"/>
      <c r="AA99" s="16"/>
      <c r="AB99" s="16"/>
      <c r="AC99" s="16"/>
      <c r="AD99" s="78"/>
    </row>
    <row r="100" spans="1:30" x14ac:dyDescent="0.2">
      <c r="A100" s="252">
        <v>43560</v>
      </c>
      <c r="B100" s="3"/>
      <c r="C100" s="3"/>
      <c r="D100" s="135"/>
      <c r="E100" s="3">
        <v>4</v>
      </c>
      <c r="F100" s="3">
        <v>4</v>
      </c>
      <c r="G100" s="135"/>
      <c r="H100" s="61">
        <f t="shared" si="3"/>
        <v>86.84</v>
      </c>
      <c r="I100" s="17">
        <f t="shared" si="5"/>
        <v>1.6700000000000017</v>
      </c>
      <c r="J100" s="111">
        <v>5</v>
      </c>
      <c r="K100" s="111">
        <v>24</v>
      </c>
      <c r="L100" s="114" t="s">
        <v>112</v>
      </c>
      <c r="M100" s="265">
        <v>43560</v>
      </c>
      <c r="N100" s="139"/>
      <c r="O100" s="137"/>
      <c r="P100" s="3"/>
      <c r="Q100" s="135"/>
      <c r="R100" s="3"/>
      <c r="S100" s="3"/>
      <c r="T100" s="136"/>
      <c r="U100" s="69">
        <f t="shared" si="4"/>
        <v>0</v>
      </c>
      <c r="V100" s="116"/>
      <c r="W100" s="118"/>
      <c r="X100" s="14">
        <v>10</v>
      </c>
      <c r="Y100" s="14">
        <v>0</v>
      </c>
      <c r="Z100" s="77"/>
      <c r="AA100" s="16"/>
      <c r="AB100" s="16"/>
      <c r="AC100" s="16"/>
      <c r="AD100" s="78"/>
    </row>
    <row r="101" spans="1:30" x14ac:dyDescent="0.2">
      <c r="A101" s="252">
        <v>43561</v>
      </c>
      <c r="B101" s="3"/>
      <c r="C101" s="3"/>
      <c r="D101" s="135"/>
      <c r="E101" s="3">
        <v>4</v>
      </c>
      <c r="F101" s="3">
        <v>4</v>
      </c>
      <c r="G101" s="135"/>
      <c r="H101" s="61">
        <f t="shared" si="3"/>
        <v>86.84</v>
      </c>
      <c r="I101" s="17">
        <f t="shared" si="5"/>
        <v>0</v>
      </c>
      <c r="J101" s="111"/>
      <c r="K101" s="111"/>
      <c r="L101" s="114" t="s">
        <v>111</v>
      </c>
      <c r="M101" s="265">
        <v>43561</v>
      </c>
      <c r="N101" s="139"/>
      <c r="O101" s="137"/>
      <c r="P101" s="3"/>
      <c r="Q101" s="135"/>
      <c r="R101" s="3"/>
      <c r="S101" s="3"/>
      <c r="T101" s="136"/>
      <c r="U101" s="69">
        <f t="shared" si="4"/>
        <v>0</v>
      </c>
      <c r="V101" s="116"/>
      <c r="W101" s="118"/>
      <c r="X101" s="14"/>
      <c r="Y101" s="14"/>
      <c r="Z101" s="77"/>
      <c r="AA101" s="16"/>
      <c r="AB101" s="16"/>
      <c r="AC101" s="16"/>
      <c r="AD101" s="78"/>
    </row>
    <row r="102" spans="1:30" x14ac:dyDescent="0.2">
      <c r="A102" s="252">
        <v>43562</v>
      </c>
      <c r="B102" s="3"/>
      <c r="C102" s="3"/>
      <c r="D102" s="135"/>
      <c r="E102" s="3">
        <v>4</v>
      </c>
      <c r="F102" s="3">
        <v>4</v>
      </c>
      <c r="G102" s="135"/>
      <c r="H102" s="61">
        <f t="shared" si="3"/>
        <v>86.84</v>
      </c>
      <c r="I102" s="17">
        <f t="shared" si="5"/>
        <v>0</v>
      </c>
      <c r="J102" s="111"/>
      <c r="K102" s="111"/>
      <c r="L102" s="114" t="s">
        <v>111</v>
      </c>
      <c r="M102" s="265">
        <v>43562</v>
      </c>
      <c r="N102" s="139"/>
      <c r="O102" s="137"/>
      <c r="P102" s="3"/>
      <c r="Q102" s="135"/>
      <c r="R102" s="3"/>
      <c r="S102" s="3"/>
      <c r="T102" s="136"/>
      <c r="U102" s="69">
        <f t="shared" si="4"/>
        <v>0</v>
      </c>
      <c r="V102" s="116"/>
      <c r="W102" s="118"/>
      <c r="X102" s="14"/>
      <c r="Y102" s="14"/>
      <c r="Z102" s="77"/>
      <c r="AA102" s="16"/>
      <c r="AB102" s="16"/>
      <c r="AC102" s="16"/>
      <c r="AD102" s="78"/>
    </row>
    <row r="103" spans="1:30" x14ac:dyDescent="0.2">
      <c r="A103" s="252">
        <v>43563</v>
      </c>
      <c r="B103" s="3"/>
      <c r="C103" s="3"/>
      <c r="D103" s="135"/>
      <c r="E103" s="3">
        <v>4</v>
      </c>
      <c r="F103" s="3">
        <v>4</v>
      </c>
      <c r="G103" s="135"/>
      <c r="H103" s="61">
        <f t="shared" si="3"/>
        <v>86.84</v>
      </c>
      <c r="I103" s="17">
        <f t="shared" si="5"/>
        <v>0</v>
      </c>
      <c r="J103" s="111"/>
      <c r="K103" s="111"/>
      <c r="L103" s="114" t="s">
        <v>111</v>
      </c>
      <c r="M103" s="265">
        <v>43563</v>
      </c>
      <c r="N103" s="139"/>
      <c r="O103" s="137"/>
      <c r="P103" s="3"/>
      <c r="Q103" s="135"/>
      <c r="R103" s="3"/>
      <c r="S103" s="3"/>
      <c r="T103" s="136"/>
      <c r="U103" s="69">
        <f t="shared" si="4"/>
        <v>0</v>
      </c>
      <c r="V103" s="116"/>
      <c r="W103" s="118"/>
      <c r="X103" s="14"/>
      <c r="Y103" s="14"/>
      <c r="Z103" s="77"/>
      <c r="AA103" s="16"/>
      <c r="AB103" s="16"/>
      <c r="AC103" s="16"/>
      <c r="AD103" s="78"/>
    </row>
    <row r="104" spans="1:30" x14ac:dyDescent="0.2">
      <c r="A104" s="252">
        <v>43564</v>
      </c>
      <c r="B104" s="3"/>
      <c r="C104" s="3"/>
      <c r="D104" s="135"/>
      <c r="E104" s="3">
        <v>4</v>
      </c>
      <c r="F104" s="3">
        <v>5</v>
      </c>
      <c r="G104" s="135">
        <v>0.5</v>
      </c>
      <c r="H104" s="61">
        <f t="shared" si="3"/>
        <v>89.344999999999999</v>
      </c>
      <c r="I104" s="17">
        <f t="shared" si="5"/>
        <v>2.5049999999999955</v>
      </c>
      <c r="J104" s="111">
        <v>7</v>
      </c>
      <c r="K104" s="111">
        <v>24</v>
      </c>
      <c r="L104" s="114" t="s">
        <v>112</v>
      </c>
      <c r="M104" s="265">
        <v>43564</v>
      </c>
      <c r="N104" s="139"/>
      <c r="O104" s="137"/>
      <c r="P104" s="3"/>
      <c r="Q104" s="135"/>
      <c r="R104" s="3"/>
      <c r="S104" s="3"/>
      <c r="T104" s="136"/>
      <c r="U104" s="69">
        <f t="shared" si="4"/>
        <v>0</v>
      </c>
      <c r="V104" s="116"/>
      <c r="W104" s="118"/>
      <c r="X104" s="14">
        <v>10</v>
      </c>
      <c r="Y104" s="14">
        <v>0</v>
      </c>
      <c r="Z104" s="77"/>
      <c r="AA104" s="16"/>
      <c r="AB104" s="16"/>
      <c r="AC104" s="16"/>
      <c r="AD104" s="78"/>
    </row>
    <row r="105" spans="1:30" x14ac:dyDescent="0.2">
      <c r="A105" s="252">
        <v>43565</v>
      </c>
      <c r="B105" s="3"/>
      <c r="C105" s="3"/>
      <c r="D105" s="135"/>
      <c r="E105" s="3">
        <v>4</v>
      </c>
      <c r="F105" s="3">
        <v>5</v>
      </c>
      <c r="G105" s="135">
        <v>0.5</v>
      </c>
      <c r="H105" s="61">
        <f t="shared" si="3"/>
        <v>89.344999999999999</v>
      </c>
      <c r="I105" s="17">
        <f t="shared" si="5"/>
        <v>0</v>
      </c>
      <c r="J105" s="111"/>
      <c r="K105" s="111"/>
      <c r="L105" s="114" t="s">
        <v>111</v>
      </c>
      <c r="M105" s="265">
        <v>43565</v>
      </c>
      <c r="N105" s="139"/>
      <c r="O105" s="137"/>
      <c r="P105" s="3"/>
      <c r="Q105" s="135"/>
      <c r="R105" s="3"/>
      <c r="S105" s="3"/>
      <c r="T105" s="136"/>
      <c r="U105" s="69">
        <f t="shared" si="4"/>
        <v>0</v>
      </c>
      <c r="V105" s="116"/>
      <c r="W105" s="118"/>
      <c r="X105" s="14"/>
      <c r="Y105" s="14"/>
      <c r="Z105" s="77"/>
      <c r="AA105" s="16"/>
      <c r="AB105" s="16"/>
      <c r="AC105" s="16"/>
      <c r="AD105" s="78"/>
    </row>
    <row r="106" spans="1:30" x14ac:dyDescent="0.2">
      <c r="A106" s="252">
        <v>43566</v>
      </c>
      <c r="B106" s="3"/>
      <c r="C106" s="3"/>
      <c r="D106" s="135"/>
      <c r="E106" s="3">
        <v>4</v>
      </c>
      <c r="F106" s="3">
        <v>5</v>
      </c>
      <c r="G106" s="135">
        <v>0.5</v>
      </c>
      <c r="H106" s="61">
        <f t="shared" si="3"/>
        <v>89.344999999999999</v>
      </c>
      <c r="I106" s="17">
        <f t="shared" si="5"/>
        <v>0</v>
      </c>
      <c r="J106" s="111"/>
      <c r="K106" s="111"/>
      <c r="L106" s="114" t="s">
        <v>111</v>
      </c>
      <c r="M106" s="265">
        <v>43566</v>
      </c>
      <c r="N106" s="139"/>
      <c r="O106" s="137"/>
      <c r="P106" s="3"/>
      <c r="Q106" s="135"/>
      <c r="R106" s="3"/>
      <c r="S106" s="3"/>
      <c r="T106" s="136"/>
      <c r="U106" s="69">
        <f t="shared" si="4"/>
        <v>0</v>
      </c>
      <c r="V106" s="116"/>
      <c r="W106" s="118"/>
      <c r="X106" s="14"/>
      <c r="Y106" s="14"/>
      <c r="Z106" s="77"/>
      <c r="AA106" s="16"/>
      <c r="AB106" s="16"/>
      <c r="AC106" s="16"/>
      <c r="AD106" s="78"/>
    </row>
    <row r="107" spans="1:30" x14ac:dyDescent="0.2">
      <c r="A107" s="252">
        <v>43567</v>
      </c>
      <c r="B107" s="3"/>
      <c r="C107" s="3"/>
      <c r="D107" s="135"/>
      <c r="E107" s="3">
        <v>4</v>
      </c>
      <c r="F107" s="3">
        <v>6</v>
      </c>
      <c r="G107" s="135">
        <v>0.5</v>
      </c>
      <c r="H107" s="61">
        <f t="shared" si="3"/>
        <v>91.015000000000001</v>
      </c>
      <c r="I107" s="17">
        <f t="shared" si="5"/>
        <v>1.6700000000000017</v>
      </c>
      <c r="J107" s="111">
        <v>5</v>
      </c>
      <c r="K107" s="111">
        <v>24</v>
      </c>
      <c r="L107" s="114" t="s">
        <v>112</v>
      </c>
      <c r="M107" s="265">
        <v>43567</v>
      </c>
      <c r="N107" s="139"/>
      <c r="O107" s="137"/>
      <c r="P107" s="3"/>
      <c r="Q107" s="135"/>
      <c r="R107" s="3"/>
      <c r="S107" s="3"/>
      <c r="T107" s="136"/>
      <c r="U107" s="69">
        <f t="shared" si="4"/>
        <v>0</v>
      </c>
      <c r="V107" s="116"/>
      <c r="W107" s="118"/>
      <c r="X107" s="14">
        <v>10</v>
      </c>
      <c r="Y107" s="14">
        <v>0</v>
      </c>
      <c r="Z107" s="77"/>
      <c r="AA107" s="16"/>
      <c r="AB107" s="16"/>
      <c r="AC107" s="16"/>
      <c r="AD107" s="78"/>
    </row>
    <row r="108" spans="1:30" x14ac:dyDescent="0.2">
      <c r="A108" s="252">
        <v>43568</v>
      </c>
      <c r="B108" s="3"/>
      <c r="C108" s="3"/>
      <c r="D108" s="135"/>
      <c r="E108" s="3">
        <v>4</v>
      </c>
      <c r="F108" s="3">
        <v>6</v>
      </c>
      <c r="G108" s="135">
        <v>0.5</v>
      </c>
      <c r="H108" s="61">
        <f t="shared" si="3"/>
        <v>91.015000000000001</v>
      </c>
      <c r="I108" s="17">
        <f t="shared" si="5"/>
        <v>0</v>
      </c>
      <c r="J108" s="111"/>
      <c r="K108" s="111"/>
      <c r="L108" s="114" t="s">
        <v>111</v>
      </c>
      <c r="M108" s="265">
        <v>43568</v>
      </c>
      <c r="N108" s="139"/>
      <c r="O108" s="137"/>
      <c r="P108" s="3"/>
      <c r="Q108" s="135"/>
      <c r="R108" s="3"/>
      <c r="S108" s="3"/>
      <c r="T108" s="136"/>
      <c r="U108" s="69">
        <f t="shared" si="4"/>
        <v>0</v>
      </c>
      <c r="V108" s="116"/>
      <c r="W108" s="118"/>
      <c r="X108" s="14"/>
      <c r="Y108" s="14"/>
      <c r="Z108" s="77"/>
      <c r="AA108" s="16"/>
      <c r="AB108" s="16"/>
      <c r="AC108" s="16"/>
      <c r="AD108" s="78"/>
    </row>
    <row r="109" spans="1:30" x14ac:dyDescent="0.2">
      <c r="A109" s="252">
        <v>43569</v>
      </c>
      <c r="B109" s="3"/>
      <c r="C109" s="3"/>
      <c r="D109" s="135"/>
      <c r="E109" s="3">
        <v>4</v>
      </c>
      <c r="F109" s="3">
        <v>6</v>
      </c>
      <c r="G109" s="135">
        <v>0.5</v>
      </c>
      <c r="H109" s="61">
        <f t="shared" si="3"/>
        <v>91.015000000000001</v>
      </c>
      <c r="I109" s="17">
        <f t="shared" si="5"/>
        <v>0</v>
      </c>
      <c r="J109" s="111"/>
      <c r="K109" s="111"/>
      <c r="L109" s="114" t="s">
        <v>111</v>
      </c>
      <c r="M109" s="265">
        <v>43569</v>
      </c>
      <c r="N109" s="139"/>
      <c r="O109" s="137"/>
      <c r="P109" s="3"/>
      <c r="Q109" s="135"/>
      <c r="R109" s="3"/>
      <c r="S109" s="3"/>
      <c r="T109" s="136"/>
      <c r="U109" s="69">
        <f t="shared" si="4"/>
        <v>0</v>
      </c>
      <c r="V109" s="116"/>
      <c r="W109" s="118"/>
      <c r="X109" s="14"/>
      <c r="Y109" s="14"/>
      <c r="Z109" s="77"/>
      <c r="AA109" s="16"/>
      <c r="AB109" s="16"/>
      <c r="AC109" s="16"/>
      <c r="AD109" s="78"/>
    </row>
    <row r="110" spans="1:30" x14ac:dyDescent="0.2">
      <c r="A110" s="252">
        <v>43570</v>
      </c>
      <c r="B110" s="3"/>
      <c r="C110" s="3"/>
      <c r="D110" s="135"/>
      <c r="E110" s="3">
        <v>4</v>
      </c>
      <c r="F110" s="3">
        <v>6</v>
      </c>
      <c r="G110" s="135">
        <v>0.5</v>
      </c>
      <c r="H110" s="61">
        <f t="shared" si="3"/>
        <v>91.015000000000001</v>
      </c>
      <c r="I110" s="17">
        <f t="shared" si="5"/>
        <v>0</v>
      </c>
      <c r="J110" s="111"/>
      <c r="K110" s="111"/>
      <c r="L110" s="114" t="s">
        <v>111</v>
      </c>
      <c r="M110" s="265">
        <v>43570</v>
      </c>
      <c r="N110" s="139"/>
      <c r="O110" s="137"/>
      <c r="P110" s="3"/>
      <c r="Q110" s="135"/>
      <c r="R110" s="3"/>
      <c r="S110" s="3"/>
      <c r="T110" s="136"/>
      <c r="U110" s="69">
        <f t="shared" si="4"/>
        <v>0</v>
      </c>
      <c r="V110" s="116"/>
      <c r="W110" s="118"/>
      <c r="X110" s="14"/>
      <c r="Y110" s="14"/>
      <c r="Z110" s="77"/>
      <c r="AA110" s="16"/>
      <c r="AB110" s="16"/>
      <c r="AC110" s="16"/>
      <c r="AD110" s="78"/>
    </row>
    <row r="111" spans="1:30" x14ac:dyDescent="0.2">
      <c r="A111" s="252">
        <v>43571</v>
      </c>
      <c r="B111" s="3"/>
      <c r="C111" s="3"/>
      <c r="D111" s="135"/>
      <c r="E111" s="3">
        <v>4</v>
      </c>
      <c r="F111" s="3">
        <v>8</v>
      </c>
      <c r="G111" s="135"/>
      <c r="H111" s="61">
        <f t="shared" si="3"/>
        <v>93.52</v>
      </c>
      <c r="I111" s="17">
        <f t="shared" si="5"/>
        <v>2.5049999999999955</v>
      </c>
      <c r="J111" s="111">
        <v>7</v>
      </c>
      <c r="K111" s="111">
        <v>24</v>
      </c>
      <c r="L111" s="114" t="s">
        <v>112</v>
      </c>
      <c r="M111" s="265">
        <v>43571</v>
      </c>
      <c r="N111" s="139"/>
      <c r="O111" s="137"/>
      <c r="P111" s="3"/>
      <c r="Q111" s="135"/>
      <c r="R111" s="3"/>
      <c r="S111" s="3"/>
      <c r="T111" s="136"/>
      <c r="U111" s="69">
        <f t="shared" si="4"/>
        <v>0</v>
      </c>
      <c r="V111" s="116"/>
      <c r="W111" s="118"/>
      <c r="X111" s="14">
        <v>10</v>
      </c>
      <c r="Y111" s="14">
        <v>0</v>
      </c>
      <c r="Z111" s="77"/>
      <c r="AA111" s="16"/>
      <c r="AB111" s="16"/>
      <c r="AC111" s="16"/>
      <c r="AD111" s="78"/>
    </row>
    <row r="112" spans="1:30" x14ac:dyDescent="0.2">
      <c r="A112" s="252">
        <v>43572</v>
      </c>
      <c r="B112" s="3"/>
      <c r="C112" s="3"/>
      <c r="D112" s="135"/>
      <c r="E112" s="3">
        <v>4</v>
      </c>
      <c r="F112" s="3">
        <v>8</v>
      </c>
      <c r="G112" s="135"/>
      <c r="H112" s="61">
        <f t="shared" si="3"/>
        <v>93.52</v>
      </c>
      <c r="I112" s="17">
        <f t="shared" si="5"/>
        <v>0</v>
      </c>
      <c r="J112" s="111"/>
      <c r="K112" s="111"/>
      <c r="L112" s="114" t="s">
        <v>111</v>
      </c>
      <c r="M112" s="265">
        <v>43572</v>
      </c>
      <c r="N112" s="139"/>
      <c r="O112" s="137"/>
      <c r="P112" s="3"/>
      <c r="Q112" s="135"/>
      <c r="R112" s="3"/>
      <c r="S112" s="3"/>
      <c r="T112" s="136"/>
      <c r="U112" s="69">
        <f t="shared" si="4"/>
        <v>0</v>
      </c>
      <c r="V112" s="116"/>
      <c r="W112" s="118"/>
      <c r="X112" s="14"/>
      <c r="Y112" s="14"/>
      <c r="Z112" s="77"/>
      <c r="AA112" s="16"/>
      <c r="AB112" s="16"/>
      <c r="AC112" s="16"/>
      <c r="AD112" s="78"/>
    </row>
    <row r="113" spans="1:30" x14ac:dyDescent="0.2">
      <c r="A113" s="252">
        <v>43573</v>
      </c>
      <c r="B113" s="3"/>
      <c r="C113" s="3"/>
      <c r="D113" s="135"/>
      <c r="E113" s="3">
        <v>4</v>
      </c>
      <c r="F113" s="3">
        <v>8</v>
      </c>
      <c r="G113" s="135"/>
      <c r="H113" s="61">
        <f t="shared" si="3"/>
        <v>93.52</v>
      </c>
      <c r="I113" s="17">
        <f t="shared" si="5"/>
        <v>0</v>
      </c>
      <c r="J113" s="111"/>
      <c r="K113" s="111"/>
      <c r="L113" s="114" t="s">
        <v>111</v>
      </c>
      <c r="M113" s="265">
        <v>43573</v>
      </c>
      <c r="N113" s="139"/>
      <c r="O113" s="137"/>
      <c r="P113" s="3"/>
      <c r="Q113" s="135"/>
      <c r="R113" s="3"/>
      <c r="S113" s="3"/>
      <c r="T113" s="136"/>
      <c r="U113" s="69">
        <f t="shared" si="4"/>
        <v>0</v>
      </c>
      <c r="V113" s="116"/>
      <c r="W113" s="118"/>
      <c r="X113" s="14"/>
      <c r="Y113" s="14"/>
      <c r="Z113" s="77"/>
      <c r="AA113" s="16"/>
      <c r="AB113" s="16"/>
      <c r="AC113" s="16"/>
      <c r="AD113" s="78"/>
    </row>
    <row r="114" spans="1:30" x14ac:dyDescent="0.2">
      <c r="A114" s="252">
        <v>43574</v>
      </c>
      <c r="B114" s="3"/>
      <c r="C114" s="3"/>
      <c r="D114" s="135"/>
      <c r="E114" s="3">
        <v>4</v>
      </c>
      <c r="F114" s="3">
        <v>9</v>
      </c>
      <c r="G114" s="135"/>
      <c r="H114" s="61">
        <f t="shared" si="3"/>
        <v>95.19</v>
      </c>
      <c r="I114" s="17">
        <f t="shared" si="5"/>
        <v>1.6700000000000017</v>
      </c>
      <c r="J114" s="111">
        <v>5</v>
      </c>
      <c r="K114" s="111">
        <v>24</v>
      </c>
      <c r="L114" s="114" t="s">
        <v>112</v>
      </c>
      <c r="M114" s="265">
        <v>43574</v>
      </c>
      <c r="N114" s="139"/>
      <c r="O114" s="137"/>
      <c r="P114" s="3"/>
      <c r="Q114" s="135"/>
      <c r="R114" s="3"/>
      <c r="S114" s="3"/>
      <c r="T114" s="136"/>
      <c r="U114" s="69">
        <f t="shared" si="4"/>
        <v>0</v>
      </c>
      <c r="V114" s="116"/>
      <c r="W114" s="118"/>
      <c r="X114" s="14">
        <v>10</v>
      </c>
      <c r="Y114" s="14">
        <v>0</v>
      </c>
      <c r="Z114" s="77"/>
      <c r="AA114" s="16"/>
      <c r="AB114" s="16"/>
      <c r="AC114" s="16"/>
      <c r="AD114" s="78"/>
    </row>
    <row r="115" spans="1:30" x14ac:dyDescent="0.2">
      <c r="A115" s="252">
        <v>43575</v>
      </c>
      <c r="B115" s="3"/>
      <c r="C115" s="3"/>
      <c r="D115" s="135"/>
      <c r="E115" s="3">
        <v>4</v>
      </c>
      <c r="F115" s="3">
        <v>9</v>
      </c>
      <c r="G115" s="135"/>
      <c r="H115" s="61">
        <f t="shared" si="3"/>
        <v>95.19</v>
      </c>
      <c r="I115" s="17">
        <f t="shared" si="5"/>
        <v>0</v>
      </c>
      <c r="J115" s="111"/>
      <c r="K115" s="111"/>
      <c r="L115" s="114" t="s">
        <v>111</v>
      </c>
      <c r="M115" s="265">
        <v>43575</v>
      </c>
      <c r="N115" s="139"/>
      <c r="O115" s="137"/>
      <c r="P115" s="3"/>
      <c r="Q115" s="135"/>
      <c r="R115" s="3"/>
      <c r="S115" s="3"/>
      <c r="T115" s="136"/>
      <c r="U115" s="69">
        <f t="shared" si="4"/>
        <v>0</v>
      </c>
      <c r="V115" s="116"/>
      <c r="W115" s="118"/>
      <c r="X115" s="14"/>
      <c r="Y115" s="14"/>
      <c r="Z115" s="77"/>
      <c r="AA115" s="16"/>
      <c r="AB115" s="16"/>
      <c r="AC115" s="16"/>
      <c r="AD115" s="78"/>
    </row>
    <row r="116" spans="1:30" x14ac:dyDescent="0.2">
      <c r="A116" s="252">
        <v>43576</v>
      </c>
      <c r="B116" s="3"/>
      <c r="C116" s="3"/>
      <c r="D116" s="135"/>
      <c r="E116" s="3">
        <v>4</v>
      </c>
      <c r="F116" s="3">
        <v>9</v>
      </c>
      <c r="G116" s="135"/>
      <c r="H116" s="61">
        <f t="shared" si="3"/>
        <v>95.19</v>
      </c>
      <c r="I116" s="17">
        <f t="shared" si="5"/>
        <v>0</v>
      </c>
      <c r="J116" s="111"/>
      <c r="K116" s="111"/>
      <c r="L116" s="114" t="s">
        <v>111</v>
      </c>
      <c r="M116" s="265">
        <v>43576</v>
      </c>
      <c r="N116" s="139"/>
      <c r="O116" s="137"/>
      <c r="P116" s="3"/>
      <c r="Q116" s="135"/>
      <c r="R116" s="3"/>
      <c r="S116" s="3"/>
      <c r="T116" s="136"/>
      <c r="U116" s="69">
        <f t="shared" si="4"/>
        <v>0</v>
      </c>
      <c r="V116" s="116"/>
      <c r="W116" s="118"/>
      <c r="X116" s="14"/>
      <c r="Y116" s="14"/>
      <c r="Z116" s="77"/>
      <c r="AA116" s="16"/>
      <c r="AB116" s="16"/>
      <c r="AC116" s="16"/>
      <c r="AD116" s="78"/>
    </row>
    <row r="117" spans="1:30" x14ac:dyDescent="0.2">
      <c r="A117" s="252">
        <v>43577</v>
      </c>
      <c r="B117" s="3"/>
      <c r="C117" s="3"/>
      <c r="D117" s="135"/>
      <c r="E117" s="3">
        <v>4</v>
      </c>
      <c r="F117" s="3">
        <v>9</v>
      </c>
      <c r="G117" s="135"/>
      <c r="H117" s="61">
        <f t="shared" si="3"/>
        <v>95.19</v>
      </c>
      <c r="I117" s="17">
        <f t="shared" si="5"/>
        <v>0</v>
      </c>
      <c r="J117" s="111"/>
      <c r="K117" s="111"/>
      <c r="L117" s="114" t="s">
        <v>111</v>
      </c>
      <c r="M117" s="265">
        <v>43577</v>
      </c>
      <c r="N117" s="139"/>
      <c r="O117" s="137"/>
      <c r="P117" s="3"/>
      <c r="Q117" s="135"/>
      <c r="R117" s="3"/>
      <c r="S117" s="3"/>
      <c r="T117" s="136"/>
      <c r="U117" s="69">
        <f t="shared" si="4"/>
        <v>0</v>
      </c>
      <c r="V117" s="116"/>
      <c r="W117" s="118"/>
      <c r="X117" s="14"/>
      <c r="Y117" s="14"/>
      <c r="Z117" s="77"/>
      <c r="AA117" s="16"/>
      <c r="AB117" s="16"/>
      <c r="AC117" s="16"/>
      <c r="AD117" s="78"/>
    </row>
    <row r="118" spans="1:30" x14ac:dyDescent="0.2">
      <c r="A118" s="252">
        <v>43578</v>
      </c>
      <c r="B118" s="3"/>
      <c r="C118" s="3"/>
      <c r="D118" s="135"/>
      <c r="E118" s="3">
        <v>4</v>
      </c>
      <c r="F118" s="3">
        <v>10</v>
      </c>
      <c r="G118" s="135">
        <v>0.5</v>
      </c>
      <c r="H118" s="61">
        <f t="shared" si="3"/>
        <v>97.694999999999993</v>
      </c>
      <c r="I118" s="17">
        <f t="shared" si="5"/>
        <v>2.5049999999999955</v>
      </c>
      <c r="J118" s="111">
        <v>7</v>
      </c>
      <c r="K118" s="111">
        <v>24</v>
      </c>
      <c r="L118" s="114" t="s">
        <v>112</v>
      </c>
      <c r="M118" s="265">
        <v>43578</v>
      </c>
      <c r="N118" s="139"/>
      <c r="O118" s="137"/>
      <c r="P118" s="3"/>
      <c r="Q118" s="135"/>
      <c r="R118" s="3"/>
      <c r="S118" s="3"/>
      <c r="T118" s="136"/>
      <c r="U118" s="69">
        <f t="shared" si="4"/>
        <v>0</v>
      </c>
      <c r="V118" s="116"/>
      <c r="W118" s="118"/>
      <c r="X118" s="14">
        <v>10</v>
      </c>
      <c r="Y118" s="14">
        <v>0</v>
      </c>
      <c r="Z118" s="77"/>
      <c r="AA118" s="16"/>
      <c r="AB118" s="16"/>
      <c r="AC118" s="16"/>
      <c r="AD118" s="78"/>
    </row>
    <row r="119" spans="1:30" x14ac:dyDescent="0.2">
      <c r="A119" s="252">
        <v>43579</v>
      </c>
      <c r="B119" s="3"/>
      <c r="C119" s="3"/>
      <c r="D119" s="135"/>
      <c r="E119" s="3">
        <v>4</v>
      </c>
      <c r="F119" s="3">
        <v>10</v>
      </c>
      <c r="G119" s="135">
        <v>0.5</v>
      </c>
      <c r="H119" s="61">
        <f t="shared" si="3"/>
        <v>97.694999999999993</v>
      </c>
      <c r="I119" s="17">
        <f t="shared" si="5"/>
        <v>0</v>
      </c>
      <c r="J119" s="111"/>
      <c r="K119" s="111"/>
      <c r="L119" s="114" t="s">
        <v>111</v>
      </c>
      <c r="M119" s="265">
        <v>43579</v>
      </c>
      <c r="N119" s="139"/>
      <c r="O119" s="137"/>
      <c r="P119" s="3"/>
      <c r="Q119" s="135"/>
      <c r="R119" s="3"/>
      <c r="S119" s="3"/>
      <c r="T119" s="136"/>
      <c r="U119" s="69">
        <f t="shared" si="4"/>
        <v>0</v>
      </c>
      <c r="V119" s="116"/>
      <c r="W119" s="118"/>
      <c r="X119" s="14"/>
      <c r="Y119" s="14"/>
      <c r="Z119" s="77"/>
      <c r="AA119" s="16"/>
      <c r="AB119" s="16"/>
      <c r="AC119" s="16"/>
      <c r="AD119" s="78"/>
    </row>
    <row r="120" spans="1:30" x14ac:dyDescent="0.2">
      <c r="A120" s="252">
        <v>43580</v>
      </c>
      <c r="B120" s="3"/>
      <c r="C120" s="3"/>
      <c r="D120" s="135"/>
      <c r="E120" s="3">
        <v>4</v>
      </c>
      <c r="F120" s="3">
        <v>10</v>
      </c>
      <c r="G120" s="135">
        <v>0.5</v>
      </c>
      <c r="H120" s="61">
        <f t="shared" si="3"/>
        <v>97.694999999999993</v>
      </c>
      <c r="I120" s="17">
        <f t="shared" si="5"/>
        <v>0</v>
      </c>
      <c r="J120" s="111"/>
      <c r="K120" s="111"/>
      <c r="L120" s="114" t="s">
        <v>111</v>
      </c>
      <c r="M120" s="265">
        <v>43580</v>
      </c>
      <c r="N120" s="139"/>
      <c r="O120" s="137"/>
      <c r="P120" s="3"/>
      <c r="Q120" s="135"/>
      <c r="R120" s="3"/>
      <c r="S120" s="3"/>
      <c r="T120" s="136"/>
      <c r="U120" s="69">
        <f t="shared" si="4"/>
        <v>0</v>
      </c>
      <c r="V120" s="116"/>
      <c r="W120" s="118"/>
      <c r="X120" s="14"/>
      <c r="Y120" s="14"/>
      <c r="Z120" s="77"/>
      <c r="AA120" s="16"/>
      <c r="AB120" s="16"/>
      <c r="AC120" s="16"/>
      <c r="AD120" s="78"/>
    </row>
    <row r="121" spans="1:30" x14ac:dyDescent="0.2">
      <c r="A121" s="252">
        <v>43581</v>
      </c>
      <c r="B121" s="3"/>
      <c r="C121" s="3"/>
      <c r="D121" s="135"/>
      <c r="E121" s="3">
        <v>4</v>
      </c>
      <c r="F121" s="3">
        <v>11</v>
      </c>
      <c r="G121" s="135">
        <v>0.5</v>
      </c>
      <c r="H121" s="61">
        <f t="shared" si="3"/>
        <v>99.364999999999995</v>
      </c>
      <c r="I121" s="17">
        <f t="shared" si="5"/>
        <v>1.6700000000000017</v>
      </c>
      <c r="J121" s="111">
        <v>5</v>
      </c>
      <c r="K121" s="111">
        <v>24</v>
      </c>
      <c r="L121" s="114" t="s">
        <v>112</v>
      </c>
      <c r="M121" s="265">
        <v>43581</v>
      </c>
      <c r="N121" s="139"/>
      <c r="O121" s="137"/>
      <c r="P121" s="3"/>
      <c r="Q121" s="135"/>
      <c r="R121" s="3"/>
      <c r="S121" s="3"/>
      <c r="T121" s="136"/>
      <c r="U121" s="69">
        <f t="shared" si="4"/>
        <v>0</v>
      </c>
      <c r="V121" s="116"/>
      <c r="W121" s="118"/>
      <c r="X121" s="14">
        <v>10</v>
      </c>
      <c r="Y121" s="14">
        <v>0</v>
      </c>
      <c r="Z121" s="77"/>
      <c r="AA121" s="16"/>
      <c r="AB121" s="16"/>
      <c r="AC121" s="16"/>
      <c r="AD121" s="78"/>
    </row>
    <row r="122" spans="1:30" x14ac:dyDescent="0.2">
      <c r="A122" s="252">
        <v>43582</v>
      </c>
      <c r="B122" s="3"/>
      <c r="C122" s="3"/>
      <c r="D122" s="135"/>
      <c r="E122" s="3">
        <v>4</v>
      </c>
      <c r="F122" s="3">
        <v>11</v>
      </c>
      <c r="G122" s="135">
        <v>0.5</v>
      </c>
      <c r="H122" s="61">
        <f t="shared" si="3"/>
        <v>99.364999999999995</v>
      </c>
      <c r="I122" s="17">
        <f t="shared" si="5"/>
        <v>0</v>
      </c>
      <c r="J122" s="111"/>
      <c r="K122" s="111"/>
      <c r="L122" s="114" t="s">
        <v>111</v>
      </c>
      <c r="M122" s="265">
        <v>43582</v>
      </c>
      <c r="N122" s="139"/>
      <c r="O122" s="137"/>
      <c r="P122" s="3"/>
      <c r="Q122" s="135"/>
      <c r="R122" s="3"/>
      <c r="S122" s="3"/>
      <c r="T122" s="136"/>
      <c r="U122" s="69">
        <f t="shared" si="4"/>
        <v>0</v>
      </c>
      <c r="V122" s="116"/>
      <c r="W122" s="118"/>
      <c r="X122" s="14"/>
      <c r="Y122" s="14"/>
      <c r="Z122" s="77"/>
      <c r="AA122" s="16"/>
      <c r="AB122" s="16"/>
      <c r="AC122" s="16"/>
      <c r="AD122" s="78"/>
    </row>
    <row r="123" spans="1:30" x14ac:dyDescent="0.2">
      <c r="A123" s="252">
        <v>43583</v>
      </c>
      <c r="B123" s="3"/>
      <c r="C123" s="3"/>
      <c r="D123" s="135"/>
      <c r="E123" s="3">
        <v>4</v>
      </c>
      <c r="F123" s="3">
        <v>11</v>
      </c>
      <c r="G123" s="135">
        <v>0.5</v>
      </c>
      <c r="H123" s="61">
        <f t="shared" si="3"/>
        <v>99.364999999999995</v>
      </c>
      <c r="I123" s="17">
        <f t="shared" si="5"/>
        <v>0</v>
      </c>
      <c r="J123" s="111"/>
      <c r="K123" s="111"/>
      <c r="L123" s="114" t="s">
        <v>111</v>
      </c>
      <c r="M123" s="265">
        <v>43583</v>
      </c>
      <c r="N123" s="139"/>
      <c r="O123" s="137"/>
      <c r="P123" s="3"/>
      <c r="Q123" s="135"/>
      <c r="R123" s="3"/>
      <c r="S123" s="3"/>
      <c r="T123" s="136"/>
      <c r="U123" s="69">
        <f t="shared" si="4"/>
        <v>0</v>
      </c>
      <c r="V123" s="116"/>
      <c r="W123" s="118"/>
      <c r="X123" s="14"/>
      <c r="Y123" s="14"/>
      <c r="Z123" s="77"/>
      <c r="AA123" s="16"/>
      <c r="AB123" s="16"/>
      <c r="AC123" s="16"/>
      <c r="AD123" s="78"/>
    </row>
    <row r="124" spans="1:30" x14ac:dyDescent="0.2">
      <c r="A124" s="252">
        <v>43584</v>
      </c>
      <c r="B124" s="3"/>
      <c r="C124" s="3"/>
      <c r="D124" s="135"/>
      <c r="E124" s="3">
        <v>4</v>
      </c>
      <c r="F124" s="3">
        <v>11</v>
      </c>
      <c r="G124" s="135">
        <v>0.5</v>
      </c>
      <c r="H124" s="61">
        <f t="shared" si="3"/>
        <v>99.364999999999995</v>
      </c>
      <c r="I124" s="17">
        <f t="shared" si="5"/>
        <v>0</v>
      </c>
      <c r="J124" s="111"/>
      <c r="K124" s="111"/>
      <c r="L124" s="114" t="s">
        <v>111</v>
      </c>
      <c r="M124" s="265">
        <v>43584</v>
      </c>
      <c r="N124" s="139"/>
      <c r="O124" s="137"/>
      <c r="P124" s="3"/>
      <c r="Q124" s="135"/>
      <c r="R124" s="3"/>
      <c r="S124" s="3"/>
      <c r="T124" s="136"/>
      <c r="U124" s="69">
        <f t="shared" si="4"/>
        <v>0</v>
      </c>
      <c r="V124" s="116"/>
      <c r="W124" s="118"/>
      <c r="X124" s="14"/>
      <c r="Y124" s="14"/>
      <c r="Z124" s="77"/>
      <c r="AA124" s="16"/>
      <c r="AB124" s="16"/>
      <c r="AC124" s="16"/>
      <c r="AD124" s="78"/>
    </row>
    <row r="125" spans="1:30" x14ac:dyDescent="0.2">
      <c r="A125" s="252">
        <v>43585</v>
      </c>
      <c r="B125" s="3"/>
      <c r="C125" s="3"/>
      <c r="D125" s="135"/>
      <c r="E125" s="3">
        <v>5</v>
      </c>
      <c r="F125" s="3">
        <v>1</v>
      </c>
      <c r="G125" s="135"/>
      <c r="H125" s="127">
        <f t="shared" si="3"/>
        <v>101.86999999999999</v>
      </c>
      <c r="I125" s="17">
        <f t="shared" si="5"/>
        <v>2.5049999999999955</v>
      </c>
      <c r="J125" s="111">
        <v>7</v>
      </c>
      <c r="K125" s="111">
        <v>24</v>
      </c>
      <c r="L125" s="114" t="s">
        <v>112</v>
      </c>
      <c r="M125" s="265">
        <v>43585</v>
      </c>
      <c r="N125" s="139"/>
      <c r="O125" s="137"/>
      <c r="P125" s="3"/>
      <c r="Q125" s="135"/>
      <c r="R125" s="3"/>
      <c r="S125" s="3"/>
      <c r="T125" s="136"/>
      <c r="U125" s="69">
        <f t="shared" si="4"/>
        <v>0</v>
      </c>
      <c r="V125" s="116"/>
      <c r="W125" s="118"/>
      <c r="X125" s="14">
        <v>10</v>
      </c>
      <c r="Y125" s="14">
        <v>0</v>
      </c>
      <c r="Z125" s="77"/>
      <c r="AA125" s="16"/>
      <c r="AB125" s="16"/>
      <c r="AC125" s="16"/>
      <c r="AD125" s="78"/>
    </row>
    <row r="126" spans="1:30" x14ac:dyDescent="0.2">
      <c r="A126" s="252">
        <v>43586</v>
      </c>
      <c r="B126" s="280"/>
      <c r="C126" s="280"/>
      <c r="D126" s="281"/>
      <c r="E126" s="280">
        <v>5</v>
      </c>
      <c r="F126" s="280">
        <v>1</v>
      </c>
      <c r="G126" s="415"/>
      <c r="H126" s="291">
        <f t="shared" si="3"/>
        <v>101.86999999999999</v>
      </c>
      <c r="I126" s="18">
        <f t="shared" si="5"/>
        <v>0</v>
      </c>
      <c r="J126" s="268"/>
      <c r="K126" s="111"/>
      <c r="L126" s="114" t="s">
        <v>111</v>
      </c>
      <c r="M126" s="401">
        <v>43586</v>
      </c>
      <c r="N126" s="283"/>
      <c r="O126" s="284"/>
      <c r="P126" s="280"/>
      <c r="Q126" s="281"/>
      <c r="R126" s="280"/>
      <c r="S126" s="280"/>
      <c r="T126" s="285"/>
      <c r="U126" s="286">
        <f t="shared" si="4"/>
        <v>0</v>
      </c>
      <c r="V126" s="287"/>
      <c r="W126" s="119"/>
      <c r="X126" s="14"/>
      <c r="Y126" s="14"/>
      <c r="Z126" s="289"/>
      <c r="AA126" s="216"/>
      <c r="AB126" s="216"/>
      <c r="AC126" s="216"/>
      <c r="AD126" s="290"/>
    </row>
    <row r="127" spans="1:30" x14ac:dyDescent="0.2">
      <c r="A127" s="252">
        <v>43587</v>
      </c>
      <c r="B127" s="91"/>
      <c r="C127" s="91"/>
      <c r="D127" s="270"/>
      <c r="E127" s="91">
        <v>5</v>
      </c>
      <c r="F127" s="91">
        <v>1</v>
      </c>
      <c r="G127" s="270"/>
      <c r="H127" s="60">
        <f t="shared" si="3"/>
        <v>101.86999999999999</v>
      </c>
      <c r="I127" s="27">
        <f t="shared" si="5"/>
        <v>0</v>
      </c>
      <c r="J127" s="245"/>
      <c r="K127" s="111"/>
      <c r="L127" s="114" t="s">
        <v>111</v>
      </c>
      <c r="M127" s="265">
        <v>43587</v>
      </c>
      <c r="N127" s="273"/>
      <c r="O127" s="274"/>
      <c r="P127" s="91"/>
      <c r="Q127" s="270"/>
      <c r="R127" s="91"/>
      <c r="S127" s="91"/>
      <c r="T127" s="271"/>
      <c r="U127" s="210">
        <f t="shared" si="4"/>
        <v>0</v>
      </c>
      <c r="V127" s="275">
        <v>130</v>
      </c>
      <c r="W127" s="276">
        <v>3884</v>
      </c>
      <c r="X127" s="14"/>
      <c r="Y127" s="14"/>
      <c r="Z127" s="277"/>
      <c r="AA127" s="278"/>
      <c r="AB127" s="278"/>
      <c r="AC127" s="278"/>
      <c r="AD127" s="279"/>
    </row>
    <row r="128" spans="1:30" x14ac:dyDescent="0.2">
      <c r="A128" s="252">
        <v>43588</v>
      </c>
      <c r="B128" s="3"/>
      <c r="C128" s="3"/>
      <c r="D128" s="135"/>
      <c r="E128" s="3">
        <v>5</v>
      </c>
      <c r="F128" s="3">
        <v>2</v>
      </c>
      <c r="G128" s="135"/>
      <c r="H128" s="61">
        <f t="shared" si="3"/>
        <v>103.53999999999999</v>
      </c>
      <c r="I128" s="17">
        <f t="shared" si="5"/>
        <v>1.6700000000000017</v>
      </c>
      <c r="J128" s="111">
        <v>5</v>
      </c>
      <c r="K128" s="111">
        <v>24</v>
      </c>
      <c r="L128" s="114" t="s">
        <v>112</v>
      </c>
      <c r="M128" s="265">
        <v>43588</v>
      </c>
      <c r="N128" s="139"/>
      <c r="O128" s="137"/>
      <c r="P128" s="3"/>
      <c r="Q128" s="135"/>
      <c r="R128" s="3"/>
      <c r="S128" s="3"/>
      <c r="T128" s="136"/>
      <c r="U128" s="69">
        <f t="shared" si="4"/>
        <v>0</v>
      </c>
      <c r="V128" s="116"/>
      <c r="W128" s="118"/>
      <c r="X128" s="14">
        <v>10</v>
      </c>
      <c r="Y128" s="14">
        <v>0</v>
      </c>
      <c r="Z128" s="77"/>
      <c r="AA128" s="16"/>
      <c r="AB128" s="16"/>
      <c r="AC128" s="16"/>
      <c r="AD128" s="78"/>
    </row>
    <row r="129" spans="1:30" x14ac:dyDescent="0.2">
      <c r="A129" s="252">
        <v>43589</v>
      </c>
      <c r="B129" s="3"/>
      <c r="C129" s="3"/>
      <c r="D129" s="135"/>
      <c r="E129" s="3">
        <v>5</v>
      </c>
      <c r="F129" s="3">
        <v>2</v>
      </c>
      <c r="G129" s="135"/>
      <c r="H129" s="61">
        <f t="shared" si="3"/>
        <v>103.53999999999999</v>
      </c>
      <c r="I129" s="17">
        <f t="shared" si="5"/>
        <v>0</v>
      </c>
      <c r="J129" s="111"/>
      <c r="K129" s="111"/>
      <c r="L129" s="114" t="s">
        <v>111</v>
      </c>
      <c r="M129" s="265">
        <v>43589</v>
      </c>
      <c r="N129" s="139"/>
      <c r="O129" s="137"/>
      <c r="P129" s="3"/>
      <c r="Q129" s="135"/>
      <c r="R129" s="3"/>
      <c r="S129" s="3"/>
      <c r="T129" s="136"/>
      <c r="U129" s="69">
        <f t="shared" si="4"/>
        <v>0</v>
      </c>
      <c r="V129" s="116"/>
      <c r="W129" s="118"/>
      <c r="X129" s="14"/>
      <c r="Y129" s="14"/>
      <c r="Z129" s="77"/>
      <c r="AA129" s="16"/>
      <c r="AB129" s="16"/>
      <c r="AC129" s="16"/>
      <c r="AD129" s="78"/>
    </row>
    <row r="130" spans="1:30" x14ac:dyDescent="0.2">
      <c r="A130" s="252">
        <v>43590</v>
      </c>
      <c r="B130" s="3"/>
      <c r="C130" s="3"/>
      <c r="D130" s="135"/>
      <c r="E130" s="3">
        <v>5</v>
      </c>
      <c r="F130" s="3">
        <v>2</v>
      </c>
      <c r="G130" s="135"/>
      <c r="H130" s="61">
        <f t="shared" si="3"/>
        <v>103.53999999999999</v>
      </c>
      <c r="I130" s="17">
        <f t="shared" si="5"/>
        <v>0</v>
      </c>
      <c r="J130" s="111"/>
      <c r="K130" s="111"/>
      <c r="L130" s="114" t="s">
        <v>111</v>
      </c>
      <c r="M130" s="265">
        <v>43590</v>
      </c>
      <c r="N130" s="139"/>
      <c r="O130" s="137"/>
      <c r="P130" s="3"/>
      <c r="Q130" s="135"/>
      <c r="R130" s="3"/>
      <c r="S130" s="3"/>
      <c r="T130" s="136"/>
      <c r="U130" s="69">
        <f t="shared" si="4"/>
        <v>0</v>
      </c>
      <c r="V130" s="116"/>
      <c r="W130" s="118"/>
      <c r="X130" s="14"/>
      <c r="Y130" s="14"/>
      <c r="Z130" s="77"/>
      <c r="AA130" s="16"/>
      <c r="AB130" s="16"/>
      <c r="AC130" s="16"/>
      <c r="AD130" s="78"/>
    </row>
    <row r="131" spans="1:30" x14ac:dyDescent="0.2">
      <c r="A131" s="252">
        <v>43591</v>
      </c>
      <c r="B131" s="3"/>
      <c r="C131" s="3"/>
      <c r="D131" s="135"/>
      <c r="E131" s="3">
        <v>5</v>
      </c>
      <c r="F131" s="3">
        <v>2</v>
      </c>
      <c r="G131" s="135"/>
      <c r="H131" s="61">
        <f t="shared" si="3"/>
        <v>103.53999999999999</v>
      </c>
      <c r="I131" s="17">
        <f t="shared" si="5"/>
        <v>0</v>
      </c>
      <c r="J131" s="111"/>
      <c r="K131" s="111"/>
      <c r="L131" s="114" t="s">
        <v>111</v>
      </c>
      <c r="M131" s="265">
        <v>43591</v>
      </c>
      <c r="N131" s="139"/>
      <c r="O131" s="137"/>
      <c r="P131" s="3"/>
      <c r="Q131" s="135"/>
      <c r="R131" s="3"/>
      <c r="S131" s="3"/>
      <c r="T131" s="136"/>
      <c r="U131" s="69">
        <f t="shared" si="4"/>
        <v>0</v>
      </c>
      <c r="V131" s="116"/>
      <c r="W131" s="118"/>
      <c r="X131" s="14"/>
      <c r="Y131" s="14"/>
      <c r="Z131" s="77"/>
      <c r="AA131" s="16"/>
      <c r="AB131" s="16"/>
      <c r="AC131" s="16"/>
      <c r="AD131" s="78"/>
    </row>
    <row r="132" spans="1:30" x14ac:dyDescent="0.2">
      <c r="A132" s="252">
        <v>43592</v>
      </c>
      <c r="B132" s="3"/>
      <c r="C132" s="3"/>
      <c r="D132" s="135"/>
      <c r="E132" s="3">
        <v>5</v>
      </c>
      <c r="F132" s="3">
        <v>3</v>
      </c>
      <c r="G132" s="135">
        <v>0.5</v>
      </c>
      <c r="H132" s="61">
        <f t="shared" si="3"/>
        <v>106.045</v>
      </c>
      <c r="I132" s="17">
        <f t="shared" si="5"/>
        <v>2.5050000000000097</v>
      </c>
      <c r="J132" s="111">
        <v>7</v>
      </c>
      <c r="K132" s="111">
        <v>24</v>
      </c>
      <c r="L132" s="114" t="s">
        <v>112</v>
      </c>
      <c r="M132" s="265">
        <v>43592</v>
      </c>
      <c r="N132" s="139"/>
      <c r="O132" s="137"/>
      <c r="P132" s="3"/>
      <c r="Q132" s="135"/>
      <c r="R132" s="3"/>
      <c r="S132" s="3"/>
      <c r="T132" s="136"/>
      <c r="U132" s="69">
        <f t="shared" si="4"/>
        <v>0</v>
      </c>
      <c r="V132" s="116"/>
      <c r="W132" s="118"/>
      <c r="X132" s="14">
        <v>10</v>
      </c>
      <c r="Y132" s="14">
        <v>0</v>
      </c>
      <c r="Z132" s="77"/>
      <c r="AA132" s="16"/>
      <c r="AB132" s="16"/>
      <c r="AC132" s="16"/>
      <c r="AD132" s="78"/>
    </row>
    <row r="133" spans="1:30" x14ac:dyDescent="0.2">
      <c r="A133" s="252">
        <v>43593</v>
      </c>
      <c r="B133" s="3"/>
      <c r="C133" s="3"/>
      <c r="D133" s="135"/>
      <c r="E133" s="3">
        <v>5</v>
      </c>
      <c r="F133" s="3">
        <v>3</v>
      </c>
      <c r="G133" s="135">
        <v>0.5</v>
      </c>
      <c r="H133" s="61">
        <f t="shared" si="3"/>
        <v>106.045</v>
      </c>
      <c r="I133" s="17">
        <f t="shared" si="5"/>
        <v>0</v>
      </c>
      <c r="J133" s="111"/>
      <c r="K133" s="111"/>
      <c r="L133" s="114" t="s">
        <v>111</v>
      </c>
      <c r="M133" s="265">
        <v>43593</v>
      </c>
      <c r="N133" s="139"/>
      <c r="O133" s="137"/>
      <c r="P133" s="3"/>
      <c r="Q133" s="135"/>
      <c r="R133" s="3"/>
      <c r="S133" s="3"/>
      <c r="T133" s="136"/>
      <c r="U133" s="69">
        <f t="shared" si="4"/>
        <v>0</v>
      </c>
      <c r="V133" s="116"/>
      <c r="W133" s="118"/>
      <c r="X133" s="14"/>
      <c r="Y133" s="14"/>
      <c r="Z133" s="77"/>
      <c r="AA133" s="16"/>
      <c r="AB133" s="16"/>
      <c r="AC133" s="16"/>
      <c r="AD133" s="78"/>
    </row>
    <row r="134" spans="1:30" x14ac:dyDescent="0.2">
      <c r="A134" s="252">
        <v>43594</v>
      </c>
      <c r="B134" s="3"/>
      <c r="C134" s="3"/>
      <c r="D134" s="135"/>
      <c r="E134" s="3">
        <v>5</v>
      </c>
      <c r="F134" s="3">
        <v>3</v>
      </c>
      <c r="G134" s="135">
        <v>0.5</v>
      </c>
      <c r="H134" s="61">
        <f t="shared" si="3"/>
        <v>106.045</v>
      </c>
      <c r="I134" s="17">
        <f t="shared" si="5"/>
        <v>0</v>
      </c>
      <c r="J134" s="111"/>
      <c r="K134" s="111"/>
      <c r="L134" s="114" t="s">
        <v>111</v>
      </c>
      <c r="M134" s="265">
        <v>43594</v>
      </c>
      <c r="N134" s="139"/>
      <c r="O134" s="137"/>
      <c r="P134" s="3"/>
      <c r="Q134" s="135"/>
      <c r="R134" s="3"/>
      <c r="S134" s="3"/>
      <c r="T134" s="136"/>
      <c r="U134" s="69">
        <f t="shared" si="4"/>
        <v>0</v>
      </c>
      <c r="V134" s="116"/>
      <c r="W134" s="118"/>
      <c r="X134" s="14"/>
      <c r="Y134" s="14"/>
      <c r="Z134" s="77"/>
      <c r="AA134" s="16"/>
      <c r="AB134" s="16"/>
      <c r="AC134" s="16"/>
      <c r="AD134" s="78"/>
    </row>
    <row r="135" spans="1:30" x14ac:dyDescent="0.2">
      <c r="A135" s="252">
        <v>43595</v>
      </c>
      <c r="B135" s="3"/>
      <c r="C135" s="3"/>
      <c r="D135" s="135"/>
      <c r="E135" s="3">
        <v>5</v>
      </c>
      <c r="F135" s="3">
        <v>4</v>
      </c>
      <c r="G135" s="135">
        <v>0.5</v>
      </c>
      <c r="H135" s="61">
        <f t="shared" si="3"/>
        <v>107.71499999999999</v>
      </c>
      <c r="I135" s="17">
        <f t="shared" si="5"/>
        <v>1.6699999999999875</v>
      </c>
      <c r="J135" s="111">
        <v>5</v>
      </c>
      <c r="K135" s="111">
        <v>24</v>
      </c>
      <c r="L135" s="114" t="s">
        <v>112</v>
      </c>
      <c r="M135" s="265">
        <v>43595</v>
      </c>
      <c r="N135" s="139"/>
      <c r="O135" s="137"/>
      <c r="P135" s="3"/>
      <c r="Q135" s="135"/>
      <c r="R135" s="3"/>
      <c r="S135" s="3"/>
      <c r="T135" s="136"/>
      <c r="U135" s="69">
        <f t="shared" si="4"/>
        <v>0</v>
      </c>
      <c r="V135" s="116"/>
      <c r="W135" s="118"/>
      <c r="X135" s="14">
        <v>10</v>
      </c>
      <c r="Y135" s="14">
        <v>0</v>
      </c>
      <c r="Z135" s="77"/>
      <c r="AA135" s="16"/>
      <c r="AB135" s="16"/>
      <c r="AC135" s="16"/>
      <c r="AD135" s="78"/>
    </row>
    <row r="136" spans="1:30" x14ac:dyDescent="0.2">
      <c r="A136" s="252">
        <v>43596</v>
      </c>
      <c r="B136" s="3"/>
      <c r="C136" s="3"/>
      <c r="D136" s="135"/>
      <c r="E136" s="3">
        <v>5</v>
      </c>
      <c r="F136" s="3">
        <v>4</v>
      </c>
      <c r="G136" s="135">
        <v>0.5</v>
      </c>
      <c r="H136" s="61">
        <f t="shared" ref="H136:H199" si="6">((B136*12)+C136+D136)*1.67+((E136*12)+F136+G136)*1.67</f>
        <v>107.71499999999999</v>
      </c>
      <c r="I136" s="17">
        <f t="shared" si="5"/>
        <v>0</v>
      </c>
      <c r="J136" s="111"/>
      <c r="K136" s="111"/>
      <c r="L136" s="114" t="s">
        <v>111</v>
      </c>
      <c r="M136" s="265">
        <v>43596</v>
      </c>
      <c r="N136" s="139"/>
      <c r="O136" s="137"/>
      <c r="P136" s="3"/>
      <c r="Q136" s="135"/>
      <c r="R136" s="3"/>
      <c r="S136" s="3"/>
      <c r="T136" s="136"/>
      <c r="U136" s="69">
        <f t="shared" ref="U136:U199" si="7">((O136*12)+P136+Q136)*1.67-((R136*12)+S136+T136)*1.67</f>
        <v>0</v>
      </c>
      <c r="V136" s="116"/>
      <c r="W136" s="118"/>
      <c r="X136" s="14"/>
      <c r="Y136" s="14"/>
      <c r="Z136" s="77"/>
      <c r="AA136" s="16"/>
      <c r="AB136" s="16"/>
      <c r="AC136" s="16"/>
      <c r="AD136" s="78"/>
    </row>
    <row r="137" spans="1:30" x14ac:dyDescent="0.2">
      <c r="A137" s="252">
        <v>43597</v>
      </c>
      <c r="B137" s="3"/>
      <c r="C137" s="3"/>
      <c r="D137" s="135"/>
      <c r="E137" s="3">
        <v>5</v>
      </c>
      <c r="F137" s="3">
        <v>4</v>
      </c>
      <c r="G137" s="135">
        <v>0.5</v>
      </c>
      <c r="H137" s="61">
        <f t="shared" si="6"/>
        <v>107.71499999999999</v>
      </c>
      <c r="I137" s="17">
        <f t="shared" si="5"/>
        <v>0</v>
      </c>
      <c r="J137" s="111"/>
      <c r="K137" s="111"/>
      <c r="L137" s="114" t="s">
        <v>111</v>
      </c>
      <c r="M137" s="265">
        <v>43597</v>
      </c>
      <c r="N137" s="139"/>
      <c r="O137" s="137"/>
      <c r="P137" s="3"/>
      <c r="Q137" s="135"/>
      <c r="R137" s="3"/>
      <c r="S137" s="3"/>
      <c r="T137" s="136"/>
      <c r="U137" s="69">
        <f t="shared" si="7"/>
        <v>0</v>
      </c>
      <c r="V137" s="116"/>
      <c r="W137" s="118"/>
      <c r="X137" s="14"/>
      <c r="Y137" s="14"/>
      <c r="Z137" s="77"/>
      <c r="AA137" s="16"/>
      <c r="AB137" s="16"/>
      <c r="AC137" s="16"/>
      <c r="AD137" s="78"/>
    </row>
    <row r="138" spans="1:30" x14ac:dyDescent="0.2">
      <c r="A138" s="252">
        <v>43598</v>
      </c>
      <c r="B138" s="3"/>
      <c r="C138" s="3"/>
      <c r="D138" s="135"/>
      <c r="E138" s="3">
        <v>5</v>
      </c>
      <c r="F138" s="3">
        <v>4</v>
      </c>
      <c r="G138" s="135">
        <v>0.5</v>
      </c>
      <c r="H138" s="61">
        <f t="shared" si="6"/>
        <v>107.71499999999999</v>
      </c>
      <c r="I138" s="17">
        <f t="shared" ref="I138:I201" si="8">H138-H137+U137</f>
        <v>0</v>
      </c>
      <c r="J138" s="111"/>
      <c r="K138" s="111"/>
      <c r="L138" s="114" t="s">
        <v>111</v>
      </c>
      <c r="M138" s="265">
        <v>43598</v>
      </c>
      <c r="N138" s="139"/>
      <c r="O138" s="137"/>
      <c r="P138" s="3"/>
      <c r="Q138" s="135"/>
      <c r="R138" s="3"/>
      <c r="S138" s="3"/>
      <c r="T138" s="136"/>
      <c r="U138" s="69">
        <f t="shared" si="7"/>
        <v>0</v>
      </c>
      <c r="V138" s="116"/>
      <c r="W138" s="118"/>
      <c r="X138" s="14"/>
      <c r="Y138" s="14"/>
      <c r="Z138" s="77"/>
      <c r="AA138" s="16"/>
      <c r="AB138" s="16"/>
      <c r="AC138" s="16"/>
      <c r="AD138" s="78"/>
    </row>
    <row r="139" spans="1:30" x14ac:dyDescent="0.2">
      <c r="A139" s="252">
        <v>43599</v>
      </c>
      <c r="B139" s="3"/>
      <c r="C139" s="3"/>
      <c r="D139" s="135"/>
      <c r="E139" s="3">
        <v>5</v>
      </c>
      <c r="F139" s="3">
        <v>6</v>
      </c>
      <c r="G139" s="135"/>
      <c r="H139" s="61">
        <f t="shared" si="6"/>
        <v>110.22</v>
      </c>
      <c r="I139" s="17">
        <f t="shared" si="8"/>
        <v>2.5050000000000097</v>
      </c>
      <c r="J139" s="111">
        <v>7</v>
      </c>
      <c r="K139" s="111">
        <v>24</v>
      </c>
      <c r="L139" s="114" t="s">
        <v>112</v>
      </c>
      <c r="M139" s="265">
        <v>43599</v>
      </c>
      <c r="N139" s="139"/>
      <c r="O139" s="137"/>
      <c r="P139" s="3"/>
      <c r="Q139" s="135"/>
      <c r="R139" s="3"/>
      <c r="S139" s="3"/>
      <c r="T139" s="136"/>
      <c r="U139" s="69">
        <f t="shared" si="7"/>
        <v>0</v>
      </c>
      <c r="V139" s="116"/>
      <c r="W139" s="118"/>
      <c r="X139" s="14">
        <v>10</v>
      </c>
      <c r="Y139" s="14">
        <v>0</v>
      </c>
      <c r="Z139" s="77"/>
      <c r="AA139" s="16"/>
      <c r="AB139" s="16"/>
      <c r="AC139" s="16"/>
      <c r="AD139" s="78"/>
    </row>
    <row r="140" spans="1:30" x14ac:dyDescent="0.2">
      <c r="A140" s="252">
        <v>43600</v>
      </c>
      <c r="B140" s="3"/>
      <c r="C140" s="3"/>
      <c r="D140" s="135"/>
      <c r="E140" s="3">
        <v>5</v>
      </c>
      <c r="F140" s="3">
        <v>6</v>
      </c>
      <c r="G140" s="135"/>
      <c r="H140" s="61">
        <f t="shared" si="6"/>
        <v>110.22</v>
      </c>
      <c r="I140" s="17">
        <f t="shared" si="8"/>
        <v>0</v>
      </c>
      <c r="J140" s="111"/>
      <c r="K140" s="111"/>
      <c r="L140" s="114" t="s">
        <v>111</v>
      </c>
      <c r="M140" s="265">
        <v>43600</v>
      </c>
      <c r="N140" s="139"/>
      <c r="O140" s="137"/>
      <c r="P140" s="3"/>
      <c r="Q140" s="135"/>
      <c r="R140" s="3"/>
      <c r="S140" s="3"/>
      <c r="T140" s="136"/>
      <c r="U140" s="69">
        <f t="shared" si="7"/>
        <v>0</v>
      </c>
      <c r="V140" s="116"/>
      <c r="W140" s="118"/>
      <c r="X140" s="14"/>
      <c r="Y140" s="14"/>
      <c r="Z140" s="77"/>
      <c r="AA140" s="16"/>
      <c r="AB140" s="16"/>
      <c r="AC140" s="16"/>
      <c r="AD140" s="78"/>
    </row>
    <row r="141" spans="1:30" x14ac:dyDescent="0.2">
      <c r="A141" s="252">
        <v>43601</v>
      </c>
      <c r="B141" s="3"/>
      <c r="C141" s="3"/>
      <c r="D141" s="135"/>
      <c r="E141" s="3">
        <v>5</v>
      </c>
      <c r="F141" s="3">
        <v>6</v>
      </c>
      <c r="G141" s="135"/>
      <c r="H141" s="61">
        <f t="shared" si="6"/>
        <v>110.22</v>
      </c>
      <c r="I141" s="17">
        <f t="shared" si="8"/>
        <v>0</v>
      </c>
      <c r="J141" s="111"/>
      <c r="K141" s="111"/>
      <c r="L141" s="114" t="s">
        <v>111</v>
      </c>
      <c r="M141" s="265">
        <v>43601</v>
      </c>
      <c r="N141" s="139"/>
      <c r="O141" s="137"/>
      <c r="P141" s="3"/>
      <c r="Q141" s="135"/>
      <c r="R141" s="3"/>
      <c r="S141" s="3"/>
      <c r="T141" s="136"/>
      <c r="U141" s="69">
        <f t="shared" si="7"/>
        <v>0</v>
      </c>
      <c r="V141" s="116"/>
      <c r="W141" s="118"/>
      <c r="X141" s="14"/>
      <c r="Y141" s="14"/>
      <c r="Z141" s="77"/>
      <c r="AA141" s="16"/>
      <c r="AB141" s="16"/>
      <c r="AC141" s="16"/>
      <c r="AD141" s="78"/>
    </row>
    <row r="142" spans="1:30" x14ac:dyDescent="0.2">
      <c r="A142" s="252">
        <v>43602</v>
      </c>
      <c r="B142" s="3"/>
      <c r="C142" s="3"/>
      <c r="D142" s="135"/>
      <c r="E142" s="3">
        <v>5</v>
      </c>
      <c r="F142" s="3">
        <v>7</v>
      </c>
      <c r="G142" s="135"/>
      <c r="H142" s="61">
        <f t="shared" si="6"/>
        <v>111.89</v>
      </c>
      <c r="I142" s="17">
        <f t="shared" si="8"/>
        <v>1.6700000000000017</v>
      </c>
      <c r="J142" s="111">
        <v>5</v>
      </c>
      <c r="K142" s="111">
        <v>24</v>
      </c>
      <c r="L142" s="114" t="s">
        <v>112</v>
      </c>
      <c r="M142" s="265">
        <v>43602</v>
      </c>
      <c r="N142" s="139"/>
      <c r="O142" s="137"/>
      <c r="P142" s="3"/>
      <c r="Q142" s="135"/>
      <c r="R142" s="3"/>
      <c r="S142" s="3"/>
      <c r="T142" s="136"/>
      <c r="U142" s="69">
        <f t="shared" si="7"/>
        <v>0</v>
      </c>
      <c r="V142" s="116"/>
      <c r="W142" s="118"/>
      <c r="X142" s="14">
        <v>10</v>
      </c>
      <c r="Y142" s="14">
        <v>0</v>
      </c>
      <c r="Z142" s="77"/>
      <c r="AA142" s="16"/>
      <c r="AB142" s="16"/>
      <c r="AC142" s="16"/>
      <c r="AD142" s="78"/>
    </row>
    <row r="143" spans="1:30" x14ac:dyDescent="0.2">
      <c r="A143" s="252">
        <v>43603</v>
      </c>
      <c r="B143" s="3"/>
      <c r="C143" s="3"/>
      <c r="D143" s="135"/>
      <c r="E143" s="3">
        <v>5</v>
      </c>
      <c r="F143" s="3">
        <v>7</v>
      </c>
      <c r="G143" s="135"/>
      <c r="H143" s="61">
        <f t="shared" si="6"/>
        <v>111.89</v>
      </c>
      <c r="I143" s="17">
        <f t="shared" si="8"/>
        <v>0</v>
      </c>
      <c r="J143" s="111"/>
      <c r="K143" s="111"/>
      <c r="L143" s="114" t="s">
        <v>111</v>
      </c>
      <c r="M143" s="265">
        <v>43603</v>
      </c>
      <c r="N143" s="139"/>
      <c r="O143" s="137"/>
      <c r="P143" s="3"/>
      <c r="Q143" s="135"/>
      <c r="R143" s="3"/>
      <c r="S143" s="3"/>
      <c r="T143" s="136"/>
      <c r="U143" s="69">
        <f t="shared" si="7"/>
        <v>0</v>
      </c>
      <c r="V143" s="116"/>
      <c r="W143" s="118"/>
      <c r="X143" s="14"/>
      <c r="Y143" s="14"/>
      <c r="Z143" s="77"/>
      <c r="AA143" s="16"/>
      <c r="AB143" s="16"/>
      <c r="AC143" s="16"/>
      <c r="AD143" s="78"/>
    </row>
    <row r="144" spans="1:30" x14ac:dyDescent="0.2">
      <c r="A144" s="252">
        <v>43604</v>
      </c>
      <c r="B144" s="3"/>
      <c r="C144" s="3"/>
      <c r="D144" s="135"/>
      <c r="E144" s="3">
        <v>5</v>
      </c>
      <c r="F144" s="3">
        <v>7</v>
      </c>
      <c r="G144" s="135"/>
      <c r="H144" s="61">
        <f t="shared" si="6"/>
        <v>111.89</v>
      </c>
      <c r="I144" s="17">
        <f t="shared" si="8"/>
        <v>0</v>
      </c>
      <c r="J144" s="111"/>
      <c r="K144" s="111"/>
      <c r="L144" s="114" t="s">
        <v>111</v>
      </c>
      <c r="M144" s="265">
        <v>43604</v>
      </c>
      <c r="N144" s="139"/>
      <c r="O144" s="137"/>
      <c r="P144" s="3"/>
      <c r="Q144" s="135"/>
      <c r="R144" s="3"/>
      <c r="S144" s="3"/>
      <c r="T144" s="136"/>
      <c r="U144" s="69">
        <f t="shared" si="7"/>
        <v>0</v>
      </c>
      <c r="V144" s="116"/>
      <c r="W144" s="118"/>
      <c r="X144" s="14"/>
      <c r="Y144" s="14"/>
      <c r="Z144" s="77"/>
      <c r="AA144" s="16"/>
      <c r="AB144" s="16"/>
      <c r="AC144" s="16"/>
      <c r="AD144" s="78"/>
    </row>
    <row r="145" spans="1:30" x14ac:dyDescent="0.2">
      <c r="A145" s="252">
        <v>43605</v>
      </c>
      <c r="B145" s="3"/>
      <c r="C145" s="3"/>
      <c r="D145" s="135"/>
      <c r="E145" s="3">
        <v>5</v>
      </c>
      <c r="F145" s="3">
        <v>7</v>
      </c>
      <c r="G145" s="135"/>
      <c r="H145" s="61">
        <f t="shared" si="6"/>
        <v>111.89</v>
      </c>
      <c r="I145" s="17">
        <f t="shared" si="8"/>
        <v>0</v>
      </c>
      <c r="J145" s="111"/>
      <c r="K145" s="111"/>
      <c r="L145" s="114" t="s">
        <v>111</v>
      </c>
      <c r="M145" s="265">
        <v>43605</v>
      </c>
      <c r="N145" s="139"/>
      <c r="O145" s="137"/>
      <c r="P145" s="3"/>
      <c r="Q145" s="135"/>
      <c r="R145" s="3"/>
      <c r="S145" s="3"/>
      <c r="T145" s="136"/>
      <c r="U145" s="69">
        <f t="shared" si="7"/>
        <v>0</v>
      </c>
      <c r="V145" s="116"/>
      <c r="W145" s="118"/>
      <c r="X145" s="14"/>
      <c r="Y145" s="14"/>
      <c r="Z145" s="77"/>
      <c r="AA145" s="16"/>
      <c r="AB145" s="16"/>
      <c r="AC145" s="16"/>
      <c r="AD145" s="78"/>
    </row>
    <row r="146" spans="1:30" x14ac:dyDescent="0.2">
      <c r="A146" s="252">
        <v>43606</v>
      </c>
      <c r="B146" s="3"/>
      <c r="C146" s="3"/>
      <c r="D146" s="135"/>
      <c r="E146" s="3">
        <v>5</v>
      </c>
      <c r="F146" s="3">
        <v>8</v>
      </c>
      <c r="G146" s="135">
        <v>0.5</v>
      </c>
      <c r="H146" s="61">
        <f t="shared" si="6"/>
        <v>114.395</v>
      </c>
      <c r="I146" s="17">
        <f t="shared" si="8"/>
        <v>2.5049999999999955</v>
      </c>
      <c r="J146" s="111">
        <v>7</v>
      </c>
      <c r="K146" s="111">
        <v>24</v>
      </c>
      <c r="L146" s="114" t="s">
        <v>112</v>
      </c>
      <c r="M146" s="265">
        <v>43606</v>
      </c>
      <c r="N146" s="139"/>
      <c r="O146" s="137"/>
      <c r="P146" s="3"/>
      <c r="Q146" s="135"/>
      <c r="R146" s="3"/>
      <c r="S146" s="3"/>
      <c r="T146" s="136"/>
      <c r="U146" s="69">
        <f t="shared" si="7"/>
        <v>0</v>
      </c>
      <c r="V146" s="116"/>
      <c r="W146" s="118"/>
      <c r="X146" s="14">
        <v>10</v>
      </c>
      <c r="Y146" s="14">
        <v>0</v>
      </c>
      <c r="Z146" s="77"/>
      <c r="AA146" s="16"/>
      <c r="AB146" s="16"/>
      <c r="AC146" s="16"/>
      <c r="AD146" s="78"/>
    </row>
    <row r="147" spans="1:30" x14ac:dyDescent="0.2">
      <c r="A147" s="252">
        <v>43607</v>
      </c>
      <c r="B147" s="3"/>
      <c r="C147" s="3"/>
      <c r="D147" s="135"/>
      <c r="E147" s="3">
        <v>5</v>
      </c>
      <c r="F147" s="3">
        <v>8</v>
      </c>
      <c r="G147" s="135">
        <v>0.5</v>
      </c>
      <c r="H147" s="61">
        <f t="shared" si="6"/>
        <v>114.395</v>
      </c>
      <c r="I147" s="17">
        <f t="shared" si="8"/>
        <v>0</v>
      </c>
      <c r="J147" s="111"/>
      <c r="K147" s="111"/>
      <c r="L147" s="114" t="s">
        <v>111</v>
      </c>
      <c r="M147" s="265">
        <v>43607</v>
      </c>
      <c r="N147" s="139"/>
      <c r="O147" s="137"/>
      <c r="P147" s="3"/>
      <c r="Q147" s="135"/>
      <c r="R147" s="3"/>
      <c r="S147" s="3"/>
      <c r="T147" s="136"/>
      <c r="U147" s="69">
        <f t="shared" si="7"/>
        <v>0</v>
      </c>
      <c r="V147" s="116"/>
      <c r="W147" s="118"/>
      <c r="X147" s="14"/>
      <c r="Y147" s="14"/>
      <c r="Z147" s="77"/>
      <c r="AA147" s="16"/>
      <c r="AB147" s="16"/>
      <c r="AC147" s="16"/>
      <c r="AD147" s="78"/>
    </row>
    <row r="148" spans="1:30" x14ac:dyDescent="0.2">
      <c r="A148" s="252">
        <v>43608</v>
      </c>
      <c r="B148" s="3"/>
      <c r="C148" s="3"/>
      <c r="D148" s="135"/>
      <c r="E148" s="3">
        <v>5</v>
      </c>
      <c r="F148" s="3">
        <v>8</v>
      </c>
      <c r="G148" s="135">
        <v>0.5</v>
      </c>
      <c r="H148" s="61">
        <f t="shared" si="6"/>
        <v>114.395</v>
      </c>
      <c r="I148" s="17">
        <f t="shared" si="8"/>
        <v>0</v>
      </c>
      <c r="J148" s="111"/>
      <c r="K148" s="111"/>
      <c r="L148" s="114" t="s">
        <v>111</v>
      </c>
      <c r="M148" s="265">
        <v>43608</v>
      </c>
      <c r="N148" s="139"/>
      <c r="O148" s="137"/>
      <c r="P148" s="3"/>
      <c r="Q148" s="135"/>
      <c r="R148" s="3"/>
      <c r="S148" s="3"/>
      <c r="T148" s="136"/>
      <c r="U148" s="69">
        <f t="shared" si="7"/>
        <v>0</v>
      </c>
      <c r="V148" s="116"/>
      <c r="W148" s="118"/>
      <c r="X148" s="14"/>
      <c r="Y148" s="14"/>
      <c r="Z148" s="77"/>
      <c r="AA148" s="16"/>
      <c r="AB148" s="16"/>
      <c r="AC148" s="16"/>
      <c r="AD148" s="78"/>
    </row>
    <row r="149" spans="1:30" x14ac:dyDescent="0.2">
      <c r="A149" s="252">
        <v>43609</v>
      </c>
      <c r="B149" s="3"/>
      <c r="C149" s="3"/>
      <c r="D149" s="135"/>
      <c r="E149" s="3">
        <v>5</v>
      </c>
      <c r="F149" s="3">
        <v>9</v>
      </c>
      <c r="G149" s="135">
        <v>0.5</v>
      </c>
      <c r="H149" s="61">
        <f t="shared" si="6"/>
        <v>116.065</v>
      </c>
      <c r="I149" s="17">
        <f t="shared" si="8"/>
        <v>1.6700000000000017</v>
      </c>
      <c r="J149" s="111">
        <v>5</v>
      </c>
      <c r="K149" s="111">
        <v>24</v>
      </c>
      <c r="L149" s="114" t="s">
        <v>112</v>
      </c>
      <c r="M149" s="265">
        <v>43609</v>
      </c>
      <c r="N149" s="139"/>
      <c r="O149" s="137"/>
      <c r="P149" s="3"/>
      <c r="Q149" s="135"/>
      <c r="R149" s="3"/>
      <c r="S149" s="3"/>
      <c r="T149" s="136"/>
      <c r="U149" s="69">
        <f t="shared" si="7"/>
        <v>0</v>
      </c>
      <c r="V149" s="116"/>
      <c r="W149" s="118"/>
      <c r="X149" s="14">
        <v>10</v>
      </c>
      <c r="Y149" s="14">
        <v>0</v>
      </c>
      <c r="Z149" s="77"/>
      <c r="AA149" s="16"/>
      <c r="AB149" s="16"/>
      <c r="AC149" s="16"/>
      <c r="AD149" s="78"/>
    </row>
    <row r="150" spans="1:30" x14ac:dyDescent="0.2">
      <c r="A150" s="252">
        <v>43610</v>
      </c>
      <c r="B150" s="3"/>
      <c r="C150" s="3"/>
      <c r="D150" s="135"/>
      <c r="E150" s="3">
        <v>5</v>
      </c>
      <c r="F150" s="3">
        <v>9</v>
      </c>
      <c r="G150" s="135">
        <v>0.5</v>
      </c>
      <c r="H150" s="61">
        <f t="shared" si="6"/>
        <v>116.065</v>
      </c>
      <c r="I150" s="17">
        <f t="shared" si="8"/>
        <v>0</v>
      </c>
      <c r="J150" s="111"/>
      <c r="K150" s="111"/>
      <c r="L150" s="114" t="s">
        <v>111</v>
      </c>
      <c r="M150" s="265">
        <v>43610</v>
      </c>
      <c r="N150" s="139"/>
      <c r="O150" s="137"/>
      <c r="P150" s="3"/>
      <c r="Q150" s="135"/>
      <c r="R150" s="3"/>
      <c r="S150" s="3"/>
      <c r="T150" s="136"/>
      <c r="U150" s="69">
        <f t="shared" si="7"/>
        <v>0</v>
      </c>
      <c r="V150" s="116"/>
      <c r="W150" s="118"/>
      <c r="X150" s="14"/>
      <c r="Y150" s="14"/>
      <c r="Z150" s="77"/>
      <c r="AA150" s="16"/>
      <c r="AB150" s="16"/>
      <c r="AC150" s="16"/>
      <c r="AD150" s="78"/>
    </row>
    <row r="151" spans="1:30" x14ac:dyDescent="0.2">
      <c r="A151" s="252">
        <v>43611</v>
      </c>
      <c r="B151" s="3"/>
      <c r="C151" s="3"/>
      <c r="D151" s="135"/>
      <c r="E151" s="3">
        <v>5</v>
      </c>
      <c r="F151" s="3">
        <v>9</v>
      </c>
      <c r="G151" s="135">
        <v>0.5</v>
      </c>
      <c r="H151" s="61">
        <f t="shared" si="6"/>
        <v>116.065</v>
      </c>
      <c r="I151" s="17">
        <f t="shared" si="8"/>
        <v>0</v>
      </c>
      <c r="J151" s="111"/>
      <c r="K151" s="111"/>
      <c r="L151" s="114" t="s">
        <v>111</v>
      </c>
      <c r="M151" s="265">
        <v>43611</v>
      </c>
      <c r="N151" s="139"/>
      <c r="O151" s="137"/>
      <c r="P151" s="3"/>
      <c r="Q151" s="135"/>
      <c r="R151" s="3"/>
      <c r="S151" s="3"/>
      <c r="T151" s="136"/>
      <c r="U151" s="69">
        <f t="shared" si="7"/>
        <v>0</v>
      </c>
      <c r="V151" s="116"/>
      <c r="W151" s="118"/>
      <c r="X151" s="14"/>
      <c r="Y151" s="14"/>
      <c r="Z151" s="77"/>
      <c r="AA151" s="16"/>
      <c r="AB151" s="16"/>
      <c r="AC151" s="16"/>
      <c r="AD151" s="78"/>
    </row>
    <row r="152" spans="1:30" x14ac:dyDescent="0.2">
      <c r="A152" s="252">
        <v>43612</v>
      </c>
      <c r="B152" s="3"/>
      <c r="C152" s="3"/>
      <c r="D152" s="135"/>
      <c r="E152" s="3">
        <v>5</v>
      </c>
      <c r="F152" s="3">
        <v>9</v>
      </c>
      <c r="G152" s="135">
        <v>0.5</v>
      </c>
      <c r="H152" s="61">
        <f t="shared" si="6"/>
        <v>116.065</v>
      </c>
      <c r="I152" s="17">
        <f t="shared" si="8"/>
        <v>0</v>
      </c>
      <c r="J152" s="111"/>
      <c r="K152" s="111"/>
      <c r="L152" s="114" t="s">
        <v>111</v>
      </c>
      <c r="M152" s="265">
        <v>43612</v>
      </c>
      <c r="N152" s="139"/>
      <c r="O152" s="137"/>
      <c r="P152" s="3"/>
      <c r="Q152" s="135"/>
      <c r="R152" s="3"/>
      <c r="S152" s="3"/>
      <c r="T152" s="136"/>
      <c r="U152" s="69">
        <f t="shared" si="7"/>
        <v>0</v>
      </c>
      <c r="V152" s="116"/>
      <c r="W152" s="118"/>
      <c r="X152" s="14"/>
      <c r="Y152" s="14"/>
      <c r="Z152" s="77"/>
      <c r="AA152" s="16"/>
      <c r="AB152" s="16"/>
      <c r="AC152" s="16"/>
      <c r="AD152" s="78"/>
    </row>
    <row r="153" spans="1:30" x14ac:dyDescent="0.2">
      <c r="A153" s="252">
        <v>43613</v>
      </c>
      <c r="B153" s="3"/>
      <c r="C153" s="3"/>
      <c r="D153" s="135"/>
      <c r="E153" s="3">
        <v>5</v>
      </c>
      <c r="F153" s="3">
        <v>11</v>
      </c>
      <c r="G153" s="135"/>
      <c r="H153" s="61">
        <f t="shared" si="6"/>
        <v>118.57</v>
      </c>
      <c r="I153" s="17">
        <f t="shared" si="8"/>
        <v>2.5049999999999955</v>
      </c>
      <c r="J153" s="111">
        <v>7</v>
      </c>
      <c r="K153" s="111">
        <v>24</v>
      </c>
      <c r="L153" s="114" t="s">
        <v>112</v>
      </c>
      <c r="M153" s="265">
        <v>43613</v>
      </c>
      <c r="N153" s="139"/>
      <c r="O153" s="137"/>
      <c r="P153" s="3"/>
      <c r="Q153" s="135"/>
      <c r="R153" s="3"/>
      <c r="S153" s="3"/>
      <c r="T153" s="136"/>
      <c r="U153" s="69">
        <f t="shared" si="7"/>
        <v>0</v>
      </c>
      <c r="V153" s="116"/>
      <c r="W153" s="118"/>
      <c r="X153" s="14">
        <v>10</v>
      </c>
      <c r="Y153" s="14">
        <v>0</v>
      </c>
      <c r="Z153" s="77"/>
      <c r="AA153" s="16"/>
      <c r="AB153" s="16"/>
      <c r="AC153" s="16"/>
      <c r="AD153" s="78"/>
    </row>
    <row r="154" spans="1:30" x14ac:dyDescent="0.2">
      <c r="A154" s="252">
        <v>43614</v>
      </c>
      <c r="B154" s="3"/>
      <c r="C154" s="3"/>
      <c r="D154" s="135"/>
      <c r="E154" s="3">
        <v>5</v>
      </c>
      <c r="F154" s="3">
        <v>11</v>
      </c>
      <c r="G154" s="135"/>
      <c r="H154" s="61">
        <f t="shared" si="6"/>
        <v>118.57</v>
      </c>
      <c r="I154" s="17">
        <f t="shared" si="8"/>
        <v>0</v>
      </c>
      <c r="J154" s="111"/>
      <c r="K154" s="111"/>
      <c r="L154" s="114" t="s">
        <v>111</v>
      </c>
      <c r="M154" s="265">
        <v>43614</v>
      </c>
      <c r="N154" s="139"/>
      <c r="O154" s="137"/>
      <c r="P154" s="3"/>
      <c r="Q154" s="135"/>
      <c r="R154" s="3"/>
      <c r="S154" s="3"/>
      <c r="T154" s="136"/>
      <c r="U154" s="69">
        <f t="shared" si="7"/>
        <v>0</v>
      </c>
      <c r="V154" s="116"/>
      <c r="W154" s="118"/>
      <c r="X154" s="14"/>
      <c r="Y154" s="14"/>
      <c r="Z154" s="77"/>
      <c r="AA154" s="16"/>
      <c r="AB154" s="16"/>
      <c r="AC154" s="16"/>
      <c r="AD154" s="78"/>
    </row>
    <row r="155" spans="1:30" x14ac:dyDescent="0.2">
      <c r="A155" s="252">
        <v>43615</v>
      </c>
      <c r="B155" s="3"/>
      <c r="C155" s="3"/>
      <c r="D155" s="135"/>
      <c r="E155" s="3">
        <v>5</v>
      </c>
      <c r="F155" s="3">
        <v>11</v>
      </c>
      <c r="G155" s="135"/>
      <c r="H155" s="61">
        <f t="shared" si="6"/>
        <v>118.57</v>
      </c>
      <c r="I155" s="17">
        <f t="shared" si="8"/>
        <v>0</v>
      </c>
      <c r="J155" s="111"/>
      <c r="K155" s="111"/>
      <c r="L155" s="114" t="s">
        <v>111</v>
      </c>
      <c r="M155" s="265">
        <v>43615</v>
      </c>
      <c r="N155" s="139"/>
      <c r="O155" s="137"/>
      <c r="P155" s="3"/>
      <c r="Q155" s="135"/>
      <c r="R155" s="3"/>
      <c r="S155" s="3"/>
      <c r="T155" s="136"/>
      <c r="U155" s="69">
        <f t="shared" si="7"/>
        <v>0</v>
      </c>
      <c r="V155" s="116"/>
      <c r="W155" s="118"/>
      <c r="X155" s="14"/>
      <c r="Y155" s="14"/>
      <c r="Z155" s="77"/>
      <c r="AA155" s="16"/>
      <c r="AB155" s="16"/>
      <c r="AC155" s="16"/>
      <c r="AD155" s="78"/>
    </row>
    <row r="156" spans="1:30" x14ac:dyDescent="0.2">
      <c r="A156" s="252">
        <v>43616</v>
      </c>
      <c r="B156" s="3"/>
      <c r="C156" s="3"/>
      <c r="D156" s="135"/>
      <c r="E156" s="3">
        <v>6</v>
      </c>
      <c r="F156" s="3">
        <v>0</v>
      </c>
      <c r="G156" s="135"/>
      <c r="H156" s="127">
        <f t="shared" si="6"/>
        <v>120.24</v>
      </c>
      <c r="I156" s="17">
        <f t="shared" si="8"/>
        <v>1.6700000000000017</v>
      </c>
      <c r="J156" s="111">
        <v>5</v>
      </c>
      <c r="K156" s="111">
        <v>24</v>
      </c>
      <c r="L156" s="114" t="s">
        <v>112</v>
      </c>
      <c r="M156" s="265">
        <v>43616</v>
      </c>
      <c r="N156" s="139"/>
      <c r="O156" s="137"/>
      <c r="P156" s="3"/>
      <c r="Q156" s="135"/>
      <c r="R156" s="3"/>
      <c r="S156" s="3"/>
      <c r="T156" s="136"/>
      <c r="U156" s="69">
        <f t="shared" si="7"/>
        <v>0</v>
      </c>
      <c r="V156" s="116"/>
      <c r="W156" s="118"/>
      <c r="X156" s="14">
        <v>10</v>
      </c>
      <c r="Y156" s="14">
        <v>0</v>
      </c>
      <c r="Z156" s="77"/>
      <c r="AA156" s="16"/>
      <c r="AB156" s="16"/>
      <c r="AC156" s="16"/>
      <c r="AD156" s="78"/>
    </row>
    <row r="157" spans="1:30" x14ac:dyDescent="0.2">
      <c r="A157" s="252">
        <v>43617</v>
      </c>
      <c r="B157" s="280"/>
      <c r="C157" s="280"/>
      <c r="D157" s="281"/>
      <c r="E157" s="3">
        <v>6</v>
      </c>
      <c r="F157" s="280">
        <v>0</v>
      </c>
      <c r="G157" s="285"/>
      <c r="H157" s="291">
        <f t="shared" si="6"/>
        <v>120.24</v>
      </c>
      <c r="I157" s="17">
        <f t="shared" si="8"/>
        <v>0</v>
      </c>
      <c r="J157" s="268"/>
      <c r="K157" s="111"/>
      <c r="L157" s="114" t="s">
        <v>111</v>
      </c>
      <c r="M157" s="265">
        <v>43617</v>
      </c>
      <c r="N157" s="283"/>
      <c r="O157" s="284"/>
      <c r="P157" s="280"/>
      <c r="Q157" s="281"/>
      <c r="R157" s="280"/>
      <c r="S157" s="280"/>
      <c r="T157" s="285"/>
      <c r="U157" s="286">
        <f t="shared" si="7"/>
        <v>0</v>
      </c>
      <c r="V157" s="287"/>
      <c r="W157" s="119"/>
      <c r="X157" s="14"/>
      <c r="Y157" s="14"/>
      <c r="Z157" s="289"/>
      <c r="AA157" s="216"/>
      <c r="AB157" s="216"/>
      <c r="AC157" s="216"/>
      <c r="AD157" s="290"/>
    </row>
    <row r="158" spans="1:30" x14ac:dyDescent="0.2">
      <c r="A158" s="252">
        <v>43618</v>
      </c>
      <c r="B158" s="91"/>
      <c r="C158" s="91"/>
      <c r="D158" s="270"/>
      <c r="E158" s="91">
        <v>6</v>
      </c>
      <c r="F158" s="91">
        <v>0</v>
      </c>
      <c r="G158" s="270"/>
      <c r="H158" s="60">
        <f t="shared" si="6"/>
        <v>120.24</v>
      </c>
      <c r="I158" s="17">
        <f t="shared" si="8"/>
        <v>0</v>
      </c>
      <c r="J158" s="245"/>
      <c r="K158" s="245"/>
      <c r="L158" s="114" t="s">
        <v>111</v>
      </c>
      <c r="M158" s="265">
        <v>43618</v>
      </c>
      <c r="N158" s="273"/>
      <c r="O158" s="274"/>
      <c r="P158" s="91"/>
      <c r="Q158" s="270"/>
      <c r="R158" s="91"/>
      <c r="S158" s="91"/>
      <c r="T158" s="271"/>
      <c r="U158" s="210">
        <f t="shared" si="7"/>
        <v>0</v>
      </c>
      <c r="V158" s="275"/>
      <c r="W158" s="276"/>
      <c r="X158" s="205"/>
      <c r="Y158" s="205"/>
      <c r="Z158" s="277"/>
      <c r="AA158" s="278"/>
      <c r="AB158" s="278"/>
      <c r="AC158" s="278"/>
      <c r="AD158" s="279"/>
    </row>
    <row r="159" spans="1:30" x14ac:dyDescent="0.2">
      <c r="A159" s="252">
        <v>43619</v>
      </c>
      <c r="B159" s="3"/>
      <c r="C159" s="3"/>
      <c r="D159" s="135"/>
      <c r="E159" s="3">
        <v>6</v>
      </c>
      <c r="F159" s="3">
        <v>0</v>
      </c>
      <c r="G159" s="135"/>
      <c r="H159" s="61">
        <f t="shared" si="6"/>
        <v>120.24</v>
      </c>
      <c r="I159" s="17">
        <f t="shared" si="8"/>
        <v>0</v>
      </c>
      <c r="J159" s="111"/>
      <c r="K159" s="111"/>
      <c r="L159" s="114" t="s">
        <v>111</v>
      </c>
      <c r="M159" s="265">
        <v>43619</v>
      </c>
      <c r="N159" s="139"/>
      <c r="O159" s="137"/>
      <c r="P159" s="3"/>
      <c r="Q159" s="135"/>
      <c r="R159" s="3"/>
      <c r="S159" s="3"/>
      <c r="T159" s="136"/>
      <c r="U159" s="69">
        <f t="shared" si="7"/>
        <v>0</v>
      </c>
      <c r="V159" s="116"/>
      <c r="W159" s="118"/>
      <c r="X159" s="14"/>
      <c r="Y159" s="14"/>
      <c r="Z159" s="77"/>
      <c r="AA159" s="16"/>
      <c r="AB159" s="16"/>
      <c r="AC159" s="16"/>
      <c r="AD159" s="78"/>
    </row>
    <row r="160" spans="1:30" x14ac:dyDescent="0.2">
      <c r="A160" s="252">
        <v>43620</v>
      </c>
      <c r="B160" s="3"/>
      <c r="C160" s="3"/>
      <c r="D160" s="135"/>
      <c r="E160" s="3">
        <v>6</v>
      </c>
      <c r="F160" s="3">
        <v>1</v>
      </c>
      <c r="G160" s="135">
        <v>0.5</v>
      </c>
      <c r="H160" s="61">
        <f t="shared" si="6"/>
        <v>122.74499999999999</v>
      </c>
      <c r="I160" s="17">
        <f t="shared" si="8"/>
        <v>2.5049999999999955</v>
      </c>
      <c r="J160" s="111">
        <v>7</v>
      </c>
      <c r="K160" s="111">
        <v>24</v>
      </c>
      <c r="L160" s="114" t="s">
        <v>112</v>
      </c>
      <c r="M160" s="265">
        <v>43620</v>
      </c>
      <c r="N160" s="139"/>
      <c r="O160" s="137"/>
      <c r="P160" s="3"/>
      <c r="Q160" s="135"/>
      <c r="R160" s="3"/>
      <c r="S160" s="3"/>
      <c r="T160" s="136"/>
      <c r="U160" s="69">
        <f t="shared" si="7"/>
        <v>0</v>
      </c>
      <c r="V160" s="116"/>
      <c r="W160" s="118"/>
      <c r="X160" s="14">
        <v>10</v>
      </c>
      <c r="Y160" s="14">
        <v>0</v>
      </c>
      <c r="Z160" s="77"/>
      <c r="AA160" s="16"/>
      <c r="AB160" s="16"/>
      <c r="AC160" s="16"/>
      <c r="AD160" s="78"/>
    </row>
    <row r="161" spans="1:30" x14ac:dyDescent="0.2">
      <c r="A161" s="252">
        <v>43621</v>
      </c>
      <c r="B161" s="3"/>
      <c r="C161" s="3"/>
      <c r="D161" s="135"/>
      <c r="E161" s="3">
        <v>6</v>
      </c>
      <c r="F161" s="3">
        <v>1</v>
      </c>
      <c r="G161" s="135">
        <v>0.5</v>
      </c>
      <c r="H161" s="61">
        <f t="shared" si="6"/>
        <v>122.74499999999999</v>
      </c>
      <c r="I161" s="17">
        <f t="shared" si="8"/>
        <v>0</v>
      </c>
      <c r="J161" s="111"/>
      <c r="K161" s="111"/>
      <c r="L161" s="114" t="s">
        <v>111</v>
      </c>
      <c r="M161" s="265">
        <v>43621</v>
      </c>
      <c r="N161" s="139"/>
      <c r="O161" s="137"/>
      <c r="P161" s="3"/>
      <c r="Q161" s="135"/>
      <c r="R161" s="3"/>
      <c r="S161" s="3"/>
      <c r="T161" s="136"/>
      <c r="U161" s="69">
        <f t="shared" si="7"/>
        <v>0</v>
      </c>
      <c r="V161" s="116"/>
      <c r="W161" s="118"/>
      <c r="X161" s="14"/>
      <c r="Y161" s="14"/>
      <c r="Z161" s="77"/>
      <c r="AA161" s="16"/>
      <c r="AB161" s="16"/>
      <c r="AC161" s="16"/>
      <c r="AD161" s="78"/>
    </row>
    <row r="162" spans="1:30" x14ac:dyDescent="0.2">
      <c r="A162" s="252">
        <v>43622</v>
      </c>
      <c r="B162" s="3"/>
      <c r="C162" s="3"/>
      <c r="D162" s="135"/>
      <c r="E162" s="3">
        <v>6</v>
      </c>
      <c r="F162" s="3">
        <v>1</v>
      </c>
      <c r="G162" s="135">
        <v>0.5</v>
      </c>
      <c r="H162" s="61">
        <f t="shared" si="6"/>
        <v>122.74499999999999</v>
      </c>
      <c r="I162" s="17">
        <f t="shared" si="8"/>
        <v>0</v>
      </c>
      <c r="J162" s="111"/>
      <c r="K162" s="111"/>
      <c r="L162" s="114" t="s">
        <v>111</v>
      </c>
      <c r="M162" s="265">
        <v>43622</v>
      </c>
      <c r="N162" s="139"/>
      <c r="O162" s="137"/>
      <c r="P162" s="3"/>
      <c r="Q162" s="135"/>
      <c r="R162" s="3"/>
      <c r="S162" s="3"/>
      <c r="T162" s="136"/>
      <c r="U162" s="69">
        <f t="shared" si="7"/>
        <v>0</v>
      </c>
      <c r="V162" s="116"/>
      <c r="W162" s="118"/>
      <c r="X162" s="14"/>
      <c r="Y162" s="14"/>
      <c r="Z162" s="77"/>
      <c r="AA162" s="16"/>
      <c r="AB162" s="16"/>
      <c r="AC162" s="16"/>
      <c r="AD162" s="78"/>
    </row>
    <row r="163" spans="1:30" x14ac:dyDescent="0.2">
      <c r="A163" s="252">
        <v>43623</v>
      </c>
      <c r="B163" s="3"/>
      <c r="C163" s="3"/>
      <c r="D163" s="135"/>
      <c r="E163" s="3">
        <v>6</v>
      </c>
      <c r="F163" s="3">
        <v>2</v>
      </c>
      <c r="G163" s="135">
        <v>0.5</v>
      </c>
      <c r="H163" s="61">
        <f t="shared" si="6"/>
        <v>124.41499999999999</v>
      </c>
      <c r="I163" s="17">
        <f t="shared" si="8"/>
        <v>1.6700000000000017</v>
      </c>
      <c r="J163" s="111">
        <v>5</v>
      </c>
      <c r="K163" s="111">
        <v>24</v>
      </c>
      <c r="L163" s="114" t="s">
        <v>112</v>
      </c>
      <c r="M163" s="265">
        <v>43623</v>
      </c>
      <c r="N163" s="139"/>
      <c r="O163" s="137"/>
      <c r="P163" s="3"/>
      <c r="Q163" s="135"/>
      <c r="R163" s="3"/>
      <c r="S163" s="3"/>
      <c r="T163" s="136"/>
      <c r="U163" s="69">
        <f t="shared" si="7"/>
        <v>0</v>
      </c>
      <c r="V163" s="116"/>
      <c r="W163" s="118"/>
      <c r="X163" s="14">
        <v>10</v>
      </c>
      <c r="Y163" s="14">
        <v>0</v>
      </c>
      <c r="Z163" s="77"/>
      <c r="AA163" s="16"/>
      <c r="AB163" s="16"/>
      <c r="AC163" s="16"/>
      <c r="AD163" s="78"/>
    </row>
    <row r="164" spans="1:30" x14ac:dyDescent="0.2">
      <c r="A164" s="252">
        <v>43624</v>
      </c>
      <c r="B164" s="3"/>
      <c r="C164" s="3"/>
      <c r="D164" s="135"/>
      <c r="E164" s="3">
        <v>6</v>
      </c>
      <c r="F164" s="3">
        <v>2</v>
      </c>
      <c r="G164" s="135">
        <v>0.5</v>
      </c>
      <c r="H164" s="61">
        <f t="shared" si="6"/>
        <v>124.41499999999999</v>
      </c>
      <c r="I164" s="17">
        <f t="shared" si="8"/>
        <v>0</v>
      </c>
      <c r="J164" s="111"/>
      <c r="K164" s="111"/>
      <c r="L164" s="114" t="s">
        <v>111</v>
      </c>
      <c r="M164" s="265">
        <v>43624</v>
      </c>
      <c r="N164" s="139"/>
      <c r="O164" s="137"/>
      <c r="P164" s="3"/>
      <c r="Q164" s="135"/>
      <c r="R164" s="3"/>
      <c r="S164" s="3"/>
      <c r="T164" s="136"/>
      <c r="U164" s="69">
        <f t="shared" si="7"/>
        <v>0</v>
      </c>
      <c r="V164" s="116"/>
      <c r="W164" s="118"/>
      <c r="X164" s="14"/>
      <c r="Y164" s="14"/>
      <c r="Z164" s="77"/>
      <c r="AA164" s="16"/>
      <c r="AB164" s="16"/>
      <c r="AC164" s="16"/>
      <c r="AD164" s="78"/>
    </row>
    <row r="165" spans="1:30" x14ac:dyDescent="0.2">
      <c r="A165" s="252">
        <v>43625</v>
      </c>
      <c r="B165" s="3"/>
      <c r="C165" s="3"/>
      <c r="D165" s="135"/>
      <c r="E165" s="3">
        <v>6</v>
      </c>
      <c r="F165" s="3">
        <v>2</v>
      </c>
      <c r="G165" s="135">
        <v>0.5</v>
      </c>
      <c r="H165" s="61">
        <f t="shared" si="6"/>
        <v>124.41499999999999</v>
      </c>
      <c r="I165" s="17">
        <f t="shared" si="8"/>
        <v>0</v>
      </c>
      <c r="J165" s="111"/>
      <c r="K165" s="245"/>
      <c r="L165" s="114" t="s">
        <v>111</v>
      </c>
      <c r="M165" s="265">
        <v>43625</v>
      </c>
      <c r="N165" s="139"/>
      <c r="O165" s="137"/>
      <c r="P165" s="3"/>
      <c r="Q165" s="135"/>
      <c r="R165" s="3"/>
      <c r="S165" s="3"/>
      <c r="T165" s="136"/>
      <c r="U165" s="69">
        <f t="shared" si="7"/>
        <v>0</v>
      </c>
      <c r="V165" s="116"/>
      <c r="W165" s="118"/>
      <c r="X165" s="205"/>
      <c r="Y165" s="205"/>
      <c r="Z165" s="77"/>
      <c r="AA165" s="16"/>
      <c r="AB165" s="16"/>
      <c r="AC165" s="16"/>
      <c r="AD165" s="78"/>
    </row>
    <row r="166" spans="1:30" x14ac:dyDescent="0.2">
      <c r="A166" s="252">
        <v>43626</v>
      </c>
      <c r="B166" s="3"/>
      <c r="C166" s="3"/>
      <c r="D166" s="135"/>
      <c r="E166" s="3">
        <v>6</v>
      </c>
      <c r="F166" s="3">
        <v>2</v>
      </c>
      <c r="G166" s="135">
        <v>0.5</v>
      </c>
      <c r="H166" s="61">
        <f t="shared" si="6"/>
        <v>124.41499999999999</v>
      </c>
      <c r="I166" s="17">
        <f t="shared" si="8"/>
        <v>0</v>
      </c>
      <c r="J166" s="111"/>
      <c r="K166" s="111"/>
      <c r="L166" s="114" t="s">
        <v>111</v>
      </c>
      <c r="M166" s="265">
        <v>43626</v>
      </c>
      <c r="N166" s="139"/>
      <c r="O166" s="137"/>
      <c r="P166" s="3"/>
      <c r="Q166" s="135"/>
      <c r="R166" s="3"/>
      <c r="S166" s="3"/>
      <c r="T166" s="136"/>
      <c r="U166" s="69">
        <f t="shared" si="7"/>
        <v>0</v>
      </c>
      <c r="V166" s="116"/>
      <c r="W166" s="118"/>
      <c r="X166" s="14"/>
      <c r="Y166" s="14"/>
      <c r="Z166" s="77"/>
      <c r="AA166" s="16"/>
      <c r="AB166" s="16"/>
      <c r="AC166" s="16"/>
      <c r="AD166" s="78"/>
    </row>
    <row r="167" spans="1:30" x14ac:dyDescent="0.2">
      <c r="A167" s="252">
        <v>43627</v>
      </c>
      <c r="B167" s="3"/>
      <c r="C167" s="3"/>
      <c r="D167" s="135"/>
      <c r="E167" s="3">
        <v>6</v>
      </c>
      <c r="F167" s="3">
        <v>4</v>
      </c>
      <c r="G167" s="135"/>
      <c r="H167" s="61">
        <f t="shared" si="6"/>
        <v>126.91999999999999</v>
      </c>
      <c r="I167" s="17">
        <f t="shared" si="8"/>
        <v>2.5049999999999955</v>
      </c>
      <c r="J167" s="111">
        <v>7</v>
      </c>
      <c r="K167" s="111">
        <v>24</v>
      </c>
      <c r="L167" s="114" t="s">
        <v>112</v>
      </c>
      <c r="M167" s="265">
        <v>43627</v>
      </c>
      <c r="N167" s="139"/>
      <c r="O167" s="137"/>
      <c r="P167" s="3"/>
      <c r="Q167" s="135"/>
      <c r="R167" s="3"/>
      <c r="S167" s="3"/>
      <c r="T167" s="136"/>
      <c r="U167" s="69">
        <f t="shared" si="7"/>
        <v>0</v>
      </c>
      <c r="V167" s="116"/>
      <c r="W167" s="118"/>
      <c r="X167" s="14">
        <v>10</v>
      </c>
      <c r="Y167" s="14">
        <v>0</v>
      </c>
      <c r="Z167" s="77"/>
      <c r="AA167" s="16"/>
      <c r="AB167" s="16"/>
      <c r="AC167" s="16"/>
      <c r="AD167" s="78"/>
    </row>
    <row r="168" spans="1:30" x14ac:dyDescent="0.2">
      <c r="A168" s="252">
        <v>43628</v>
      </c>
      <c r="B168" s="3"/>
      <c r="C168" s="3"/>
      <c r="D168" s="135"/>
      <c r="E168" s="3">
        <v>6</v>
      </c>
      <c r="F168" s="3">
        <v>4</v>
      </c>
      <c r="G168" s="135"/>
      <c r="H168" s="61">
        <f t="shared" si="6"/>
        <v>126.91999999999999</v>
      </c>
      <c r="I168" s="17">
        <f t="shared" si="8"/>
        <v>0</v>
      </c>
      <c r="J168" s="111"/>
      <c r="K168" s="111"/>
      <c r="L168" s="114" t="s">
        <v>111</v>
      </c>
      <c r="M168" s="265">
        <v>43628</v>
      </c>
      <c r="N168" s="139"/>
      <c r="O168" s="137"/>
      <c r="P168" s="3"/>
      <c r="Q168" s="135"/>
      <c r="R168" s="3"/>
      <c r="S168" s="3"/>
      <c r="T168" s="136"/>
      <c r="U168" s="69">
        <f t="shared" si="7"/>
        <v>0</v>
      </c>
      <c r="V168" s="116"/>
      <c r="W168" s="118"/>
      <c r="X168" s="14"/>
      <c r="Y168" s="14"/>
      <c r="Z168" s="77"/>
      <c r="AA168" s="16"/>
      <c r="AB168" s="16"/>
      <c r="AC168" s="16"/>
      <c r="AD168" s="78"/>
    </row>
    <row r="169" spans="1:30" x14ac:dyDescent="0.2">
      <c r="A169" s="252">
        <v>43629</v>
      </c>
      <c r="B169" s="3"/>
      <c r="C169" s="3"/>
      <c r="D169" s="135"/>
      <c r="E169" s="3">
        <v>6</v>
      </c>
      <c r="F169" s="3">
        <v>4</v>
      </c>
      <c r="G169" s="135"/>
      <c r="H169" s="61">
        <f t="shared" si="6"/>
        <v>126.91999999999999</v>
      </c>
      <c r="I169" s="17">
        <f t="shared" si="8"/>
        <v>0</v>
      </c>
      <c r="J169" s="111"/>
      <c r="K169" s="111"/>
      <c r="L169" s="114" t="s">
        <v>111</v>
      </c>
      <c r="M169" s="265">
        <v>43629</v>
      </c>
      <c r="N169" s="139"/>
      <c r="O169" s="137"/>
      <c r="P169" s="3"/>
      <c r="Q169" s="135"/>
      <c r="R169" s="3"/>
      <c r="S169" s="3"/>
      <c r="T169" s="136"/>
      <c r="U169" s="69">
        <f t="shared" si="7"/>
        <v>0</v>
      </c>
      <c r="V169" s="116"/>
      <c r="W169" s="118"/>
      <c r="X169" s="14"/>
      <c r="Y169" s="14"/>
      <c r="Z169" s="77"/>
      <c r="AA169" s="16"/>
      <c r="AB169" s="16"/>
      <c r="AC169" s="16"/>
      <c r="AD169" s="78"/>
    </row>
    <row r="170" spans="1:30" x14ac:dyDescent="0.2">
      <c r="A170" s="252">
        <v>43630</v>
      </c>
      <c r="B170" s="3"/>
      <c r="C170" s="3"/>
      <c r="D170" s="135"/>
      <c r="E170" s="3">
        <v>6</v>
      </c>
      <c r="F170" s="3">
        <v>5</v>
      </c>
      <c r="G170" s="135"/>
      <c r="H170" s="61">
        <f t="shared" si="6"/>
        <v>128.59</v>
      </c>
      <c r="I170" s="17">
        <f t="shared" si="8"/>
        <v>1.6700000000000159</v>
      </c>
      <c r="J170" s="111">
        <v>5</v>
      </c>
      <c r="K170" s="111">
        <v>24</v>
      </c>
      <c r="L170" s="114" t="s">
        <v>112</v>
      </c>
      <c r="M170" s="265">
        <v>43630</v>
      </c>
      <c r="N170" s="139"/>
      <c r="O170" s="137"/>
      <c r="P170" s="3"/>
      <c r="Q170" s="135"/>
      <c r="R170" s="3"/>
      <c r="S170" s="3"/>
      <c r="T170" s="136"/>
      <c r="U170" s="69">
        <f t="shared" si="7"/>
        <v>0</v>
      </c>
      <c r="V170" s="116"/>
      <c r="W170" s="118"/>
      <c r="X170" s="14">
        <v>10</v>
      </c>
      <c r="Y170" s="14">
        <v>0</v>
      </c>
      <c r="Z170" s="77"/>
      <c r="AA170" s="16"/>
      <c r="AB170" s="16"/>
      <c r="AC170" s="16"/>
      <c r="AD170" s="78"/>
    </row>
    <row r="171" spans="1:30" x14ac:dyDescent="0.2">
      <c r="A171" s="252">
        <v>43631</v>
      </c>
      <c r="B171" s="3"/>
      <c r="C171" s="3"/>
      <c r="D171" s="135"/>
      <c r="E171" s="3">
        <v>6</v>
      </c>
      <c r="F171" s="3">
        <v>5</v>
      </c>
      <c r="G171" s="135"/>
      <c r="H171" s="61">
        <f t="shared" si="6"/>
        <v>128.59</v>
      </c>
      <c r="I171" s="17">
        <f t="shared" si="8"/>
        <v>0</v>
      </c>
      <c r="J171" s="111"/>
      <c r="K171" s="111"/>
      <c r="L171" s="114" t="s">
        <v>111</v>
      </c>
      <c r="M171" s="265">
        <v>43631</v>
      </c>
      <c r="N171" s="139"/>
      <c r="O171" s="137"/>
      <c r="P171" s="3"/>
      <c r="Q171" s="135"/>
      <c r="R171" s="3"/>
      <c r="S171" s="3"/>
      <c r="T171" s="136"/>
      <c r="U171" s="69">
        <f t="shared" si="7"/>
        <v>0</v>
      </c>
      <c r="V171" s="116"/>
      <c r="W171" s="118"/>
      <c r="X171" s="14"/>
      <c r="Y171" s="14"/>
      <c r="Z171" s="77"/>
      <c r="AA171" s="16"/>
      <c r="AB171" s="16"/>
      <c r="AC171" s="16"/>
      <c r="AD171" s="78"/>
    </row>
    <row r="172" spans="1:30" x14ac:dyDescent="0.2">
      <c r="A172" s="252">
        <v>43632</v>
      </c>
      <c r="B172" s="3"/>
      <c r="C172" s="3"/>
      <c r="D172" s="135"/>
      <c r="E172" s="3">
        <v>6</v>
      </c>
      <c r="F172" s="3">
        <v>5</v>
      </c>
      <c r="G172" s="135"/>
      <c r="H172" s="61">
        <f t="shared" si="6"/>
        <v>128.59</v>
      </c>
      <c r="I172" s="17">
        <f t="shared" si="8"/>
        <v>0</v>
      </c>
      <c r="J172" s="111"/>
      <c r="K172" s="245"/>
      <c r="L172" s="114" t="s">
        <v>111</v>
      </c>
      <c r="M172" s="265">
        <v>43632</v>
      </c>
      <c r="N172" s="139"/>
      <c r="O172" s="137"/>
      <c r="P172" s="3"/>
      <c r="Q172" s="135"/>
      <c r="R172" s="3"/>
      <c r="S172" s="3"/>
      <c r="T172" s="136"/>
      <c r="U172" s="69">
        <f t="shared" si="7"/>
        <v>0</v>
      </c>
      <c r="V172" s="116"/>
      <c r="W172" s="118"/>
      <c r="X172" s="205"/>
      <c r="Y172" s="205"/>
      <c r="Z172" s="77"/>
      <c r="AA172" s="16"/>
      <c r="AB172" s="16"/>
      <c r="AC172" s="16"/>
      <c r="AD172" s="78"/>
    </row>
    <row r="173" spans="1:30" x14ac:dyDescent="0.2">
      <c r="A173" s="252">
        <v>43633</v>
      </c>
      <c r="B173" s="3"/>
      <c r="C173" s="3"/>
      <c r="D173" s="135"/>
      <c r="E173" s="3">
        <v>6</v>
      </c>
      <c r="F173" s="3">
        <v>5</v>
      </c>
      <c r="G173" s="135"/>
      <c r="H173" s="61">
        <f t="shared" si="6"/>
        <v>128.59</v>
      </c>
      <c r="I173" s="17">
        <f t="shared" si="8"/>
        <v>0</v>
      </c>
      <c r="J173" s="111"/>
      <c r="K173" s="111"/>
      <c r="L173" s="114" t="s">
        <v>111</v>
      </c>
      <c r="M173" s="265">
        <v>43633</v>
      </c>
      <c r="N173" s="139"/>
      <c r="O173" s="137"/>
      <c r="P173" s="3"/>
      <c r="Q173" s="135"/>
      <c r="R173" s="3"/>
      <c r="S173" s="3"/>
      <c r="T173" s="136"/>
      <c r="U173" s="69">
        <f t="shared" si="7"/>
        <v>0</v>
      </c>
      <c r="V173" s="116"/>
      <c r="W173" s="118"/>
      <c r="X173" s="14"/>
      <c r="Y173" s="14"/>
      <c r="Z173" s="77"/>
      <c r="AA173" s="16"/>
      <c r="AB173" s="16"/>
      <c r="AC173" s="16"/>
      <c r="AD173" s="78"/>
    </row>
    <row r="174" spans="1:30" x14ac:dyDescent="0.2">
      <c r="A174" s="252">
        <v>43634</v>
      </c>
      <c r="B174" s="3"/>
      <c r="C174" s="3"/>
      <c r="D174" s="135"/>
      <c r="E174" s="3">
        <v>6</v>
      </c>
      <c r="F174" s="3">
        <v>6</v>
      </c>
      <c r="G174" s="135">
        <v>0.5</v>
      </c>
      <c r="H174" s="61">
        <f t="shared" si="6"/>
        <v>131.095</v>
      </c>
      <c r="I174" s="17">
        <f t="shared" si="8"/>
        <v>2.5049999999999955</v>
      </c>
      <c r="J174" s="111">
        <v>7</v>
      </c>
      <c r="K174" s="111">
        <v>24</v>
      </c>
      <c r="L174" s="114" t="s">
        <v>112</v>
      </c>
      <c r="M174" s="265">
        <v>43634</v>
      </c>
      <c r="N174" s="139"/>
      <c r="O174" s="137"/>
      <c r="P174" s="3"/>
      <c r="Q174" s="135"/>
      <c r="R174" s="3"/>
      <c r="S174" s="3"/>
      <c r="T174" s="136"/>
      <c r="U174" s="69">
        <f t="shared" si="7"/>
        <v>0</v>
      </c>
      <c r="V174" s="116"/>
      <c r="W174" s="118"/>
      <c r="X174" s="14">
        <v>10</v>
      </c>
      <c r="Y174" s="14">
        <v>0</v>
      </c>
      <c r="Z174" s="77"/>
      <c r="AA174" s="16"/>
      <c r="AB174" s="16"/>
      <c r="AC174" s="16"/>
      <c r="AD174" s="78"/>
    </row>
    <row r="175" spans="1:30" x14ac:dyDescent="0.2">
      <c r="A175" s="252">
        <v>43635</v>
      </c>
      <c r="B175" s="3"/>
      <c r="C175" s="3"/>
      <c r="D175" s="135"/>
      <c r="E175" s="3">
        <v>6</v>
      </c>
      <c r="F175" s="3">
        <v>6</v>
      </c>
      <c r="G175" s="135">
        <v>0.5</v>
      </c>
      <c r="H175" s="61">
        <f t="shared" si="6"/>
        <v>131.095</v>
      </c>
      <c r="I175" s="17">
        <f t="shared" si="8"/>
        <v>0</v>
      </c>
      <c r="J175" s="111"/>
      <c r="K175" s="111"/>
      <c r="L175" s="114" t="s">
        <v>111</v>
      </c>
      <c r="M175" s="265">
        <v>43635</v>
      </c>
      <c r="N175" s="139"/>
      <c r="O175" s="137"/>
      <c r="P175" s="3"/>
      <c r="Q175" s="135"/>
      <c r="R175" s="3"/>
      <c r="S175" s="3"/>
      <c r="T175" s="136"/>
      <c r="U175" s="69">
        <f t="shared" si="7"/>
        <v>0</v>
      </c>
      <c r="V175" s="116"/>
      <c r="W175" s="118"/>
      <c r="X175" s="14"/>
      <c r="Y175" s="14"/>
      <c r="Z175" s="77"/>
      <c r="AA175" s="16"/>
      <c r="AB175" s="16"/>
      <c r="AC175" s="16"/>
      <c r="AD175" s="78"/>
    </row>
    <row r="176" spans="1:30" x14ac:dyDescent="0.2">
      <c r="A176" s="252">
        <v>43636</v>
      </c>
      <c r="B176" s="3"/>
      <c r="C176" s="3"/>
      <c r="D176" s="135"/>
      <c r="E176" s="3">
        <v>6</v>
      </c>
      <c r="F176" s="3">
        <v>6</v>
      </c>
      <c r="G176" s="135">
        <v>0.5</v>
      </c>
      <c r="H176" s="61">
        <f t="shared" si="6"/>
        <v>131.095</v>
      </c>
      <c r="I176" s="17">
        <f t="shared" si="8"/>
        <v>0</v>
      </c>
      <c r="J176" s="111"/>
      <c r="K176" s="111"/>
      <c r="L176" s="114" t="s">
        <v>111</v>
      </c>
      <c r="M176" s="265">
        <v>43636</v>
      </c>
      <c r="N176" s="139"/>
      <c r="O176" s="137"/>
      <c r="P176" s="3"/>
      <c r="Q176" s="135"/>
      <c r="R176" s="3"/>
      <c r="S176" s="3"/>
      <c r="T176" s="136"/>
      <c r="U176" s="69">
        <f t="shared" si="7"/>
        <v>0</v>
      </c>
      <c r="V176" s="116"/>
      <c r="W176" s="118"/>
      <c r="X176" s="14"/>
      <c r="Y176" s="14"/>
      <c r="Z176" s="77"/>
      <c r="AA176" s="16"/>
      <c r="AB176" s="16"/>
      <c r="AC176" s="16"/>
      <c r="AD176" s="78"/>
    </row>
    <row r="177" spans="1:30" x14ac:dyDescent="0.2">
      <c r="A177" s="252">
        <v>43637</v>
      </c>
      <c r="B177" s="3"/>
      <c r="C177" s="3"/>
      <c r="D177" s="135"/>
      <c r="E177" s="3">
        <v>6</v>
      </c>
      <c r="F177" s="3">
        <v>7</v>
      </c>
      <c r="G177" s="135">
        <v>0.5</v>
      </c>
      <c r="H177" s="61">
        <f t="shared" si="6"/>
        <v>132.76499999999999</v>
      </c>
      <c r="I177" s="17">
        <f t="shared" si="8"/>
        <v>1.6699999999999875</v>
      </c>
      <c r="J177" s="111">
        <v>5</v>
      </c>
      <c r="K177" s="111">
        <v>24</v>
      </c>
      <c r="L177" s="114" t="s">
        <v>112</v>
      </c>
      <c r="M177" s="265">
        <v>43637</v>
      </c>
      <c r="N177" s="139"/>
      <c r="O177" s="137"/>
      <c r="P177" s="3"/>
      <c r="Q177" s="135"/>
      <c r="R177" s="3"/>
      <c r="S177" s="3"/>
      <c r="T177" s="136"/>
      <c r="U177" s="69">
        <f t="shared" si="7"/>
        <v>0</v>
      </c>
      <c r="V177" s="116"/>
      <c r="W177" s="118"/>
      <c r="X177" s="14">
        <v>10</v>
      </c>
      <c r="Y177" s="14">
        <v>0</v>
      </c>
      <c r="Z177" s="77"/>
      <c r="AA177" s="16"/>
      <c r="AB177" s="16"/>
      <c r="AC177" s="16"/>
      <c r="AD177" s="78"/>
    </row>
    <row r="178" spans="1:30" x14ac:dyDescent="0.2">
      <c r="A178" s="252">
        <v>43638</v>
      </c>
      <c r="B178" s="3"/>
      <c r="C178" s="3"/>
      <c r="D178" s="135"/>
      <c r="E178" s="3">
        <v>6</v>
      </c>
      <c r="F178" s="3">
        <v>7</v>
      </c>
      <c r="G178" s="135">
        <v>0.5</v>
      </c>
      <c r="H178" s="61">
        <f t="shared" si="6"/>
        <v>132.76499999999999</v>
      </c>
      <c r="I178" s="17">
        <f t="shared" si="8"/>
        <v>0</v>
      </c>
      <c r="J178" s="111"/>
      <c r="K178" s="111"/>
      <c r="L178" s="114" t="s">
        <v>111</v>
      </c>
      <c r="M178" s="265">
        <v>43638</v>
      </c>
      <c r="N178" s="139"/>
      <c r="O178" s="137"/>
      <c r="P178" s="3"/>
      <c r="Q178" s="135"/>
      <c r="R178" s="3"/>
      <c r="S178" s="3"/>
      <c r="T178" s="136"/>
      <c r="U178" s="69">
        <f t="shared" si="7"/>
        <v>0</v>
      </c>
      <c r="V178" s="116"/>
      <c r="W178" s="118"/>
      <c r="X178" s="14"/>
      <c r="Y178" s="14"/>
      <c r="Z178" s="77"/>
      <c r="AA178" s="16"/>
      <c r="AB178" s="16"/>
      <c r="AC178" s="16"/>
      <c r="AD178" s="78"/>
    </row>
    <row r="179" spans="1:30" x14ac:dyDescent="0.2">
      <c r="A179" s="252">
        <v>43639</v>
      </c>
      <c r="B179" s="3"/>
      <c r="C179" s="3"/>
      <c r="D179" s="135"/>
      <c r="E179" s="3">
        <v>6</v>
      </c>
      <c r="F179" s="3">
        <v>7</v>
      </c>
      <c r="G179" s="135">
        <v>0.5</v>
      </c>
      <c r="H179" s="61">
        <f t="shared" si="6"/>
        <v>132.76499999999999</v>
      </c>
      <c r="I179" s="17">
        <f t="shared" si="8"/>
        <v>0</v>
      </c>
      <c r="J179" s="111"/>
      <c r="K179" s="245"/>
      <c r="L179" s="114" t="s">
        <v>111</v>
      </c>
      <c r="M179" s="265">
        <v>43639</v>
      </c>
      <c r="N179" s="139"/>
      <c r="O179" s="137"/>
      <c r="P179" s="3"/>
      <c r="Q179" s="135"/>
      <c r="R179" s="3"/>
      <c r="S179" s="3"/>
      <c r="T179" s="136"/>
      <c r="U179" s="69">
        <f t="shared" si="7"/>
        <v>0</v>
      </c>
      <c r="V179" s="116"/>
      <c r="W179" s="118"/>
      <c r="X179" s="205"/>
      <c r="Y179" s="205"/>
      <c r="Z179" s="77"/>
      <c r="AA179" s="16"/>
      <c r="AB179" s="16"/>
      <c r="AC179" s="16"/>
      <c r="AD179" s="78"/>
    </row>
    <row r="180" spans="1:30" x14ac:dyDescent="0.2">
      <c r="A180" s="252">
        <v>43640</v>
      </c>
      <c r="B180" s="3"/>
      <c r="C180" s="3"/>
      <c r="D180" s="135"/>
      <c r="E180" s="3">
        <v>6</v>
      </c>
      <c r="F180" s="3">
        <v>7</v>
      </c>
      <c r="G180" s="135">
        <v>0.5</v>
      </c>
      <c r="H180" s="61">
        <f t="shared" si="6"/>
        <v>132.76499999999999</v>
      </c>
      <c r="I180" s="17">
        <f t="shared" si="8"/>
        <v>0</v>
      </c>
      <c r="J180" s="111"/>
      <c r="K180" s="111"/>
      <c r="L180" s="114" t="s">
        <v>111</v>
      </c>
      <c r="M180" s="265">
        <v>43640</v>
      </c>
      <c r="N180" s="139"/>
      <c r="O180" s="137"/>
      <c r="P180" s="3"/>
      <c r="Q180" s="135"/>
      <c r="R180" s="3"/>
      <c r="S180" s="3"/>
      <c r="T180" s="136"/>
      <c r="U180" s="69">
        <f t="shared" si="7"/>
        <v>0</v>
      </c>
      <c r="V180" s="116"/>
      <c r="W180" s="118"/>
      <c r="X180" s="14"/>
      <c r="Y180" s="14"/>
      <c r="Z180" s="77"/>
      <c r="AA180" s="16"/>
      <c r="AB180" s="16"/>
      <c r="AC180" s="16"/>
      <c r="AD180" s="78"/>
    </row>
    <row r="181" spans="1:30" x14ac:dyDescent="0.2">
      <c r="A181" s="252">
        <v>43641</v>
      </c>
      <c r="B181" s="3"/>
      <c r="C181" s="3"/>
      <c r="D181" s="135"/>
      <c r="E181" s="3">
        <v>6</v>
      </c>
      <c r="F181" s="3">
        <v>9</v>
      </c>
      <c r="G181" s="135"/>
      <c r="H181" s="61">
        <f t="shared" si="6"/>
        <v>135.26999999999998</v>
      </c>
      <c r="I181" s="17">
        <f t="shared" si="8"/>
        <v>2.5049999999999955</v>
      </c>
      <c r="J181" s="111">
        <v>7</v>
      </c>
      <c r="K181" s="111">
        <v>24</v>
      </c>
      <c r="L181" s="114" t="s">
        <v>112</v>
      </c>
      <c r="M181" s="265">
        <v>43641</v>
      </c>
      <c r="N181" s="139"/>
      <c r="O181" s="137"/>
      <c r="P181" s="3"/>
      <c r="Q181" s="135"/>
      <c r="R181" s="3"/>
      <c r="S181" s="3"/>
      <c r="T181" s="136"/>
      <c r="U181" s="69">
        <f t="shared" si="7"/>
        <v>0</v>
      </c>
      <c r="V181" s="116"/>
      <c r="W181" s="118"/>
      <c r="X181" s="14">
        <v>10</v>
      </c>
      <c r="Y181" s="14">
        <v>0</v>
      </c>
      <c r="Z181" s="77"/>
      <c r="AA181" s="16"/>
      <c r="AB181" s="16"/>
      <c r="AC181" s="16"/>
      <c r="AD181" s="78"/>
    </row>
    <row r="182" spans="1:30" x14ac:dyDescent="0.2">
      <c r="A182" s="252">
        <v>43642</v>
      </c>
      <c r="B182" s="3"/>
      <c r="C182" s="3"/>
      <c r="D182" s="135"/>
      <c r="E182" s="3">
        <v>6</v>
      </c>
      <c r="F182" s="3">
        <v>9</v>
      </c>
      <c r="G182" s="135"/>
      <c r="H182" s="61">
        <f t="shared" si="6"/>
        <v>135.26999999999998</v>
      </c>
      <c r="I182" s="17">
        <f t="shared" si="8"/>
        <v>0</v>
      </c>
      <c r="J182" s="111"/>
      <c r="K182" s="111"/>
      <c r="L182" s="114" t="s">
        <v>111</v>
      </c>
      <c r="M182" s="265">
        <v>43642</v>
      </c>
      <c r="N182" s="139"/>
      <c r="O182" s="137"/>
      <c r="P182" s="3"/>
      <c r="Q182" s="135"/>
      <c r="R182" s="3"/>
      <c r="S182" s="3"/>
      <c r="T182" s="136"/>
      <c r="U182" s="69">
        <f t="shared" si="7"/>
        <v>0</v>
      </c>
      <c r="V182" s="116"/>
      <c r="W182" s="118"/>
      <c r="X182" s="14"/>
      <c r="Y182" s="14"/>
      <c r="Z182" s="77"/>
      <c r="AA182" s="16"/>
      <c r="AB182" s="16"/>
      <c r="AC182" s="16"/>
      <c r="AD182" s="78"/>
    </row>
    <row r="183" spans="1:30" x14ac:dyDescent="0.2">
      <c r="A183" s="252">
        <v>43643</v>
      </c>
      <c r="B183" s="3"/>
      <c r="C183" s="3"/>
      <c r="D183" s="135"/>
      <c r="E183" s="3">
        <v>6</v>
      </c>
      <c r="F183" s="3">
        <v>9</v>
      </c>
      <c r="G183" s="135"/>
      <c r="H183" s="61">
        <f t="shared" si="6"/>
        <v>135.26999999999998</v>
      </c>
      <c r="I183" s="17">
        <f t="shared" si="8"/>
        <v>0</v>
      </c>
      <c r="J183" s="111"/>
      <c r="K183" s="111"/>
      <c r="L183" s="114" t="s">
        <v>111</v>
      </c>
      <c r="M183" s="265">
        <v>43643</v>
      </c>
      <c r="N183" s="139"/>
      <c r="O183" s="137"/>
      <c r="P183" s="3"/>
      <c r="Q183" s="135"/>
      <c r="R183" s="3"/>
      <c r="S183" s="3"/>
      <c r="T183" s="136"/>
      <c r="U183" s="69">
        <f t="shared" si="7"/>
        <v>0</v>
      </c>
      <c r="V183" s="116"/>
      <c r="W183" s="118"/>
      <c r="X183" s="14"/>
      <c r="Y183" s="14"/>
      <c r="Z183" s="77"/>
      <c r="AA183" s="16"/>
      <c r="AB183" s="16"/>
      <c r="AC183" s="16"/>
      <c r="AD183" s="78"/>
    </row>
    <row r="184" spans="1:30" x14ac:dyDescent="0.2">
      <c r="A184" s="252">
        <v>43644</v>
      </c>
      <c r="B184" s="3"/>
      <c r="C184" s="3"/>
      <c r="D184" s="135"/>
      <c r="E184" s="3">
        <v>6</v>
      </c>
      <c r="F184" s="3">
        <v>10</v>
      </c>
      <c r="G184" s="135"/>
      <c r="H184" s="61">
        <f t="shared" si="6"/>
        <v>136.94</v>
      </c>
      <c r="I184" s="17">
        <f t="shared" si="8"/>
        <v>1.6700000000000159</v>
      </c>
      <c r="J184" s="111">
        <v>5</v>
      </c>
      <c r="K184" s="111">
        <v>24</v>
      </c>
      <c r="L184" s="114" t="s">
        <v>112</v>
      </c>
      <c r="M184" s="265">
        <v>43644</v>
      </c>
      <c r="N184" s="139"/>
      <c r="O184" s="137"/>
      <c r="P184" s="3"/>
      <c r="Q184" s="135"/>
      <c r="R184" s="3"/>
      <c r="S184" s="3"/>
      <c r="T184" s="136"/>
      <c r="U184" s="69">
        <f t="shared" si="7"/>
        <v>0</v>
      </c>
      <c r="V184" s="116"/>
      <c r="W184" s="118"/>
      <c r="X184" s="14">
        <v>10</v>
      </c>
      <c r="Y184" s="14">
        <v>0</v>
      </c>
      <c r="Z184" s="77"/>
      <c r="AA184" s="16"/>
      <c r="AB184" s="16"/>
      <c r="AC184" s="16"/>
      <c r="AD184" s="78"/>
    </row>
    <row r="185" spans="1:30" x14ac:dyDescent="0.2">
      <c r="A185" s="252">
        <v>43645</v>
      </c>
      <c r="B185" s="3"/>
      <c r="C185" s="3"/>
      <c r="D185" s="135"/>
      <c r="E185" s="3">
        <v>6</v>
      </c>
      <c r="F185" s="3">
        <v>10</v>
      </c>
      <c r="G185" s="135"/>
      <c r="H185" s="61">
        <f t="shared" si="6"/>
        <v>136.94</v>
      </c>
      <c r="I185" s="17">
        <f t="shared" si="8"/>
        <v>0</v>
      </c>
      <c r="J185" s="111"/>
      <c r="K185" s="111"/>
      <c r="L185" s="114" t="s">
        <v>111</v>
      </c>
      <c r="M185" s="265">
        <v>43645</v>
      </c>
      <c r="N185" s="139"/>
      <c r="O185" s="137"/>
      <c r="P185" s="3"/>
      <c r="Q185" s="135"/>
      <c r="R185" s="3"/>
      <c r="S185" s="3"/>
      <c r="T185" s="136"/>
      <c r="U185" s="69">
        <f t="shared" si="7"/>
        <v>0</v>
      </c>
      <c r="V185" s="116"/>
      <c r="W185" s="118"/>
      <c r="X185" s="14"/>
      <c r="Y185" s="14"/>
      <c r="Z185" s="77"/>
      <c r="AA185" s="16"/>
      <c r="AB185" s="16"/>
      <c r="AC185" s="16"/>
      <c r="AD185" s="78"/>
    </row>
    <row r="186" spans="1:30" ht="13.5" thickBot="1" x14ac:dyDescent="0.25">
      <c r="A186" s="252">
        <v>43646</v>
      </c>
      <c r="B186" s="3"/>
      <c r="C186" s="3"/>
      <c r="D186" s="135"/>
      <c r="E186" s="3">
        <v>6</v>
      </c>
      <c r="F186" s="3">
        <v>10</v>
      </c>
      <c r="G186" s="135"/>
      <c r="H186" s="127">
        <f t="shared" si="6"/>
        <v>136.94</v>
      </c>
      <c r="I186" s="17">
        <f t="shared" si="8"/>
        <v>0</v>
      </c>
      <c r="J186" s="111"/>
      <c r="K186" s="245"/>
      <c r="L186" s="114" t="s">
        <v>111</v>
      </c>
      <c r="M186" s="265">
        <v>43646</v>
      </c>
      <c r="N186" s="139"/>
      <c r="O186" s="137"/>
      <c r="P186" s="3"/>
      <c r="Q186" s="135"/>
      <c r="R186" s="3"/>
      <c r="S186" s="3"/>
      <c r="T186" s="136"/>
      <c r="U186" s="69">
        <f t="shared" si="7"/>
        <v>0</v>
      </c>
      <c r="V186" s="116"/>
      <c r="W186" s="118"/>
      <c r="X186" s="205"/>
      <c r="Y186" s="205"/>
      <c r="Z186" s="77"/>
      <c r="AA186" s="16"/>
      <c r="AB186" s="16"/>
      <c r="AC186" s="16"/>
      <c r="AD186" s="78"/>
    </row>
    <row r="187" spans="1:30" x14ac:dyDescent="0.2">
      <c r="A187" s="417">
        <v>43647</v>
      </c>
      <c r="B187" s="280"/>
      <c r="C187" s="280"/>
      <c r="D187" s="281"/>
      <c r="E187" s="280">
        <v>6</v>
      </c>
      <c r="F187" s="280">
        <v>10</v>
      </c>
      <c r="G187" s="285"/>
      <c r="H187" s="291">
        <f t="shared" si="6"/>
        <v>136.94</v>
      </c>
      <c r="I187" s="338">
        <f t="shared" si="8"/>
        <v>0</v>
      </c>
      <c r="J187" s="268"/>
      <c r="K187" s="268"/>
      <c r="L187" s="282" t="s">
        <v>111</v>
      </c>
      <c r="M187" s="401">
        <v>43647</v>
      </c>
      <c r="N187" s="283"/>
      <c r="O187" s="284"/>
      <c r="P187" s="280"/>
      <c r="Q187" s="281"/>
      <c r="R187" s="280"/>
      <c r="S187" s="280"/>
      <c r="T187" s="285"/>
      <c r="U187" s="286">
        <f t="shared" si="7"/>
        <v>0</v>
      </c>
      <c r="V187" s="287"/>
      <c r="W187" s="119"/>
      <c r="X187" s="14"/>
      <c r="Y187" s="14"/>
      <c r="Z187" s="289"/>
      <c r="AA187" s="216"/>
      <c r="AB187" s="216"/>
      <c r="AC187" s="216"/>
      <c r="AD187" s="290"/>
    </row>
    <row r="188" spans="1:30" x14ac:dyDescent="0.2">
      <c r="A188" s="252">
        <v>43648</v>
      </c>
      <c r="B188" s="91"/>
      <c r="C188" s="91"/>
      <c r="D188" s="270"/>
      <c r="E188" s="91">
        <v>6</v>
      </c>
      <c r="F188" s="91">
        <v>11</v>
      </c>
      <c r="G188" s="270">
        <v>0.5</v>
      </c>
      <c r="H188" s="60">
        <f t="shared" si="6"/>
        <v>139.44499999999999</v>
      </c>
      <c r="I188" s="27">
        <f t="shared" si="8"/>
        <v>2.5049999999999955</v>
      </c>
      <c r="J188" s="245">
        <v>7</v>
      </c>
      <c r="K188" s="245">
        <v>24</v>
      </c>
      <c r="L188" s="272" t="s">
        <v>112</v>
      </c>
      <c r="M188" s="265">
        <v>43648</v>
      </c>
      <c r="N188" s="273"/>
      <c r="O188" s="274"/>
      <c r="P188" s="91"/>
      <c r="Q188" s="270"/>
      <c r="R188" s="91"/>
      <c r="S188" s="91"/>
      <c r="T188" s="271"/>
      <c r="U188" s="210">
        <f t="shared" si="7"/>
        <v>0</v>
      </c>
      <c r="V188" s="275"/>
      <c r="W188" s="276"/>
      <c r="X188" s="14">
        <v>10</v>
      </c>
      <c r="Y188" s="14">
        <v>0</v>
      </c>
      <c r="Z188" s="277"/>
      <c r="AA188" s="278"/>
      <c r="AB188" s="278"/>
      <c r="AC188" s="278"/>
      <c r="AD188" s="279"/>
    </row>
    <row r="189" spans="1:30" x14ac:dyDescent="0.2">
      <c r="A189" s="252">
        <v>43649</v>
      </c>
      <c r="B189" s="3"/>
      <c r="C189" s="3"/>
      <c r="D189" s="135"/>
      <c r="E189" s="3">
        <v>6</v>
      </c>
      <c r="F189" s="3">
        <v>11</v>
      </c>
      <c r="G189" s="270">
        <v>0.5</v>
      </c>
      <c r="H189" s="61">
        <f t="shared" si="6"/>
        <v>139.44499999999999</v>
      </c>
      <c r="I189" s="17">
        <f t="shared" si="8"/>
        <v>0</v>
      </c>
      <c r="J189" s="111"/>
      <c r="K189" s="111"/>
      <c r="L189" s="114" t="s">
        <v>111</v>
      </c>
      <c r="M189" s="265">
        <v>43649</v>
      </c>
      <c r="N189" s="139"/>
      <c r="O189" s="137"/>
      <c r="P189" s="3"/>
      <c r="Q189" s="135"/>
      <c r="R189" s="3"/>
      <c r="S189" s="3"/>
      <c r="T189" s="136"/>
      <c r="U189" s="69">
        <f t="shared" si="7"/>
        <v>0</v>
      </c>
      <c r="V189" s="116"/>
      <c r="W189" s="118"/>
      <c r="X189" s="14"/>
      <c r="Y189" s="14"/>
      <c r="Z189" s="77"/>
      <c r="AA189" s="16"/>
      <c r="AB189" s="16"/>
      <c r="AC189" s="16"/>
      <c r="AD189" s="78"/>
    </row>
    <row r="190" spans="1:30" x14ac:dyDescent="0.2">
      <c r="A190" s="252">
        <v>43650</v>
      </c>
      <c r="B190" s="3"/>
      <c r="C190" s="3"/>
      <c r="D190" s="135"/>
      <c r="E190" s="3">
        <v>6</v>
      </c>
      <c r="F190" s="3">
        <v>11</v>
      </c>
      <c r="G190" s="270">
        <v>0.5</v>
      </c>
      <c r="H190" s="61">
        <f t="shared" si="6"/>
        <v>139.44499999999999</v>
      </c>
      <c r="I190" s="17">
        <f t="shared" si="8"/>
        <v>0</v>
      </c>
      <c r="J190" s="111"/>
      <c r="K190" s="111"/>
      <c r="L190" s="114" t="s">
        <v>111</v>
      </c>
      <c r="M190" s="265">
        <v>43650</v>
      </c>
      <c r="N190" s="139"/>
      <c r="O190" s="137"/>
      <c r="P190" s="3"/>
      <c r="Q190" s="135"/>
      <c r="R190" s="3"/>
      <c r="S190" s="3"/>
      <c r="T190" s="136"/>
      <c r="U190" s="69">
        <f t="shared" si="7"/>
        <v>0</v>
      </c>
      <c r="V190" s="116"/>
      <c r="W190" s="118"/>
      <c r="X190" s="14"/>
      <c r="Y190" s="14"/>
      <c r="Z190" s="77"/>
      <c r="AA190" s="16"/>
      <c r="AB190" s="16"/>
      <c r="AC190" s="16"/>
      <c r="AD190" s="78"/>
    </row>
    <row r="191" spans="1:30" x14ac:dyDescent="0.2">
      <c r="A191" s="252">
        <v>43651</v>
      </c>
      <c r="B191" s="3"/>
      <c r="C191" s="3"/>
      <c r="D191" s="135"/>
      <c r="E191" s="3">
        <v>7</v>
      </c>
      <c r="F191" s="3">
        <v>0</v>
      </c>
      <c r="G191" s="270">
        <v>0.5</v>
      </c>
      <c r="H191" s="61">
        <f t="shared" si="6"/>
        <v>141.11499999999998</v>
      </c>
      <c r="I191" s="17">
        <f t="shared" si="8"/>
        <v>1.6699999999999875</v>
      </c>
      <c r="J191" s="111">
        <v>5</v>
      </c>
      <c r="K191" s="111">
        <v>24</v>
      </c>
      <c r="L191" s="114" t="s">
        <v>112</v>
      </c>
      <c r="M191" s="265">
        <v>43651</v>
      </c>
      <c r="N191" s="139"/>
      <c r="O191" s="137"/>
      <c r="P191" s="3"/>
      <c r="Q191" s="135"/>
      <c r="R191" s="3"/>
      <c r="S191" s="3"/>
      <c r="T191" s="136"/>
      <c r="U191" s="69">
        <f t="shared" si="7"/>
        <v>0</v>
      </c>
      <c r="V191" s="116"/>
      <c r="W191" s="118"/>
      <c r="X191" s="14">
        <v>10</v>
      </c>
      <c r="Y191" s="14">
        <v>0</v>
      </c>
      <c r="Z191" s="77"/>
      <c r="AA191" s="16"/>
      <c r="AB191" s="16"/>
      <c r="AC191" s="16"/>
      <c r="AD191" s="78"/>
    </row>
    <row r="192" spans="1:30" x14ac:dyDescent="0.2">
      <c r="A192" s="252">
        <v>43652</v>
      </c>
      <c r="B192" s="3"/>
      <c r="C192" s="3"/>
      <c r="D192" s="135"/>
      <c r="E192" s="3">
        <v>7</v>
      </c>
      <c r="F192" s="3">
        <v>0</v>
      </c>
      <c r="G192" s="270">
        <v>0.5</v>
      </c>
      <c r="H192" s="61">
        <f t="shared" si="6"/>
        <v>141.11499999999998</v>
      </c>
      <c r="I192" s="17">
        <f t="shared" si="8"/>
        <v>0</v>
      </c>
      <c r="J192" s="111"/>
      <c r="K192" s="111"/>
      <c r="L192" s="114" t="s">
        <v>111</v>
      </c>
      <c r="M192" s="265">
        <v>43652</v>
      </c>
      <c r="N192" s="139"/>
      <c r="O192" s="137"/>
      <c r="P192" s="3"/>
      <c r="Q192" s="135"/>
      <c r="R192" s="3"/>
      <c r="S192" s="3"/>
      <c r="T192" s="136"/>
      <c r="U192" s="69">
        <f t="shared" si="7"/>
        <v>0</v>
      </c>
      <c r="V192" s="116"/>
      <c r="W192" s="118"/>
      <c r="X192" s="14"/>
      <c r="Y192" s="14"/>
      <c r="Z192" s="77"/>
      <c r="AA192" s="16"/>
      <c r="AB192" s="16"/>
      <c r="AC192" s="16"/>
      <c r="AD192" s="78"/>
    </row>
    <row r="193" spans="1:30" x14ac:dyDescent="0.2">
      <c r="A193" s="252">
        <v>43653</v>
      </c>
      <c r="B193" s="3"/>
      <c r="C193" s="3"/>
      <c r="D193" s="135"/>
      <c r="E193" s="3">
        <v>7</v>
      </c>
      <c r="F193" s="3">
        <v>0</v>
      </c>
      <c r="G193" s="270">
        <v>0.5</v>
      </c>
      <c r="H193" s="61">
        <f t="shared" si="6"/>
        <v>141.11499999999998</v>
      </c>
      <c r="I193" s="17">
        <f t="shared" si="8"/>
        <v>0</v>
      </c>
      <c r="J193" s="111"/>
      <c r="K193" s="245"/>
      <c r="L193" s="114" t="s">
        <v>111</v>
      </c>
      <c r="M193" s="265">
        <v>43653</v>
      </c>
      <c r="N193" s="139"/>
      <c r="O193" s="137"/>
      <c r="P193" s="3"/>
      <c r="Q193" s="135"/>
      <c r="R193" s="3"/>
      <c r="S193" s="3"/>
      <c r="T193" s="136"/>
      <c r="U193" s="69">
        <f t="shared" si="7"/>
        <v>0</v>
      </c>
      <c r="V193" s="116"/>
      <c r="W193" s="118"/>
      <c r="X193" s="205"/>
      <c r="Y193" s="205"/>
      <c r="Z193" s="77"/>
      <c r="AA193" s="16"/>
      <c r="AB193" s="16"/>
      <c r="AC193" s="16"/>
      <c r="AD193" s="78"/>
    </row>
    <row r="194" spans="1:30" x14ac:dyDescent="0.2">
      <c r="A194" s="252">
        <v>43654</v>
      </c>
      <c r="B194" s="3"/>
      <c r="C194" s="3"/>
      <c r="D194" s="135"/>
      <c r="E194" s="3">
        <v>7</v>
      </c>
      <c r="F194" s="3">
        <v>0</v>
      </c>
      <c r="G194" s="270">
        <v>0.5</v>
      </c>
      <c r="H194" s="61">
        <f t="shared" si="6"/>
        <v>141.11499999999998</v>
      </c>
      <c r="I194" s="17">
        <f t="shared" si="8"/>
        <v>0</v>
      </c>
      <c r="J194" s="111"/>
      <c r="K194" s="111"/>
      <c r="L194" s="114" t="s">
        <v>111</v>
      </c>
      <c r="M194" s="265">
        <v>43654</v>
      </c>
      <c r="N194" s="139"/>
      <c r="O194" s="137"/>
      <c r="P194" s="3"/>
      <c r="Q194" s="135"/>
      <c r="R194" s="3"/>
      <c r="S194" s="3"/>
      <c r="T194" s="136"/>
      <c r="U194" s="69">
        <f t="shared" si="7"/>
        <v>0</v>
      </c>
      <c r="V194" s="116"/>
      <c r="W194" s="118"/>
      <c r="X194" s="14"/>
      <c r="Y194" s="14"/>
      <c r="Z194" s="77"/>
      <c r="AA194" s="16"/>
      <c r="AB194" s="16"/>
      <c r="AC194" s="16"/>
      <c r="AD194" s="78"/>
    </row>
    <row r="195" spans="1:30" x14ac:dyDescent="0.2">
      <c r="A195" s="252">
        <v>43655</v>
      </c>
      <c r="B195" s="3"/>
      <c r="C195" s="3"/>
      <c r="D195" s="135"/>
      <c r="E195" s="3">
        <v>7</v>
      </c>
      <c r="F195" s="3">
        <v>2</v>
      </c>
      <c r="G195" s="135"/>
      <c r="H195" s="61">
        <f t="shared" si="6"/>
        <v>143.62</v>
      </c>
      <c r="I195" s="17">
        <f t="shared" si="8"/>
        <v>2.5050000000000239</v>
      </c>
      <c r="J195" s="111">
        <v>7</v>
      </c>
      <c r="K195" s="111">
        <v>24</v>
      </c>
      <c r="L195" s="114" t="s">
        <v>112</v>
      </c>
      <c r="M195" s="265">
        <v>43655</v>
      </c>
      <c r="N195" s="139"/>
      <c r="O195" s="137"/>
      <c r="P195" s="3"/>
      <c r="Q195" s="135"/>
      <c r="R195" s="3"/>
      <c r="S195" s="3"/>
      <c r="T195" s="136"/>
      <c r="U195" s="69">
        <f t="shared" si="7"/>
        <v>0</v>
      </c>
      <c r="V195" s="116"/>
      <c r="W195" s="118"/>
      <c r="X195" s="14">
        <v>10</v>
      </c>
      <c r="Y195" s="14">
        <v>0</v>
      </c>
      <c r="Z195" s="77"/>
      <c r="AA195" s="16"/>
      <c r="AB195" s="16"/>
      <c r="AC195" s="16"/>
      <c r="AD195" s="78"/>
    </row>
    <row r="196" spans="1:30" x14ac:dyDescent="0.2">
      <c r="A196" s="252">
        <v>43656</v>
      </c>
      <c r="B196" s="3"/>
      <c r="C196" s="3"/>
      <c r="D196" s="135"/>
      <c r="E196" s="3">
        <v>7</v>
      </c>
      <c r="F196" s="3">
        <v>2</v>
      </c>
      <c r="G196" s="135"/>
      <c r="H196" s="61">
        <f t="shared" si="6"/>
        <v>143.62</v>
      </c>
      <c r="I196" s="17">
        <f t="shared" si="8"/>
        <v>0</v>
      </c>
      <c r="J196" s="111"/>
      <c r="K196" s="111"/>
      <c r="L196" s="114" t="s">
        <v>111</v>
      </c>
      <c r="M196" s="265">
        <v>43656</v>
      </c>
      <c r="N196" s="139"/>
      <c r="O196" s="137"/>
      <c r="P196" s="3"/>
      <c r="Q196" s="135"/>
      <c r="R196" s="3"/>
      <c r="S196" s="3"/>
      <c r="T196" s="136"/>
      <c r="U196" s="69">
        <f t="shared" si="7"/>
        <v>0</v>
      </c>
      <c r="V196" s="116"/>
      <c r="W196" s="118"/>
      <c r="X196" s="14"/>
      <c r="Y196" s="14"/>
      <c r="Z196" s="77"/>
      <c r="AA196" s="16"/>
      <c r="AB196" s="16"/>
      <c r="AC196" s="16"/>
      <c r="AD196" s="78"/>
    </row>
    <row r="197" spans="1:30" x14ac:dyDescent="0.2">
      <c r="A197" s="252">
        <v>43657</v>
      </c>
      <c r="B197" s="3"/>
      <c r="C197" s="3"/>
      <c r="D197" s="135"/>
      <c r="E197" s="3">
        <v>7</v>
      </c>
      <c r="F197" s="3">
        <v>2</v>
      </c>
      <c r="G197" s="135"/>
      <c r="H197" s="61">
        <f t="shared" si="6"/>
        <v>143.62</v>
      </c>
      <c r="I197" s="17">
        <f t="shared" si="8"/>
        <v>0</v>
      </c>
      <c r="J197" s="111"/>
      <c r="K197" s="111"/>
      <c r="L197" s="114" t="s">
        <v>111</v>
      </c>
      <c r="M197" s="265">
        <v>43657</v>
      </c>
      <c r="N197" s="139"/>
      <c r="O197" s="137"/>
      <c r="P197" s="3"/>
      <c r="Q197" s="135"/>
      <c r="R197" s="3"/>
      <c r="S197" s="3"/>
      <c r="T197" s="136"/>
      <c r="U197" s="69">
        <f t="shared" si="7"/>
        <v>0</v>
      </c>
      <c r="V197" s="116"/>
      <c r="W197" s="118"/>
      <c r="X197" s="14"/>
      <c r="Y197" s="14"/>
      <c r="Z197" s="77"/>
      <c r="AA197" s="16"/>
      <c r="AB197" s="16"/>
      <c r="AC197" s="16"/>
      <c r="AD197" s="78"/>
    </row>
    <row r="198" spans="1:30" x14ac:dyDescent="0.2">
      <c r="A198" s="252">
        <v>43658</v>
      </c>
      <c r="B198" s="3"/>
      <c r="C198" s="3"/>
      <c r="D198" s="135"/>
      <c r="E198" s="3">
        <v>7</v>
      </c>
      <c r="F198" s="3">
        <v>3</v>
      </c>
      <c r="G198" s="135"/>
      <c r="H198" s="61">
        <f t="shared" si="6"/>
        <v>145.29</v>
      </c>
      <c r="I198" s="17">
        <f t="shared" si="8"/>
        <v>1.6699999999999875</v>
      </c>
      <c r="J198" s="111">
        <v>5</v>
      </c>
      <c r="K198" s="111">
        <v>24</v>
      </c>
      <c r="L198" s="114" t="s">
        <v>112</v>
      </c>
      <c r="M198" s="265">
        <v>43658</v>
      </c>
      <c r="N198" s="139"/>
      <c r="O198" s="137"/>
      <c r="P198" s="3"/>
      <c r="Q198" s="135"/>
      <c r="R198" s="3"/>
      <c r="S198" s="3"/>
      <c r="T198" s="136"/>
      <c r="U198" s="69">
        <f t="shared" si="7"/>
        <v>0</v>
      </c>
      <c r="V198" s="116"/>
      <c r="W198" s="118"/>
      <c r="X198" s="14">
        <v>10</v>
      </c>
      <c r="Y198" s="14">
        <v>0</v>
      </c>
      <c r="Z198" s="77"/>
      <c r="AA198" s="16"/>
      <c r="AB198" s="16"/>
      <c r="AC198" s="16"/>
      <c r="AD198" s="78"/>
    </row>
    <row r="199" spans="1:30" x14ac:dyDescent="0.2">
      <c r="A199" s="252">
        <v>43659</v>
      </c>
      <c r="B199" s="3"/>
      <c r="C199" s="3"/>
      <c r="D199" s="135"/>
      <c r="E199" s="3">
        <v>7</v>
      </c>
      <c r="F199" s="3">
        <v>3</v>
      </c>
      <c r="G199" s="135"/>
      <c r="H199" s="61">
        <f t="shared" si="6"/>
        <v>145.29</v>
      </c>
      <c r="I199" s="17">
        <f t="shared" si="8"/>
        <v>0</v>
      </c>
      <c r="J199" s="111"/>
      <c r="K199" s="111"/>
      <c r="L199" s="114" t="s">
        <v>111</v>
      </c>
      <c r="M199" s="265">
        <v>43659</v>
      </c>
      <c r="N199" s="139"/>
      <c r="O199" s="137"/>
      <c r="P199" s="3"/>
      <c r="Q199" s="135"/>
      <c r="R199" s="3"/>
      <c r="S199" s="3"/>
      <c r="T199" s="136"/>
      <c r="U199" s="69">
        <f t="shared" si="7"/>
        <v>0</v>
      </c>
      <c r="V199" s="116"/>
      <c r="W199" s="118"/>
      <c r="X199" s="14"/>
      <c r="Y199" s="14"/>
      <c r="Z199" s="77"/>
      <c r="AA199" s="16"/>
      <c r="AB199" s="16"/>
      <c r="AC199" s="16"/>
      <c r="AD199" s="78"/>
    </row>
    <row r="200" spans="1:30" x14ac:dyDescent="0.2">
      <c r="A200" s="252">
        <v>43660</v>
      </c>
      <c r="B200" s="3"/>
      <c r="C200" s="3"/>
      <c r="D200" s="135"/>
      <c r="E200" s="3">
        <v>7</v>
      </c>
      <c r="F200" s="3">
        <v>3</v>
      </c>
      <c r="G200" s="135"/>
      <c r="H200" s="61">
        <f t="shared" ref="H200:H263" si="9">((B200*12)+C200+D200)*1.67+((E200*12)+F200+G200)*1.67</f>
        <v>145.29</v>
      </c>
      <c r="I200" s="17">
        <f t="shared" si="8"/>
        <v>0</v>
      </c>
      <c r="J200" s="111"/>
      <c r="K200" s="245"/>
      <c r="L200" s="114" t="s">
        <v>111</v>
      </c>
      <c r="M200" s="265">
        <v>43660</v>
      </c>
      <c r="N200" s="139"/>
      <c r="O200" s="137"/>
      <c r="P200" s="3"/>
      <c r="Q200" s="135"/>
      <c r="R200" s="3"/>
      <c r="S200" s="3"/>
      <c r="T200" s="136"/>
      <c r="U200" s="69">
        <f t="shared" ref="U200:U263" si="10">((O200*12)+P200+Q200)*1.67-((R200*12)+S200+T200)*1.67</f>
        <v>0</v>
      </c>
      <c r="V200" s="116"/>
      <c r="W200" s="118"/>
      <c r="X200" s="205"/>
      <c r="Y200" s="205"/>
      <c r="Z200" s="77"/>
      <c r="AA200" s="16"/>
      <c r="AB200" s="16"/>
      <c r="AC200" s="16"/>
      <c r="AD200" s="78"/>
    </row>
    <row r="201" spans="1:30" x14ac:dyDescent="0.2">
      <c r="A201" s="252">
        <v>43661</v>
      </c>
      <c r="B201" s="3"/>
      <c r="C201" s="3"/>
      <c r="D201" s="135"/>
      <c r="E201" s="3">
        <v>7</v>
      </c>
      <c r="F201" s="3">
        <v>3</v>
      </c>
      <c r="G201" s="135"/>
      <c r="H201" s="61">
        <f t="shared" si="9"/>
        <v>145.29</v>
      </c>
      <c r="I201" s="17">
        <f t="shared" si="8"/>
        <v>0</v>
      </c>
      <c r="J201" s="111"/>
      <c r="K201" s="111"/>
      <c r="L201" s="114" t="s">
        <v>111</v>
      </c>
      <c r="M201" s="265">
        <v>43661</v>
      </c>
      <c r="N201" s="139"/>
      <c r="O201" s="137"/>
      <c r="P201" s="3"/>
      <c r="Q201" s="135"/>
      <c r="R201" s="3"/>
      <c r="S201" s="3"/>
      <c r="T201" s="136"/>
      <c r="U201" s="69">
        <f t="shared" si="10"/>
        <v>0</v>
      </c>
      <c r="V201" s="116"/>
      <c r="W201" s="118"/>
      <c r="X201" s="14"/>
      <c r="Y201" s="14"/>
      <c r="Z201" s="77"/>
      <c r="AA201" s="16"/>
      <c r="AB201" s="16"/>
      <c r="AC201" s="16"/>
      <c r="AD201" s="78"/>
    </row>
    <row r="202" spans="1:30" x14ac:dyDescent="0.2">
      <c r="A202" s="252">
        <v>43662</v>
      </c>
      <c r="B202" s="3"/>
      <c r="C202" s="3"/>
      <c r="D202" s="135"/>
      <c r="E202" s="3">
        <v>7</v>
      </c>
      <c r="F202" s="3">
        <v>4</v>
      </c>
      <c r="G202" s="270">
        <v>0.5</v>
      </c>
      <c r="H202" s="61">
        <f t="shared" si="9"/>
        <v>147.79499999999999</v>
      </c>
      <c r="I202" s="17">
        <f>H202-H201+U201</f>
        <v>2.5049999999999955</v>
      </c>
      <c r="J202" s="111">
        <v>7</v>
      </c>
      <c r="K202" s="111">
        <v>24</v>
      </c>
      <c r="L202" s="114" t="s">
        <v>112</v>
      </c>
      <c r="M202" s="265">
        <v>43662</v>
      </c>
      <c r="N202" s="139"/>
      <c r="O202" s="137"/>
      <c r="P202" s="3"/>
      <c r="Q202" s="135"/>
      <c r="R202" s="3"/>
      <c r="S202" s="3"/>
      <c r="T202" s="136"/>
      <c r="U202" s="69">
        <f t="shared" si="10"/>
        <v>0</v>
      </c>
      <c r="V202" s="116"/>
      <c r="W202" s="118"/>
      <c r="X202" s="14">
        <v>10</v>
      </c>
      <c r="Y202" s="14">
        <v>0</v>
      </c>
      <c r="Z202" s="77"/>
      <c r="AA202" s="16"/>
      <c r="AB202" s="16"/>
      <c r="AC202" s="16"/>
      <c r="AD202" s="78"/>
    </row>
    <row r="203" spans="1:30" x14ac:dyDescent="0.2">
      <c r="A203" s="252">
        <v>43663</v>
      </c>
      <c r="B203" s="3"/>
      <c r="C203" s="3"/>
      <c r="D203" s="135"/>
      <c r="E203" s="3">
        <v>7</v>
      </c>
      <c r="F203" s="3">
        <v>4</v>
      </c>
      <c r="G203" s="270">
        <v>0.5</v>
      </c>
      <c r="H203" s="61">
        <f t="shared" si="9"/>
        <v>147.79499999999999</v>
      </c>
      <c r="I203" s="17">
        <f>H203-H202+U202</f>
        <v>0</v>
      </c>
      <c r="J203" s="111"/>
      <c r="K203" s="111"/>
      <c r="L203" s="114" t="s">
        <v>111</v>
      </c>
      <c r="M203" s="265">
        <v>43663</v>
      </c>
      <c r="N203" s="139"/>
      <c r="O203" s="137"/>
      <c r="P203" s="3"/>
      <c r="Q203" s="135"/>
      <c r="R203" s="3"/>
      <c r="S203" s="3"/>
      <c r="T203" s="136"/>
      <c r="U203" s="69">
        <f t="shared" si="10"/>
        <v>0</v>
      </c>
      <c r="V203" s="116"/>
      <c r="W203" s="118"/>
      <c r="X203" s="14"/>
      <c r="Y203" s="14"/>
      <c r="Z203" s="77"/>
      <c r="AA203" s="16"/>
      <c r="AB203" s="16"/>
      <c r="AC203" s="16"/>
      <c r="AD203" s="78"/>
    </row>
    <row r="204" spans="1:30" x14ac:dyDescent="0.2">
      <c r="A204" s="252">
        <v>43664</v>
      </c>
      <c r="B204" s="3"/>
      <c r="C204" s="3"/>
      <c r="D204" s="135"/>
      <c r="E204" s="3">
        <v>7</v>
      </c>
      <c r="F204" s="3">
        <v>4</v>
      </c>
      <c r="G204" s="270">
        <v>0.5</v>
      </c>
      <c r="H204" s="61">
        <f t="shared" si="9"/>
        <v>147.79499999999999</v>
      </c>
      <c r="I204" s="17">
        <f>H204-H203+U203</f>
        <v>0</v>
      </c>
      <c r="J204" s="111"/>
      <c r="K204" s="111"/>
      <c r="L204" s="114" t="s">
        <v>111</v>
      </c>
      <c r="M204" s="265">
        <v>43664</v>
      </c>
      <c r="N204" s="139"/>
      <c r="O204" s="137"/>
      <c r="P204" s="3"/>
      <c r="Q204" s="135"/>
      <c r="R204" s="3"/>
      <c r="S204" s="3"/>
      <c r="T204" s="136"/>
      <c r="U204" s="69">
        <f t="shared" si="10"/>
        <v>0</v>
      </c>
      <c r="V204" s="116"/>
      <c r="W204" s="118"/>
      <c r="X204" s="14"/>
      <c r="Y204" s="14"/>
      <c r="Z204" s="77"/>
      <c r="AA204" s="16"/>
      <c r="AB204" s="16"/>
      <c r="AC204" s="16"/>
      <c r="AD204" s="78"/>
    </row>
    <row r="205" spans="1:30" x14ac:dyDescent="0.2">
      <c r="A205" s="252">
        <v>43665</v>
      </c>
      <c r="B205" s="3"/>
      <c r="C205" s="3"/>
      <c r="D205" s="135"/>
      <c r="E205" s="3">
        <v>7</v>
      </c>
      <c r="F205" s="3">
        <v>5</v>
      </c>
      <c r="G205" s="270">
        <v>0.5</v>
      </c>
      <c r="H205" s="61">
        <f t="shared" si="9"/>
        <v>149.465</v>
      </c>
      <c r="I205" s="17">
        <f>H205-H204+U204</f>
        <v>1.6700000000000159</v>
      </c>
      <c r="J205" s="111">
        <v>5</v>
      </c>
      <c r="K205" s="111">
        <v>24</v>
      </c>
      <c r="L205" s="114" t="s">
        <v>112</v>
      </c>
      <c r="M205" s="265">
        <v>43665</v>
      </c>
      <c r="N205" s="139"/>
      <c r="O205" s="137"/>
      <c r="P205" s="3"/>
      <c r="Q205" s="135"/>
      <c r="R205" s="3"/>
      <c r="S205" s="3"/>
      <c r="T205" s="136"/>
      <c r="U205" s="69">
        <f t="shared" si="10"/>
        <v>0</v>
      </c>
      <c r="V205" s="116"/>
      <c r="W205" s="118"/>
      <c r="X205" s="14">
        <v>10</v>
      </c>
      <c r="Y205" s="14">
        <v>0</v>
      </c>
      <c r="Z205" s="77"/>
      <c r="AA205" s="16"/>
      <c r="AB205" s="16"/>
      <c r="AC205" s="16"/>
      <c r="AD205" s="78"/>
    </row>
    <row r="206" spans="1:30" x14ac:dyDescent="0.2">
      <c r="A206" s="252">
        <v>43666</v>
      </c>
      <c r="B206" s="3"/>
      <c r="C206" s="3"/>
      <c r="D206" s="135"/>
      <c r="E206" s="3">
        <v>7</v>
      </c>
      <c r="F206" s="3">
        <v>5</v>
      </c>
      <c r="G206" s="270">
        <v>0.5</v>
      </c>
      <c r="H206" s="61">
        <f t="shared" si="9"/>
        <v>149.465</v>
      </c>
      <c r="I206" s="17">
        <f>H206-H205+U205</f>
        <v>0</v>
      </c>
      <c r="J206" s="111"/>
      <c r="K206" s="111"/>
      <c r="L206" s="114" t="s">
        <v>111</v>
      </c>
      <c r="M206" s="265">
        <v>43666</v>
      </c>
      <c r="N206" s="139"/>
      <c r="O206" s="137"/>
      <c r="P206" s="3"/>
      <c r="Q206" s="135"/>
      <c r="R206" s="3"/>
      <c r="S206" s="3"/>
      <c r="T206" s="136"/>
      <c r="U206" s="69">
        <f t="shared" si="10"/>
        <v>0</v>
      </c>
      <c r="V206" s="116"/>
      <c r="W206" s="118"/>
      <c r="X206" s="14"/>
      <c r="Y206" s="14"/>
      <c r="Z206" s="77"/>
      <c r="AA206" s="16"/>
      <c r="AB206" s="16"/>
      <c r="AC206" s="16"/>
      <c r="AD206" s="78"/>
    </row>
    <row r="207" spans="1:30" x14ac:dyDescent="0.2">
      <c r="A207" s="252">
        <v>43667</v>
      </c>
      <c r="B207" s="3"/>
      <c r="C207" s="3"/>
      <c r="D207" s="135"/>
      <c r="E207" s="3">
        <v>7</v>
      </c>
      <c r="F207" s="3">
        <v>5</v>
      </c>
      <c r="G207" s="270">
        <v>0.5</v>
      </c>
      <c r="H207" s="61">
        <f t="shared" si="9"/>
        <v>149.465</v>
      </c>
      <c r="I207" s="17">
        <f t="shared" ref="I207:I271" si="11">H207-H206+U206</f>
        <v>0</v>
      </c>
      <c r="J207" s="111"/>
      <c r="K207" s="245"/>
      <c r="L207" s="114" t="s">
        <v>111</v>
      </c>
      <c r="M207" s="265">
        <v>43667</v>
      </c>
      <c r="N207" s="139"/>
      <c r="O207" s="137"/>
      <c r="P207" s="3"/>
      <c r="Q207" s="135"/>
      <c r="R207" s="3"/>
      <c r="S207" s="3"/>
      <c r="T207" s="136"/>
      <c r="U207" s="69">
        <f t="shared" si="10"/>
        <v>0</v>
      </c>
      <c r="V207" s="116"/>
      <c r="W207" s="118"/>
      <c r="X207" s="205"/>
      <c r="Y207" s="205"/>
      <c r="Z207" s="77"/>
      <c r="AA207" s="16"/>
      <c r="AB207" s="16"/>
      <c r="AC207" s="16"/>
      <c r="AD207" s="78"/>
    </row>
    <row r="208" spans="1:30" x14ac:dyDescent="0.2">
      <c r="A208" s="252">
        <v>43668</v>
      </c>
      <c r="B208" s="3"/>
      <c r="C208" s="3"/>
      <c r="D208" s="135"/>
      <c r="E208" s="3">
        <v>7</v>
      </c>
      <c r="F208" s="3">
        <v>5</v>
      </c>
      <c r="G208" s="270">
        <v>0.5</v>
      </c>
      <c r="H208" s="61">
        <f t="shared" si="9"/>
        <v>149.465</v>
      </c>
      <c r="I208" s="17">
        <f t="shared" si="11"/>
        <v>0</v>
      </c>
      <c r="J208" s="111"/>
      <c r="K208" s="111"/>
      <c r="L208" s="114" t="s">
        <v>111</v>
      </c>
      <c r="M208" s="265">
        <v>43668</v>
      </c>
      <c r="N208" s="139"/>
      <c r="O208" s="137"/>
      <c r="P208" s="3"/>
      <c r="Q208" s="135"/>
      <c r="R208" s="3"/>
      <c r="S208" s="3"/>
      <c r="T208" s="136"/>
      <c r="U208" s="69">
        <f t="shared" si="10"/>
        <v>0</v>
      </c>
      <c r="V208" s="116"/>
      <c r="W208" s="118"/>
      <c r="X208" s="14"/>
      <c r="Y208" s="14"/>
      <c r="Z208" s="77"/>
      <c r="AA208" s="16"/>
      <c r="AB208" s="16"/>
      <c r="AC208" s="16"/>
      <c r="AD208" s="78"/>
    </row>
    <row r="209" spans="1:30" x14ac:dyDescent="0.2">
      <c r="A209" s="252">
        <v>43669</v>
      </c>
      <c r="B209" s="3"/>
      <c r="C209" s="3"/>
      <c r="D209" s="135"/>
      <c r="E209" s="3">
        <v>7</v>
      </c>
      <c r="F209" s="3">
        <v>7</v>
      </c>
      <c r="G209" s="135"/>
      <c r="H209" s="61">
        <f t="shared" si="9"/>
        <v>151.97</v>
      </c>
      <c r="I209" s="17">
        <f t="shared" si="11"/>
        <v>2.5049999999999955</v>
      </c>
      <c r="J209" s="111">
        <v>7</v>
      </c>
      <c r="K209" s="111">
        <v>24</v>
      </c>
      <c r="L209" s="114" t="s">
        <v>112</v>
      </c>
      <c r="M209" s="265">
        <v>43669</v>
      </c>
      <c r="N209" s="139"/>
      <c r="O209" s="137"/>
      <c r="P209" s="3"/>
      <c r="Q209" s="135"/>
      <c r="R209" s="3"/>
      <c r="S209" s="3"/>
      <c r="T209" s="136"/>
      <c r="U209" s="69">
        <f t="shared" si="10"/>
        <v>0</v>
      </c>
      <c r="V209" s="116"/>
      <c r="W209" s="118"/>
      <c r="X209" s="14">
        <v>10</v>
      </c>
      <c r="Y209" s="14">
        <v>0</v>
      </c>
      <c r="Z209" s="77"/>
      <c r="AA209" s="16"/>
      <c r="AB209" s="16"/>
      <c r="AC209" s="16"/>
      <c r="AD209" s="78"/>
    </row>
    <row r="210" spans="1:30" x14ac:dyDescent="0.2">
      <c r="A210" s="252">
        <v>43670</v>
      </c>
      <c r="B210" s="3"/>
      <c r="C210" s="3"/>
      <c r="D210" s="135"/>
      <c r="E210" s="3">
        <v>7</v>
      </c>
      <c r="F210" s="3">
        <v>7</v>
      </c>
      <c r="G210" s="135"/>
      <c r="H210" s="61">
        <f t="shared" si="9"/>
        <v>151.97</v>
      </c>
      <c r="I210" s="17">
        <f t="shared" si="11"/>
        <v>0</v>
      </c>
      <c r="J210" s="111"/>
      <c r="K210" s="111"/>
      <c r="L210" s="114" t="s">
        <v>111</v>
      </c>
      <c r="M210" s="265">
        <v>43670</v>
      </c>
      <c r="N210" s="139"/>
      <c r="O210" s="137"/>
      <c r="P210" s="3"/>
      <c r="Q210" s="135"/>
      <c r="R210" s="3"/>
      <c r="S210" s="3"/>
      <c r="T210" s="136"/>
      <c r="U210" s="69">
        <f t="shared" si="10"/>
        <v>0</v>
      </c>
      <c r="V210" s="116"/>
      <c r="W210" s="118"/>
      <c r="X210" s="14"/>
      <c r="Y210" s="14"/>
      <c r="Z210" s="77"/>
      <c r="AA210" s="16"/>
      <c r="AB210" s="16"/>
      <c r="AC210" s="16"/>
      <c r="AD210" s="78"/>
    </row>
    <row r="211" spans="1:30" x14ac:dyDescent="0.2">
      <c r="A211" s="252">
        <v>43671</v>
      </c>
      <c r="B211" s="3"/>
      <c r="C211" s="3"/>
      <c r="D211" s="135"/>
      <c r="E211" s="3">
        <v>7</v>
      </c>
      <c r="F211" s="3">
        <v>7</v>
      </c>
      <c r="G211" s="135"/>
      <c r="H211" s="61">
        <f t="shared" si="9"/>
        <v>151.97</v>
      </c>
      <c r="I211" s="17">
        <f t="shared" si="11"/>
        <v>0</v>
      </c>
      <c r="J211" s="111"/>
      <c r="K211" s="111"/>
      <c r="L211" s="114" t="s">
        <v>111</v>
      </c>
      <c r="M211" s="265">
        <v>43671</v>
      </c>
      <c r="N211" s="139"/>
      <c r="O211" s="137"/>
      <c r="P211" s="3"/>
      <c r="Q211" s="135"/>
      <c r="R211" s="3"/>
      <c r="S211" s="3"/>
      <c r="T211" s="136"/>
      <c r="U211" s="69">
        <f t="shared" si="10"/>
        <v>0</v>
      </c>
      <c r="V211" s="116"/>
      <c r="W211" s="118"/>
      <c r="X211" s="14"/>
      <c r="Y211" s="14"/>
      <c r="Z211" s="77"/>
      <c r="AA211" s="16"/>
      <c r="AB211" s="16"/>
      <c r="AC211" s="16"/>
      <c r="AD211" s="78"/>
    </row>
    <row r="212" spans="1:30" x14ac:dyDescent="0.2">
      <c r="A212" s="252">
        <v>43672</v>
      </c>
      <c r="B212" s="3"/>
      <c r="C212" s="3"/>
      <c r="D212" s="135"/>
      <c r="E212" s="3">
        <v>7</v>
      </c>
      <c r="F212" s="3">
        <v>8</v>
      </c>
      <c r="G212" s="135"/>
      <c r="H212" s="61">
        <f t="shared" si="9"/>
        <v>153.63999999999999</v>
      </c>
      <c r="I212" s="17">
        <f t="shared" si="11"/>
        <v>1.6699999999999875</v>
      </c>
      <c r="J212" s="111">
        <v>5</v>
      </c>
      <c r="K212" s="111">
        <v>24</v>
      </c>
      <c r="L212" s="114" t="s">
        <v>112</v>
      </c>
      <c r="M212" s="265">
        <v>43672</v>
      </c>
      <c r="N212" s="139"/>
      <c r="O212" s="137"/>
      <c r="P212" s="3"/>
      <c r="Q212" s="135"/>
      <c r="R212" s="3"/>
      <c r="S212" s="3"/>
      <c r="T212" s="136"/>
      <c r="U212" s="69">
        <f t="shared" si="10"/>
        <v>0</v>
      </c>
      <c r="V212" s="116"/>
      <c r="W212" s="118"/>
      <c r="X212" s="14">
        <v>10</v>
      </c>
      <c r="Y212" s="14">
        <v>0</v>
      </c>
      <c r="Z212" s="77"/>
      <c r="AA212" s="16"/>
      <c r="AB212" s="16"/>
      <c r="AC212" s="16"/>
      <c r="AD212" s="78"/>
    </row>
    <row r="213" spans="1:30" x14ac:dyDescent="0.2">
      <c r="A213" s="252">
        <v>43673</v>
      </c>
      <c r="B213" s="3"/>
      <c r="C213" s="3"/>
      <c r="D213" s="135"/>
      <c r="E213" s="3">
        <v>7</v>
      </c>
      <c r="F213" s="3">
        <v>8</v>
      </c>
      <c r="G213" s="135"/>
      <c r="H213" s="61">
        <f t="shared" si="9"/>
        <v>153.63999999999999</v>
      </c>
      <c r="I213" s="17">
        <f t="shared" si="11"/>
        <v>0</v>
      </c>
      <c r="J213" s="111"/>
      <c r="K213" s="111"/>
      <c r="L213" s="114" t="s">
        <v>111</v>
      </c>
      <c r="M213" s="265">
        <v>43673</v>
      </c>
      <c r="N213" s="139"/>
      <c r="O213" s="137"/>
      <c r="P213" s="3"/>
      <c r="Q213" s="135"/>
      <c r="R213" s="3"/>
      <c r="S213" s="3"/>
      <c r="T213" s="136"/>
      <c r="U213" s="69">
        <f t="shared" si="10"/>
        <v>0</v>
      </c>
      <c r="V213" s="116"/>
      <c r="W213" s="118"/>
      <c r="X213" s="14"/>
      <c r="Y213" s="14"/>
      <c r="Z213" s="77"/>
      <c r="AA213" s="16"/>
      <c r="AB213" s="16"/>
      <c r="AC213" s="16"/>
      <c r="AD213" s="78"/>
    </row>
    <row r="214" spans="1:30" x14ac:dyDescent="0.2">
      <c r="A214" s="252">
        <v>43674</v>
      </c>
      <c r="B214" s="3"/>
      <c r="C214" s="3"/>
      <c r="D214" s="135"/>
      <c r="E214" s="3">
        <v>7</v>
      </c>
      <c r="F214" s="3">
        <v>8</v>
      </c>
      <c r="G214" s="135"/>
      <c r="H214" s="61">
        <f t="shared" si="9"/>
        <v>153.63999999999999</v>
      </c>
      <c r="I214" s="17">
        <f t="shared" si="11"/>
        <v>0</v>
      </c>
      <c r="J214" s="111"/>
      <c r="K214" s="245"/>
      <c r="L214" s="114" t="s">
        <v>111</v>
      </c>
      <c r="M214" s="265">
        <v>43674</v>
      </c>
      <c r="N214" s="139"/>
      <c r="O214" s="137"/>
      <c r="P214" s="3"/>
      <c r="Q214" s="135"/>
      <c r="R214" s="3"/>
      <c r="S214" s="3"/>
      <c r="T214" s="136"/>
      <c r="U214" s="69">
        <f t="shared" si="10"/>
        <v>0</v>
      </c>
      <c r="V214" s="116"/>
      <c r="W214" s="118"/>
      <c r="X214" s="205"/>
      <c r="Y214" s="205"/>
      <c r="Z214" s="77"/>
      <c r="AA214" s="16"/>
      <c r="AB214" s="16"/>
      <c r="AC214" s="16"/>
      <c r="AD214" s="78"/>
    </row>
    <row r="215" spans="1:30" x14ac:dyDescent="0.2">
      <c r="A215" s="252">
        <v>43675</v>
      </c>
      <c r="B215" s="3"/>
      <c r="C215" s="3"/>
      <c r="D215" s="135"/>
      <c r="E215" s="3">
        <v>7</v>
      </c>
      <c r="F215" s="3">
        <v>8</v>
      </c>
      <c r="G215" s="135"/>
      <c r="H215" s="61">
        <f t="shared" si="9"/>
        <v>153.63999999999999</v>
      </c>
      <c r="I215" s="17">
        <f t="shared" si="11"/>
        <v>0</v>
      </c>
      <c r="J215" s="111"/>
      <c r="K215" s="111"/>
      <c r="L215" s="114" t="s">
        <v>111</v>
      </c>
      <c r="M215" s="265">
        <v>43675</v>
      </c>
      <c r="N215" s="139"/>
      <c r="O215" s="137"/>
      <c r="P215" s="3"/>
      <c r="Q215" s="135"/>
      <c r="R215" s="3"/>
      <c r="S215" s="3"/>
      <c r="T215" s="136"/>
      <c r="U215" s="69">
        <f t="shared" si="10"/>
        <v>0</v>
      </c>
      <c r="V215" s="116"/>
      <c r="W215" s="118"/>
      <c r="X215" s="14"/>
      <c r="Y215" s="14"/>
      <c r="Z215" s="77"/>
      <c r="AA215" s="16"/>
      <c r="AB215" s="16"/>
      <c r="AC215" s="16"/>
      <c r="AD215" s="78"/>
    </row>
    <row r="216" spans="1:30" x14ac:dyDescent="0.2">
      <c r="A216" s="252">
        <v>43676</v>
      </c>
      <c r="B216" s="3"/>
      <c r="C216" s="3"/>
      <c r="D216" s="135"/>
      <c r="E216" s="3">
        <v>7</v>
      </c>
      <c r="F216" s="3">
        <v>9</v>
      </c>
      <c r="G216" s="270">
        <v>0.5</v>
      </c>
      <c r="H216" s="61">
        <f t="shared" si="9"/>
        <v>156.14499999999998</v>
      </c>
      <c r="I216" s="17">
        <f t="shared" si="11"/>
        <v>2.5049999999999955</v>
      </c>
      <c r="J216" s="111">
        <v>7</v>
      </c>
      <c r="K216" s="111">
        <v>24</v>
      </c>
      <c r="L216" s="114" t="s">
        <v>112</v>
      </c>
      <c r="M216" s="265">
        <v>43676</v>
      </c>
      <c r="N216" s="139"/>
      <c r="O216" s="137"/>
      <c r="P216" s="3"/>
      <c r="Q216" s="135"/>
      <c r="R216" s="3"/>
      <c r="S216" s="3"/>
      <c r="T216" s="136"/>
      <c r="U216" s="69">
        <f t="shared" si="10"/>
        <v>0</v>
      </c>
      <c r="V216" s="116"/>
      <c r="W216" s="118"/>
      <c r="X216" s="14">
        <v>10</v>
      </c>
      <c r="Y216" s="14">
        <v>0</v>
      </c>
      <c r="Z216" s="77"/>
      <c r="AA216" s="16"/>
      <c r="AB216" s="16"/>
      <c r="AC216" s="16"/>
      <c r="AD216" s="78"/>
    </row>
    <row r="217" spans="1:30" x14ac:dyDescent="0.2">
      <c r="A217" s="252">
        <v>43677</v>
      </c>
      <c r="B217" s="3"/>
      <c r="C217" s="3"/>
      <c r="D217" s="135"/>
      <c r="E217" s="3">
        <v>7</v>
      </c>
      <c r="F217" s="3">
        <v>9</v>
      </c>
      <c r="G217" s="270">
        <v>0.5</v>
      </c>
      <c r="H217" s="127">
        <f t="shared" si="9"/>
        <v>156.14499999999998</v>
      </c>
      <c r="I217" s="17">
        <f t="shared" si="11"/>
        <v>0</v>
      </c>
      <c r="J217" s="111"/>
      <c r="K217" s="111"/>
      <c r="L217" s="114" t="s">
        <v>111</v>
      </c>
      <c r="M217" s="265">
        <v>43677</v>
      </c>
      <c r="N217" s="139"/>
      <c r="O217" s="137"/>
      <c r="P217" s="3"/>
      <c r="Q217" s="135"/>
      <c r="R217" s="3"/>
      <c r="S217" s="3"/>
      <c r="T217" s="136"/>
      <c r="U217" s="69">
        <f t="shared" si="10"/>
        <v>0</v>
      </c>
      <c r="V217" s="116"/>
      <c r="W217" s="118"/>
      <c r="X217" s="14"/>
      <c r="Y217" s="14"/>
      <c r="Z217" s="77"/>
      <c r="AA217" s="16"/>
      <c r="AB217" s="16"/>
      <c r="AC217" s="16"/>
      <c r="AD217" s="78"/>
    </row>
    <row r="218" spans="1:30" x14ac:dyDescent="0.2">
      <c r="A218" s="417">
        <v>43678</v>
      </c>
      <c r="B218" s="280"/>
      <c r="C218" s="280"/>
      <c r="D218" s="281"/>
      <c r="E218" s="280">
        <v>7</v>
      </c>
      <c r="F218" s="280">
        <v>9</v>
      </c>
      <c r="G218" s="416">
        <v>0.5</v>
      </c>
      <c r="H218" s="291">
        <f t="shared" si="9"/>
        <v>156.14499999999998</v>
      </c>
      <c r="I218" s="338">
        <f t="shared" si="11"/>
        <v>0</v>
      </c>
      <c r="J218" s="268"/>
      <c r="K218" s="111"/>
      <c r="L218" s="282" t="s">
        <v>111</v>
      </c>
      <c r="M218" s="401">
        <v>43678</v>
      </c>
      <c r="N218" s="283"/>
      <c r="O218" s="284"/>
      <c r="P218" s="280"/>
      <c r="Q218" s="281"/>
      <c r="R218" s="280"/>
      <c r="S218" s="280"/>
      <c r="T218" s="285"/>
      <c r="U218" s="286">
        <f t="shared" si="10"/>
        <v>0</v>
      </c>
      <c r="V218" s="287"/>
      <c r="W218" s="119"/>
      <c r="X218" s="14"/>
      <c r="Y218" s="14"/>
      <c r="Z218" s="289"/>
      <c r="AA218" s="216"/>
      <c r="AB218" s="216"/>
      <c r="AC218" s="216"/>
      <c r="AD218" s="290"/>
    </row>
    <row r="219" spans="1:30" x14ac:dyDescent="0.2">
      <c r="A219" s="252">
        <v>43679</v>
      </c>
      <c r="B219" s="91"/>
      <c r="C219" s="91"/>
      <c r="D219" s="270"/>
      <c r="E219" s="91">
        <v>7</v>
      </c>
      <c r="F219" s="91">
        <v>10</v>
      </c>
      <c r="G219" s="270">
        <v>0.5</v>
      </c>
      <c r="H219" s="60">
        <f t="shared" si="9"/>
        <v>157.815</v>
      </c>
      <c r="I219" s="27">
        <f t="shared" si="11"/>
        <v>1.6700000000000159</v>
      </c>
      <c r="J219" s="245">
        <v>5</v>
      </c>
      <c r="K219" s="111">
        <v>24</v>
      </c>
      <c r="L219" s="114" t="s">
        <v>112</v>
      </c>
      <c r="M219" s="265">
        <v>43679</v>
      </c>
      <c r="N219" s="273"/>
      <c r="O219" s="274"/>
      <c r="P219" s="91"/>
      <c r="Q219" s="270"/>
      <c r="R219" s="91"/>
      <c r="S219" s="91"/>
      <c r="T219" s="271"/>
      <c r="U219" s="210">
        <f t="shared" si="10"/>
        <v>0</v>
      </c>
      <c r="V219" s="275"/>
      <c r="W219" s="276"/>
      <c r="X219" s="14">
        <v>10</v>
      </c>
      <c r="Y219" s="14">
        <v>0</v>
      </c>
      <c r="Z219" s="277"/>
      <c r="AA219" s="278"/>
      <c r="AB219" s="278"/>
      <c r="AC219" s="278"/>
      <c r="AD219" s="279"/>
    </row>
    <row r="220" spans="1:30" x14ac:dyDescent="0.2">
      <c r="A220" s="252">
        <v>43680</v>
      </c>
      <c r="B220" s="3"/>
      <c r="C220" s="3"/>
      <c r="D220" s="135"/>
      <c r="E220" s="280">
        <v>7</v>
      </c>
      <c r="F220" s="3">
        <v>10</v>
      </c>
      <c r="G220" s="416">
        <v>0.5</v>
      </c>
      <c r="H220" s="61">
        <f t="shared" si="9"/>
        <v>157.815</v>
      </c>
      <c r="I220" s="17">
        <f t="shared" si="11"/>
        <v>0</v>
      </c>
      <c r="J220" s="111"/>
      <c r="K220" s="111"/>
      <c r="L220" s="114" t="s">
        <v>111</v>
      </c>
      <c r="M220" s="265">
        <v>43680</v>
      </c>
      <c r="N220" s="139"/>
      <c r="O220" s="137"/>
      <c r="P220" s="3"/>
      <c r="Q220" s="135"/>
      <c r="R220" s="3"/>
      <c r="S220" s="3"/>
      <c r="T220" s="136"/>
      <c r="U220" s="69">
        <f t="shared" si="10"/>
        <v>0</v>
      </c>
      <c r="V220" s="116"/>
      <c r="W220" s="118"/>
      <c r="X220" s="14"/>
      <c r="Y220" s="14"/>
      <c r="Z220" s="77"/>
      <c r="AA220" s="16"/>
      <c r="AB220" s="16"/>
      <c r="AC220" s="16"/>
      <c r="AD220" s="78"/>
    </row>
    <row r="221" spans="1:30" x14ac:dyDescent="0.2">
      <c r="A221" s="252">
        <v>43681</v>
      </c>
      <c r="B221" s="3"/>
      <c r="C221" s="3"/>
      <c r="D221" s="135"/>
      <c r="E221" s="91">
        <v>7</v>
      </c>
      <c r="F221" s="3">
        <v>10</v>
      </c>
      <c r="G221" s="270">
        <v>0.5</v>
      </c>
      <c r="H221" s="61">
        <f t="shared" si="9"/>
        <v>157.815</v>
      </c>
      <c r="I221" s="17">
        <f t="shared" si="11"/>
        <v>0</v>
      </c>
      <c r="J221" s="111"/>
      <c r="K221" s="245"/>
      <c r="L221" s="114" t="s">
        <v>111</v>
      </c>
      <c r="M221" s="265">
        <v>43681</v>
      </c>
      <c r="N221" s="139"/>
      <c r="O221" s="137"/>
      <c r="P221" s="3"/>
      <c r="Q221" s="135"/>
      <c r="R221" s="3"/>
      <c r="S221" s="3"/>
      <c r="T221" s="136"/>
      <c r="U221" s="69">
        <f t="shared" si="10"/>
        <v>0</v>
      </c>
      <c r="V221" s="116"/>
      <c r="W221" s="118"/>
      <c r="X221" s="205"/>
      <c r="Y221" s="205"/>
      <c r="Z221" s="77"/>
      <c r="AA221" s="16"/>
      <c r="AB221" s="16"/>
      <c r="AC221" s="16"/>
      <c r="AD221" s="78"/>
    </row>
    <row r="222" spans="1:30" x14ac:dyDescent="0.2">
      <c r="A222" s="252">
        <v>43682</v>
      </c>
      <c r="B222" s="3"/>
      <c r="C222" s="3"/>
      <c r="D222" s="135"/>
      <c r="E222" s="280">
        <v>7</v>
      </c>
      <c r="F222" s="3">
        <v>10</v>
      </c>
      <c r="G222" s="270">
        <v>0.5</v>
      </c>
      <c r="H222" s="61">
        <f t="shared" si="9"/>
        <v>157.815</v>
      </c>
      <c r="I222" s="17">
        <f t="shared" si="11"/>
        <v>0</v>
      </c>
      <c r="J222" s="111"/>
      <c r="K222" s="111"/>
      <c r="L222" s="114" t="s">
        <v>111</v>
      </c>
      <c r="M222" s="265">
        <v>43682</v>
      </c>
      <c r="N222" s="139"/>
      <c r="O222" s="137"/>
      <c r="P222" s="3"/>
      <c r="Q222" s="135"/>
      <c r="R222" s="3"/>
      <c r="S222" s="3"/>
      <c r="T222" s="136"/>
      <c r="U222" s="69">
        <f t="shared" si="10"/>
        <v>0</v>
      </c>
      <c r="V222" s="116"/>
      <c r="W222" s="118"/>
      <c r="X222" s="14"/>
      <c r="Y222" s="14"/>
      <c r="Z222" s="77"/>
      <c r="AA222" s="16"/>
      <c r="AB222" s="16"/>
      <c r="AC222" s="16"/>
      <c r="AD222" s="78"/>
    </row>
    <row r="223" spans="1:30" x14ac:dyDescent="0.2">
      <c r="A223" s="252">
        <v>43683</v>
      </c>
      <c r="B223" s="3"/>
      <c r="C223" s="3"/>
      <c r="D223" s="135"/>
      <c r="E223" s="3">
        <v>8</v>
      </c>
      <c r="F223" s="3">
        <v>0</v>
      </c>
      <c r="G223" s="135"/>
      <c r="H223" s="61">
        <f t="shared" si="9"/>
        <v>160.32</v>
      </c>
      <c r="I223" s="17">
        <f t="shared" si="11"/>
        <v>2.5049999999999955</v>
      </c>
      <c r="J223" s="111">
        <v>7</v>
      </c>
      <c r="K223" s="111">
        <v>24</v>
      </c>
      <c r="L223" s="114" t="s">
        <v>112</v>
      </c>
      <c r="M223" s="265">
        <v>43683</v>
      </c>
      <c r="N223" s="139"/>
      <c r="O223" s="137"/>
      <c r="P223" s="3"/>
      <c r="Q223" s="135"/>
      <c r="R223" s="3"/>
      <c r="S223" s="3"/>
      <c r="T223" s="136"/>
      <c r="U223" s="69">
        <f t="shared" si="10"/>
        <v>0</v>
      </c>
      <c r="V223" s="116"/>
      <c r="W223" s="118"/>
      <c r="X223" s="14">
        <v>10</v>
      </c>
      <c r="Y223" s="14">
        <v>0</v>
      </c>
      <c r="Z223" s="77"/>
      <c r="AA223" s="16"/>
      <c r="AB223" s="16"/>
      <c r="AC223" s="16"/>
      <c r="AD223" s="78"/>
    </row>
    <row r="224" spans="1:30" x14ac:dyDescent="0.2">
      <c r="A224" s="252">
        <v>43684</v>
      </c>
      <c r="B224" s="3"/>
      <c r="C224" s="3"/>
      <c r="D224" s="135"/>
      <c r="E224" s="3">
        <v>8</v>
      </c>
      <c r="F224" s="3">
        <v>0</v>
      </c>
      <c r="G224" s="135"/>
      <c r="H224" s="61">
        <f t="shared" si="9"/>
        <v>160.32</v>
      </c>
      <c r="I224" s="17">
        <f t="shared" si="11"/>
        <v>0</v>
      </c>
      <c r="J224" s="111"/>
      <c r="K224" s="111"/>
      <c r="L224" s="114" t="s">
        <v>111</v>
      </c>
      <c r="M224" s="265">
        <v>43684</v>
      </c>
      <c r="N224" s="139"/>
      <c r="O224" s="137"/>
      <c r="P224" s="3"/>
      <c r="Q224" s="135"/>
      <c r="R224" s="3"/>
      <c r="S224" s="3"/>
      <c r="T224" s="136"/>
      <c r="U224" s="69">
        <f t="shared" si="10"/>
        <v>0</v>
      </c>
      <c r="V224" s="116"/>
      <c r="W224" s="118"/>
      <c r="X224" s="14"/>
      <c r="Y224" s="14"/>
      <c r="Z224" s="77"/>
      <c r="AA224" s="16"/>
      <c r="AB224" s="16"/>
      <c r="AC224" s="16"/>
      <c r="AD224" s="78"/>
    </row>
    <row r="225" spans="1:30" x14ac:dyDescent="0.2">
      <c r="A225" s="252">
        <v>43685</v>
      </c>
      <c r="B225" s="3"/>
      <c r="C225" s="3"/>
      <c r="D225" s="135"/>
      <c r="E225" s="3">
        <v>8</v>
      </c>
      <c r="F225" s="3">
        <v>0</v>
      </c>
      <c r="G225" s="135"/>
      <c r="H225" s="61">
        <f t="shared" si="9"/>
        <v>160.32</v>
      </c>
      <c r="I225" s="17">
        <f t="shared" si="11"/>
        <v>0</v>
      </c>
      <c r="J225" s="111"/>
      <c r="K225" s="111"/>
      <c r="L225" s="282" t="s">
        <v>111</v>
      </c>
      <c r="M225" s="265">
        <v>43685</v>
      </c>
      <c r="N225" s="139"/>
      <c r="O225" s="137"/>
      <c r="P225" s="3"/>
      <c r="Q225" s="135"/>
      <c r="R225" s="3"/>
      <c r="S225" s="3"/>
      <c r="T225" s="136"/>
      <c r="U225" s="69">
        <f t="shared" si="10"/>
        <v>0</v>
      </c>
      <c r="V225" s="116"/>
      <c r="W225" s="118"/>
      <c r="X225" s="14"/>
      <c r="Y225" s="14"/>
      <c r="Z225" s="77"/>
      <c r="AA225" s="16"/>
      <c r="AB225" s="16"/>
      <c r="AC225" s="16"/>
      <c r="AD225" s="78"/>
    </row>
    <row r="226" spans="1:30" x14ac:dyDescent="0.2">
      <c r="A226" s="252">
        <v>43686</v>
      </c>
      <c r="B226" s="3"/>
      <c r="C226" s="3"/>
      <c r="D226" s="135"/>
      <c r="E226" s="3">
        <v>8</v>
      </c>
      <c r="F226" s="3">
        <v>1</v>
      </c>
      <c r="G226" s="135"/>
      <c r="H226" s="61">
        <f t="shared" si="9"/>
        <v>161.98999999999998</v>
      </c>
      <c r="I226" s="17">
        <f t="shared" si="11"/>
        <v>1.6699999999999875</v>
      </c>
      <c r="J226" s="111">
        <v>5</v>
      </c>
      <c r="K226" s="111">
        <v>24</v>
      </c>
      <c r="L226" s="114" t="s">
        <v>112</v>
      </c>
      <c r="M226" s="265">
        <v>43686</v>
      </c>
      <c r="N226" s="139"/>
      <c r="O226" s="137"/>
      <c r="P226" s="3"/>
      <c r="Q226" s="135"/>
      <c r="R226" s="3"/>
      <c r="S226" s="3"/>
      <c r="T226" s="136"/>
      <c r="U226" s="69">
        <f t="shared" si="10"/>
        <v>0</v>
      </c>
      <c r="V226" s="116"/>
      <c r="W226" s="118"/>
      <c r="X226" s="14">
        <v>10</v>
      </c>
      <c r="Y226" s="14">
        <v>0</v>
      </c>
      <c r="Z226" s="77"/>
      <c r="AA226" s="16"/>
      <c r="AB226" s="16"/>
      <c r="AC226" s="16"/>
      <c r="AD226" s="78"/>
    </row>
    <row r="227" spans="1:30" x14ac:dyDescent="0.2">
      <c r="A227" s="252">
        <v>43687</v>
      </c>
      <c r="B227" s="3"/>
      <c r="C227" s="3"/>
      <c r="D227" s="135"/>
      <c r="E227" s="3">
        <v>8</v>
      </c>
      <c r="F227" s="3">
        <v>1</v>
      </c>
      <c r="G227" s="135"/>
      <c r="H227" s="61">
        <f t="shared" si="9"/>
        <v>161.98999999999998</v>
      </c>
      <c r="I227" s="17">
        <f t="shared" si="11"/>
        <v>0</v>
      </c>
      <c r="J227" s="111"/>
      <c r="K227" s="111"/>
      <c r="L227" s="114" t="s">
        <v>111</v>
      </c>
      <c r="M227" s="265">
        <v>43687</v>
      </c>
      <c r="N227" s="139"/>
      <c r="O227" s="137"/>
      <c r="P227" s="3"/>
      <c r="Q227" s="135"/>
      <c r="R227" s="3"/>
      <c r="S227" s="3"/>
      <c r="T227" s="136"/>
      <c r="U227" s="69">
        <f t="shared" si="10"/>
        <v>0</v>
      </c>
      <c r="V227" s="116"/>
      <c r="W227" s="118"/>
      <c r="X227" s="14"/>
      <c r="Y227" s="14"/>
      <c r="Z227" s="77"/>
      <c r="AA227" s="16"/>
      <c r="AB227" s="16"/>
      <c r="AC227" s="16"/>
      <c r="AD227" s="78"/>
    </row>
    <row r="228" spans="1:30" x14ac:dyDescent="0.2">
      <c r="A228" s="252">
        <v>43688</v>
      </c>
      <c r="B228" s="3"/>
      <c r="C228" s="3"/>
      <c r="D228" s="135"/>
      <c r="E228" s="3">
        <v>8</v>
      </c>
      <c r="F228" s="3">
        <v>1</v>
      </c>
      <c r="G228" s="135"/>
      <c r="H228" s="61">
        <f t="shared" si="9"/>
        <v>161.98999999999998</v>
      </c>
      <c r="I228" s="17">
        <f t="shared" si="11"/>
        <v>0</v>
      </c>
      <c r="J228" s="111"/>
      <c r="K228" s="245"/>
      <c r="L228" s="114" t="s">
        <v>111</v>
      </c>
      <c r="M228" s="265">
        <v>43688</v>
      </c>
      <c r="N228" s="139"/>
      <c r="O228" s="137"/>
      <c r="P228" s="3"/>
      <c r="Q228" s="135"/>
      <c r="R228" s="3"/>
      <c r="S228" s="3"/>
      <c r="T228" s="136"/>
      <c r="U228" s="69">
        <f t="shared" si="10"/>
        <v>0</v>
      </c>
      <c r="V228" s="116"/>
      <c r="W228" s="118"/>
      <c r="X228" s="205"/>
      <c r="Y228" s="205"/>
      <c r="Z228" s="77"/>
      <c r="AA228" s="16"/>
      <c r="AB228" s="16"/>
      <c r="AC228" s="16"/>
      <c r="AD228" s="78"/>
    </row>
    <row r="229" spans="1:30" x14ac:dyDescent="0.2">
      <c r="A229" s="252">
        <v>43689</v>
      </c>
      <c r="B229" s="3"/>
      <c r="C229" s="3"/>
      <c r="D229" s="135"/>
      <c r="E229" s="3">
        <v>8</v>
      </c>
      <c r="F229" s="3">
        <v>1</v>
      </c>
      <c r="G229" s="135"/>
      <c r="H229" s="61">
        <f t="shared" si="9"/>
        <v>161.98999999999998</v>
      </c>
      <c r="I229" s="17">
        <f t="shared" si="11"/>
        <v>0</v>
      </c>
      <c r="J229" s="111"/>
      <c r="K229" s="111"/>
      <c r="L229" s="114" t="s">
        <v>111</v>
      </c>
      <c r="M229" s="265">
        <v>43689</v>
      </c>
      <c r="N229" s="139"/>
      <c r="O229" s="137"/>
      <c r="P229" s="3"/>
      <c r="Q229" s="135"/>
      <c r="R229" s="3"/>
      <c r="S229" s="3"/>
      <c r="T229" s="136"/>
      <c r="U229" s="69">
        <f t="shared" si="10"/>
        <v>0</v>
      </c>
      <c r="V229" s="116"/>
      <c r="W229" s="118"/>
      <c r="X229" s="14"/>
      <c r="Y229" s="14"/>
      <c r="Z229" s="77"/>
      <c r="AA229" s="16"/>
      <c r="AB229" s="16"/>
      <c r="AC229" s="16"/>
      <c r="AD229" s="78"/>
    </row>
    <row r="230" spans="1:30" x14ac:dyDescent="0.2">
      <c r="A230" s="252">
        <v>43690</v>
      </c>
      <c r="B230" s="3"/>
      <c r="C230" s="3"/>
      <c r="D230" s="135"/>
      <c r="E230" s="3">
        <v>8</v>
      </c>
      <c r="F230" s="3">
        <v>2</v>
      </c>
      <c r="G230" s="135">
        <v>0.5</v>
      </c>
      <c r="H230" s="61">
        <f t="shared" si="9"/>
        <v>164.495</v>
      </c>
      <c r="I230" s="17">
        <f t="shared" si="11"/>
        <v>2.5050000000000239</v>
      </c>
      <c r="J230" s="111">
        <v>7</v>
      </c>
      <c r="K230" s="111">
        <v>24</v>
      </c>
      <c r="L230" s="114" t="s">
        <v>112</v>
      </c>
      <c r="M230" s="265">
        <v>43690</v>
      </c>
      <c r="N230" s="139"/>
      <c r="O230" s="137"/>
      <c r="P230" s="3"/>
      <c r="Q230" s="135"/>
      <c r="R230" s="3"/>
      <c r="S230" s="3"/>
      <c r="T230" s="136"/>
      <c r="U230" s="69">
        <f t="shared" si="10"/>
        <v>0</v>
      </c>
      <c r="V230" s="116"/>
      <c r="W230" s="118"/>
      <c r="X230" s="14">
        <v>10</v>
      </c>
      <c r="Y230" s="14">
        <v>0</v>
      </c>
      <c r="Z230" s="77"/>
      <c r="AA230" s="16"/>
      <c r="AB230" s="16"/>
      <c r="AC230" s="16"/>
      <c r="AD230" s="78"/>
    </row>
    <row r="231" spans="1:30" x14ac:dyDescent="0.2">
      <c r="A231" s="252">
        <v>43691</v>
      </c>
      <c r="B231" s="3"/>
      <c r="C231" s="3"/>
      <c r="D231" s="135"/>
      <c r="E231" s="3">
        <v>8</v>
      </c>
      <c r="F231" s="3">
        <v>2</v>
      </c>
      <c r="G231" s="135">
        <v>0.5</v>
      </c>
      <c r="H231" s="61">
        <f t="shared" si="9"/>
        <v>164.495</v>
      </c>
      <c r="I231" s="17">
        <f t="shared" si="11"/>
        <v>0</v>
      </c>
      <c r="J231" s="111"/>
      <c r="K231" s="111"/>
      <c r="L231" s="114" t="s">
        <v>111</v>
      </c>
      <c r="M231" s="265">
        <v>43691</v>
      </c>
      <c r="N231" s="139"/>
      <c r="O231" s="137"/>
      <c r="P231" s="3"/>
      <c r="Q231" s="135"/>
      <c r="R231" s="3"/>
      <c r="S231" s="3"/>
      <c r="T231" s="136"/>
      <c r="U231" s="69">
        <f t="shared" si="10"/>
        <v>0</v>
      </c>
      <c r="V231" s="116"/>
      <c r="W231" s="118"/>
      <c r="X231" s="14"/>
      <c r="Y231" s="14"/>
      <c r="Z231" s="77"/>
      <c r="AA231" s="16"/>
      <c r="AB231" s="16"/>
      <c r="AC231" s="16"/>
      <c r="AD231" s="78"/>
    </row>
    <row r="232" spans="1:30" x14ac:dyDescent="0.2">
      <c r="A232" s="252">
        <v>43692</v>
      </c>
      <c r="B232" s="3"/>
      <c r="C232" s="3"/>
      <c r="D232" s="135"/>
      <c r="E232" s="3">
        <v>8</v>
      </c>
      <c r="F232" s="3">
        <v>2</v>
      </c>
      <c r="G232" s="135">
        <v>0.5</v>
      </c>
      <c r="H232" s="61">
        <f t="shared" si="9"/>
        <v>164.495</v>
      </c>
      <c r="I232" s="17">
        <f t="shared" si="11"/>
        <v>0</v>
      </c>
      <c r="J232" s="111"/>
      <c r="K232" s="111"/>
      <c r="L232" s="282" t="s">
        <v>111</v>
      </c>
      <c r="M232" s="265">
        <v>43692</v>
      </c>
      <c r="N232" s="139"/>
      <c r="O232" s="137"/>
      <c r="P232" s="3"/>
      <c r="Q232" s="135"/>
      <c r="R232" s="3"/>
      <c r="S232" s="3"/>
      <c r="T232" s="136"/>
      <c r="U232" s="69">
        <f t="shared" si="10"/>
        <v>0</v>
      </c>
      <c r="V232" s="116"/>
      <c r="W232" s="118"/>
      <c r="X232" s="14"/>
      <c r="Y232" s="14"/>
      <c r="Z232" s="77"/>
      <c r="AA232" s="16"/>
      <c r="AB232" s="16"/>
      <c r="AC232" s="16"/>
      <c r="AD232" s="78"/>
    </row>
    <row r="233" spans="1:30" x14ac:dyDescent="0.2">
      <c r="A233" s="252">
        <v>43693</v>
      </c>
      <c r="B233" s="3"/>
      <c r="C233" s="3"/>
      <c r="D233" s="135"/>
      <c r="E233" s="3">
        <v>8</v>
      </c>
      <c r="F233" s="3">
        <v>3</v>
      </c>
      <c r="G233" s="135">
        <v>0.5</v>
      </c>
      <c r="H233" s="61">
        <f t="shared" si="9"/>
        <v>166.16499999999999</v>
      </c>
      <c r="I233" s="17">
        <f t="shared" si="11"/>
        <v>1.6699999999999875</v>
      </c>
      <c r="J233" s="111">
        <v>5</v>
      </c>
      <c r="K233" s="111">
        <v>24</v>
      </c>
      <c r="L233" s="114" t="s">
        <v>112</v>
      </c>
      <c r="M233" s="265">
        <v>43693</v>
      </c>
      <c r="N233" s="139"/>
      <c r="O233" s="137"/>
      <c r="P233" s="3"/>
      <c r="Q233" s="135"/>
      <c r="R233" s="3"/>
      <c r="S233" s="3"/>
      <c r="T233" s="136"/>
      <c r="U233" s="69">
        <f t="shared" si="10"/>
        <v>0</v>
      </c>
      <c r="V233" s="116"/>
      <c r="W233" s="118"/>
      <c r="X233" s="14">
        <v>10</v>
      </c>
      <c r="Y233" s="14">
        <v>0</v>
      </c>
      <c r="Z233" s="77"/>
      <c r="AA233" s="16"/>
      <c r="AB233" s="16"/>
      <c r="AC233" s="16"/>
      <c r="AD233" s="78"/>
    </row>
    <row r="234" spans="1:30" x14ac:dyDescent="0.2">
      <c r="A234" s="252">
        <v>43694</v>
      </c>
      <c r="B234" s="3"/>
      <c r="C234" s="3"/>
      <c r="D234" s="135"/>
      <c r="E234" s="3">
        <v>8</v>
      </c>
      <c r="F234" s="3">
        <v>3</v>
      </c>
      <c r="G234" s="135">
        <v>0.5</v>
      </c>
      <c r="H234" s="61">
        <f t="shared" si="9"/>
        <v>166.16499999999999</v>
      </c>
      <c r="I234" s="17">
        <f t="shared" si="11"/>
        <v>0</v>
      </c>
      <c r="J234" s="111"/>
      <c r="K234" s="111"/>
      <c r="L234" s="114" t="s">
        <v>111</v>
      </c>
      <c r="M234" s="265">
        <v>43694</v>
      </c>
      <c r="N234" s="139"/>
      <c r="O234" s="137"/>
      <c r="P234" s="3"/>
      <c r="Q234" s="135"/>
      <c r="R234" s="3"/>
      <c r="S234" s="3"/>
      <c r="T234" s="136"/>
      <c r="U234" s="69">
        <f t="shared" si="10"/>
        <v>0</v>
      </c>
      <c r="V234" s="116"/>
      <c r="W234" s="118"/>
      <c r="X234" s="14"/>
      <c r="Y234" s="14"/>
      <c r="Z234" s="77"/>
      <c r="AA234" s="16"/>
      <c r="AB234" s="16"/>
      <c r="AC234" s="16"/>
      <c r="AD234" s="78"/>
    </row>
    <row r="235" spans="1:30" x14ac:dyDescent="0.2">
      <c r="A235" s="252">
        <v>43695</v>
      </c>
      <c r="B235" s="3"/>
      <c r="C235" s="3"/>
      <c r="D235" s="135"/>
      <c r="E235" s="3">
        <v>8</v>
      </c>
      <c r="F235" s="3">
        <v>3</v>
      </c>
      <c r="G235" s="135">
        <v>0.5</v>
      </c>
      <c r="H235" s="61">
        <f t="shared" si="9"/>
        <v>166.16499999999999</v>
      </c>
      <c r="I235" s="17">
        <f t="shared" si="11"/>
        <v>0</v>
      </c>
      <c r="J235" s="111"/>
      <c r="K235" s="245"/>
      <c r="L235" s="114" t="s">
        <v>111</v>
      </c>
      <c r="M235" s="265">
        <v>43695</v>
      </c>
      <c r="N235" s="139"/>
      <c r="O235" s="137"/>
      <c r="P235" s="3"/>
      <c r="Q235" s="135"/>
      <c r="R235" s="3"/>
      <c r="S235" s="3"/>
      <c r="T235" s="136"/>
      <c r="U235" s="69">
        <f t="shared" si="10"/>
        <v>0</v>
      </c>
      <c r="V235" s="116"/>
      <c r="W235" s="118"/>
      <c r="X235" s="205"/>
      <c r="Y235" s="205"/>
      <c r="Z235" s="77"/>
      <c r="AA235" s="16"/>
      <c r="AB235" s="16"/>
      <c r="AC235" s="16"/>
      <c r="AD235" s="78"/>
    </row>
    <row r="236" spans="1:30" x14ac:dyDescent="0.2">
      <c r="A236" s="252">
        <v>43696</v>
      </c>
      <c r="B236" s="3"/>
      <c r="C236" s="3"/>
      <c r="D236" s="135"/>
      <c r="E236" s="3">
        <v>8</v>
      </c>
      <c r="F236" s="3">
        <v>3</v>
      </c>
      <c r="G236" s="135">
        <v>0.5</v>
      </c>
      <c r="H236" s="61">
        <f t="shared" si="9"/>
        <v>166.16499999999999</v>
      </c>
      <c r="I236" s="17">
        <f t="shared" si="11"/>
        <v>0</v>
      </c>
      <c r="J236" s="111"/>
      <c r="K236" s="111"/>
      <c r="L236" s="114" t="s">
        <v>111</v>
      </c>
      <c r="M236" s="265">
        <v>43696</v>
      </c>
      <c r="N236" s="139"/>
      <c r="O236" s="137"/>
      <c r="P236" s="3"/>
      <c r="Q236" s="135"/>
      <c r="R236" s="3"/>
      <c r="S236" s="3"/>
      <c r="T236" s="136"/>
      <c r="U236" s="69">
        <f t="shared" si="10"/>
        <v>0</v>
      </c>
      <c r="V236" s="116"/>
      <c r="W236" s="118"/>
      <c r="X236" s="14"/>
      <c r="Y236" s="14"/>
      <c r="Z236" s="77"/>
      <c r="AA236" s="16"/>
      <c r="AB236" s="16"/>
      <c r="AC236" s="16"/>
      <c r="AD236" s="78"/>
    </row>
    <row r="237" spans="1:30" x14ac:dyDescent="0.2">
      <c r="A237" s="252">
        <v>43697</v>
      </c>
      <c r="B237" s="3"/>
      <c r="C237" s="3"/>
      <c r="D237" s="135"/>
      <c r="E237" s="3">
        <v>8</v>
      </c>
      <c r="F237" s="3">
        <v>5</v>
      </c>
      <c r="G237" s="135"/>
      <c r="H237" s="61">
        <f t="shared" si="9"/>
        <v>168.67</v>
      </c>
      <c r="I237" s="17">
        <f t="shared" si="11"/>
        <v>2.5049999999999955</v>
      </c>
      <c r="J237" s="111">
        <v>7</v>
      </c>
      <c r="K237" s="111">
        <v>24</v>
      </c>
      <c r="L237" s="114" t="s">
        <v>112</v>
      </c>
      <c r="M237" s="265">
        <v>43697</v>
      </c>
      <c r="N237" s="139"/>
      <c r="O237" s="137"/>
      <c r="P237" s="3"/>
      <c r="Q237" s="135"/>
      <c r="R237" s="3"/>
      <c r="S237" s="3"/>
      <c r="T237" s="136"/>
      <c r="U237" s="69">
        <f t="shared" si="10"/>
        <v>0</v>
      </c>
      <c r="V237" s="116"/>
      <c r="W237" s="118"/>
      <c r="X237" s="14">
        <v>10</v>
      </c>
      <c r="Y237" s="14">
        <v>0</v>
      </c>
      <c r="Z237" s="77"/>
      <c r="AA237" s="16"/>
      <c r="AB237" s="16"/>
      <c r="AC237" s="16"/>
      <c r="AD237" s="78"/>
    </row>
    <row r="238" spans="1:30" x14ac:dyDescent="0.2">
      <c r="A238" s="252">
        <v>43698</v>
      </c>
      <c r="B238" s="3"/>
      <c r="C238" s="3"/>
      <c r="D238" s="135"/>
      <c r="E238" s="3">
        <v>8</v>
      </c>
      <c r="F238" s="3">
        <v>5</v>
      </c>
      <c r="G238" s="135"/>
      <c r="H238" s="61">
        <f t="shared" si="9"/>
        <v>168.67</v>
      </c>
      <c r="I238" s="17">
        <f t="shared" si="11"/>
        <v>0</v>
      </c>
      <c r="J238" s="111"/>
      <c r="K238" s="111"/>
      <c r="L238" s="114" t="s">
        <v>111</v>
      </c>
      <c r="M238" s="265">
        <v>43698</v>
      </c>
      <c r="N238" s="139"/>
      <c r="O238" s="137"/>
      <c r="P238" s="3"/>
      <c r="Q238" s="135"/>
      <c r="R238" s="3"/>
      <c r="S238" s="3"/>
      <c r="T238" s="136"/>
      <c r="U238" s="69">
        <f t="shared" si="10"/>
        <v>0</v>
      </c>
      <c r="V238" s="116"/>
      <c r="W238" s="118"/>
      <c r="X238" s="14"/>
      <c r="Y238" s="14"/>
      <c r="Z238" s="77"/>
      <c r="AA238" s="16"/>
      <c r="AB238" s="16"/>
      <c r="AC238" s="16"/>
      <c r="AD238" s="78"/>
    </row>
    <row r="239" spans="1:30" x14ac:dyDescent="0.2">
      <c r="A239" s="252">
        <v>43699</v>
      </c>
      <c r="B239" s="3"/>
      <c r="C239" s="3"/>
      <c r="D239" s="135"/>
      <c r="E239" s="3">
        <v>8</v>
      </c>
      <c r="F239" s="3">
        <v>5</v>
      </c>
      <c r="G239" s="135"/>
      <c r="H239" s="61">
        <f t="shared" si="9"/>
        <v>168.67</v>
      </c>
      <c r="I239" s="17">
        <f t="shared" si="11"/>
        <v>0</v>
      </c>
      <c r="J239" s="111"/>
      <c r="K239" s="111"/>
      <c r="L239" s="282" t="s">
        <v>111</v>
      </c>
      <c r="M239" s="265">
        <v>43699</v>
      </c>
      <c r="N239" s="139"/>
      <c r="O239" s="137"/>
      <c r="P239" s="3"/>
      <c r="Q239" s="135"/>
      <c r="R239" s="3"/>
      <c r="S239" s="3"/>
      <c r="T239" s="136"/>
      <c r="U239" s="69">
        <f t="shared" si="10"/>
        <v>0</v>
      </c>
      <c r="V239" s="116"/>
      <c r="W239" s="118"/>
      <c r="X239" s="14"/>
      <c r="Y239" s="14"/>
      <c r="Z239" s="77"/>
      <c r="AA239" s="16"/>
      <c r="AB239" s="16"/>
      <c r="AC239" s="16"/>
      <c r="AD239" s="78"/>
    </row>
    <row r="240" spans="1:30" x14ac:dyDescent="0.2">
      <c r="A240" s="252">
        <v>43700</v>
      </c>
      <c r="B240" s="3"/>
      <c r="C240" s="3"/>
      <c r="D240" s="135"/>
      <c r="E240" s="3">
        <v>8</v>
      </c>
      <c r="F240" s="3">
        <v>6</v>
      </c>
      <c r="G240" s="135"/>
      <c r="H240" s="61">
        <f t="shared" si="9"/>
        <v>170.34</v>
      </c>
      <c r="I240" s="17">
        <f t="shared" si="11"/>
        <v>1.6700000000000159</v>
      </c>
      <c r="J240" s="111">
        <v>5</v>
      </c>
      <c r="K240" s="111">
        <v>24</v>
      </c>
      <c r="L240" s="114" t="s">
        <v>112</v>
      </c>
      <c r="M240" s="265">
        <v>43700</v>
      </c>
      <c r="N240" s="139"/>
      <c r="O240" s="137"/>
      <c r="P240" s="3"/>
      <c r="Q240" s="135"/>
      <c r="R240" s="3"/>
      <c r="S240" s="3"/>
      <c r="T240" s="136"/>
      <c r="U240" s="69">
        <f t="shared" si="10"/>
        <v>0</v>
      </c>
      <c r="V240" s="116">
        <v>130</v>
      </c>
      <c r="W240" s="118">
        <v>4219</v>
      </c>
      <c r="X240" s="14">
        <v>10</v>
      </c>
      <c r="Y240" s="14">
        <v>0</v>
      </c>
      <c r="Z240" s="77"/>
      <c r="AA240" s="16"/>
      <c r="AB240" s="16"/>
      <c r="AC240" s="16"/>
      <c r="AD240" s="78"/>
    </row>
    <row r="241" spans="1:30" x14ac:dyDescent="0.2">
      <c r="A241" s="252">
        <v>43701</v>
      </c>
      <c r="B241" s="3"/>
      <c r="C241" s="3"/>
      <c r="D241" s="135"/>
      <c r="E241" s="3">
        <v>8</v>
      </c>
      <c r="F241" s="3">
        <v>6</v>
      </c>
      <c r="G241" s="135"/>
      <c r="H241" s="61">
        <f t="shared" si="9"/>
        <v>170.34</v>
      </c>
      <c r="I241" s="17">
        <f t="shared" si="11"/>
        <v>0</v>
      </c>
      <c r="J241" s="111"/>
      <c r="K241" s="111"/>
      <c r="L241" s="114" t="s">
        <v>111</v>
      </c>
      <c r="M241" s="265">
        <v>43701</v>
      </c>
      <c r="N241" s="139"/>
      <c r="O241" s="137"/>
      <c r="P241" s="3"/>
      <c r="Q241" s="135"/>
      <c r="R241" s="3"/>
      <c r="S241" s="3"/>
      <c r="T241" s="136"/>
      <c r="U241" s="69">
        <f t="shared" si="10"/>
        <v>0</v>
      </c>
      <c r="V241" s="116"/>
      <c r="W241" s="118"/>
      <c r="X241" s="14"/>
      <c r="Y241" s="14"/>
      <c r="Z241" s="77"/>
      <c r="AA241" s="16"/>
      <c r="AB241" s="16"/>
      <c r="AC241" s="16"/>
      <c r="AD241" s="78"/>
    </row>
    <row r="242" spans="1:30" x14ac:dyDescent="0.2">
      <c r="A242" s="252">
        <v>43702</v>
      </c>
      <c r="B242" s="3"/>
      <c r="C242" s="3"/>
      <c r="D242" s="135"/>
      <c r="E242" s="3">
        <v>8</v>
      </c>
      <c r="F242" s="3">
        <v>6</v>
      </c>
      <c r="G242" s="135"/>
      <c r="H242" s="61">
        <f t="shared" si="9"/>
        <v>170.34</v>
      </c>
      <c r="I242" s="17">
        <f t="shared" si="11"/>
        <v>0</v>
      </c>
      <c r="J242" s="111"/>
      <c r="K242" s="245"/>
      <c r="L242" s="114" t="s">
        <v>111</v>
      </c>
      <c r="M242" s="265">
        <v>43702</v>
      </c>
      <c r="N242" s="139"/>
      <c r="O242" s="137"/>
      <c r="P242" s="3"/>
      <c r="Q242" s="135"/>
      <c r="R242" s="3"/>
      <c r="S242" s="3"/>
      <c r="T242" s="136"/>
      <c r="U242" s="69">
        <f t="shared" si="10"/>
        <v>0</v>
      </c>
      <c r="V242" s="116"/>
      <c r="W242" s="118"/>
      <c r="X242" s="205"/>
      <c r="Y242" s="205"/>
      <c r="Z242" s="77"/>
      <c r="AA242" s="16"/>
      <c r="AB242" s="16"/>
      <c r="AC242" s="16"/>
      <c r="AD242" s="78"/>
    </row>
    <row r="243" spans="1:30" x14ac:dyDescent="0.2">
      <c r="A243" s="252">
        <v>43703</v>
      </c>
      <c r="B243" s="3"/>
      <c r="C243" s="3"/>
      <c r="D243" s="135"/>
      <c r="E243" s="3">
        <v>8</v>
      </c>
      <c r="F243" s="3">
        <v>6</v>
      </c>
      <c r="G243" s="135"/>
      <c r="H243" s="61">
        <f t="shared" si="9"/>
        <v>170.34</v>
      </c>
      <c r="I243" s="17">
        <f t="shared" si="11"/>
        <v>0</v>
      </c>
      <c r="J243" s="111"/>
      <c r="K243" s="111"/>
      <c r="L243" s="114" t="s">
        <v>111</v>
      </c>
      <c r="M243" s="265">
        <v>43703</v>
      </c>
      <c r="N243" s="139"/>
      <c r="O243" s="137"/>
      <c r="P243" s="3"/>
      <c r="Q243" s="135"/>
      <c r="R243" s="3"/>
      <c r="S243" s="3"/>
      <c r="T243" s="136"/>
      <c r="U243" s="69">
        <f t="shared" si="10"/>
        <v>0</v>
      </c>
      <c r="V243" s="116"/>
      <c r="W243" s="118"/>
      <c r="X243" s="14"/>
      <c r="Y243" s="14"/>
      <c r="Z243" s="77"/>
      <c r="AA243" s="16"/>
      <c r="AB243" s="16"/>
      <c r="AC243" s="16"/>
      <c r="AD243" s="78"/>
    </row>
    <row r="244" spans="1:30" x14ac:dyDescent="0.2">
      <c r="A244" s="252">
        <v>43704</v>
      </c>
      <c r="B244" s="3"/>
      <c r="C244" s="3"/>
      <c r="D244" s="135"/>
      <c r="E244" s="3">
        <v>8</v>
      </c>
      <c r="F244" s="3">
        <v>7</v>
      </c>
      <c r="G244" s="135">
        <v>0.5</v>
      </c>
      <c r="H244" s="61">
        <f t="shared" si="9"/>
        <v>172.845</v>
      </c>
      <c r="I244" s="17">
        <f t="shared" si="11"/>
        <v>2.5049999999999955</v>
      </c>
      <c r="J244" s="111">
        <v>7</v>
      </c>
      <c r="K244" s="111">
        <v>24</v>
      </c>
      <c r="L244" s="114" t="s">
        <v>112</v>
      </c>
      <c r="M244" s="265">
        <v>43704</v>
      </c>
      <c r="N244" s="139"/>
      <c r="O244" s="137"/>
      <c r="P244" s="3"/>
      <c r="Q244" s="135"/>
      <c r="R244" s="3"/>
      <c r="S244" s="3"/>
      <c r="T244" s="136"/>
      <c r="U244" s="69">
        <f t="shared" si="10"/>
        <v>0</v>
      </c>
      <c r="V244" s="116"/>
      <c r="W244" s="118"/>
      <c r="X244" s="14">
        <v>10</v>
      </c>
      <c r="Y244" s="14">
        <v>0</v>
      </c>
      <c r="Z244" s="77"/>
      <c r="AA244" s="16"/>
      <c r="AB244" s="16"/>
      <c r="AC244" s="16"/>
      <c r="AD244" s="78"/>
    </row>
    <row r="245" spans="1:30" x14ac:dyDescent="0.2">
      <c r="A245" s="252">
        <v>43705</v>
      </c>
      <c r="B245" s="3"/>
      <c r="C245" s="3"/>
      <c r="D245" s="135"/>
      <c r="E245" s="3">
        <v>8</v>
      </c>
      <c r="F245" s="3">
        <v>7</v>
      </c>
      <c r="G245" s="135">
        <v>0.5</v>
      </c>
      <c r="H245" s="61">
        <f t="shared" si="9"/>
        <v>172.845</v>
      </c>
      <c r="I245" s="17">
        <f t="shared" si="11"/>
        <v>0</v>
      </c>
      <c r="J245" s="111"/>
      <c r="K245" s="111"/>
      <c r="L245" s="114" t="s">
        <v>111</v>
      </c>
      <c r="M245" s="265">
        <v>43705</v>
      </c>
      <c r="N245" s="139"/>
      <c r="O245" s="137"/>
      <c r="P245" s="3"/>
      <c r="Q245" s="135"/>
      <c r="R245" s="3"/>
      <c r="S245" s="3"/>
      <c r="T245" s="136"/>
      <c r="U245" s="69">
        <f t="shared" si="10"/>
        <v>0</v>
      </c>
      <c r="V245" s="116"/>
      <c r="W245" s="118"/>
      <c r="X245" s="14"/>
      <c r="Y245" s="14"/>
      <c r="Z245" s="77"/>
      <c r="AA245" s="16"/>
      <c r="AB245" s="16"/>
      <c r="AC245" s="16"/>
      <c r="AD245" s="78"/>
    </row>
    <row r="246" spans="1:30" x14ac:dyDescent="0.2">
      <c r="A246" s="252">
        <v>43706</v>
      </c>
      <c r="B246" s="3"/>
      <c r="C246" s="3"/>
      <c r="D246" s="135"/>
      <c r="E246" s="3">
        <v>8</v>
      </c>
      <c r="F246" s="3">
        <v>7</v>
      </c>
      <c r="G246" s="135">
        <v>0.5</v>
      </c>
      <c r="H246" s="61">
        <f t="shared" si="9"/>
        <v>172.845</v>
      </c>
      <c r="I246" s="17">
        <f t="shared" si="11"/>
        <v>0</v>
      </c>
      <c r="J246" s="111"/>
      <c r="K246" s="111"/>
      <c r="L246" s="282" t="s">
        <v>111</v>
      </c>
      <c r="M246" s="265">
        <v>43706</v>
      </c>
      <c r="N246" s="139"/>
      <c r="O246" s="137"/>
      <c r="P246" s="3"/>
      <c r="Q246" s="135"/>
      <c r="R246" s="3"/>
      <c r="S246" s="3"/>
      <c r="T246" s="136"/>
      <c r="U246" s="69">
        <f t="shared" si="10"/>
        <v>0</v>
      </c>
      <c r="V246" s="116"/>
      <c r="W246" s="118"/>
      <c r="X246" s="14"/>
      <c r="Y246" s="14"/>
      <c r="Z246" s="77"/>
      <c r="AA246" s="16"/>
      <c r="AB246" s="16"/>
      <c r="AC246" s="16"/>
      <c r="AD246" s="78"/>
    </row>
    <row r="247" spans="1:30" x14ac:dyDescent="0.2">
      <c r="A247" s="252">
        <v>43707</v>
      </c>
      <c r="B247" s="3"/>
      <c r="C247" s="3"/>
      <c r="D247" s="135"/>
      <c r="E247" s="3">
        <v>8</v>
      </c>
      <c r="F247" s="3">
        <v>8</v>
      </c>
      <c r="G247" s="135">
        <v>0.5</v>
      </c>
      <c r="H247" s="61">
        <f t="shared" si="9"/>
        <v>174.51499999999999</v>
      </c>
      <c r="I247" s="17">
        <f t="shared" si="11"/>
        <v>1.6699999999999875</v>
      </c>
      <c r="J247" s="111">
        <v>5</v>
      </c>
      <c r="K247" s="111">
        <v>24</v>
      </c>
      <c r="L247" s="114" t="s">
        <v>112</v>
      </c>
      <c r="M247" s="265">
        <v>43707</v>
      </c>
      <c r="N247" s="139"/>
      <c r="O247" s="137"/>
      <c r="P247" s="3"/>
      <c r="Q247" s="135"/>
      <c r="R247" s="3"/>
      <c r="S247" s="3"/>
      <c r="T247" s="136"/>
      <c r="U247" s="69">
        <f t="shared" si="10"/>
        <v>0</v>
      </c>
      <c r="V247" s="116"/>
      <c r="W247" s="118"/>
      <c r="X247" s="14">
        <v>10</v>
      </c>
      <c r="Y247" s="14">
        <v>0</v>
      </c>
      <c r="Z247" s="77"/>
      <c r="AA247" s="16"/>
      <c r="AB247" s="16"/>
      <c r="AC247" s="16"/>
      <c r="AD247" s="78"/>
    </row>
    <row r="248" spans="1:30" x14ac:dyDescent="0.2">
      <c r="A248" s="252">
        <v>43708</v>
      </c>
      <c r="B248" s="3"/>
      <c r="C248" s="3"/>
      <c r="D248" s="135"/>
      <c r="E248" s="3">
        <v>8</v>
      </c>
      <c r="F248" s="3">
        <v>8</v>
      </c>
      <c r="G248" s="135">
        <v>0.5</v>
      </c>
      <c r="H248" s="127">
        <f t="shared" si="9"/>
        <v>174.51499999999999</v>
      </c>
      <c r="I248" s="17">
        <f t="shared" si="11"/>
        <v>0</v>
      </c>
      <c r="J248" s="111"/>
      <c r="K248" s="111"/>
      <c r="L248" s="114" t="s">
        <v>111</v>
      </c>
      <c r="M248" s="265">
        <v>43708</v>
      </c>
      <c r="N248" s="139"/>
      <c r="O248" s="137"/>
      <c r="P248" s="3"/>
      <c r="Q248" s="135"/>
      <c r="R248" s="3"/>
      <c r="S248" s="3"/>
      <c r="T248" s="136"/>
      <c r="U248" s="69">
        <f t="shared" si="10"/>
        <v>0</v>
      </c>
      <c r="V248" s="116"/>
      <c r="W248" s="118"/>
      <c r="X248" s="14"/>
      <c r="Y248" s="14"/>
      <c r="Z248" s="77"/>
      <c r="AA248" s="16"/>
      <c r="AB248" s="16"/>
      <c r="AC248" s="16"/>
      <c r="AD248" s="78"/>
    </row>
    <row r="249" spans="1:30" x14ac:dyDescent="0.2">
      <c r="A249" s="252">
        <v>43709</v>
      </c>
      <c r="B249" s="280"/>
      <c r="C249" s="280"/>
      <c r="D249" s="281"/>
      <c r="E249" s="3">
        <v>8</v>
      </c>
      <c r="F249" s="280">
        <v>8</v>
      </c>
      <c r="G249" s="135">
        <v>0.5</v>
      </c>
      <c r="H249" s="291">
        <f t="shared" si="9"/>
        <v>174.51499999999999</v>
      </c>
      <c r="I249" s="338">
        <f t="shared" si="11"/>
        <v>0</v>
      </c>
      <c r="J249" s="268"/>
      <c r="K249" s="245"/>
      <c r="L249" s="114" t="s">
        <v>111</v>
      </c>
      <c r="M249" s="265">
        <v>43709</v>
      </c>
      <c r="N249" s="283"/>
      <c r="O249" s="284"/>
      <c r="P249" s="280"/>
      <c r="Q249" s="281"/>
      <c r="R249" s="280"/>
      <c r="S249" s="280"/>
      <c r="T249" s="285"/>
      <c r="U249" s="286">
        <f t="shared" si="10"/>
        <v>0</v>
      </c>
      <c r="V249" s="287"/>
      <c r="W249" s="119"/>
      <c r="X249" s="205"/>
      <c r="Y249" s="205"/>
      <c r="Z249" s="289"/>
      <c r="AA249" s="216"/>
      <c r="AB249" s="216"/>
      <c r="AC249" s="216"/>
      <c r="AD249" s="290"/>
    </row>
    <row r="250" spans="1:30" x14ac:dyDescent="0.2">
      <c r="A250" s="252">
        <v>43710</v>
      </c>
      <c r="B250" s="91"/>
      <c r="C250" s="91"/>
      <c r="D250" s="270"/>
      <c r="E250" s="91">
        <v>8</v>
      </c>
      <c r="F250" s="91">
        <v>8</v>
      </c>
      <c r="G250" s="270">
        <v>0.5</v>
      </c>
      <c r="H250" s="60">
        <f t="shared" si="9"/>
        <v>174.51499999999999</v>
      </c>
      <c r="I250" s="108">
        <f t="shared" si="11"/>
        <v>0</v>
      </c>
      <c r="J250" s="245"/>
      <c r="K250" s="111"/>
      <c r="L250" s="114" t="s">
        <v>111</v>
      </c>
      <c r="M250" s="265">
        <v>43710</v>
      </c>
      <c r="N250" s="273"/>
      <c r="O250" s="274"/>
      <c r="P250" s="91"/>
      <c r="Q250" s="270"/>
      <c r="R250" s="91"/>
      <c r="S250" s="91"/>
      <c r="T250" s="271"/>
      <c r="U250" s="210">
        <f t="shared" si="10"/>
        <v>0</v>
      </c>
      <c r="V250" s="275"/>
      <c r="W250" s="276"/>
      <c r="X250" s="14"/>
      <c r="Y250" s="14"/>
      <c r="Z250" s="277"/>
      <c r="AA250" s="278"/>
      <c r="AB250" s="278"/>
      <c r="AC250" s="278"/>
      <c r="AD250" s="279"/>
    </row>
    <row r="251" spans="1:30" x14ac:dyDescent="0.2">
      <c r="A251" s="252">
        <v>43711</v>
      </c>
      <c r="B251" s="3"/>
      <c r="C251" s="3"/>
      <c r="D251" s="135"/>
      <c r="E251" s="3">
        <v>8</v>
      </c>
      <c r="F251" s="3">
        <v>10</v>
      </c>
      <c r="G251" s="135"/>
      <c r="H251" s="61">
        <f t="shared" si="9"/>
        <v>177.01999999999998</v>
      </c>
      <c r="I251" s="17">
        <f t="shared" si="11"/>
        <v>2.5049999999999955</v>
      </c>
      <c r="J251" s="111">
        <v>7</v>
      </c>
      <c r="K251" s="111">
        <v>24</v>
      </c>
      <c r="L251" s="114" t="s">
        <v>112</v>
      </c>
      <c r="M251" s="265">
        <v>43711</v>
      </c>
      <c r="N251" s="139"/>
      <c r="O251" s="137"/>
      <c r="P251" s="3"/>
      <c r="Q251" s="135"/>
      <c r="R251" s="3"/>
      <c r="S251" s="3"/>
      <c r="T251" s="136"/>
      <c r="U251" s="69">
        <f t="shared" si="10"/>
        <v>0</v>
      </c>
      <c r="V251" s="116"/>
      <c r="W251" s="118"/>
      <c r="X251" s="14">
        <v>10</v>
      </c>
      <c r="Y251" s="14">
        <v>0</v>
      </c>
      <c r="Z251" s="77"/>
      <c r="AA251" s="16"/>
      <c r="AB251" s="16"/>
      <c r="AC251" s="16"/>
      <c r="AD251" s="78"/>
    </row>
    <row r="252" spans="1:30" x14ac:dyDescent="0.2">
      <c r="A252" s="252">
        <v>43712</v>
      </c>
      <c r="B252" s="3"/>
      <c r="C252" s="3"/>
      <c r="D252" s="135"/>
      <c r="E252" s="3">
        <v>8</v>
      </c>
      <c r="F252" s="3">
        <v>10</v>
      </c>
      <c r="G252" s="135"/>
      <c r="H252" s="61">
        <f t="shared" si="9"/>
        <v>177.01999999999998</v>
      </c>
      <c r="I252" s="17">
        <f t="shared" si="11"/>
        <v>0</v>
      </c>
      <c r="J252" s="111"/>
      <c r="K252" s="111"/>
      <c r="L252" s="114" t="s">
        <v>111</v>
      </c>
      <c r="M252" s="265">
        <v>43712</v>
      </c>
      <c r="N252" s="139"/>
      <c r="O252" s="137"/>
      <c r="P252" s="3"/>
      <c r="Q252" s="135"/>
      <c r="R252" s="3"/>
      <c r="S252" s="3"/>
      <c r="T252" s="136"/>
      <c r="U252" s="69">
        <f t="shared" si="10"/>
        <v>0</v>
      </c>
      <c r="V252" s="116"/>
      <c r="W252" s="118"/>
      <c r="X252" s="14"/>
      <c r="Y252" s="14"/>
      <c r="Z252" s="77"/>
      <c r="AA252" s="16"/>
      <c r="AB252" s="16"/>
      <c r="AC252" s="16"/>
      <c r="AD252" s="78"/>
    </row>
    <row r="253" spans="1:30" x14ac:dyDescent="0.2">
      <c r="A253" s="252">
        <v>43713</v>
      </c>
      <c r="B253" s="3"/>
      <c r="C253" s="3"/>
      <c r="D253" s="135"/>
      <c r="E253" s="3">
        <v>8</v>
      </c>
      <c r="F253" s="3">
        <v>10</v>
      </c>
      <c r="G253" s="135"/>
      <c r="H253" s="61">
        <f t="shared" si="9"/>
        <v>177.01999999999998</v>
      </c>
      <c r="I253" s="17">
        <f t="shared" si="11"/>
        <v>0</v>
      </c>
      <c r="J253" s="111"/>
      <c r="K253" s="111"/>
      <c r="L253" s="282" t="s">
        <v>111</v>
      </c>
      <c r="M253" s="265">
        <v>43713</v>
      </c>
      <c r="N253" s="139"/>
      <c r="O253" s="137"/>
      <c r="P253" s="3"/>
      <c r="Q253" s="135"/>
      <c r="R253" s="3"/>
      <c r="S253" s="3"/>
      <c r="T253" s="136"/>
      <c r="U253" s="69">
        <f t="shared" si="10"/>
        <v>0</v>
      </c>
      <c r="V253" s="116"/>
      <c r="W253" s="118"/>
      <c r="X253" s="14"/>
      <c r="Y253" s="14"/>
      <c r="Z253" s="77"/>
      <c r="AA253" s="16"/>
      <c r="AB253" s="16"/>
      <c r="AC253" s="16"/>
      <c r="AD253" s="78"/>
    </row>
    <row r="254" spans="1:30" x14ac:dyDescent="0.2">
      <c r="A254" s="252">
        <v>43714</v>
      </c>
      <c r="B254" s="3"/>
      <c r="C254" s="3"/>
      <c r="D254" s="135"/>
      <c r="E254" s="3">
        <v>8</v>
      </c>
      <c r="F254" s="3">
        <v>11</v>
      </c>
      <c r="G254" s="135">
        <v>0.5</v>
      </c>
      <c r="H254" s="61">
        <f t="shared" si="9"/>
        <v>179.52500000000001</v>
      </c>
      <c r="I254" s="17">
        <f t="shared" si="11"/>
        <v>2.5050000000000239</v>
      </c>
      <c r="J254" s="111">
        <v>5</v>
      </c>
      <c r="K254" s="111">
        <v>24</v>
      </c>
      <c r="L254" s="114" t="s">
        <v>112</v>
      </c>
      <c r="M254" s="265">
        <v>43714</v>
      </c>
      <c r="N254" s="139"/>
      <c r="O254" s="137"/>
      <c r="P254" s="3"/>
      <c r="Q254" s="135"/>
      <c r="R254" s="3"/>
      <c r="S254" s="3"/>
      <c r="T254" s="136"/>
      <c r="U254" s="69">
        <f t="shared" si="10"/>
        <v>0</v>
      </c>
      <c r="V254" s="116"/>
      <c r="W254" s="118"/>
      <c r="X254" s="14">
        <v>10</v>
      </c>
      <c r="Y254" s="14">
        <v>0</v>
      </c>
      <c r="Z254" s="77"/>
      <c r="AA254" s="16"/>
      <c r="AB254" s="16"/>
      <c r="AC254" s="16"/>
      <c r="AD254" s="78"/>
    </row>
    <row r="255" spans="1:30" x14ac:dyDescent="0.2">
      <c r="A255" s="252">
        <v>43715</v>
      </c>
      <c r="B255" s="3"/>
      <c r="C255" s="3"/>
      <c r="D255" s="135"/>
      <c r="E255" s="3">
        <v>8</v>
      </c>
      <c r="F255" s="3">
        <v>11</v>
      </c>
      <c r="G255" s="135">
        <v>0.5</v>
      </c>
      <c r="H255" s="61">
        <f t="shared" si="9"/>
        <v>179.52500000000001</v>
      </c>
      <c r="I255" s="17">
        <f t="shared" si="11"/>
        <v>0</v>
      </c>
      <c r="J255" s="111"/>
      <c r="K255" s="111"/>
      <c r="L255" s="114" t="s">
        <v>111</v>
      </c>
      <c r="M255" s="265">
        <v>43715</v>
      </c>
      <c r="N255" s="139"/>
      <c r="O255" s="137"/>
      <c r="P255" s="3"/>
      <c r="Q255" s="135"/>
      <c r="R255" s="3"/>
      <c r="S255" s="3"/>
      <c r="T255" s="136"/>
      <c r="U255" s="69">
        <f t="shared" si="10"/>
        <v>0</v>
      </c>
      <c r="V255" s="116"/>
      <c r="W255" s="118"/>
      <c r="X255" s="14"/>
      <c r="Y255" s="14"/>
      <c r="Z255" s="77"/>
      <c r="AA255" s="16"/>
      <c r="AB255" s="16"/>
      <c r="AC255" s="16"/>
      <c r="AD255" s="78"/>
    </row>
    <row r="256" spans="1:30" x14ac:dyDescent="0.2">
      <c r="A256" s="252">
        <v>43716</v>
      </c>
      <c r="B256" s="3"/>
      <c r="C256" s="3"/>
      <c r="D256" s="135"/>
      <c r="E256" s="3">
        <v>8</v>
      </c>
      <c r="F256" s="3">
        <v>11</v>
      </c>
      <c r="G256" s="135">
        <v>0.5</v>
      </c>
      <c r="H256" s="61">
        <f t="shared" si="9"/>
        <v>179.52500000000001</v>
      </c>
      <c r="I256" s="17">
        <f t="shared" si="11"/>
        <v>0</v>
      </c>
      <c r="J256" s="111"/>
      <c r="K256" s="245"/>
      <c r="L256" s="114" t="s">
        <v>111</v>
      </c>
      <c r="M256" s="265">
        <v>43716</v>
      </c>
      <c r="N256" s="139"/>
      <c r="O256" s="137"/>
      <c r="P256" s="3"/>
      <c r="Q256" s="135"/>
      <c r="R256" s="3"/>
      <c r="S256" s="3"/>
      <c r="T256" s="136"/>
      <c r="U256" s="69">
        <f t="shared" si="10"/>
        <v>0</v>
      </c>
      <c r="V256" s="116"/>
      <c r="W256" s="118"/>
      <c r="X256" s="205"/>
      <c r="Y256" s="205"/>
      <c r="Z256" s="77"/>
      <c r="AA256" s="16"/>
      <c r="AB256" s="16"/>
      <c r="AC256" s="16"/>
      <c r="AD256" s="78"/>
    </row>
    <row r="257" spans="1:30" x14ac:dyDescent="0.2">
      <c r="A257" s="252">
        <v>43717</v>
      </c>
      <c r="B257" s="3"/>
      <c r="C257" s="3"/>
      <c r="D257" s="135"/>
      <c r="E257" s="3">
        <v>8</v>
      </c>
      <c r="F257" s="3">
        <v>11</v>
      </c>
      <c r="G257" s="135">
        <v>0.5</v>
      </c>
      <c r="H257" s="61">
        <f t="shared" si="9"/>
        <v>179.52500000000001</v>
      </c>
      <c r="I257" s="17">
        <f t="shared" si="11"/>
        <v>0</v>
      </c>
      <c r="J257" s="111"/>
      <c r="K257" s="111"/>
      <c r="L257" s="114" t="s">
        <v>111</v>
      </c>
      <c r="M257" s="265">
        <v>43717</v>
      </c>
      <c r="N257" s="139"/>
      <c r="O257" s="137"/>
      <c r="P257" s="3"/>
      <c r="Q257" s="135"/>
      <c r="R257" s="3"/>
      <c r="S257" s="3"/>
      <c r="T257" s="136"/>
      <c r="U257" s="69">
        <f t="shared" si="10"/>
        <v>0</v>
      </c>
      <c r="V257" s="116"/>
      <c r="W257" s="118"/>
      <c r="X257" s="14"/>
      <c r="Y257" s="14"/>
      <c r="Z257" s="77"/>
      <c r="AA257" s="16"/>
      <c r="AB257" s="16"/>
      <c r="AC257" s="16"/>
      <c r="AD257" s="78"/>
    </row>
    <row r="258" spans="1:30" x14ac:dyDescent="0.2">
      <c r="A258" s="252">
        <v>43718</v>
      </c>
      <c r="B258" s="3"/>
      <c r="C258" s="3"/>
      <c r="D258" s="135"/>
      <c r="E258" s="3">
        <v>9</v>
      </c>
      <c r="F258" s="3">
        <v>1</v>
      </c>
      <c r="G258" s="135">
        <v>0.5</v>
      </c>
      <c r="H258" s="61">
        <f t="shared" si="9"/>
        <v>182.86499999999998</v>
      </c>
      <c r="I258" s="17">
        <f t="shared" si="11"/>
        <v>3.339999999999975</v>
      </c>
      <c r="J258" s="111">
        <v>7</v>
      </c>
      <c r="K258" s="111">
        <v>24</v>
      </c>
      <c r="L258" s="114" t="s">
        <v>112</v>
      </c>
      <c r="M258" s="265">
        <v>43718</v>
      </c>
      <c r="N258" s="139"/>
      <c r="O258" s="137"/>
      <c r="P258" s="3"/>
      <c r="Q258" s="135"/>
      <c r="R258" s="3"/>
      <c r="S258" s="3"/>
      <c r="T258" s="136"/>
      <c r="U258" s="69">
        <f t="shared" si="10"/>
        <v>0</v>
      </c>
      <c r="V258" s="116"/>
      <c r="W258" s="118"/>
      <c r="X258" s="14">
        <v>10</v>
      </c>
      <c r="Y258" s="14">
        <v>0</v>
      </c>
      <c r="Z258" s="77"/>
      <c r="AA258" s="16"/>
      <c r="AB258" s="16"/>
      <c r="AC258" s="16"/>
      <c r="AD258" s="78"/>
    </row>
    <row r="259" spans="1:30" x14ac:dyDescent="0.2">
      <c r="A259" s="252">
        <v>43719</v>
      </c>
      <c r="B259" s="3"/>
      <c r="C259" s="3"/>
      <c r="D259" s="135"/>
      <c r="E259" s="3">
        <v>9</v>
      </c>
      <c r="F259" s="3">
        <v>1</v>
      </c>
      <c r="G259" s="135">
        <v>0.5</v>
      </c>
      <c r="H259" s="61">
        <f t="shared" si="9"/>
        <v>182.86499999999998</v>
      </c>
      <c r="I259" s="17">
        <f t="shared" si="11"/>
        <v>0</v>
      </c>
      <c r="J259" s="111"/>
      <c r="K259" s="111"/>
      <c r="L259" s="114" t="s">
        <v>111</v>
      </c>
      <c r="M259" s="265">
        <v>43719</v>
      </c>
      <c r="N259" s="139"/>
      <c r="O259" s="137"/>
      <c r="P259" s="3"/>
      <c r="Q259" s="135"/>
      <c r="R259" s="3"/>
      <c r="S259" s="3"/>
      <c r="T259" s="136"/>
      <c r="U259" s="69">
        <f t="shared" si="10"/>
        <v>0</v>
      </c>
      <c r="V259" s="116"/>
      <c r="W259" s="118"/>
      <c r="X259" s="14"/>
      <c r="Y259" s="14"/>
      <c r="Z259" s="77"/>
      <c r="AA259" s="16"/>
      <c r="AB259" s="16"/>
      <c r="AC259" s="16"/>
      <c r="AD259" s="78"/>
    </row>
    <row r="260" spans="1:30" x14ac:dyDescent="0.2">
      <c r="A260" s="252">
        <v>43720</v>
      </c>
      <c r="B260" s="3"/>
      <c r="C260" s="3"/>
      <c r="D260" s="135"/>
      <c r="E260" s="3">
        <v>9</v>
      </c>
      <c r="F260" s="3">
        <v>1</v>
      </c>
      <c r="G260" s="135">
        <v>0.5</v>
      </c>
      <c r="H260" s="61">
        <f t="shared" si="9"/>
        <v>182.86499999999998</v>
      </c>
      <c r="I260" s="17">
        <f t="shared" si="11"/>
        <v>0</v>
      </c>
      <c r="J260" s="111"/>
      <c r="K260" s="111"/>
      <c r="L260" s="282" t="s">
        <v>111</v>
      </c>
      <c r="M260" s="265">
        <v>43720</v>
      </c>
      <c r="N260" s="139"/>
      <c r="O260" s="137"/>
      <c r="P260" s="3"/>
      <c r="Q260" s="135"/>
      <c r="R260" s="3"/>
      <c r="S260" s="3"/>
      <c r="T260" s="136"/>
      <c r="U260" s="69">
        <f t="shared" si="10"/>
        <v>0</v>
      </c>
      <c r="V260" s="116"/>
      <c r="W260" s="118"/>
      <c r="X260" s="14"/>
      <c r="Y260" s="14"/>
      <c r="Z260" s="77"/>
      <c r="AA260" s="16"/>
      <c r="AB260" s="16"/>
      <c r="AC260" s="16"/>
      <c r="AD260" s="78"/>
    </row>
    <row r="261" spans="1:30" x14ac:dyDescent="0.2">
      <c r="A261" s="252">
        <v>43721</v>
      </c>
      <c r="B261" s="3"/>
      <c r="C261" s="3"/>
      <c r="D261" s="135"/>
      <c r="E261" s="3">
        <v>9</v>
      </c>
      <c r="F261" s="3">
        <v>3</v>
      </c>
      <c r="G261" s="135"/>
      <c r="H261" s="61">
        <f t="shared" si="9"/>
        <v>185.37</v>
      </c>
      <c r="I261" s="17">
        <f t="shared" si="11"/>
        <v>2.5050000000000239</v>
      </c>
      <c r="J261" s="111">
        <v>5</v>
      </c>
      <c r="K261" s="111">
        <v>24</v>
      </c>
      <c r="L261" s="114" t="s">
        <v>112</v>
      </c>
      <c r="M261" s="265">
        <v>43721</v>
      </c>
      <c r="N261" s="139"/>
      <c r="O261" s="137"/>
      <c r="P261" s="3"/>
      <c r="Q261" s="135"/>
      <c r="R261" s="3"/>
      <c r="S261" s="3"/>
      <c r="T261" s="136"/>
      <c r="U261" s="69">
        <f t="shared" si="10"/>
        <v>0</v>
      </c>
      <c r="V261" s="116"/>
      <c r="W261" s="118"/>
      <c r="X261" s="14">
        <v>10</v>
      </c>
      <c r="Y261" s="14">
        <v>0</v>
      </c>
      <c r="Z261" s="77"/>
      <c r="AA261" s="16"/>
      <c r="AB261" s="16"/>
      <c r="AC261" s="16"/>
      <c r="AD261" s="78"/>
    </row>
    <row r="262" spans="1:30" x14ac:dyDescent="0.2">
      <c r="A262" s="252">
        <v>43722</v>
      </c>
      <c r="B262" s="3"/>
      <c r="C262" s="3"/>
      <c r="D262" s="135"/>
      <c r="E262" s="3">
        <v>9</v>
      </c>
      <c r="F262" s="3">
        <v>3</v>
      </c>
      <c r="G262" s="135"/>
      <c r="H262" s="61">
        <f t="shared" si="9"/>
        <v>185.37</v>
      </c>
      <c r="I262" s="17">
        <f t="shared" si="11"/>
        <v>0</v>
      </c>
      <c r="J262" s="111"/>
      <c r="K262" s="111"/>
      <c r="L262" s="114" t="s">
        <v>111</v>
      </c>
      <c r="M262" s="265">
        <v>43722</v>
      </c>
      <c r="N262" s="139"/>
      <c r="O262" s="137"/>
      <c r="P262" s="3"/>
      <c r="Q262" s="135"/>
      <c r="R262" s="3"/>
      <c r="S262" s="3"/>
      <c r="T262" s="136"/>
      <c r="U262" s="69">
        <f t="shared" si="10"/>
        <v>0</v>
      </c>
      <c r="V262" s="116"/>
      <c r="W262" s="118"/>
      <c r="X262" s="14"/>
      <c r="Y262" s="14"/>
      <c r="Z262" s="77"/>
      <c r="AA262" s="16"/>
      <c r="AB262" s="16"/>
      <c r="AC262" s="16"/>
      <c r="AD262" s="78"/>
    </row>
    <row r="263" spans="1:30" x14ac:dyDescent="0.2">
      <c r="A263" s="252">
        <v>43723</v>
      </c>
      <c r="B263" s="3"/>
      <c r="C263" s="3"/>
      <c r="D263" s="135"/>
      <c r="E263" s="3">
        <v>9</v>
      </c>
      <c r="F263" s="3">
        <v>3</v>
      </c>
      <c r="G263" s="135"/>
      <c r="H263" s="61">
        <f t="shared" si="9"/>
        <v>185.37</v>
      </c>
      <c r="I263" s="17">
        <f t="shared" si="11"/>
        <v>0</v>
      </c>
      <c r="J263" s="111"/>
      <c r="K263" s="245"/>
      <c r="L263" s="114" t="s">
        <v>111</v>
      </c>
      <c r="M263" s="265">
        <v>43723</v>
      </c>
      <c r="N263" s="139"/>
      <c r="O263" s="137"/>
      <c r="P263" s="3"/>
      <c r="Q263" s="135"/>
      <c r="R263" s="3"/>
      <c r="S263" s="3"/>
      <c r="T263" s="136"/>
      <c r="U263" s="69">
        <f t="shared" si="10"/>
        <v>0</v>
      </c>
      <c r="V263" s="116"/>
      <c r="W263" s="118"/>
      <c r="X263" s="205"/>
      <c r="Y263" s="205"/>
      <c r="Z263" s="77"/>
      <c r="AA263" s="16"/>
      <c r="AB263" s="16"/>
      <c r="AC263" s="16"/>
      <c r="AD263" s="78"/>
    </row>
    <row r="264" spans="1:30" x14ac:dyDescent="0.2">
      <c r="A264" s="252">
        <v>43724</v>
      </c>
      <c r="B264" s="3"/>
      <c r="C264" s="3"/>
      <c r="D264" s="135"/>
      <c r="E264" s="3">
        <v>9</v>
      </c>
      <c r="F264" s="3">
        <v>3</v>
      </c>
      <c r="G264" s="135"/>
      <c r="H264" s="61">
        <f t="shared" ref="H264:H327" si="12">((B264*12)+C264+D264)*1.67+((E264*12)+F264+G264)*1.67</f>
        <v>185.37</v>
      </c>
      <c r="I264" s="17">
        <f t="shared" si="11"/>
        <v>0</v>
      </c>
      <c r="J264" s="111"/>
      <c r="K264" s="111"/>
      <c r="L264" s="114" t="s">
        <v>111</v>
      </c>
      <c r="M264" s="265">
        <v>43724</v>
      </c>
      <c r="N264" s="139"/>
      <c r="O264" s="137"/>
      <c r="P264" s="3"/>
      <c r="Q264" s="135"/>
      <c r="R264" s="3"/>
      <c r="S264" s="3"/>
      <c r="T264" s="136"/>
      <c r="U264" s="69">
        <f t="shared" ref="U264:U327" si="13">((O264*12)+P264+Q264)*1.67-((R264*12)+S264+T264)*1.67</f>
        <v>0</v>
      </c>
      <c r="V264" s="116"/>
      <c r="W264" s="118"/>
      <c r="X264" s="14"/>
      <c r="Y264" s="14"/>
      <c r="Z264" s="77"/>
      <c r="AA264" s="16"/>
      <c r="AB264" s="16"/>
      <c r="AC264" s="16"/>
      <c r="AD264" s="78"/>
    </row>
    <row r="265" spans="1:30" x14ac:dyDescent="0.2">
      <c r="A265" s="252">
        <v>43725</v>
      </c>
      <c r="B265" s="3"/>
      <c r="C265" s="3"/>
      <c r="D265" s="135"/>
      <c r="E265" s="3">
        <v>9</v>
      </c>
      <c r="F265" s="3">
        <v>5</v>
      </c>
      <c r="G265" s="135"/>
      <c r="H265" s="61">
        <f t="shared" si="12"/>
        <v>188.70999999999998</v>
      </c>
      <c r="I265" s="17">
        <f t="shared" si="11"/>
        <v>3.339999999999975</v>
      </c>
      <c r="J265" s="111">
        <v>7</v>
      </c>
      <c r="K265" s="111">
        <v>24</v>
      </c>
      <c r="L265" s="114" t="s">
        <v>112</v>
      </c>
      <c r="M265" s="265">
        <v>43725</v>
      </c>
      <c r="N265" s="139"/>
      <c r="O265" s="137"/>
      <c r="P265" s="3"/>
      <c r="Q265" s="135"/>
      <c r="R265" s="3"/>
      <c r="S265" s="3"/>
      <c r="T265" s="136"/>
      <c r="U265" s="69">
        <f t="shared" si="13"/>
        <v>0</v>
      </c>
      <c r="V265" s="116"/>
      <c r="W265" s="118"/>
      <c r="X265" s="14">
        <v>10</v>
      </c>
      <c r="Y265" s="14">
        <v>0</v>
      </c>
      <c r="Z265" s="77"/>
      <c r="AA265" s="16"/>
      <c r="AB265" s="16"/>
      <c r="AC265" s="16"/>
      <c r="AD265" s="78"/>
    </row>
    <row r="266" spans="1:30" x14ac:dyDescent="0.2">
      <c r="A266" s="252">
        <v>43726</v>
      </c>
      <c r="B266" s="3"/>
      <c r="C266" s="3"/>
      <c r="D266" s="135"/>
      <c r="E266" s="3">
        <v>9</v>
      </c>
      <c r="F266" s="3">
        <v>5</v>
      </c>
      <c r="G266" s="135"/>
      <c r="H266" s="61">
        <f t="shared" si="12"/>
        <v>188.70999999999998</v>
      </c>
      <c r="I266" s="17">
        <f t="shared" si="11"/>
        <v>0</v>
      </c>
      <c r="J266" s="111"/>
      <c r="K266" s="111"/>
      <c r="L266" s="114" t="s">
        <v>111</v>
      </c>
      <c r="M266" s="265">
        <v>43726</v>
      </c>
      <c r="N266" s="139"/>
      <c r="O266" s="137"/>
      <c r="P266" s="3"/>
      <c r="Q266" s="135"/>
      <c r="R266" s="3"/>
      <c r="S266" s="3"/>
      <c r="T266" s="136"/>
      <c r="U266" s="69">
        <f t="shared" si="13"/>
        <v>0</v>
      </c>
      <c r="V266" s="116"/>
      <c r="W266" s="118"/>
      <c r="X266" s="14"/>
      <c r="Y266" s="14"/>
      <c r="Z266" s="77"/>
      <c r="AA266" s="16"/>
      <c r="AB266" s="16"/>
      <c r="AC266" s="16"/>
      <c r="AD266" s="78"/>
    </row>
    <row r="267" spans="1:30" x14ac:dyDescent="0.2">
      <c r="A267" s="252">
        <v>43727</v>
      </c>
      <c r="B267" s="3"/>
      <c r="C267" s="3"/>
      <c r="D267" s="135"/>
      <c r="E267" s="3">
        <v>9</v>
      </c>
      <c r="F267" s="3">
        <v>5</v>
      </c>
      <c r="G267" s="135"/>
      <c r="H267" s="61">
        <f t="shared" si="12"/>
        <v>188.70999999999998</v>
      </c>
      <c r="I267" s="17">
        <f t="shared" si="11"/>
        <v>0</v>
      </c>
      <c r="J267" s="111"/>
      <c r="K267" s="111"/>
      <c r="L267" s="282" t="s">
        <v>111</v>
      </c>
      <c r="M267" s="265">
        <v>43727</v>
      </c>
      <c r="N267" s="139"/>
      <c r="O267" s="137"/>
      <c r="P267" s="3"/>
      <c r="Q267" s="135"/>
      <c r="R267" s="3"/>
      <c r="S267" s="3"/>
      <c r="T267" s="136"/>
      <c r="U267" s="69">
        <f t="shared" si="13"/>
        <v>0</v>
      </c>
      <c r="V267" s="116"/>
      <c r="W267" s="118"/>
      <c r="X267" s="14"/>
      <c r="Y267" s="14"/>
      <c r="Z267" s="77"/>
      <c r="AA267" s="16"/>
      <c r="AB267" s="16"/>
      <c r="AC267" s="16"/>
      <c r="AD267" s="78"/>
    </row>
    <row r="268" spans="1:30" x14ac:dyDescent="0.2">
      <c r="A268" s="252">
        <v>43728</v>
      </c>
      <c r="B268" s="3"/>
      <c r="C268" s="3"/>
      <c r="D268" s="135"/>
      <c r="E268" s="3">
        <v>9</v>
      </c>
      <c r="F268" s="3">
        <v>6</v>
      </c>
      <c r="G268" s="135">
        <v>0.5</v>
      </c>
      <c r="H268" s="61">
        <f t="shared" si="12"/>
        <v>191.215</v>
      </c>
      <c r="I268" s="17">
        <f t="shared" si="11"/>
        <v>2.5050000000000239</v>
      </c>
      <c r="J268" s="111">
        <v>5</v>
      </c>
      <c r="K268" s="111">
        <v>24</v>
      </c>
      <c r="L268" s="114" t="s">
        <v>112</v>
      </c>
      <c r="M268" s="265">
        <v>43728</v>
      </c>
      <c r="N268" s="139"/>
      <c r="O268" s="137"/>
      <c r="P268" s="3"/>
      <c r="Q268" s="135"/>
      <c r="R268" s="3"/>
      <c r="S268" s="3"/>
      <c r="T268" s="136"/>
      <c r="U268" s="69">
        <f t="shared" si="13"/>
        <v>0</v>
      </c>
      <c r="V268" s="116"/>
      <c r="W268" s="118"/>
      <c r="X268" s="14">
        <v>10</v>
      </c>
      <c r="Y268" s="14">
        <v>0</v>
      </c>
      <c r="Z268" s="77"/>
      <c r="AA268" s="16"/>
      <c r="AB268" s="16"/>
      <c r="AC268" s="16"/>
      <c r="AD268" s="78"/>
    </row>
    <row r="269" spans="1:30" x14ac:dyDescent="0.2">
      <c r="A269" s="252">
        <v>43729</v>
      </c>
      <c r="B269" s="3"/>
      <c r="C269" s="3"/>
      <c r="D269" s="135"/>
      <c r="E269" s="3">
        <v>9</v>
      </c>
      <c r="F269" s="3">
        <v>6</v>
      </c>
      <c r="G269" s="135">
        <v>0.5</v>
      </c>
      <c r="H269" s="61">
        <f t="shared" si="12"/>
        <v>191.215</v>
      </c>
      <c r="I269" s="17">
        <f t="shared" si="11"/>
        <v>0</v>
      </c>
      <c r="J269" s="111"/>
      <c r="K269" s="111"/>
      <c r="L269" s="114" t="s">
        <v>111</v>
      </c>
      <c r="M269" s="265">
        <v>43729</v>
      </c>
      <c r="N269" s="139"/>
      <c r="O269" s="137"/>
      <c r="P269" s="3"/>
      <c r="Q269" s="135"/>
      <c r="R269" s="3"/>
      <c r="S269" s="3"/>
      <c r="T269" s="136"/>
      <c r="U269" s="69">
        <f t="shared" si="13"/>
        <v>0</v>
      </c>
      <c r="V269" s="116"/>
      <c r="W269" s="118"/>
      <c r="X269" s="14"/>
      <c r="Y269" s="14"/>
      <c r="Z269" s="77"/>
      <c r="AA269" s="16"/>
      <c r="AB269" s="16"/>
      <c r="AC269" s="16"/>
      <c r="AD269" s="78"/>
    </row>
    <row r="270" spans="1:30" x14ac:dyDescent="0.2">
      <c r="A270" s="252">
        <v>43730</v>
      </c>
      <c r="B270" s="3"/>
      <c r="C270" s="3"/>
      <c r="D270" s="135"/>
      <c r="E270" s="3">
        <v>9</v>
      </c>
      <c r="F270" s="3">
        <v>6</v>
      </c>
      <c r="G270" s="135">
        <v>0.5</v>
      </c>
      <c r="H270" s="61">
        <f t="shared" si="12"/>
        <v>191.215</v>
      </c>
      <c r="I270" s="17">
        <f t="shared" si="11"/>
        <v>0</v>
      </c>
      <c r="J270" s="111"/>
      <c r="K270" s="245"/>
      <c r="L270" s="114" t="s">
        <v>111</v>
      </c>
      <c r="M270" s="265">
        <v>43730</v>
      </c>
      <c r="N270" s="139"/>
      <c r="O270" s="137"/>
      <c r="P270" s="3"/>
      <c r="Q270" s="135"/>
      <c r="R270" s="3"/>
      <c r="S270" s="3"/>
      <c r="T270" s="136"/>
      <c r="U270" s="69">
        <f t="shared" si="13"/>
        <v>0</v>
      </c>
      <c r="V270" s="116"/>
      <c r="W270" s="118"/>
      <c r="X270" s="205"/>
      <c r="Y270" s="205"/>
      <c r="Z270" s="77"/>
      <c r="AA270" s="16"/>
      <c r="AB270" s="16"/>
      <c r="AC270" s="16"/>
      <c r="AD270" s="78"/>
    </row>
    <row r="271" spans="1:30" x14ac:dyDescent="0.2">
      <c r="A271" s="252">
        <v>43731</v>
      </c>
      <c r="B271" s="3"/>
      <c r="C271" s="3"/>
      <c r="D271" s="135"/>
      <c r="E271" s="3">
        <v>9</v>
      </c>
      <c r="F271" s="3">
        <v>6</v>
      </c>
      <c r="G271" s="135">
        <v>0.5</v>
      </c>
      <c r="H271" s="61">
        <f t="shared" si="12"/>
        <v>191.215</v>
      </c>
      <c r="I271" s="17">
        <f t="shared" si="11"/>
        <v>0</v>
      </c>
      <c r="J271" s="111"/>
      <c r="K271" s="111"/>
      <c r="L271" s="114" t="s">
        <v>111</v>
      </c>
      <c r="M271" s="265">
        <v>43731</v>
      </c>
      <c r="N271" s="139"/>
      <c r="O271" s="137"/>
      <c r="P271" s="3"/>
      <c r="Q271" s="135"/>
      <c r="R271" s="3"/>
      <c r="S271" s="3"/>
      <c r="T271" s="136"/>
      <c r="U271" s="69">
        <f t="shared" si="13"/>
        <v>0</v>
      </c>
      <c r="V271" s="116"/>
      <c r="W271" s="118"/>
      <c r="X271" s="14"/>
      <c r="Y271" s="14"/>
      <c r="Z271" s="77"/>
      <c r="AA271" s="16"/>
      <c r="AB271" s="16"/>
      <c r="AC271" s="16"/>
      <c r="AD271" s="78"/>
    </row>
    <row r="272" spans="1:30" x14ac:dyDescent="0.2">
      <c r="A272" s="252">
        <v>43732</v>
      </c>
      <c r="B272" s="3"/>
      <c r="C272" s="3"/>
      <c r="D272" s="135"/>
      <c r="E272" s="3">
        <v>9</v>
      </c>
      <c r="F272" s="3">
        <v>8</v>
      </c>
      <c r="G272" s="135">
        <v>0.5</v>
      </c>
      <c r="H272" s="61">
        <f t="shared" si="12"/>
        <v>194.55499999999998</v>
      </c>
      <c r="I272" s="17">
        <f t="shared" ref="I272:I335" si="14">H272-H271+U271</f>
        <v>3.339999999999975</v>
      </c>
      <c r="J272" s="111">
        <v>7</v>
      </c>
      <c r="K272" s="111">
        <v>24</v>
      </c>
      <c r="L272" s="114" t="s">
        <v>112</v>
      </c>
      <c r="M272" s="265">
        <v>43732</v>
      </c>
      <c r="N272" s="139"/>
      <c r="O272" s="137"/>
      <c r="P272" s="3"/>
      <c r="Q272" s="135"/>
      <c r="R272" s="3"/>
      <c r="S272" s="3"/>
      <c r="T272" s="136"/>
      <c r="U272" s="69">
        <f t="shared" si="13"/>
        <v>0</v>
      </c>
      <c r="V272" s="116"/>
      <c r="W272" s="118"/>
      <c r="X272" s="14">
        <v>10</v>
      </c>
      <c r="Y272" s="14">
        <v>0</v>
      </c>
      <c r="Z272" s="77"/>
      <c r="AA272" s="16"/>
      <c r="AB272" s="16"/>
      <c r="AC272" s="16"/>
      <c r="AD272" s="78"/>
    </row>
    <row r="273" spans="1:30" x14ac:dyDescent="0.2">
      <c r="A273" s="252">
        <v>43733</v>
      </c>
      <c r="B273" s="3"/>
      <c r="C273" s="3"/>
      <c r="D273" s="135"/>
      <c r="E273" s="3">
        <v>9</v>
      </c>
      <c r="F273" s="3">
        <v>8</v>
      </c>
      <c r="G273" s="135">
        <v>0.5</v>
      </c>
      <c r="H273" s="61">
        <f t="shared" si="12"/>
        <v>194.55499999999998</v>
      </c>
      <c r="I273" s="17">
        <f t="shared" si="14"/>
        <v>0</v>
      </c>
      <c r="J273" s="111"/>
      <c r="K273" s="111"/>
      <c r="L273" s="114" t="s">
        <v>111</v>
      </c>
      <c r="M273" s="265">
        <v>43733</v>
      </c>
      <c r="N273" s="139"/>
      <c r="O273" s="137"/>
      <c r="P273" s="3"/>
      <c r="Q273" s="135"/>
      <c r="R273" s="3"/>
      <c r="S273" s="3"/>
      <c r="T273" s="136"/>
      <c r="U273" s="69">
        <f t="shared" si="13"/>
        <v>0</v>
      </c>
      <c r="V273" s="116"/>
      <c r="W273" s="118"/>
      <c r="X273" s="14"/>
      <c r="Y273" s="14"/>
      <c r="Z273" s="77"/>
      <c r="AA273" s="16"/>
      <c r="AB273" s="16"/>
      <c r="AC273" s="16"/>
      <c r="AD273" s="78"/>
    </row>
    <row r="274" spans="1:30" x14ac:dyDescent="0.2">
      <c r="A274" s="252">
        <v>43734</v>
      </c>
      <c r="B274" s="3"/>
      <c r="C274" s="3"/>
      <c r="D274" s="135"/>
      <c r="E274" s="3">
        <v>9</v>
      </c>
      <c r="F274" s="3">
        <v>8</v>
      </c>
      <c r="G274" s="135">
        <v>0.5</v>
      </c>
      <c r="H274" s="61">
        <f t="shared" si="12"/>
        <v>194.55499999999998</v>
      </c>
      <c r="I274" s="17">
        <f t="shared" si="14"/>
        <v>0</v>
      </c>
      <c r="J274" s="111"/>
      <c r="K274" s="111"/>
      <c r="L274" s="282" t="s">
        <v>111</v>
      </c>
      <c r="M274" s="265">
        <v>43734</v>
      </c>
      <c r="N274" s="139"/>
      <c r="O274" s="137"/>
      <c r="P274" s="3"/>
      <c r="Q274" s="135"/>
      <c r="R274" s="3"/>
      <c r="S274" s="3"/>
      <c r="T274" s="136"/>
      <c r="U274" s="69">
        <f t="shared" si="13"/>
        <v>0</v>
      </c>
      <c r="V274" s="116"/>
      <c r="W274" s="118"/>
      <c r="X274" s="14"/>
      <c r="Y274" s="14"/>
      <c r="Z274" s="77"/>
      <c r="AA274" s="16"/>
      <c r="AB274" s="16"/>
      <c r="AC274" s="16"/>
      <c r="AD274" s="78"/>
    </row>
    <row r="275" spans="1:30" x14ac:dyDescent="0.2">
      <c r="A275" s="252">
        <v>43735</v>
      </c>
      <c r="B275" s="3"/>
      <c r="C275" s="3"/>
      <c r="D275" s="135"/>
      <c r="E275" s="3">
        <v>9</v>
      </c>
      <c r="F275" s="3">
        <v>10</v>
      </c>
      <c r="G275" s="135"/>
      <c r="H275" s="61">
        <f t="shared" si="12"/>
        <v>197.06</v>
      </c>
      <c r="I275" s="17">
        <f t="shared" si="14"/>
        <v>2.5050000000000239</v>
      </c>
      <c r="J275" s="111">
        <v>5</v>
      </c>
      <c r="K275" s="111">
        <v>24</v>
      </c>
      <c r="L275" s="114" t="s">
        <v>112</v>
      </c>
      <c r="M275" s="265">
        <v>43735</v>
      </c>
      <c r="N275" s="139"/>
      <c r="O275" s="137"/>
      <c r="P275" s="3"/>
      <c r="Q275" s="135"/>
      <c r="R275" s="3"/>
      <c r="S275" s="3"/>
      <c r="T275" s="136"/>
      <c r="U275" s="69">
        <f t="shared" si="13"/>
        <v>0</v>
      </c>
      <c r="V275" s="116"/>
      <c r="W275" s="118"/>
      <c r="X275" s="14">
        <v>10</v>
      </c>
      <c r="Y275" s="14">
        <v>0</v>
      </c>
      <c r="Z275" s="77"/>
      <c r="AA275" s="16"/>
      <c r="AB275" s="16"/>
      <c r="AC275" s="16"/>
      <c r="AD275" s="78"/>
    </row>
    <row r="276" spans="1:30" x14ac:dyDescent="0.2">
      <c r="A276" s="252">
        <v>43736</v>
      </c>
      <c r="B276" s="3"/>
      <c r="C276" s="3"/>
      <c r="D276" s="135"/>
      <c r="E276" s="3">
        <v>9</v>
      </c>
      <c r="F276" s="3">
        <v>10</v>
      </c>
      <c r="G276" s="135"/>
      <c r="H276" s="61">
        <f t="shared" si="12"/>
        <v>197.06</v>
      </c>
      <c r="I276" s="17">
        <f t="shared" si="14"/>
        <v>0</v>
      </c>
      <c r="J276" s="111"/>
      <c r="K276" s="111"/>
      <c r="L276" s="114" t="s">
        <v>111</v>
      </c>
      <c r="M276" s="265">
        <v>43736</v>
      </c>
      <c r="N276" s="139"/>
      <c r="O276" s="137"/>
      <c r="P276" s="3"/>
      <c r="Q276" s="135"/>
      <c r="R276" s="3"/>
      <c r="S276" s="3"/>
      <c r="T276" s="136"/>
      <c r="U276" s="69">
        <f t="shared" si="13"/>
        <v>0</v>
      </c>
      <c r="V276" s="116"/>
      <c r="W276" s="118"/>
      <c r="X276" s="14"/>
      <c r="Y276" s="14"/>
      <c r="Z276" s="77"/>
      <c r="AA276" s="16"/>
      <c r="AB276" s="16"/>
      <c r="AC276" s="16"/>
      <c r="AD276" s="78"/>
    </row>
    <row r="277" spans="1:30" x14ac:dyDescent="0.2">
      <c r="A277" s="252">
        <v>43737</v>
      </c>
      <c r="B277" s="3"/>
      <c r="C277" s="3"/>
      <c r="D277" s="135"/>
      <c r="E277" s="3">
        <v>9</v>
      </c>
      <c r="F277" s="3">
        <v>10</v>
      </c>
      <c r="G277" s="135"/>
      <c r="H277" s="61">
        <f t="shared" si="12"/>
        <v>197.06</v>
      </c>
      <c r="I277" s="17">
        <f t="shared" si="14"/>
        <v>0</v>
      </c>
      <c r="J277" s="111"/>
      <c r="K277" s="245"/>
      <c r="L277" s="114" t="s">
        <v>111</v>
      </c>
      <c r="M277" s="265">
        <v>43737</v>
      </c>
      <c r="N277" s="139"/>
      <c r="O277" s="137"/>
      <c r="P277" s="3"/>
      <c r="Q277" s="135"/>
      <c r="R277" s="3"/>
      <c r="S277" s="3"/>
      <c r="T277" s="136"/>
      <c r="U277" s="69">
        <f t="shared" si="13"/>
        <v>0</v>
      </c>
      <c r="V277" s="116"/>
      <c r="W277" s="118"/>
      <c r="X277" s="205"/>
      <c r="Y277" s="205"/>
      <c r="Z277" s="77"/>
      <c r="AA277" s="16"/>
      <c r="AB277" s="16"/>
      <c r="AC277" s="16"/>
      <c r="AD277" s="78"/>
    </row>
    <row r="278" spans="1:30" x14ac:dyDescent="0.2">
      <c r="A278" s="252">
        <v>43738</v>
      </c>
      <c r="B278" s="3"/>
      <c r="C278" s="3"/>
      <c r="D278" s="135"/>
      <c r="E278" s="3">
        <v>9</v>
      </c>
      <c r="F278" s="3">
        <v>10</v>
      </c>
      <c r="G278" s="270"/>
      <c r="H278" s="127">
        <f t="shared" si="12"/>
        <v>197.06</v>
      </c>
      <c r="I278" s="17">
        <f t="shared" si="14"/>
        <v>0</v>
      </c>
      <c r="J278" s="111"/>
      <c r="K278" s="111"/>
      <c r="L278" s="114" t="s">
        <v>111</v>
      </c>
      <c r="M278" s="265">
        <v>43738</v>
      </c>
      <c r="N278" s="139"/>
      <c r="O278" s="137"/>
      <c r="P278" s="3"/>
      <c r="Q278" s="135"/>
      <c r="R278" s="3"/>
      <c r="S278" s="3"/>
      <c r="T278" s="136"/>
      <c r="U278" s="69">
        <f t="shared" si="13"/>
        <v>0</v>
      </c>
      <c r="V278" s="116"/>
      <c r="W278" s="118"/>
      <c r="X278" s="14"/>
      <c r="Y278" s="14"/>
      <c r="Z278" s="77"/>
      <c r="AA278" s="16"/>
      <c r="AB278" s="16"/>
      <c r="AC278" s="16"/>
      <c r="AD278" s="78"/>
    </row>
    <row r="279" spans="1:30" x14ac:dyDescent="0.2">
      <c r="A279" s="252">
        <v>43739</v>
      </c>
      <c r="B279" s="280"/>
      <c r="C279" s="280"/>
      <c r="D279" s="281"/>
      <c r="E279" s="280">
        <v>10</v>
      </c>
      <c r="F279" s="280">
        <v>0</v>
      </c>
      <c r="G279" s="135"/>
      <c r="H279" s="291">
        <f t="shared" si="12"/>
        <v>200.39999999999998</v>
      </c>
      <c r="I279" s="338">
        <f t="shared" si="14"/>
        <v>3.339999999999975</v>
      </c>
      <c r="J279" s="268">
        <v>7</v>
      </c>
      <c r="K279" s="111">
        <v>24</v>
      </c>
      <c r="L279" s="114" t="s">
        <v>112</v>
      </c>
      <c r="M279" s="265">
        <v>43739</v>
      </c>
      <c r="N279" s="283"/>
      <c r="O279" s="284"/>
      <c r="P279" s="280"/>
      <c r="Q279" s="281"/>
      <c r="R279" s="280"/>
      <c r="S279" s="280"/>
      <c r="T279" s="285"/>
      <c r="U279" s="286">
        <f t="shared" si="13"/>
        <v>0</v>
      </c>
      <c r="V279" s="287"/>
      <c r="W279" s="119"/>
      <c r="X279" s="14">
        <v>10</v>
      </c>
      <c r="Y279" s="14">
        <v>0</v>
      </c>
      <c r="Z279" s="289"/>
      <c r="AA279" s="216"/>
      <c r="AB279" s="216"/>
      <c r="AC279" s="216"/>
      <c r="AD279" s="290"/>
    </row>
    <row r="280" spans="1:30" x14ac:dyDescent="0.2">
      <c r="A280" s="252">
        <v>43740</v>
      </c>
      <c r="B280" s="91"/>
      <c r="C280" s="91"/>
      <c r="D280" s="270"/>
      <c r="E280" s="91">
        <v>10</v>
      </c>
      <c r="F280" s="91">
        <v>0</v>
      </c>
      <c r="G280" s="270"/>
      <c r="H280" s="60">
        <f t="shared" si="12"/>
        <v>200.39999999999998</v>
      </c>
      <c r="I280" s="27">
        <f t="shared" si="14"/>
        <v>0</v>
      </c>
      <c r="J280" s="245"/>
      <c r="K280" s="245"/>
      <c r="L280" s="114" t="s">
        <v>111</v>
      </c>
      <c r="M280" s="265">
        <v>43740</v>
      </c>
      <c r="N280" s="273"/>
      <c r="O280" s="274"/>
      <c r="P280" s="91"/>
      <c r="Q280" s="270"/>
      <c r="R280" s="91"/>
      <c r="S280" s="91"/>
      <c r="T280" s="271"/>
      <c r="U280" s="210">
        <f t="shared" si="13"/>
        <v>0</v>
      </c>
      <c r="V280" s="275"/>
      <c r="W280" s="276"/>
      <c r="X280" s="205"/>
      <c r="Y280" s="205"/>
      <c r="Z280" s="277"/>
      <c r="AA280" s="278"/>
      <c r="AB280" s="278"/>
      <c r="AC280" s="278"/>
      <c r="AD280" s="279"/>
    </row>
    <row r="281" spans="1:30" x14ac:dyDescent="0.2">
      <c r="A281" s="252">
        <v>43741</v>
      </c>
      <c r="B281" s="3"/>
      <c r="C281" s="3"/>
      <c r="D281" s="135"/>
      <c r="E281" s="3">
        <v>10</v>
      </c>
      <c r="F281" s="3">
        <v>0</v>
      </c>
      <c r="G281" s="135"/>
      <c r="H281" s="61">
        <f t="shared" si="12"/>
        <v>200.39999999999998</v>
      </c>
      <c r="I281" s="17">
        <f t="shared" si="14"/>
        <v>0</v>
      </c>
      <c r="J281" s="111"/>
      <c r="K281" s="111"/>
      <c r="L281" s="282" t="s">
        <v>111</v>
      </c>
      <c r="M281" s="265">
        <v>43741</v>
      </c>
      <c r="N281" s="139"/>
      <c r="O281" s="137"/>
      <c r="P281" s="3"/>
      <c r="Q281" s="135"/>
      <c r="R281" s="3"/>
      <c r="S281" s="3"/>
      <c r="T281" s="136"/>
      <c r="U281" s="69">
        <f t="shared" si="13"/>
        <v>0</v>
      </c>
      <c r="V281" s="116"/>
      <c r="W281" s="118"/>
      <c r="X281" s="14"/>
      <c r="Y281" s="14"/>
      <c r="Z281" s="77"/>
      <c r="AA281" s="16"/>
      <c r="AB281" s="16"/>
      <c r="AC281" s="16"/>
      <c r="AD281" s="78"/>
    </row>
    <row r="282" spans="1:30" x14ac:dyDescent="0.2">
      <c r="A282" s="252">
        <v>43742</v>
      </c>
      <c r="B282" s="3"/>
      <c r="C282" s="3"/>
      <c r="D282" s="135"/>
      <c r="E282" s="3">
        <v>10</v>
      </c>
      <c r="F282" s="3">
        <v>1</v>
      </c>
      <c r="G282" s="135">
        <v>0.5</v>
      </c>
      <c r="H282" s="61">
        <f t="shared" si="12"/>
        <v>202.905</v>
      </c>
      <c r="I282" s="17">
        <f t="shared" si="14"/>
        <v>2.5050000000000239</v>
      </c>
      <c r="J282" s="111">
        <v>5</v>
      </c>
      <c r="K282" s="111">
        <v>24</v>
      </c>
      <c r="L282" s="114" t="s">
        <v>112</v>
      </c>
      <c r="M282" s="265">
        <v>43742</v>
      </c>
      <c r="N282" s="139"/>
      <c r="O282" s="137"/>
      <c r="P282" s="3"/>
      <c r="Q282" s="135"/>
      <c r="R282" s="3"/>
      <c r="S282" s="3"/>
      <c r="T282" s="136"/>
      <c r="U282" s="69">
        <f t="shared" si="13"/>
        <v>0</v>
      </c>
      <c r="V282" s="116"/>
      <c r="W282" s="118"/>
      <c r="X282" s="14">
        <v>10</v>
      </c>
      <c r="Y282" s="14">
        <v>0</v>
      </c>
      <c r="Z282" s="77"/>
      <c r="AA282" s="16"/>
      <c r="AB282" s="16"/>
      <c r="AC282" s="16"/>
      <c r="AD282" s="78"/>
    </row>
    <row r="283" spans="1:30" x14ac:dyDescent="0.2">
      <c r="A283" s="252">
        <v>43743</v>
      </c>
      <c r="B283" s="3"/>
      <c r="C283" s="3"/>
      <c r="D283" s="135"/>
      <c r="E283" s="3">
        <v>10</v>
      </c>
      <c r="F283" s="3">
        <v>1</v>
      </c>
      <c r="G283" s="135">
        <v>0.5</v>
      </c>
      <c r="H283" s="61">
        <f t="shared" si="12"/>
        <v>202.905</v>
      </c>
      <c r="I283" s="17">
        <f t="shared" si="14"/>
        <v>0</v>
      </c>
      <c r="J283" s="111"/>
      <c r="K283" s="111"/>
      <c r="L283" s="114" t="s">
        <v>111</v>
      </c>
      <c r="M283" s="265">
        <v>43743</v>
      </c>
      <c r="N283" s="139"/>
      <c r="O283" s="137"/>
      <c r="P283" s="3"/>
      <c r="Q283" s="135"/>
      <c r="R283" s="3"/>
      <c r="S283" s="3"/>
      <c r="T283" s="136"/>
      <c r="U283" s="69">
        <f t="shared" si="13"/>
        <v>0</v>
      </c>
      <c r="V283" s="116"/>
      <c r="W283" s="118"/>
      <c r="X283" s="14"/>
      <c r="Y283" s="14"/>
      <c r="Z283" s="77"/>
      <c r="AA283" s="16"/>
      <c r="AB283" s="16"/>
      <c r="AC283" s="16"/>
      <c r="AD283" s="78"/>
    </row>
    <row r="284" spans="1:30" x14ac:dyDescent="0.2">
      <c r="A284" s="252">
        <v>43744</v>
      </c>
      <c r="B284" s="3"/>
      <c r="C284" s="3"/>
      <c r="D284" s="135"/>
      <c r="E284" s="3">
        <v>10</v>
      </c>
      <c r="F284" s="3">
        <v>1</v>
      </c>
      <c r="G284" s="135">
        <v>0.5</v>
      </c>
      <c r="H284" s="61">
        <f t="shared" si="12"/>
        <v>202.905</v>
      </c>
      <c r="I284" s="17">
        <f t="shared" si="14"/>
        <v>0</v>
      </c>
      <c r="J284" s="111"/>
      <c r="K284" s="111"/>
      <c r="L284" s="114" t="s">
        <v>111</v>
      </c>
      <c r="M284" s="265">
        <v>43744</v>
      </c>
      <c r="N284" s="139"/>
      <c r="O284" s="137"/>
      <c r="P284" s="3"/>
      <c r="Q284" s="135"/>
      <c r="R284" s="3"/>
      <c r="S284" s="3"/>
      <c r="T284" s="136"/>
      <c r="U284" s="69">
        <f t="shared" si="13"/>
        <v>0</v>
      </c>
      <c r="V284" s="116"/>
      <c r="W284" s="118"/>
      <c r="X284" s="14"/>
      <c r="Y284" s="14"/>
      <c r="Z284" s="77"/>
      <c r="AA284" s="16"/>
      <c r="AB284" s="16"/>
      <c r="AC284" s="16"/>
      <c r="AD284" s="78"/>
    </row>
    <row r="285" spans="1:30" x14ac:dyDescent="0.2">
      <c r="A285" s="252">
        <v>43745</v>
      </c>
      <c r="B285" s="3"/>
      <c r="C285" s="3"/>
      <c r="D285" s="135"/>
      <c r="E285" s="3">
        <v>10</v>
      </c>
      <c r="F285" s="3">
        <v>1</v>
      </c>
      <c r="G285" s="135">
        <v>0.5</v>
      </c>
      <c r="H285" s="61">
        <f t="shared" si="12"/>
        <v>202.905</v>
      </c>
      <c r="I285" s="17">
        <f t="shared" si="14"/>
        <v>0</v>
      </c>
      <c r="J285" s="111"/>
      <c r="K285" s="111"/>
      <c r="L285" s="114" t="s">
        <v>111</v>
      </c>
      <c r="M285" s="265">
        <v>43745</v>
      </c>
      <c r="N285" s="139"/>
      <c r="O285" s="137"/>
      <c r="P285" s="3"/>
      <c r="Q285" s="135"/>
      <c r="R285" s="3"/>
      <c r="S285" s="3"/>
      <c r="T285" s="136"/>
      <c r="U285" s="69">
        <f t="shared" si="13"/>
        <v>0</v>
      </c>
      <c r="V285" s="116"/>
      <c r="W285" s="118"/>
      <c r="X285" s="14"/>
      <c r="Y285" s="14"/>
      <c r="Z285" s="77"/>
      <c r="AA285" s="16"/>
      <c r="AB285" s="16"/>
      <c r="AC285" s="16"/>
      <c r="AD285" s="78"/>
    </row>
    <row r="286" spans="1:30" x14ac:dyDescent="0.2">
      <c r="A286" s="252">
        <v>43746</v>
      </c>
      <c r="B286" s="3"/>
      <c r="C286" s="3"/>
      <c r="D286" s="135"/>
      <c r="E286" s="3">
        <v>10</v>
      </c>
      <c r="F286" s="3">
        <v>3</v>
      </c>
      <c r="G286" s="135">
        <v>0.5</v>
      </c>
      <c r="H286" s="61">
        <f t="shared" si="12"/>
        <v>206.245</v>
      </c>
      <c r="I286" s="17">
        <f t="shared" si="14"/>
        <v>3.3400000000000034</v>
      </c>
      <c r="J286" s="111">
        <v>7</v>
      </c>
      <c r="K286" s="111">
        <v>24</v>
      </c>
      <c r="L286" s="114" t="s">
        <v>112</v>
      </c>
      <c r="M286" s="265">
        <v>43746</v>
      </c>
      <c r="N286" s="139"/>
      <c r="O286" s="137"/>
      <c r="P286" s="3"/>
      <c r="Q286" s="135"/>
      <c r="R286" s="3"/>
      <c r="S286" s="3"/>
      <c r="T286" s="136"/>
      <c r="U286" s="69">
        <f t="shared" si="13"/>
        <v>0</v>
      </c>
      <c r="V286" s="116"/>
      <c r="W286" s="118"/>
      <c r="X286" s="14">
        <v>10</v>
      </c>
      <c r="Y286" s="14">
        <v>0</v>
      </c>
      <c r="Z286" s="77"/>
      <c r="AA286" s="16"/>
      <c r="AB286" s="16"/>
      <c r="AC286" s="16"/>
      <c r="AD286" s="78"/>
    </row>
    <row r="287" spans="1:30" x14ac:dyDescent="0.2">
      <c r="A287" s="252">
        <v>43747</v>
      </c>
      <c r="B287" s="3"/>
      <c r="C287" s="3"/>
      <c r="D287" s="135"/>
      <c r="E287" s="3">
        <v>10</v>
      </c>
      <c r="F287" s="3">
        <v>3</v>
      </c>
      <c r="G287" s="135">
        <v>0.5</v>
      </c>
      <c r="H287" s="61">
        <f t="shared" si="12"/>
        <v>206.245</v>
      </c>
      <c r="I287" s="17">
        <f t="shared" si="14"/>
        <v>0</v>
      </c>
      <c r="J287" s="111"/>
      <c r="K287" s="111"/>
      <c r="L287" s="114" t="s">
        <v>111</v>
      </c>
      <c r="M287" s="265">
        <v>43747</v>
      </c>
      <c r="N287" s="139"/>
      <c r="O287" s="137"/>
      <c r="P287" s="3"/>
      <c r="Q287" s="135"/>
      <c r="R287" s="3"/>
      <c r="S287" s="3"/>
      <c r="T287" s="136"/>
      <c r="U287" s="69">
        <f t="shared" si="13"/>
        <v>0</v>
      </c>
      <c r="V287" s="116"/>
      <c r="W287" s="118"/>
      <c r="X287" s="14"/>
      <c r="Y287" s="14"/>
      <c r="Z287" s="77"/>
      <c r="AA287" s="16"/>
      <c r="AB287" s="16"/>
      <c r="AC287" s="16"/>
      <c r="AD287" s="78"/>
    </row>
    <row r="288" spans="1:30" x14ac:dyDescent="0.2">
      <c r="A288" s="252">
        <v>43748</v>
      </c>
      <c r="B288" s="3"/>
      <c r="C288" s="3"/>
      <c r="D288" s="135"/>
      <c r="E288" s="3">
        <v>10</v>
      </c>
      <c r="F288" s="3">
        <v>3</v>
      </c>
      <c r="G288" s="135">
        <v>0.5</v>
      </c>
      <c r="H288" s="61">
        <f t="shared" si="12"/>
        <v>206.245</v>
      </c>
      <c r="I288" s="17">
        <f t="shared" si="14"/>
        <v>0</v>
      </c>
      <c r="J288" s="111"/>
      <c r="K288" s="111"/>
      <c r="L288" s="282" t="s">
        <v>111</v>
      </c>
      <c r="M288" s="265">
        <v>43748</v>
      </c>
      <c r="N288" s="139"/>
      <c r="O288" s="137"/>
      <c r="P288" s="3"/>
      <c r="Q288" s="135"/>
      <c r="R288" s="3"/>
      <c r="S288" s="3"/>
      <c r="T288" s="136"/>
      <c r="U288" s="69">
        <f t="shared" si="13"/>
        <v>0</v>
      </c>
      <c r="V288" s="116"/>
      <c r="W288" s="118"/>
      <c r="X288" s="14"/>
      <c r="Y288" s="14"/>
      <c r="Z288" s="77"/>
      <c r="AA288" s="16"/>
      <c r="AB288" s="16"/>
      <c r="AC288" s="16"/>
      <c r="AD288" s="78"/>
    </row>
    <row r="289" spans="1:30" x14ac:dyDescent="0.2">
      <c r="A289" s="252">
        <v>43749</v>
      </c>
      <c r="B289" s="3"/>
      <c r="C289" s="3"/>
      <c r="D289" s="135"/>
      <c r="E289" s="3">
        <v>10</v>
      </c>
      <c r="F289" s="3">
        <v>5</v>
      </c>
      <c r="G289" s="135"/>
      <c r="H289" s="61">
        <f t="shared" si="12"/>
        <v>208.75</v>
      </c>
      <c r="I289" s="17">
        <f t="shared" si="14"/>
        <v>2.5049999999999955</v>
      </c>
      <c r="J289" s="111">
        <v>5</v>
      </c>
      <c r="K289" s="111">
        <v>24</v>
      </c>
      <c r="L289" s="114" t="s">
        <v>112</v>
      </c>
      <c r="M289" s="265">
        <v>43749</v>
      </c>
      <c r="N289" s="139"/>
      <c r="O289" s="137"/>
      <c r="P289" s="3"/>
      <c r="Q289" s="135"/>
      <c r="R289" s="3"/>
      <c r="S289" s="3"/>
      <c r="T289" s="136"/>
      <c r="U289" s="69">
        <f t="shared" si="13"/>
        <v>0</v>
      </c>
      <c r="V289" s="116"/>
      <c r="W289" s="118"/>
      <c r="X289" s="14">
        <v>10</v>
      </c>
      <c r="Y289" s="14">
        <v>0</v>
      </c>
      <c r="Z289" s="77"/>
      <c r="AA289" s="16"/>
      <c r="AB289" s="16"/>
      <c r="AC289" s="16"/>
      <c r="AD289" s="78"/>
    </row>
    <row r="290" spans="1:30" x14ac:dyDescent="0.2">
      <c r="A290" s="252">
        <v>43750</v>
      </c>
      <c r="B290" s="3"/>
      <c r="C290" s="3"/>
      <c r="D290" s="135"/>
      <c r="E290" s="3">
        <v>10</v>
      </c>
      <c r="F290" s="3">
        <v>5</v>
      </c>
      <c r="G290" s="135"/>
      <c r="H290" s="61">
        <f t="shared" si="12"/>
        <v>208.75</v>
      </c>
      <c r="I290" s="17">
        <f t="shared" si="14"/>
        <v>0</v>
      </c>
      <c r="J290" s="111"/>
      <c r="K290" s="111"/>
      <c r="L290" s="114" t="s">
        <v>111</v>
      </c>
      <c r="M290" s="265">
        <v>43750</v>
      </c>
      <c r="N290" s="139"/>
      <c r="O290" s="137"/>
      <c r="P290" s="3"/>
      <c r="Q290" s="135"/>
      <c r="R290" s="3"/>
      <c r="S290" s="3"/>
      <c r="T290" s="136"/>
      <c r="U290" s="69">
        <f t="shared" si="13"/>
        <v>0</v>
      </c>
      <c r="V290" s="116"/>
      <c r="W290" s="118"/>
      <c r="X290" s="14"/>
      <c r="Y290" s="14"/>
      <c r="Z290" s="77"/>
      <c r="AA290" s="16"/>
      <c r="AB290" s="16"/>
      <c r="AC290" s="16"/>
      <c r="AD290" s="78"/>
    </row>
    <row r="291" spans="1:30" x14ac:dyDescent="0.2">
      <c r="A291" s="252">
        <v>43751</v>
      </c>
      <c r="B291" s="3"/>
      <c r="C291" s="3"/>
      <c r="D291" s="135"/>
      <c r="E291" s="3">
        <v>10</v>
      </c>
      <c r="F291" s="3">
        <v>5</v>
      </c>
      <c r="G291" s="135"/>
      <c r="H291" s="61">
        <f t="shared" si="12"/>
        <v>208.75</v>
      </c>
      <c r="I291" s="17">
        <f t="shared" si="14"/>
        <v>0</v>
      </c>
      <c r="J291" s="111"/>
      <c r="K291" s="111"/>
      <c r="L291" s="114" t="s">
        <v>111</v>
      </c>
      <c r="M291" s="265">
        <v>43751</v>
      </c>
      <c r="N291" s="139"/>
      <c r="O291" s="137"/>
      <c r="P291" s="3"/>
      <c r="Q291" s="135"/>
      <c r="R291" s="3"/>
      <c r="S291" s="3"/>
      <c r="T291" s="136"/>
      <c r="U291" s="69">
        <f t="shared" si="13"/>
        <v>0</v>
      </c>
      <c r="V291" s="116"/>
      <c r="W291" s="118"/>
      <c r="X291" s="14"/>
      <c r="Y291" s="14"/>
      <c r="Z291" s="77"/>
      <c r="AA291" s="16"/>
      <c r="AB291" s="16"/>
      <c r="AC291" s="16"/>
      <c r="AD291" s="78"/>
    </row>
    <row r="292" spans="1:30" x14ac:dyDescent="0.2">
      <c r="A292" s="252">
        <v>43752</v>
      </c>
      <c r="B292" s="3"/>
      <c r="C292" s="3"/>
      <c r="D292" s="135"/>
      <c r="E292" s="3">
        <v>10</v>
      </c>
      <c r="F292" s="3">
        <v>2</v>
      </c>
      <c r="G292" s="135"/>
      <c r="H292" s="61">
        <f t="shared" si="12"/>
        <v>203.73999999999998</v>
      </c>
      <c r="I292" s="17">
        <f t="shared" si="14"/>
        <v>-5.0100000000000193</v>
      </c>
      <c r="J292" s="111"/>
      <c r="K292" s="111"/>
      <c r="L292" s="114" t="s">
        <v>111</v>
      </c>
      <c r="M292" s="265">
        <v>43752</v>
      </c>
      <c r="N292" s="139"/>
      <c r="O292" s="137"/>
      <c r="P292" s="3"/>
      <c r="Q292" s="135"/>
      <c r="R292" s="3"/>
      <c r="S292" s="3"/>
      <c r="T292" s="136"/>
      <c r="U292" s="69">
        <f t="shared" si="13"/>
        <v>0</v>
      </c>
      <c r="V292" s="116">
        <v>125</v>
      </c>
      <c r="W292" s="118">
        <v>134189</v>
      </c>
      <c r="X292" s="14"/>
      <c r="Y292" s="14"/>
      <c r="Z292" s="77" t="s">
        <v>115</v>
      </c>
      <c r="AA292" s="16"/>
      <c r="AB292" s="16"/>
      <c r="AC292" s="16"/>
      <c r="AD292" s="78"/>
    </row>
    <row r="293" spans="1:30" x14ac:dyDescent="0.2">
      <c r="A293" s="252">
        <v>43753</v>
      </c>
      <c r="B293" s="3"/>
      <c r="C293" s="3"/>
      <c r="D293" s="135"/>
      <c r="E293" s="3">
        <v>10</v>
      </c>
      <c r="F293" s="3">
        <v>2</v>
      </c>
      <c r="G293" s="135"/>
      <c r="H293" s="61">
        <f t="shared" si="12"/>
        <v>203.73999999999998</v>
      </c>
      <c r="I293" s="17">
        <f t="shared" si="14"/>
        <v>0</v>
      </c>
      <c r="J293" s="111"/>
      <c r="K293" s="111"/>
      <c r="L293" s="114" t="s">
        <v>111</v>
      </c>
      <c r="M293" s="265">
        <v>43753</v>
      </c>
      <c r="N293" s="139"/>
      <c r="O293" s="137"/>
      <c r="P293" s="3"/>
      <c r="Q293" s="135"/>
      <c r="R293" s="3"/>
      <c r="S293" s="3"/>
      <c r="T293" s="136"/>
      <c r="U293" s="69">
        <f t="shared" si="13"/>
        <v>0</v>
      </c>
      <c r="V293" s="116"/>
      <c r="W293" s="118"/>
      <c r="X293" s="14"/>
      <c r="Y293" s="14"/>
      <c r="Z293" s="77"/>
      <c r="AA293" s="16"/>
      <c r="AB293" s="16"/>
      <c r="AC293" s="16"/>
      <c r="AD293" s="78"/>
    </row>
    <row r="294" spans="1:30" x14ac:dyDescent="0.2">
      <c r="A294" s="252">
        <v>43754</v>
      </c>
      <c r="B294" s="3"/>
      <c r="C294" s="3"/>
      <c r="D294" s="135"/>
      <c r="E294" s="3">
        <v>10</v>
      </c>
      <c r="F294" s="3">
        <v>2</v>
      </c>
      <c r="G294" s="135"/>
      <c r="H294" s="61">
        <f t="shared" si="12"/>
        <v>203.73999999999998</v>
      </c>
      <c r="I294" s="17">
        <f t="shared" si="14"/>
        <v>0</v>
      </c>
      <c r="J294" s="111"/>
      <c r="K294" s="111"/>
      <c r="L294" s="114" t="s">
        <v>111</v>
      </c>
      <c r="M294" s="265">
        <v>43754</v>
      </c>
      <c r="N294" s="139"/>
      <c r="O294" s="137"/>
      <c r="P294" s="3"/>
      <c r="Q294" s="135"/>
      <c r="R294" s="3"/>
      <c r="S294" s="3"/>
      <c r="T294" s="136"/>
      <c r="U294" s="69">
        <f t="shared" si="13"/>
        <v>0</v>
      </c>
      <c r="V294" s="116"/>
      <c r="W294" s="118"/>
      <c r="X294" s="14"/>
      <c r="Y294" s="14"/>
      <c r="Z294" s="77"/>
      <c r="AA294" s="16"/>
      <c r="AB294" s="16"/>
      <c r="AC294" s="16"/>
      <c r="AD294" s="78"/>
    </row>
    <row r="295" spans="1:30" x14ac:dyDescent="0.2">
      <c r="A295" s="252">
        <v>43755</v>
      </c>
      <c r="B295" s="3"/>
      <c r="C295" s="3"/>
      <c r="D295" s="135"/>
      <c r="E295" s="3">
        <v>10</v>
      </c>
      <c r="F295" s="3">
        <v>2</v>
      </c>
      <c r="G295" s="135"/>
      <c r="H295" s="61">
        <f t="shared" si="12"/>
        <v>203.73999999999998</v>
      </c>
      <c r="I295" s="17">
        <f t="shared" si="14"/>
        <v>0</v>
      </c>
      <c r="J295" s="111"/>
      <c r="K295" s="111"/>
      <c r="L295" s="114" t="s">
        <v>111</v>
      </c>
      <c r="M295" s="265">
        <v>43755</v>
      </c>
      <c r="N295" s="399">
        <v>13002898</v>
      </c>
      <c r="O295" s="137">
        <v>10</v>
      </c>
      <c r="P295" s="3">
        <v>2</v>
      </c>
      <c r="Q295" s="135"/>
      <c r="R295" s="3">
        <v>1</v>
      </c>
      <c r="S295" s="3">
        <v>5</v>
      </c>
      <c r="T295" s="136"/>
      <c r="U295" s="69">
        <f t="shared" si="13"/>
        <v>175.34999999999997</v>
      </c>
      <c r="V295" s="116"/>
      <c r="W295" s="118"/>
      <c r="X295" s="14"/>
      <c r="Y295" s="14"/>
      <c r="Z295" s="77"/>
      <c r="AA295" s="16"/>
      <c r="AB295" s="16"/>
      <c r="AC295" s="16"/>
      <c r="AD295" s="78"/>
    </row>
    <row r="296" spans="1:30" x14ac:dyDescent="0.2">
      <c r="A296" s="252">
        <v>43756</v>
      </c>
      <c r="B296" s="3"/>
      <c r="C296" s="3"/>
      <c r="D296" s="135"/>
      <c r="E296" s="3">
        <v>1</v>
      </c>
      <c r="F296" s="3">
        <v>5</v>
      </c>
      <c r="G296" s="135"/>
      <c r="H296" s="61">
        <f t="shared" si="12"/>
        <v>28.39</v>
      </c>
      <c r="I296" s="17">
        <f t="shared" si="14"/>
        <v>0</v>
      </c>
      <c r="J296" s="111"/>
      <c r="K296" s="111"/>
      <c r="L296" s="114" t="s">
        <v>111</v>
      </c>
      <c r="M296" s="265">
        <v>43756</v>
      </c>
      <c r="N296" s="139"/>
      <c r="O296" s="137"/>
      <c r="P296" s="3"/>
      <c r="Q296" s="135"/>
      <c r="R296" s="3"/>
      <c r="S296" s="3"/>
      <c r="T296" s="136"/>
      <c r="U296" s="69">
        <f t="shared" si="13"/>
        <v>0</v>
      </c>
      <c r="V296" s="116"/>
      <c r="W296" s="118"/>
      <c r="X296" s="14"/>
      <c r="Y296" s="14"/>
      <c r="Z296" s="77"/>
      <c r="AA296" s="16"/>
      <c r="AB296" s="16"/>
      <c r="AC296" s="16"/>
      <c r="AD296" s="78"/>
    </row>
    <row r="297" spans="1:30" x14ac:dyDescent="0.2">
      <c r="A297" s="252">
        <v>43757</v>
      </c>
      <c r="B297" s="3"/>
      <c r="C297" s="3"/>
      <c r="D297" s="135"/>
      <c r="E297" s="3">
        <v>1</v>
      </c>
      <c r="F297" s="3">
        <v>5</v>
      </c>
      <c r="G297" s="135"/>
      <c r="H297" s="61">
        <f t="shared" si="12"/>
        <v>28.39</v>
      </c>
      <c r="I297" s="17">
        <f t="shared" si="14"/>
        <v>0</v>
      </c>
      <c r="J297" s="111"/>
      <c r="K297" s="111"/>
      <c r="L297" s="114" t="s">
        <v>111</v>
      </c>
      <c r="M297" s="265">
        <v>43757</v>
      </c>
      <c r="N297" s="139"/>
      <c r="O297" s="137"/>
      <c r="P297" s="3"/>
      <c r="Q297" s="135"/>
      <c r="R297" s="3"/>
      <c r="S297" s="3"/>
      <c r="T297" s="136"/>
      <c r="U297" s="69">
        <f t="shared" si="13"/>
        <v>0</v>
      </c>
      <c r="V297" s="116"/>
      <c r="W297" s="118"/>
      <c r="X297" s="14"/>
      <c r="Y297" s="14"/>
      <c r="Z297" s="77"/>
      <c r="AA297" s="16"/>
      <c r="AB297" s="16"/>
      <c r="AC297" s="16"/>
      <c r="AD297" s="78"/>
    </row>
    <row r="298" spans="1:30" x14ac:dyDescent="0.2">
      <c r="A298" s="252">
        <v>43758</v>
      </c>
      <c r="B298" s="3"/>
      <c r="C298" s="3"/>
      <c r="D298" s="135"/>
      <c r="E298" s="3">
        <v>1</v>
      </c>
      <c r="F298" s="3">
        <v>5</v>
      </c>
      <c r="G298" s="135"/>
      <c r="H298" s="61">
        <f t="shared" si="12"/>
        <v>28.39</v>
      </c>
      <c r="I298" s="17">
        <f t="shared" si="14"/>
        <v>0</v>
      </c>
      <c r="J298" s="111"/>
      <c r="K298" s="111"/>
      <c r="L298" s="114" t="s">
        <v>111</v>
      </c>
      <c r="M298" s="265">
        <v>43758</v>
      </c>
      <c r="N298" s="139"/>
      <c r="O298" s="137"/>
      <c r="P298" s="3"/>
      <c r="Q298" s="135"/>
      <c r="R298" s="3"/>
      <c r="S298" s="3"/>
      <c r="T298" s="136"/>
      <c r="U298" s="69">
        <f t="shared" si="13"/>
        <v>0</v>
      </c>
      <c r="V298" s="116"/>
      <c r="W298" s="118"/>
      <c r="X298" s="14"/>
      <c r="Y298" s="14"/>
      <c r="Z298" s="77"/>
      <c r="AA298" s="16"/>
      <c r="AB298" s="16"/>
      <c r="AC298" s="16"/>
      <c r="AD298" s="78"/>
    </row>
    <row r="299" spans="1:30" x14ac:dyDescent="0.2">
      <c r="A299" s="252">
        <v>43759</v>
      </c>
      <c r="B299" s="3"/>
      <c r="C299" s="3"/>
      <c r="D299" s="135"/>
      <c r="E299" s="3">
        <v>1</v>
      </c>
      <c r="F299" s="3">
        <v>5</v>
      </c>
      <c r="G299" s="135"/>
      <c r="H299" s="61">
        <f t="shared" si="12"/>
        <v>28.39</v>
      </c>
      <c r="I299" s="17">
        <f t="shared" si="14"/>
        <v>0</v>
      </c>
      <c r="J299" s="111"/>
      <c r="K299" s="111"/>
      <c r="L299" s="114" t="s">
        <v>111</v>
      </c>
      <c r="M299" s="265">
        <v>43759</v>
      </c>
      <c r="N299" s="139"/>
      <c r="O299" s="137"/>
      <c r="P299" s="3"/>
      <c r="Q299" s="135"/>
      <c r="R299" s="3"/>
      <c r="S299" s="3"/>
      <c r="T299" s="136"/>
      <c r="U299" s="69">
        <f t="shared" si="13"/>
        <v>0</v>
      </c>
      <c r="V299" s="116"/>
      <c r="W299" s="118"/>
      <c r="X299" s="14"/>
      <c r="Y299" s="14"/>
      <c r="Z299" s="77"/>
      <c r="AA299" s="16"/>
      <c r="AB299" s="16"/>
      <c r="AC299" s="16"/>
      <c r="AD299" s="78"/>
    </row>
    <row r="300" spans="1:30" x14ac:dyDescent="0.2">
      <c r="A300" s="252">
        <v>43760</v>
      </c>
      <c r="B300" s="3"/>
      <c r="C300" s="3"/>
      <c r="D300" s="135"/>
      <c r="E300" s="3">
        <v>1</v>
      </c>
      <c r="F300" s="3">
        <v>8</v>
      </c>
      <c r="G300" s="135"/>
      <c r="H300" s="61">
        <f t="shared" si="12"/>
        <v>33.4</v>
      </c>
      <c r="I300" s="17">
        <f t="shared" si="14"/>
        <v>5.009999999999998</v>
      </c>
      <c r="J300" s="111">
        <v>7</v>
      </c>
      <c r="K300" s="111">
        <v>24</v>
      </c>
      <c r="L300" s="114" t="s">
        <v>112</v>
      </c>
      <c r="M300" s="265">
        <v>43760</v>
      </c>
      <c r="N300" s="139"/>
      <c r="O300" s="137"/>
      <c r="P300" s="3"/>
      <c r="Q300" s="135"/>
      <c r="R300" s="3"/>
      <c r="S300" s="3"/>
      <c r="T300" s="136"/>
      <c r="U300" s="69">
        <f t="shared" si="13"/>
        <v>0</v>
      </c>
      <c r="V300" s="116"/>
      <c r="W300" s="118"/>
      <c r="X300" s="14">
        <v>10</v>
      </c>
      <c r="Y300" s="14">
        <v>0</v>
      </c>
      <c r="Z300" s="77"/>
      <c r="AA300" s="16"/>
      <c r="AB300" s="16"/>
      <c r="AC300" s="16"/>
      <c r="AD300" s="78"/>
    </row>
    <row r="301" spans="1:30" x14ac:dyDescent="0.2">
      <c r="A301" s="252">
        <v>43761</v>
      </c>
      <c r="B301" s="3"/>
      <c r="C301" s="3"/>
      <c r="D301" s="135"/>
      <c r="E301" s="3">
        <v>1</v>
      </c>
      <c r="F301" s="3">
        <v>8</v>
      </c>
      <c r="G301" s="135"/>
      <c r="H301" s="61">
        <f t="shared" si="12"/>
        <v>33.4</v>
      </c>
      <c r="I301" s="17">
        <f t="shared" si="14"/>
        <v>0</v>
      </c>
      <c r="J301" s="111"/>
      <c r="K301" s="111"/>
      <c r="L301" s="114" t="s">
        <v>111</v>
      </c>
      <c r="M301" s="265">
        <v>43761</v>
      </c>
      <c r="N301" s="139"/>
      <c r="O301" s="137"/>
      <c r="P301" s="3"/>
      <c r="Q301" s="135"/>
      <c r="R301" s="3"/>
      <c r="S301" s="3"/>
      <c r="T301" s="136"/>
      <c r="U301" s="69">
        <f t="shared" si="13"/>
        <v>0</v>
      </c>
      <c r="V301" s="116"/>
      <c r="W301" s="118"/>
      <c r="X301" s="14"/>
      <c r="Y301" s="14"/>
      <c r="Z301" s="77"/>
      <c r="AA301" s="16"/>
      <c r="AB301" s="16"/>
      <c r="AC301" s="16"/>
      <c r="AD301" s="78"/>
    </row>
    <row r="302" spans="1:30" x14ac:dyDescent="0.2">
      <c r="A302" s="252">
        <v>43762</v>
      </c>
      <c r="B302" s="3"/>
      <c r="C302" s="3"/>
      <c r="D302" s="135"/>
      <c r="E302" s="3">
        <v>1</v>
      </c>
      <c r="F302" s="3">
        <v>8</v>
      </c>
      <c r="G302" s="135"/>
      <c r="H302" s="61">
        <f t="shared" si="12"/>
        <v>33.4</v>
      </c>
      <c r="I302" s="17">
        <f t="shared" si="14"/>
        <v>0</v>
      </c>
      <c r="J302" s="111"/>
      <c r="K302" s="111"/>
      <c r="L302" s="114" t="s">
        <v>111</v>
      </c>
      <c r="M302" s="265">
        <v>43762</v>
      </c>
      <c r="N302" s="139"/>
      <c r="O302" s="137"/>
      <c r="P302" s="3"/>
      <c r="Q302" s="135"/>
      <c r="R302" s="3"/>
      <c r="S302" s="3"/>
      <c r="T302" s="136"/>
      <c r="U302" s="69">
        <f t="shared" si="13"/>
        <v>0</v>
      </c>
      <c r="V302" s="116"/>
      <c r="W302" s="118"/>
      <c r="X302" s="14"/>
      <c r="Y302" s="14"/>
      <c r="Z302" s="77"/>
      <c r="AA302" s="16"/>
      <c r="AB302" s="16"/>
      <c r="AC302" s="16"/>
      <c r="AD302" s="78"/>
    </row>
    <row r="303" spans="1:30" x14ac:dyDescent="0.2">
      <c r="A303" s="252">
        <v>43763</v>
      </c>
      <c r="B303" s="3"/>
      <c r="C303" s="3"/>
      <c r="D303" s="135"/>
      <c r="E303" s="3">
        <v>1</v>
      </c>
      <c r="F303" s="3">
        <v>10</v>
      </c>
      <c r="G303" s="135"/>
      <c r="H303" s="61">
        <f t="shared" si="12"/>
        <v>36.739999999999995</v>
      </c>
      <c r="I303" s="17">
        <f t="shared" si="14"/>
        <v>3.3399999999999963</v>
      </c>
      <c r="J303" s="111">
        <v>5</v>
      </c>
      <c r="K303" s="111">
        <v>24</v>
      </c>
      <c r="L303" s="114" t="s">
        <v>112</v>
      </c>
      <c r="M303" s="265">
        <v>43763</v>
      </c>
      <c r="N303" s="139"/>
      <c r="O303" s="137"/>
      <c r="P303" s="3"/>
      <c r="Q303" s="135"/>
      <c r="R303" s="3"/>
      <c r="S303" s="3"/>
      <c r="T303" s="136"/>
      <c r="U303" s="69">
        <f t="shared" si="13"/>
        <v>0</v>
      </c>
      <c r="V303" s="116"/>
      <c r="W303" s="118"/>
      <c r="X303" s="14">
        <v>10</v>
      </c>
      <c r="Y303" s="14">
        <v>0</v>
      </c>
      <c r="Z303" s="77"/>
      <c r="AA303" s="16"/>
      <c r="AB303" s="16"/>
      <c r="AC303" s="16"/>
      <c r="AD303" s="78"/>
    </row>
    <row r="304" spans="1:30" x14ac:dyDescent="0.2">
      <c r="A304" s="252">
        <v>43764</v>
      </c>
      <c r="B304" s="3"/>
      <c r="C304" s="3"/>
      <c r="D304" s="135"/>
      <c r="E304" s="3">
        <v>1</v>
      </c>
      <c r="F304" s="3">
        <v>10</v>
      </c>
      <c r="G304" s="135"/>
      <c r="H304" s="61">
        <f t="shared" si="12"/>
        <v>36.739999999999995</v>
      </c>
      <c r="I304" s="17">
        <f t="shared" si="14"/>
        <v>0</v>
      </c>
      <c r="J304" s="111"/>
      <c r="K304" s="111"/>
      <c r="L304" s="114" t="s">
        <v>111</v>
      </c>
      <c r="M304" s="265">
        <v>43764</v>
      </c>
      <c r="N304" s="139"/>
      <c r="O304" s="137"/>
      <c r="P304" s="3"/>
      <c r="Q304" s="135"/>
      <c r="R304" s="3"/>
      <c r="S304" s="3"/>
      <c r="T304" s="136"/>
      <c r="U304" s="69">
        <f t="shared" si="13"/>
        <v>0</v>
      </c>
      <c r="V304" s="116"/>
      <c r="W304" s="118"/>
      <c r="X304" s="14"/>
      <c r="Y304" s="14"/>
      <c r="Z304" s="77"/>
      <c r="AA304" s="16"/>
      <c r="AB304" s="16"/>
      <c r="AC304" s="16"/>
      <c r="AD304" s="78"/>
    </row>
    <row r="305" spans="1:30" x14ac:dyDescent="0.2">
      <c r="A305" s="252">
        <v>43765</v>
      </c>
      <c r="B305" s="3"/>
      <c r="C305" s="3"/>
      <c r="D305" s="135"/>
      <c r="E305" s="3">
        <v>1</v>
      </c>
      <c r="F305" s="3">
        <v>10</v>
      </c>
      <c r="G305" s="135"/>
      <c r="H305" s="61">
        <f t="shared" si="12"/>
        <v>36.739999999999995</v>
      </c>
      <c r="I305" s="17">
        <f t="shared" si="14"/>
        <v>0</v>
      </c>
      <c r="J305" s="111"/>
      <c r="K305" s="111"/>
      <c r="L305" s="114" t="s">
        <v>111</v>
      </c>
      <c r="M305" s="265">
        <v>43765</v>
      </c>
      <c r="N305" s="139"/>
      <c r="O305" s="137"/>
      <c r="P305" s="3"/>
      <c r="Q305" s="135"/>
      <c r="R305" s="3"/>
      <c r="S305" s="3"/>
      <c r="T305" s="136"/>
      <c r="U305" s="69">
        <f t="shared" si="13"/>
        <v>0</v>
      </c>
      <c r="V305" s="116"/>
      <c r="W305" s="118"/>
      <c r="X305" s="14"/>
      <c r="Y305" s="14"/>
      <c r="Z305" s="77"/>
      <c r="AA305" s="16"/>
      <c r="AB305" s="16"/>
      <c r="AC305" s="16"/>
      <c r="AD305" s="78"/>
    </row>
    <row r="306" spans="1:30" x14ac:dyDescent="0.2">
      <c r="A306" s="252">
        <v>43766</v>
      </c>
      <c r="B306" s="3"/>
      <c r="C306" s="3"/>
      <c r="D306" s="135"/>
      <c r="E306" s="3">
        <v>1</v>
      </c>
      <c r="F306" s="3">
        <v>10</v>
      </c>
      <c r="G306" s="135"/>
      <c r="H306" s="61">
        <f t="shared" si="12"/>
        <v>36.739999999999995</v>
      </c>
      <c r="I306" s="17">
        <f t="shared" si="14"/>
        <v>0</v>
      </c>
      <c r="J306" s="111"/>
      <c r="K306" s="111"/>
      <c r="L306" s="114" t="s">
        <v>111</v>
      </c>
      <c r="M306" s="265">
        <v>43766</v>
      </c>
      <c r="N306" s="139"/>
      <c r="O306" s="137"/>
      <c r="P306" s="3"/>
      <c r="Q306" s="135"/>
      <c r="R306" s="3"/>
      <c r="S306" s="3"/>
      <c r="T306" s="136"/>
      <c r="U306" s="69">
        <f t="shared" si="13"/>
        <v>0</v>
      </c>
      <c r="V306" s="116"/>
      <c r="W306" s="118"/>
      <c r="X306" s="14"/>
      <c r="Y306" s="14"/>
      <c r="Z306" s="77"/>
      <c r="AA306" s="16"/>
      <c r="AB306" s="16"/>
      <c r="AC306" s="16"/>
      <c r="AD306" s="78"/>
    </row>
    <row r="307" spans="1:30" x14ac:dyDescent="0.2">
      <c r="A307" s="252">
        <v>43767</v>
      </c>
      <c r="B307" s="3"/>
      <c r="C307" s="3"/>
      <c r="D307" s="135"/>
      <c r="E307" s="3">
        <v>2</v>
      </c>
      <c r="F307" s="3">
        <v>0</v>
      </c>
      <c r="G307" s="135"/>
      <c r="H307" s="61">
        <f t="shared" si="12"/>
        <v>40.08</v>
      </c>
      <c r="I307" s="17">
        <f t="shared" si="14"/>
        <v>3.3400000000000034</v>
      </c>
      <c r="J307" s="111">
        <v>7</v>
      </c>
      <c r="K307" s="111">
        <v>24</v>
      </c>
      <c r="L307" s="114" t="s">
        <v>112</v>
      </c>
      <c r="M307" s="265">
        <v>43767</v>
      </c>
      <c r="N307" s="139"/>
      <c r="O307" s="137"/>
      <c r="P307" s="3"/>
      <c r="Q307" s="135"/>
      <c r="R307" s="3"/>
      <c r="S307" s="3"/>
      <c r="T307" s="136"/>
      <c r="U307" s="69">
        <f t="shared" si="13"/>
        <v>0</v>
      </c>
      <c r="V307" s="116"/>
      <c r="W307" s="118"/>
      <c r="X307" s="14">
        <v>10</v>
      </c>
      <c r="Y307" s="14">
        <v>0</v>
      </c>
      <c r="Z307" s="77"/>
      <c r="AA307" s="16"/>
      <c r="AB307" s="16"/>
      <c r="AC307" s="16"/>
      <c r="AD307" s="78"/>
    </row>
    <row r="308" spans="1:30" x14ac:dyDescent="0.2">
      <c r="A308" s="252">
        <v>43768</v>
      </c>
      <c r="B308" s="3"/>
      <c r="C308" s="3"/>
      <c r="D308" s="135"/>
      <c r="E308" s="3">
        <v>2</v>
      </c>
      <c r="F308" s="3">
        <v>0</v>
      </c>
      <c r="G308" s="135"/>
      <c r="H308" s="61">
        <f t="shared" si="12"/>
        <v>40.08</v>
      </c>
      <c r="I308" s="17">
        <f t="shared" si="14"/>
        <v>0</v>
      </c>
      <c r="J308" s="111"/>
      <c r="K308" s="111"/>
      <c r="L308" s="114" t="s">
        <v>111</v>
      </c>
      <c r="M308" s="265">
        <v>43768</v>
      </c>
      <c r="N308" s="139"/>
      <c r="O308" s="137"/>
      <c r="P308" s="3"/>
      <c r="Q308" s="135"/>
      <c r="R308" s="3"/>
      <c r="S308" s="3"/>
      <c r="T308" s="136"/>
      <c r="U308" s="69">
        <f t="shared" si="13"/>
        <v>0</v>
      </c>
      <c r="V308" s="116"/>
      <c r="W308" s="118"/>
      <c r="X308" s="14"/>
      <c r="Y308" s="14"/>
      <c r="Z308" s="77"/>
      <c r="AA308" s="16"/>
      <c r="AB308" s="16"/>
      <c r="AC308" s="16"/>
      <c r="AD308" s="78"/>
    </row>
    <row r="309" spans="1:30" x14ac:dyDescent="0.2">
      <c r="A309" s="252">
        <v>43769</v>
      </c>
      <c r="B309" s="3"/>
      <c r="C309" s="3"/>
      <c r="D309" s="135"/>
      <c r="E309" s="3">
        <v>2</v>
      </c>
      <c r="F309" s="3">
        <v>0</v>
      </c>
      <c r="G309" s="135"/>
      <c r="H309" s="127">
        <f t="shared" si="12"/>
        <v>40.08</v>
      </c>
      <c r="I309" s="17">
        <f t="shared" si="14"/>
        <v>0</v>
      </c>
      <c r="J309" s="111"/>
      <c r="K309" s="111"/>
      <c r="L309" s="114" t="s">
        <v>111</v>
      </c>
      <c r="M309" s="265">
        <v>43769</v>
      </c>
      <c r="N309" s="139"/>
      <c r="O309" s="137"/>
      <c r="P309" s="3"/>
      <c r="Q309" s="135"/>
      <c r="R309" s="3"/>
      <c r="S309" s="3"/>
      <c r="T309" s="136"/>
      <c r="U309" s="69">
        <f t="shared" si="13"/>
        <v>0</v>
      </c>
      <c r="V309" s="116"/>
      <c r="W309" s="118"/>
      <c r="X309" s="14"/>
      <c r="Y309" s="14"/>
      <c r="Z309" s="77"/>
      <c r="AA309" s="16"/>
      <c r="AB309" s="16"/>
      <c r="AC309" s="16"/>
      <c r="AD309" s="78"/>
    </row>
    <row r="310" spans="1:30" x14ac:dyDescent="0.2">
      <c r="A310" s="252">
        <v>43770</v>
      </c>
      <c r="B310" s="280"/>
      <c r="C310" s="280"/>
      <c r="D310" s="281"/>
      <c r="E310" s="280">
        <v>2</v>
      </c>
      <c r="F310" s="280">
        <v>1</v>
      </c>
      <c r="G310" s="285">
        <v>0.5</v>
      </c>
      <c r="H310" s="291">
        <f t="shared" si="12"/>
        <v>42.585000000000001</v>
      </c>
      <c r="I310" s="338">
        <f t="shared" si="14"/>
        <v>2.5050000000000026</v>
      </c>
      <c r="J310" s="268">
        <v>5</v>
      </c>
      <c r="K310" s="268">
        <v>24</v>
      </c>
      <c r="L310" s="114" t="s">
        <v>112</v>
      </c>
      <c r="M310" s="265">
        <v>43770</v>
      </c>
      <c r="N310" s="283"/>
      <c r="O310" s="284"/>
      <c r="P310" s="280"/>
      <c r="Q310" s="281"/>
      <c r="R310" s="280"/>
      <c r="S310" s="280"/>
      <c r="T310" s="285"/>
      <c r="U310" s="286">
        <f t="shared" si="13"/>
        <v>0</v>
      </c>
      <c r="V310" s="287"/>
      <c r="W310" s="119"/>
      <c r="X310" s="356">
        <v>10</v>
      </c>
      <c r="Y310" s="357">
        <v>0</v>
      </c>
      <c r="Z310" s="289"/>
      <c r="AA310" s="216"/>
      <c r="AB310" s="216"/>
      <c r="AC310" s="216"/>
      <c r="AD310" s="290"/>
    </row>
    <row r="311" spans="1:30" x14ac:dyDescent="0.2">
      <c r="A311" s="252">
        <v>43771</v>
      </c>
      <c r="B311" s="91"/>
      <c r="C311" s="91"/>
      <c r="D311" s="270"/>
      <c r="E311" s="91">
        <v>2</v>
      </c>
      <c r="F311" s="91">
        <v>1</v>
      </c>
      <c r="G311" s="285">
        <v>0.5</v>
      </c>
      <c r="H311" s="60">
        <f t="shared" si="12"/>
        <v>42.585000000000001</v>
      </c>
      <c r="I311" s="108">
        <f t="shared" si="14"/>
        <v>0</v>
      </c>
      <c r="J311" s="245"/>
      <c r="K311" s="111"/>
      <c r="L311" s="114" t="s">
        <v>111</v>
      </c>
      <c r="M311" s="265">
        <v>43771</v>
      </c>
      <c r="N311" s="273"/>
      <c r="O311" s="274"/>
      <c r="P311" s="91"/>
      <c r="Q311" s="270"/>
      <c r="R311" s="91"/>
      <c r="S311" s="91"/>
      <c r="T311" s="271"/>
      <c r="U311" s="210">
        <f t="shared" si="13"/>
        <v>0</v>
      </c>
      <c r="V311" s="275"/>
      <c r="W311" s="276"/>
      <c r="X311" s="14"/>
      <c r="Y311" s="14"/>
      <c r="Z311" s="277"/>
      <c r="AA311" s="278"/>
      <c r="AB311" s="278"/>
      <c r="AC311" s="278"/>
      <c r="AD311" s="279"/>
    </row>
    <row r="312" spans="1:30" x14ac:dyDescent="0.2">
      <c r="A312" s="252">
        <v>43772</v>
      </c>
      <c r="B312" s="3"/>
      <c r="C312" s="3"/>
      <c r="D312" s="135"/>
      <c r="E312" s="280">
        <v>2</v>
      </c>
      <c r="F312" s="3">
        <v>1</v>
      </c>
      <c r="G312" s="285">
        <v>0.5</v>
      </c>
      <c r="H312" s="61">
        <f t="shared" si="12"/>
        <v>42.585000000000001</v>
      </c>
      <c r="I312" s="17">
        <f t="shared" si="14"/>
        <v>0</v>
      </c>
      <c r="J312" s="111"/>
      <c r="K312" s="111"/>
      <c r="L312" s="114" t="s">
        <v>111</v>
      </c>
      <c r="M312" s="265">
        <v>43772</v>
      </c>
      <c r="N312" s="139"/>
      <c r="O312" s="137"/>
      <c r="P312" s="3"/>
      <c r="Q312" s="135"/>
      <c r="R312" s="3"/>
      <c r="S312" s="3"/>
      <c r="T312" s="136"/>
      <c r="U312" s="69">
        <f t="shared" si="13"/>
        <v>0</v>
      </c>
      <c r="V312" s="116"/>
      <c r="W312" s="118"/>
      <c r="X312" s="14"/>
      <c r="Y312" s="14"/>
      <c r="Z312" s="77"/>
      <c r="AA312" s="16"/>
      <c r="AB312" s="16"/>
      <c r="AC312" s="16"/>
      <c r="AD312" s="78"/>
    </row>
    <row r="313" spans="1:30" x14ac:dyDescent="0.2">
      <c r="A313" s="252">
        <v>43773</v>
      </c>
      <c r="B313" s="3"/>
      <c r="C313" s="3"/>
      <c r="D313" s="135"/>
      <c r="E313" s="91">
        <v>2</v>
      </c>
      <c r="F313" s="3">
        <v>1</v>
      </c>
      <c r="G313" s="285">
        <v>0.5</v>
      </c>
      <c r="H313" s="61">
        <f t="shared" si="12"/>
        <v>42.585000000000001</v>
      </c>
      <c r="I313" s="17">
        <f t="shared" si="14"/>
        <v>0</v>
      </c>
      <c r="J313" s="111"/>
      <c r="K313" s="111"/>
      <c r="L313" s="114" t="s">
        <v>111</v>
      </c>
      <c r="M313" s="265">
        <v>43773</v>
      </c>
      <c r="N313" s="139"/>
      <c r="O313" s="137"/>
      <c r="P313" s="3"/>
      <c r="Q313" s="135"/>
      <c r="R313" s="3"/>
      <c r="S313" s="3"/>
      <c r="T313" s="136"/>
      <c r="U313" s="69">
        <f t="shared" si="13"/>
        <v>0</v>
      </c>
      <c r="V313" s="116"/>
      <c r="W313" s="118"/>
      <c r="X313" s="14"/>
      <c r="Y313" s="14"/>
      <c r="Z313" s="77"/>
      <c r="AA313" s="16"/>
      <c r="AB313" s="16"/>
      <c r="AC313" s="16"/>
      <c r="AD313" s="78"/>
    </row>
    <row r="314" spans="1:30" x14ac:dyDescent="0.2">
      <c r="A314" s="252">
        <v>43774</v>
      </c>
      <c r="B314" s="3"/>
      <c r="C314" s="3"/>
      <c r="D314" s="135"/>
      <c r="E314" s="280">
        <v>2</v>
      </c>
      <c r="F314" s="3">
        <v>3</v>
      </c>
      <c r="G314" s="285">
        <v>0.5</v>
      </c>
      <c r="H314" s="61">
        <f t="shared" si="12"/>
        <v>45.924999999999997</v>
      </c>
      <c r="I314" s="17">
        <f t="shared" si="14"/>
        <v>3.3399999999999963</v>
      </c>
      <c r="J314" s="111">
        <v>7</v>
      </c>
      <c r="K314" s="111">
        <v>24</v>
      </c>
      <c r="L314" s="114" t="s">
        <v>112</v>
      </c>
      <c r="M314" s="265">
        <v>43774</v>
      </c>
      <c r="N314" s="139"/>
      <c r="O314" s="137"/>
      <c r="P314" s="3"/>
      <c r="Q314" s="135"/>
      <c r="R314" s="3"/>
      <c r="S314" s="3"/>
      <c r="T314" s="136"/>
      <c r="U314" s="69">
        <f t="shared" si="13"/>
        <v>0</v>
      </c>
      <c r="V314" s="116"/>
      <c r="W314" s="118"/>
      <c r="X314" s="14">
        <v>10</v>
      </c>
      <c r="Y314" s="14">
        <v>0</v>
      </c>
      <c r="Z314" s="77"/>
      <c r="AA314" s="16"/>
      <c r="AB314" s="16"/>
      <c r="AC314" s="16"/>
      <c r="AD314" s="78"/>
    </row>
    <row r="315" spans="1:30" x14ac:dyDescent="0.2">
      <c r="A315" s="252">
        <v>43775</v>
      </c>
      <c r="B315" s="3"/>
      <c r="C315" s="3"/>
      <c r="D315" s="135"/>
      <c r="E315" s="91">
        <v>2</v>
      </c>
      <c r="F315" s="3">
        <v>3</v>
      </c>
      <c r="G315" s="285">
        <v>0.5</v>
      </c>
      <c r="H315" s="61">
        <f t="shared" si="12"/>
        <v>45.924999999999997</v>
      </c>
      <c r="I315" s="17">
        <f t="shared" si="14"/>
        <v>0</v>
      </c>
      <c r="J315" s="111"/>
      <c r="K315" s="111"/>
      <c r="L315" s="114" t="s">
        <v>111</v>
      </c>
      <c r="M315" s="265">
        <v>43775</v>
      </c>
      <c r="N315" s="139"/>
      <c r="O315" s="137"/>
      <c r="P315" s="3"/>
      <c r="Q315" s="135"/>
      <c r="R315" s="3"/>
      <c r="S315" s="3"/>
      <c r="T315" s="136"/>
      <c r="U315" s="69">
        <f t="shared" si="13"/>
        <v>0</v>
      </c>
      <c r="V315" s="116"/>
      <c r="W315" s="118"/>
      <c r="X315" s="14"/>
      <c r="Y315" s="14"/>
      <c r="Z315" s="77"/>
      <c r="AA315" s="16"/>
      <c r="AB315" s="16"/>
      <c r="AC315" s="16"/>
      <c r="AD315" s="78"/>
    </row>
    <row r="316" spans="1:30" x14ac:dyDescent="0.2">
      <c r="A316" s="252">
        <v>43776</v>
      </c>
      <c r="B316" s="3"/>
      <c r="C316" s="3"/>
      <c r="D316" s="135"/>
      <c r="E316" s="280">
        <v>2</v>
      </c>
      <c r="F316" s="3">
        <v>3</v>
      </c>
      <c r="G316" s="285">
        <v>0.5</v>
      </c>
      <c r="H316" s="61">
        <f t="shared" si="12"/>
        <v>45.924999999999997</v>
      </c>
      <c r="I316" s="17">
        <f t="shared" si="14"/>
        <v>0</v>
      </c>
      <c r="J316" s="111"/>
      <c r="K316" s="111"/>
      <c r="L316" s="114" t="s">
        <v>111</v>
      </c>
      <c r="M316" s="265">
        <v>43776</v>
      </c>
      <c r="N316" s="139"/>
      <c r="O316" s="137"/>
      <c r="P316" s="3"/>
      <c r="Q316" s="135"/>
      <c r="R316" s="3"/>
      <c r="S316" s="3"/>
      <c r="T316" s="136"/>
      <c r="U316" s="69">
        <f t="shared" si="13"/>
        <v>0</v>
      </c>
      <c r="V316" s="116"/>
      <c r="W316" s="118"/>
      <c r="X316" s="14"/>
      <c r="Y316" s="14"/>
      <c r="Z316" s="77"/>
      <c r="AA316" s="16"/>
      <c r="AB316" s="16"/>
      <c r="AC316" s="16"/>
      <c r="AD316" s="78"/>
    </row>
    <row r="317" spans="1:30" x14ac:dyDescent="0.2">
      <c r="A317" s="252">
        <v>43777</v>
      </c>
      <c r="B317" s="3"/>
      <c r="C317" s="3"/>
      <c r="D317" s="135"/>
      <c r="E317" s="91">
        <v>2</v>
      </c>
      <c r="F317" s="3">
        <v>5</v>
      </c>
      <c r="G317" s="135"/>
      <c r="H317" s="61">
        <f t="shared" si="12"/>
        <v>48.43</v>
      </c>
      <c r="I317" s="17">
        <f t="shared" si="14"/>
        <v>2.5050000000000026</v>
      </c>
      <c r="J317" s="111">
        <v>5</v>
      </c>
      <c r="K317" s="268">
        <v>24</v>
      </c>
      <c r="L317" s="114" t="s">
        <v>112</v>
      </c>
      <c r="M317" s="265">
        <v>43777</v>
      </c>
      <c r="N317" s="139"/>
      <c r="O317" s="137"/>
      <c r="P317" s="3"/>
      <c r="Q317" s="135"/>
      <c r="R317" s="3"/>
      <c r="S317" s="3"/>
      <c r="T317" s="136"/>
      <c r="U317" s="69">
        <f t="shared" si="13"/>
        <v>0</v>
      </c>
      <c r="V317" s="116"/>
      <c r="W317" s="118"/>
      <c r="X317" s="356">
        <v>10</v>
      </c>
      <c r="Y317" s="357">
        <v>0</v>
      </c>
      <c r="Z317" s="77"/>
      <c r="AA317" s="16"/>
      <c r="AB317" s="16"/>
      <c r="AC317" s="16"/>
      <c r="AD317" s="78"/>
    </row>
    <row r="318" spans="1:30" x14ac:dyDescent="0.2">
      <c r="A318" s="252">
        <v>43778</v>
      </c>
      <c r="B318" s="3"/>
      <c r="C318" s="3"/>
      <c r="D318" s="135"/>
      <c r="E318" s="280">
        <v>2</v>
      </c>
      <c r="F318" s="3">
        <v>5</v>
      </c>
      <c r="G318" s="135"/>
      <c r="H318" s="61">
        <f t="shared" si="12"/>
        <v>48.43</v>
      </c>
      <c r="I318" s="17">
        <f t="shared" si="14"/>
        <v>0</v>
      </c>
      <c r="J318" s="111"/>
      <c r="K318" s="111"/>
      <c r="L318" s="114" t="s">
        <v>111</v>
      </c>
      <c r="M318" s="265">
        <v>43778</v>
      </c>
      <c r="N318" s="139"/>
      <c r="O318" s="137"/>
      <c r="P318" s="3"/>
      <c r="Q318" s="135"/>
      <c r="R318" s="3"/>
      <c r="S318" s="3"/>
      <c r="T318" s="136"/>
      <c r="U318" s="69">
        <f t="shared" si="13"/>
        <v>0</v>
      </c>
      <c r="V318" s="116"/>
      <c r="W318" s="118"/>
      <c r="X318" s="14"/>
      <c r="Y318" s="14"/>
      <c r="Z318" s="77"/>
      <c r="AA318" s="16"/>
      <c r="AB318" s="16"/>
      <c r="AC318" s="16"/>
      <c r="AD318" s="78"/>
    </row>
    <row r="319" spans="1:30" x14ac:dyDescent="0.2">
      <c r="A319" s="252">
        <v>43779</v>
      </c>
      <c r="B319" s="3"/>
      <c r="C319" s="3"/>
      <c r="D319" s="135"/>
      <c r="E319" s="91">
        <v>2</v>
      </c>
      <c r="F319" s="3">
        <v>5</v>
      </c>
      <c r="G319" s="135"/>
      <c r="H319" s="61">
        <f t="shared" si="12"/>
        <v>48.43</v>
      </c>
      <c r="I319" s="17">
        <f t="shared" si="14"/>
        <v>0</v>
      </c>
      <c r="J319" s="111"/>
      <c r="K319" s="111"/>
      <c r="L319" s="114" t="s">
        <v>111</v>
      </c>
      <c r="M319" s="265">
        <v>43779</v>
      </c>
      <c r="N319" s="139"/>
      <c r="O319" s="137"/>
      <c r="P319" s="3"/>
      <c r="Q319" s="135"/>
      <c r="R319" s="3"/>
      <c r="S319" s="3"/>
      <c r="T319" s="136"/>
      <c r="U319" s="69">
        <f t="shared" si="13"/>
        <v>0</v>
      </c>
      <c r="V319" s="116"/>
      <c r="W319" s="118"/>
      <c r="X319" s="14"/>
      <c r="Y319" s="14"/>
      <c r="Z319" s="77"/>
      <c r="AA319" s="16"/>
      <c r="AB319" s="16"/>
      <c r="AC319" s="16"/>
      <c r="AD319" s="78"/>
    </row>
    <row r="320" spans="1:30" x14ac:dyDescent="0.2">
      <c r="A320" s="252">
        <v>43780</v>
      </c>
      <c r="B320" s="3"/>
      <c r="C320" s="3"/>
      <c r="D320" s="135"/>
      <c r="E320" s="280">
        <v>2</v>
      </c>
      <c r="F320" s="3">
        <v>5</v>
      </c>
      <c r="G320" s="135"/>
      <c r="H320" s="61">
        <f t="shared" si="12"/>
        <v>48.43</v>
      </c>
      <c r="I320" s="17">
        <f t="shared" si="14"/>
        <v>0</v>
      </c>
      <c r="J320" s="111"/>
      <c r="K320" s="111"/>
      <c r="L320" s="114" t="s">
        <v>111</v>
      </c>
      <c r="M320" s="265">
        <v>43780</v>
      </c>
      <c r="N320" s="139"/>
      <c r="O320" s="137"/>
      <c r="P320" s="3"/>
      <c r="Q320" s="135"/>
      <c r="R320" s="3"/>
      <c r="S320" s="3"/>
      <c r="T320" s="136"/>
      <c r="U320" s="69">
        <f t="shared" si="13"/>
        <v>0</v>
      </c>
      <c r="V320" s="116"/>
      <c r="W320" s="118"/>
      <c r="X320" s="14"/>
      <c r="Y320" s="14"/>
      <c r="Z320" s="77"/>
      <c r="AA320" s="16"/>
      <c r="AB320" s="16"/>
      <c r="AC320" s="16"/>
      <c r="AD320" s="78"/>
    </row>
    <row r="321" spans="1:30" x14ac:dyDescent="0.2">
      <c r="A321" s="252">
        <v>43781</v>
      </c>
      <c r="B321" s="3"/>
      <c r="C321" s="3"/>
      <c r="D321" s="135"/>
      <c r="E321" s="91">
        <v>2</v>
      </c>
      <c r="F321" s="3">
        <v>7</v>
      </c>
      <c r="G321" s="135"/>
      <c r="H321" s="61">
        <f t="shared" si="12"/>
        <v>51.769999999999996</v>
      </c>
      <c r="I321" s="17">
        <f t="shared" si="14"/>
        <v>3.3399999999999963</v>
      </c>
      <c r="J321" s="111">
        <v>7</v>
      </c>
      <c r="K321" s="111">
        <v>24</v>
      </c>
      <c r="L321" s="114" t="s">
        <v>112</v>
      </c>
      <c r="M321" s="265">
        <v>43781</v>
      </c>
      <c r="N321" s="139"/>
      <c r="O321" s="137"/>
      <c r="P321" s="3"/>
      <c r="Q321" s="135"/>
      <c r="R321" s="3"/>
      <c r="S321" s="3"/>
      <c r="T321" s="136"/>
      <c r="U321" s="69">
        <f t="shared" si="13"/>
        <v>0</v>
      </c>
      <c r="V321" s="116"/>
      <c r="W321" s="118"/>
      <c r="X321" s="14">
        <v>10</v>
      </c>
      <c r="Y321" s="14">
        <v>0</v>
      </c>
      <c r="Z321" s="77"/>
      <c r="AA321" s="16"/>
      <c r="AB321" s="16"/>
      <c r="AC321" s="16"/>
      <c r="AD321" s="78"/>
    </row>
    <row r="322" spans="1:30" x14ac:dyDescent="0.2">
      <c r="A322" s="252">
        <v>43782</v>
      </c>
      <c r="B322" s="3"/>
      <c r="C322" s="3"/>
      <c r="D322" s="135"/>
      <c r="E322" s="280">
        <v>2</v>
      </c>
      <c r="F322" s="3">
        <v>7</v>
      </c>
      <c r="G322" s="135"/>
      <c r="H322" s="61">
        <f t="shared" si="12"/>
        <v>51.769999999999996</v>
      </c>
      <c r="I322" s="17">
        <f t="shared" si="14"/>
        <v>0</v>
      </c>
      <c r="J322" s="111"/>
      <c r="K322" s="111"/>
      <c r="L322" s="114" t="s">
        <v>111</v>
      </c>
      <c r="M322" s="265">
        <v>43782</v>
      </c>
      <c r="N322" s="139"/>
      <c r="O322" s="137"/>
      <c r="P322" s="3"/>
      <c r="Q322" s="135"/>
      <c r="R322" s="3"/>
      <c r="S322" s="3"/>
      <c r="T322" s="136"/>
      <c r="U322" s="69">
        <f t="shared" si="13"/>
        <v>0</v>
      </c>
      <c r="V322" s="116"/>
      <c r="W322" s="118"/>
      <c r="X322" s="14"/>
      <c r="Y322" s="14"/>
      <c r="Z322" s="77"/>
      <c r="AA322" s="16"/>
      <c r="AB322" s="16"/>
      <c r="AC322" s="16"/>
      <c r="AD322" s="78"/>
    </row>
    <row r="323" spans="1:30" x14ac:dyDescent="0.2">
      <c r="A323" s="252">
        <v>43783</v>
      </c>
      <c r="B323" s="3"/>
      <c r="C323" s="3"/>
      <c r="D323" s="135"/>
      <c r="E323" s="91">
        <v>2</v>
      </c>
      <c r="F323" s="3">
        <v>7</v>
      </c>
      <c r="G323" s="135"/>
      <c r="H323" s="61">
        <f t="shared" si="12"/>
        <v>51.769999999999996</v>
      </c>
      <c r="I323" s="17">
        <f t="shared" si="14"/>
        <v>0</v>
      </c>
      <c r="J323" s="111"/>
      <c r="K323" s="111"/>
      <c r="L323" s="114" t="s">
        <v>111</v>
      </c>
      <c r="M323" s="265">
        <v>43783</v>
      </c>
      <c r="N323" s="139"/>
      <c r="O323" s="137"/>
      <c r="P323" s="3"/>
      <c r="Q323" s="135"/>
      <c r="R323" s="3"/>
      <c r="S323" s="3"/>
      <c r="T323" s="136"/>
      <c r="U323" s="69">
        <f t="shared" si="13"/>
        <v>0</v>
      </c>
      <c r="V323" s="116"/>
      <c r="W323" s="118"/>
      <c r="X323" s="14"/>
      <c r="Y323" s="14"/>
      <c r="Z323" s="77"/>
      <c r="AA323" s="16"/>
      <c r="AB323" s="16"/>
      <c r="AC323" s="16"/>
      <c r="AD323" s="78"/>
    </row>
    <row r="324" spans="1:30" x14ac:dyDescent="0.2">
      <c r="A324" s="252">
        <v>43784</v>
      </c>
      <c r="B324" s="3"/>
      <c r="C324" s="3"/>
      <c r="D324" s="135"/>
      <c r="E324" s="280">
        <v>2</v>
      </c>
      <c r="F324" s="3">
        <v>8</v>
      </c>
      <c r="G324" s="135">
        <v>0.5</v>
      </c>
      <c r="H324" s="61">
        <f t="shared" si="12"/>
        <v>54.274999999999999</v>
      </c>
      <c r="I324" s="17">
        <f t="shared" si="14"/>
        <v>2.5050000000000026</v>
      </c>
      <c r="J324" s="111">
        <v>5</v>
      </c>
      <c r="K324" s="268">
        <v>24</v>
      </c>
      <c r="L324" s="114" t="s">
        <v>112</v>
      </c>
      <c r="M324" s="265">
        <v>43784</v>
      </c>
      <c r="N324" s="139"/>
      <c r="O324" s="137"/>
      <c r="P324" s="3"/>
      <c r="Q324" s="135"/>
      <c r="R324" s="3"/>
      <c r="S324" s="3"/>
      <c r="T324" s="136"/>
      <c r="U324" s="69">
        <f t="shared" si="13"/>
        <v>0</v>
      </c>
      <c r="V324" s="116"/>
      <c r="W324" s="118"/>
      <c r="X324" s="356">
        <v>10</v>
      </c>
      <c r="Y324" s="357">
        <v>0</v>
      </c>
      <c r="Z324" s="77"/>
      <c r="AA324" s="16"/>
      <c r="AB324" s="16"/>
      <c r="AC324" s="16"/>
      <c r="AD324" s="78"/>
    </row>
    <row r="325" spans="1:30" x14ac:dyDescent="0.2">
      <c r="A325" s="252">
        <v>43785</v>
      </c>
      <c r="B325" s="3"/>
      <c r="C325" s="3"/>
      <c r="D325" s="135"/>
      <c r="E325" s="91">
        <v>2</v>
      </c>
      <c r="F325" s="3">
        <v>8</v>
      </c>
      <c r="G325" s="135">
        <v>0.5</v>
      </c>
      <c r="H325" s="61">
        <f t="shared" si="12"/>
        <v>54.274999999999999</v>
      </c>
      <c r="I325" s="17">
        <f t="shared" si="14"/>
        <v>0</v>
      </c>
      <c r="J325" s="111"/>
      <c r="K325" s="111"/>
      <c r="L325" s="114" t="s">
        <v>111</v>
      </c>
      <c r="M325" s="265">
        <v>43785</v>
      </c>
      <c r="N325" s="139"/>
      <c r="O325" s="137"/>
      <c r="P325" s="3"/>
      <c r="Q325" s="135"/>
      <c r="R325" s="3"/>
      <c r="S325" s="3"/>
      <c r="T325" s="136"/>
      <c r="U325" s="69">
        <f t="shared" si="13"/>
        <v>0</v>
      </c>
      <c r="V325" s="116"/>
      <c r="W325" s="118"/>
      <c r="X325" s="14"/>
      <c r="Y325" s="14"/>
      <c r="Z325" s="77"/>
      <c r="AA325" s="16"/>
      <c r="AB325" s="16"/>
      <c r="AC325" s="16"/>
      <c r="AD325" s="78"/>
    </row>
    <row r="326" spans="1:30" x14ac:dyDescent="0.2">
      <c r="A326" s="252">
        <v>43786</v>
      </c>
      <c r="B326" s="3"/>
      <c r="C326" s="3"/>
      <c r="D326" s="135"/>
      <c r="E326" s="280">
        <v>2</v>
      </c>
      <c r="F326" s="3">
        <v>8</v>
      </c>
      <c r="G326" s="135">
        <v>0.5</v>
      </c>
      <c r="H326" s="61">
        <f t="shared" si="12"/>
        <v>54.274999999999999</v>
      </c>
      <c r="I326" s="17">
        <f t="shared" si="14"/>
        <v>0</v>
      </c>
      <c r="J326" s="111"/>
      <c r="K326" s="111"/>
      <c r="L326" s="114" t="s">
        <v>111</v>
      </c>
      <c r="M326" s="265">
        <v>43786</v>
      </c>
      <c r="N326" s="139"/>
      <c r="O326" s="137"/>
      <c r="P326" s="3"/>
      <c r="Q326" s="135"/>
      <c r="R326" s="3"/>
      <c r="S326" s="3"/>
      <c r="T326" s="136"/>
      <c r="U326" s="69">
        <f t="shared" si="13"/>
        <v>0</v>
      </c>
      <c r="V326" s="116"/>
      <c r="W326" s="118"/>
      <c r="X326" s="14"/>
      <c r="Y326" s="14"/>
      <c r="Z326" s="77"/>
      <c r="AA326" s="16"/>
      <c r="AB326" s="16"/>
      <c r="AC326" s="16"/>
      <c r="AD326" s="78"/>
    </row>
    <row r="327" spans="1:30" x14ac:dyDescent="0.2">
      <c r="A327" s="252">
        <v>43787</v>
      </c>
      <c r="B327" s="3"/>
      <c r="C327" s="3"/>
      <c r="D327" s="135"/>
      <c r="E327" s="91">
        <v>2</v>
      </c>
      <c r="F327" s="3">
        <v>8</v>
      </c>
      <c r="G327" s="135">
        <v>0.5</v>
      </c>
      <c r="H327" s="61">
        <f t="shared" si="12"/>
        <v>54.274999999999999</v>
      </c>
      <c r="I327" s="17">
        <f t="shared" si="14"/>
        <v>0</v>
      </c>
      <c r="J327" s="111"/>
      <c r="K327" s="111"/>
      <c r="L327" s="114" t="s">
        <v>111</v>
      </c>
      <c r="M327" s="265">
        <v>43787</v>
      </c>
      <c r="N327" s="139"/>
      <c r="O327" s="137"/>
      <c r="P327" s="3"/>
      <c r="Q327" s="135"/>
      <c r="R327" s="3"/>
      <c r="S327" s="3"/>
      <c r="T327" s="136"/>
      <c r="U327" s="69">
        <f t="shared" si="13"/>
        <v>0</v>
      </c>
      <c r="V327" s="116"/>
      <c r="W327" s="118"/>
      <c r="X327" s="14"/>
      <c r="Y327" s="14"/>
      <c r="Z327" s="77"/>
      <c r="AA327" s="16"/>
      <c r="AB327" s="16"/>
      <c r="AC327" s="16"/>
      <c r="AD327" s="78"/>
    </row>
    <row r="328" spans="1:30" x14ac:dyDescent="0.2">
      <c r="A328" s="252">
        <v>43788</v>
      </c>
      <c r="B328" s="3"/>
      <c r="C328" s="3"/>
      <c r="D328" s="135"/>
      <c r="E328" s="280">
        <v>2</v>
      </c>
      <c r="F328" s="3">
        <v>10</v>
      </c>
      <c r="G328" s="135">
        <v>0.5</v>
      </c>
      <c r="H328" s="61">
        <f t="shared" ref="H328:H371" si="15">((B328*12)+C328+D328)*1.67+((E328*12)+F328+G328)*1.67</f>
        <v>57.614999999999995</v>
      </c>
      <c r="I328" s="17">
        <f t="shared" si="14"/>
        <v>3.3399999999999963</v>
      </c>
      <c r="J328" s="111">
        <v>7</v>
      </c>
      <c r="K328" s="111">
        <v>24</v>
      </c>
      <c r="L328" s="114" t="s">
        <v>112</v>
      </c>
      <c r="M328" s="265">
        <v>43788</v>
      </c>
      <c r="N328" s="139"/>
      <c r="O328" s="137"/>
      <c r="P328" s="3"/>
      <c r="Q328" s="135"/>
      <c r="R328" s="3"/>
      <c r="S328" s="3"/>
      <c r="T328" s="136"/>
      <c r="U328" s="69">
        <f t="shared" ref="U328:U371" si="16">((O328*12)+P328+Q328)*1.67-((R328*12)+S328+T328)*1.67</f>
        <v>0</v>
      </c>
      <c r="V328" s="116"/>
      <c r="W328" s="118"/>
      <c r="X328" s="14">
        <v>10</v>
      </c>
      <c r="Y328" s="14">
        <v>0</v>
      </c>
      <c r="Z328" s="77"/>
      <c r="AA328" s="16"/>
      <c r="AB328" s="16"/>
      <c r="AC328" s="16"/>
      <c r="AD328" s="78"/>
    </row>
    <row r="329" spans="1:30" x14ac:dyDescent="0.2">
      <c r="A329" s="252">
        <v>43789</v>
      </c>
      <c r="B329" s="3"/>
      <c r="C329" s="3"/>
      <c r="D329" s="135"/>
      <c r="E329" s="91">
        <v>2</v>
      </c>
      <c r="F329" s="3">
        <v>10</v>
      </c>
      <c r="G329" s="135">
        <v>0.5</v>
      </c>
      <c r="H329" s="61">
        <f t="shared" si="15"/>
        <v>57.614999999999995</v>
      </c>
      <c r="I329" s="17">
        <f t="shared" si="14"/>
        <v>0</v>
      </c>
      <c r="J329" s="111"/>
      <c r="K329" s="111"/>
      <c r="L329" s="114" t="s">
        <v>111</v>
      </c>
      <c r="M329" s="265">
        <v>43789</v>
      </c>
      <c r="N329" s="139"/>
      <c r="O329" s="137"/>
      <c r="P329" s="3"/>
      <c r="Q329" s="135"/>
      <c r="R329" s="3"/>
      <c r="S329" s="3"/>
      <c r="T329" s="136"/>
      <c r="U329" s="69">
        <f t="shared" si="16"/>
        <v>0</v>
      </c>
      <c r="V329" s="116"/>
      <c r="W329" s="118"/>
      <c r="X329" s="14"/>
      <c r="Y329" s="14"/>
      <c r="Z329" s="77"/>
      <c r="AA329" s="16"/>
      <c r="AB329" s="16"/>
      <c r="AC329" s="16"/>
      <c r="AD329" s="78"/>
    </row>
    <row r="330" spans="1:30" x14ac:dyDescent="0.2">
      <c r="A330" s="252">
        <v>43790</v>
      </c>
      <c r="B330" s="3"/>
      <c r="C330" s="3"/>
      <c r="D330" s="135"/>
      <c r="E330" s="280">
        <v>2</v>
      </c>
      <c r="F330" s="3">
        <v>10</v>
      </c>
      <c r="G330" s="135">
        <v>0.5</v>
      </c>
      <c r="H330" s="61">
        <f t="shared" si="15"/>
        <v>57.614999999999995</v>
      </c>
      <c r="I330" s="17">
        <f t="shared" si="14"/>
        <v>0</v>
      </c>
      <c r="J330" s="111"/>
      <c r="K330" s="111"/>
      <c r="L330" s="114" t="s">
        <v>111</v>
      </c>
      <c r="M330" s="265">
        <v>43790</v>
      </c>
      <c r="N330" s="139"/>
      <c r="O330" s="137"/>
      <c r="P330" s="3"/>
      <c r="Q330" s="135"/>
      <c r="R330" s="3"/>
      <c r="S330" s="3"/>
      <c r="T330" s="136"/>
      <c r="U330" s="69">
        <f t="shared" si="16"/>
        <v>0</v>
      </c>
      <c r="V330" s="116"/>
      <c r="W330" s="118"/>
      <c r="X330" s="14"/>
      <c r="Y330" s="14"/>
      <c r="Z330" s="77"/>
      <c r="AA330" s="16"/>
      <c r="AB330" s="16"/>
      <c r="AC330" s="16"/>
      <c r="AD330" s="78"/>
    </row>
    <row r="331" spans="1:30" x14ac:dyDescent="0.2">
      <c r="A331" s="252">
        <v>43791</v>
      </c>
      <c r="B331" s="3"/>
      <c r="C331" s="3"/>
      <c r="D331" s="135"/>
      <c r="E331" s="91">
        <v>3</v>
      </c>
      <c r="F331" s="3">
        <v>0</v>
      </c>
      <c r="G331" s="135"/>
      <c r="H331" s="61">
        <f t="shared" si="15"/>
        <v>60.12</v>
      </c>
      <c r="I331" s="17">
        <f t="shared" si="14"/>
        <v>2.5050000000000026</v>
      </c>
      <c r="J331" s="111">
        <v>5</v>
      </c>
      <c r="K331" s="268">
        <v>24</v>
      </c>
      <c r="L331" s="114" t="s">
        <v>112</v>
      </c>
      <c r="M331" s="265">
        <v>43791</v>
      </c>
      <c r="N331" s="139"/>
      <c r="O331" s="137"/>
      <c r="P331" s="3"/>
      <c r="Q331" s="135"/>
      <c r="R331" s="3"/>
      <c r="S331" s="3"/>
      <c r="T331" s="136"/>
      <c r="U331" s="69">
        <f t="shared" si="16"/>
        <v>0</v>
      </c>
      <c r="V331" s="116"/>
      <c r="W331" s="118"/>
      <c r="X331" s="356">
        <v>10</v>
      </c>
      <c r="Y331" s="357">
        <v>0</v>
      </c>
      <c r="Z331" s="77"/>
      <c r="AA331" s="16"/>
      <c r="AB331" s="16"/>
      <c r="AC331" s="16"/>
      <c r="AD331" s="78"/>
    </row>
    <row r="332" spans="1:30" x14ac:dyDescent="0.2">
      <c r="A332" s="252">
        <v>43792</v>
      </c>
      <c r="B332" s="3"/>
      <c r="C332" s="3"/>
      <c r="D332" s="135"/>
      <c r="E332" s="280">
        <v>3</v>
      </c>
      <c r="F332" s="3">
        <v>0</v>
      </c>
      <c r="G332" s="135"/>
      <c r="H332" s="61">
        <f t="shared" si="15"/>
        <v>60.12</v>
      </c>
      <c r="I332" s="17">
        <f t="shared" si="14"/>
        <v>0</v>
      </c>
      <c r="J332" s="111"/>
      <c r="K332" s="111"/>
      <c r="L332" s="114" t="s">
        <v>111</v>
      </c>
      <c r="M332" s="265">
        <v>43792</v>
      </c>
      <c r="N332" s="139"/>
      <c r="O332" s="137"/>
      <c r="P332" s="3"/>
      <c r="Q332" s="135"/>
      <c r="R332" s="3"/>
      <c r="S332" s="3"/>
      <c r="T332" s="136"/>
      <c r="U332" s="69">
        <f t="shared" si="16"/>
        <v>0</v>
      </c>
      <c r="V332" s="116"/>
      <c r="W332" s="118"/>
      <c r="X332" s="14"/>
      <c r="Y332" s="14"/>
      <c r="Z332" s="77"/>
      <c r="AA332" s="16"/>
      <c r="AB332" s="16"/>
      <c r="AC332" s="16"/>
      <c r="AD332" s="78"/>
    </row>
    <row r="333" spans="1:30" x14ac:dyDescent="0.2">
      <c r="A333" s="252">
        <v>43793</v>
      </c>
      <c r="B333" s="3"/>
      <c r="C333" s="3"/>
      <c r="D333" s="135"/>
      <c r="E333" s="91">
        <v>3</v>
      </c>
      <c r="F333" s="3">
        <v>0</v>
      </c>
      <c r="G333" s="135"/>
      <c r="H333" s="61">
        <f t="shared" si="15"/>
        <v>60.12</v>
      </c>
      <c r="I333" s="17">
        <f t="shared" si="14"/>
        <v>0</v>
      </c>
      <c r="J333" s="111"/>
      <c r="K333" s="111"/>
      <c r="L333" s="114" t="s">
        <v>111</v>
      </c>
      <c r="M333" s="265">
        <v>43793</v>
      </c>
      <c r="N333" s="139"/>
      <c r="O333" s="137"/>
      <c r="P333" s="3"/>
      <c r="Q333" s="135"/>
      <c r="R333" s="3"/>
      <c r="S333" s="3"/>
      <c r="T333" s="136"/>
      <c r="U333" s="69">
        <f t="shared" si="16"/>
        <v>0</v>
      </c>
      <c r="V333" s="116"/>
      <c r="W333" s="118"/>
      <c r="X333" s="14"/>
      <c r="Y333" s="14"/>
      <c r="Z333" s="77"/>
      <c r="AA333" s="16"/>
      <c r="AB333" s="16"/>
      <c r="AC333" s="16"/>
      <c r="AD333" s="78"/>
    </row>
    <row r="334" spans="1:30" x14ac:dyDescent="0.2">
      <c r="A334" s="252">
        <v>43794</v>
      </c>
      <c r="B334" s="3"/>
      <c r="C334" s="3"/>
      <c r="D334" s="135"/>
      <c r="E334" s="280">
        <v>3</v>
      </c>
      <c r="F334" s="3">
        <v>0</v>
      </c>
      <c r="G334" s="135"/>
      <c r="H334" s="61">
        <f t="shared" si="15"/>
        <v>60.12</v>
      </c>
      <c r="I334" s="17">
        <f t="shared" si="14"/>
        <v>0</v>
      </c>
      <c r="J334" s="111"/>
      <c r="K334" s="111"/>
      <c r="L334" s="114" t="s">
        <v>111</v>
      </c>
      <c r="M334" s="265">
        <v>43794</v>
      </c>
      <c r="N334" s="139"/>
      <c r="O334" s="137"/>
      <c r="P334" s="3"/>
      <c r="Q334" s="135"/>
      <c r="R334" s="3"/>
      <c r="S334" s="3"/>
      <c r="T334" s="136"/>
      <c r="U334" s="69">
        <f t="shared" si="16"/>
        <v>0</v>
      </c>
      <c r="V334" s="116"/>
      <c r="W334" s="118"/>
      <c r="X334" s="14"/>
      <c r="Y334" s="14"/>
      <c r="Z334" s="77"/>
      <c r="AA334" s="16"/>
      <c r="AB334" s="16"/>
      <c r="AC334" s="16"/>
      <c r="AD334" s="78"/>
    </row>
    <row r="335" spans="1:30" x14ac:dyDescent="0.2">
      <c r="A335" s="252">
        <v>43795</v>
      </c>
      <c r="B335" s="3"/>
      <c r="C335" s="3"/>
      <c r="D335" s="135"/>
      <c r="E335" s="91">
        <v>3</v>
      </c>
      <c r="F335" s="3">
        <v>2</v>
      </c>
      <c r="G335" s="135"/>
      <c r="H335" s="61">
        <f t="shared" si="15"/>
        <v>63.459999999999994</v>
      </c>
      <c r="I335" s="17">
        <f t="shared" si="14"/>
        <v>3.3399999999999963</v>
      </c>
      <c r="J335" s="111">
        <v>7</v>
      </c>
      <c r="K335" s="111">
        <v>24</v>
      </c>
      <c r="L335" s="114" t="s">
        <v>112</v>
      </c>
      <c r="M335" s="265">
        <v>43795</v>
      </c>
      <c r="N335" s="139"/>
      <c r="O335" s="137"/>
      <c r="P335" s="3"/>
      <c r="Q335" s="135"/>
      <c r="R335" s="3"/>
      <c r="S335" s="3"/>
      <c r="T335" s="136"/>
      <c r="U335" s="69">
        <f t="shared" si="16"/>
        <v>0</v>
      </c>
      <c r="V335" s="116"/>
      <c r="W335" s="118"/>
      <c r="X335" s="14">
        <v>10</v>
      </c>
      <c r="Y335" s="14">
        <v>0</v>
      </c>
      <c r="Z335" s="77"/>
      <c r="AA335" s="16"/>
      <c r="AB335" s="16"/>
      <c r="AC335" s="16"/>
      <c r="AD335" s="78"/>
    </row>
    <row r="336" spans="1:30" x14ac:dyDescent="0.2">
      <c r="A336" s="252">
        <v>43796</v>
      </c>
      <c r="B336" s="3"/>
      <c r="C336" s="3"/>
      <c r="D336" s="135"/>
      <c r="E336" s="280">
        <v>3</v>
      </c>
      <c r="F336" s="3">
        <v>2</v>
      </c>
      <c r="G336" s="135"/>
      <c r="H336" s="61">
        <f t="shared" si="15"/>
        <v>63.459999999999994</v>
      </c>
      <c r="I336" s="17">
        <f>H336-H335+U335</f>
        <v>0</v>
      </c>
      <c r="J336" s="111"/>
      <c r="K336" s="111"/>
      <c r="L336" s="114" t="s">
        <v>111</v>
      </c>
      <c r="M336" s="265">
        <v>43796</v>
      </c>
      <c r="N336" s="139"/>
      <c r="O336" s="137"/>
      <c r="P336" s="3"/>
      <c r="Q336" s="135"/>
      <c r="R336" s="3"/>
      <c r="S336" s="3"/>
      <c r="T336" s="136"/>
      <c r="U336" s="69">
        <f t="shared" si="16"/>
        <v>0</v>
      </c>
      <c r="V336" s="116"/>
      <c r="W336" s="118"/>
      <c r="X336" s="14"/>
      <c r="Y336" s="14"/>
      <c r="Z336" s="77"/>
      <c r="AA336" s="16"/>
      <c r="AB336" s="16"/>
      <c r="AC336" s="16"/>
      <c r="AD336" s="78"/>
    </row>
    <row r="337" spans="1:30" x14ac:dyDescent="0.2">
      <c r="A337" s="252">
        <v>43797</v>
      </c>
      <c r="B337" s="3"/>
      <c r="C337" s="3"/>
      <c r="D337" s="135"/>
      <c r="E337" s="91">
        <v>3</v>
      </c>
      <c r="F337" s="3">
        <v>2</v>
      </c>
      <c r="G337" s="135"/>
      <c r="H337" s="61">
        <f t="shared" si="15"/>
        <v>63.459999999999994</v>
      </c>
      <c r="I337" s="17">
        <f>H337-H336+U336</f>
        <v>0</v>
      </c>
      <c r="J337" s="111"/>
      <c r="K337" s="111"/>
      <c r="L337" s="114" t="s">
        <v>111</v>
      </c>
      <c r="M337" s="265">
        <v>43797</v>
      </c>
      <c r="N337" s="139"/>
      <c r="O337" s="137"/>
      <c r="P337" s="3"/>
      <c r="Q337" s="135"/>
      <c r="R337" s="3"/>
      <c r="S337" s="3"/>
      <c r="T337" s="136"/>
      <c r="U337" s="69">
        <f t="shared" si="16"/>
        <v>0</v>
      </c>
      <c r="V337" s="116"/>
      <c r="W337" s="118"/>
      <c r="X337" s="14"/>
      <c r="Y337" s="14"/>
      <c r="Z337" s="77"/>
      <c r="AA337" s="16"/>
      <c r="AB337" s="16"/>
      <c r="AC337" s="16"/>
      <c r="AD337" s="78"/>
    </row>
    <row r="338" spans="1:30" x14ac:dyDescent="0.2">
      <c r="A338" s="252">
        <v>43798</v>
      </c>
      <c r="B338" s="3"/>
      <c r="C338" s="3"/>
      <c r="D338" s="135"/>
      <c r="E338" s="280">
        <v>3</v>
      </c>
      <c r="F338" s="3">
        <v>3</v>
      </c>
      <c r="G338" s="135">
        <v>0.5</v>
      </c>
      <c r="H338" s="61">
        <f t="shared" si="15"/>
        <v>65.965000000000003</v>
      </c>
      <c r="I338" s="17">
        <f>H338-H337+U337</f>
        <v>2.5050000000000097</v>
      </c>
      <c r="J338" s="111">
        <v>5</v>
      </c>
      <c r="K338" s="268">
        <v>24</v>
      </c>
      <c r="L338" s="114" t="s">
        <v>112</v>
      </c>
      <c r="M338" s="265">
        <v>43798</v>
      </c>
      <c r="N338" s="139"/>
      <c r="O338" s="137"/>
      <c r="P338" s="3"/>
      <c r="Q338" s="135"/>
      <c r="R338" s="3"/>
      <c r="S338" s="3"/>
      <c r="T338" s="136"/>
      <c r="U338" s="69">
        <f t="shared" si="16"/>
        <v>0</v>
      </c>
      <c r="V338" s="116"/>
      <c r="W338" s="118"/>
      <c r="X338" s="356">
        <v>10</v>
      </c>
      <c r="Y338" s="357">
        <v>0</v>
      </c>
      <c r="Z338" s="77"/>
      <c r="AA338" s="16"/>
      <c r="AB338" s="16"/>
      <c r="AC338" s="16"/>
      <c r="AD338" s="78"/>
    </row>
    <row r="339" spans="1:30" x14ac:dyDescent="0.2">
      <c r="A339" s="252">
        <v>43799</v>
      </c>
      <c r="B339" s="3"/>
      <c r="C339" s="3"/>
      <c r="D339" s="135"/>
      <c r="E339" s="91">
        <v>3</v>
      </c>
      <c r="F339" s="3">
        <v>3</v>
      </c>
      <c r="G339" s="135">
        <v>0.5</v>
      </c>
      <c r="H339" s="127">
        <f t="shared" si="15"/>
        <v>65.965000000000003</v>
      </c>
      <c r="I339" s="17">
        <f>H339-H338+U338</f>
        <v>0</v>
      </c>
      <c r="J339" s="111"/>
      <c r="K339" s="111"/>
      <c r="L339" s="114" t="s">
        <v>111</v>
      </c>
      <c r="M339" s="265">
        <v>43799</v>
      </c>
      <c r="N339" s="139"/>
      <c r="O339" s="137"/>
      <c r="P339" s="3"/>
      <c r="Q339" s="135"/>
      <c r="R339" s="3"/>
      <c r="S339" s="3"/>
      <c r="T339" s="136"/>
      <c r="U339" s="69">
        <f t="shared" si="16"/>
        <v>0</v>
      </c>
      <c r="V339" s="116"/>
      <c r="W339" s="118"/>
      <c r="X339" s="14"/>
      <c r="Y339" s="14"/>
      <c r="Z339" s="77"/>
      <c r="AA339" s="16"/>
      <c r="AB339" s="16"/>
      <c r="AC339" s="16"/>
      <c r="AD339" s="78"/>
    </row>
    <row r="340" spans="1:30" x14ac:dyDescent="0.2">
      <c r="A340" s="252">
        <v>43800</v>
      </c>
      <c r="B340" s="280"/>
      <c r="C340" s="280"/>
      <c r="D340" s="281"/>
      <c r="E340" s="280">
        <v>3</v>
      </c>
      <c r="F340" s="280">
        <v>3</v>
      </c>
      <c r="G340" s="285">
        <v>0.5</v>
      </c>
      <c r="H340" s="291">
        <f t="shared" si="15"/>
        <v>65.965000000000003</v>
      </c>
      <c r="I340" s="338">
        <f t="shared" ref="I340:I349" si="17">H340-H339+U339</f>
        <v>0</v>
      </c>
      <c r="J340" s="268"/>
      <c r="K340" s="111"/>
      <c r="L340" s="114" t="s">
        <v>111</v>
      </c>
      <c r="M340" s="265">
        <v>43800</v>
      </c>
      <c r="N340" s="283"/>
      <c r="O340" s="284"/>
      <c r="P340" s="280"/>
      <c r="Q340" s="281"/>
      <c r="R340" s="280"/>
      <c r="S340" s="280"/>
      <c r="T340" s="285"/>
      <c r="U340" s="286">
        <f t="shared" si="16"/>
        <v>0</v>
      </c>
      <c r="V340" s="287"/>
      <c r="W340" s="119"/>
      <c r="X340" s="14"/>
      <c r="Y340" s="14"/>
      <c r="Z340" s="289"/>
      <c r="AA340" s="216"/>
      <c r="AB340" s="216"/>
      <c r="AC340" s="216"/>
      <c r="AD340" s="290"/>
    </row>
    <row r="341" spans="1:30" x14ac:dyDescent="0.2">
      <c r="A341" s="252">
        <v>43801</v>
      </c>
      <c r="B341" s="91"/>
      <c r="C341" s="91"/>
      <c r="D341" s="270"/>
      <c r="E341" s="91"/>
      <c r="F341" s="91"/>
      <c r="G341" s="270"/>
      <c r="H341" s="60">
        <f t="shared" si="15"/>
        <v>0</v>
      </c>
      <c r="I341" s="27">
        <f t="shared" si="17"/>
        <v>-65.965000000000003</v>
      </c>
      <c r="J341" s="245"/>
      <c r="K341" s="245"/>
      <c r="L341" s="272"/>
      <c r="M341" s="265">
        <v>43801</v>
      </c>
      <c r="N341" s="273"/>
      <c r="O341" s="274"/>
      <c r="P341" s="91"/>
      <c r="Q341" s="270"/>
      <c r="R341" s="91"/>
      <c r="S341" s="91"/>
      <c r="T341" s="271"/>
      <c r="U341" s="210">
        <f t="shared" si="16"/>
        <v>0</v>
      </c>
      <c r="V341" s="275"/>
      <c r="W341" s="276"/>
      <c r="X341" s="205"/>
      <c r="Y341" s="205"/>
      <c r="Z341" s="277"/>
      <c r="AA341" s="278"/>
      <c r="AB341" s="278"/>
      <c r="AC341" s="278"/>
      <c r="AD341" s="279"/>
    </row>
    <row r="342" spans="1:30" x14ac:dyDescent="0.2">
      <c r="A342" s="252">
        <v>43802</v>
      </c>
      <c r="B342" s="3"/>
      <c r="C342" s="3"/>
      <c r="D342" s="135"/>
      <c r="E342" s="3"/>
      <c r="F342" s="3"/>
      <c r="G342" s="135"/>
      <c r="H342" s="61">
        <f t="shared" si="15"/>
        <v>0</v>
      </c>
      <c r="I342" s="17">
        <f t="shared" si="17"/>
        <v>0</v>
      </c>
      <c r="J342" s="111"/>
      <c r="K342" s="111"/>
      <c r="L342" s="114"/>
      <c r="M342" s="265">
        <v>43802</v>
      </c>
      <c r="N342" s="139"/>
      <c r="O342" s="137"/>
      <c r="P342" s="3"/>
      <c r="Q342" s="135"/>
      <c r="R342" s="3"/>
      <c r="S342" s="3"/>
      <c r="T342" s="136"/>
      <c r="U342" s="69">
        <f t="shared" si="16"/>
        <v>0</v>
      </c>
      <c r="V342" s="116"/>
      <c r="W342" s="118"/>
      <c r="X342" s="14"/>
      <c r="Y342" s="14"/>
      <c r="Z342" s="77"/>
      <c r="AA342" s="16"/>
      <c r="AB342" s="16"/>
      <c r="AC342" s="16"/>
      <c r="AD342" s="78"/>
    </row>
    <row r="343" spans="1:30" x14ac:dyDescent="0.2">
      <c r="A343" s="252">
        <v>43803</v>
      </c>
      <c r="B343" s="3"/>
      <c r="C343" s="3"/>
      <c r="D343" s="135"/>
      <c r="E343" s="3"/>
      <c r="F343" s="3"/>
      <c r="G343" s="135"/>
      <c r="H343" s="61">
        <f t="shared" si="15"/>
        <v>0</v>
      </c>
      <c r="I343" s="17">
        <f t="shared" si="17"/>
        <v>0</v>
      </c>
      <c r="J343" s="111"/>
      <c r="K343" s="111"/>
      <c r="L343" s="114"/>
      <c r="M343" s="265">
        <v>43803</v>
      </c>
      <c r="N343" s="139"/>
      <c r="O343" s="137"/>
      <c r="P343" s="3"/>
      <c r="Q343" s="135"/>
      <c r="R343" s="3"/>
      <c r="S343" s="3"/>
      <c r="T343" s="136"/>
      <c r="U343" s="69">
        <f t="shared" si="16"/>
        <v>0</v>
      </c>
      <c r="V343" s="116"/>
      <c r="W343" s="118"/>
      <c r="X343" s="14"/>
      <c r="Y343" s="14"/>
      <c r="Z343" s="77"/>
      <c r="AA343" s="16"/>
      <c r="AB343" s="16"/>
      <c r="AC343" s="16"/>
      <c r="AD343" s="78"/>
    </row>
    <row r="344" spans="1:30" x14ac:dyDescent="0.2">
      <c r="A344" s="252">
        <v>43804</v>
      </c>
      <c r="B344" s="3"/>
      <c r="C344" s="3"/>
      <c r="D344" s="135"/>
      <c r="E344" s="3"/>
      <c r="F344" s="3"/>
      <c r="G344" s="135"/>
      <c r="H344" s="61">
        <f t="shared" si="15"/>
        <v>0</v>
      </c>
      <c r="I344" s="17">
        <f t="shared" si="17"/>
        <v>0</v>
      </c>
      <c r="J344" s="111"/>
      <c r="K344" s="111"/>
      <c r="L344" s="114"/>
      <c r="M344" s="265">
        <v>43804</v>
      </c>
      <c r="N344" s="139"/>
      <c r="O344" s="137"/>
      <c r="P344" s="3"/>
      <c r="Q344" s="135"/>
      <c r="R344" s="3"/>
      <c r="S344" s="3"/>
      <c r="T344" s="136"/>
      <c r="U344" s="69">
        <f t="shared" si="16"/>
        <v>0</v>
      </c>
      <c r="V344" s="116"/>
      <c r="W344" s="118"/>
      <c r="X344" s="14"/>
      <c r="Y344" s="14"/>
      <c r="Z344" s="77"/>
      <c r="AA344" s="16"/>
      <c r="AB344" s="16"/>
      <c r="AC344" s="16"/>
      <c r="AD344" s="78"/>
    </row>
    <row r="345" spans="1:30" x14ac:dyDescent="0.2">
      <c r="A345" s="252">
        <v>43805</v>
      </c>
      <c r="B345" s="3"/>
      <c r="C345" s="3"/>
      <c r="D345" s="135"/>
      <c r="E345" s="3"/>
      <c r="F345" s="3"/>
      <c r="G345" s="135"/>
      <c r="H345" s="61">
        <f t="shared" si="15"/>
        <v>0</v>
      </c>
      <c r="I345" s="17">
        <f t="shared" si="17"/>
        <v>0</v>
      </c>
      <c r="J345" s="111"/>
      <c r="K345" s="111"/>
      <c r="L345" s="114"/>
      <c r="M345" s="265">
        <v>43805</v>
      </c>
      <c r="N345" s="139"/>
      <c r="O345" s="137"/>
      <c r="P345" s="3"/>
      <c r="Q345" s="135"/>
      <c r="R345" s="3"/>
      <c r="S345" s="3"/>
      <c r="T345" s="136"/>
      <c r="U345" s="69">
        <f t="shared" si="16"/>
        <v>0</v>
      </c>
      <c r="V345" s="116"/>
      <c r="W345" s="118"/>
      <c r="X345" s="14"/>
      <c r="Y345" s="14"/>
      <c r="Z345" s="77"/>
      <c r="AA345" s="16"/>
      <c r="AB345" s="16"/>
      <c r="AC345" s="16"/>
      <c r="AD345" s="78"/>
    </row>
    <row r="346" spans="1:30" x14ac:dyDescent="0.2">
      <c r="A346" s="252">
        <v>43806</v>
      </c>
      <c r="B346" s="3"/>
      <c r="C346" s="3"/>
      <c r="D346" s="135"/>
      <c r="E346" s="3"/>
      <c r="F346" s="3"/>
      <c r="G346" s="135"/>
      <c r="H346" s="61">
        <f t="shared" si="15"/>
        <v>0</v>
      </c>
      <c r="I346" s="17">
        <f t="shared" si="17"/>
        <v>0</v>
      </c>
      <c r="J346" s="111"/>
      <c r="K346" s="111"/>
      <c r="L346" s="114"/>
      <c r="M346" s="265">
        <v>43806</v>
      </c>
      <c r="N346" s="139"/>
      <c r="O346" s="137"/>
      <c r="P346" s="3"/>
      <c r="Q346" s="135"/>
      <c r="R346" s="3"/>
      <c r="S346" s="3"/>
      <c r="T346" s="136"/>
      <c r="U346" s="69">
        <f t="shared" si="16"/>
        <v>0</v>
      </c>
      <c r="V346" s="116"/>
      <c r="W346" s="118"/>
      <c r="X346" s="14"/>
      <c r="Y346" s="14"/>
      <c r="Z346" s="77"/>
      <c r="AA346" s="16"/>
      <c r="AB346" s="16"/>
      <c r="AC346" s="16"/>
      <c r="AD346" s="78"/>
    </row>
    <row r="347" spans="1:30" x14ac:dyDescent="0.2">
      <c r="A347" s="252">
        <v>43807</v>
      </c>
      <c r="B347" s="3"/>
      <c r="C347" s="3"/>
      <c r="D347" s="135"/>
      <c r="E347" s="3"/>
      <c r="F347" s="3"/>
      <c r="G347" s="135"/>
      <c r="H347" s="61">
        <f t="shared" si="15"/>
        <v>0</v>
      </c>
      <c r="I347" s="17">
        <f t="shared" si="17"/>
        <v>0</v>
      </c>
      <c r="J347" s="111"/>
      <c r="K347" s="111"/>
      <c r="L347" s="114"/>
      <c r="M347" s="265">
        <v>43807</v>
      </c>
      <c r="N347" s="139"/>
      <c r="O347" s="137"/>
      <c r="P347" s="3"/>
      <c r="Q347" s="135"/>
      <c r="R347" s="3"/>
      <c r="S347" s="3"/>
      <c r="T347" s="136"/>
      <c r="U347" s="69">
        <f t="shared" si="16"/>
        <v>0</v>
      </c>
      <c r="V347" s="116"/>
      <c r="W347" s="118"/>
      <c r="X347" s="14"/>
      <c r="Y347" s="14"/>
      <c r="Z347" s="77"/>
      <c r="AA347" s="16"/>
      <c r="AB347" s="16"/>
      <c r="AC347" s="16"/>
      <c r="AD347" s="78"/>
    </row>
    <row r="348" spans="1:30" x14ac:dyDescent="0.2">
      <c r="A348" s="252">
        <v>43808</v>
      </c>
      <c r="B348" s="3"/>
      <c r="C348" s="3"/>
      <c r="D348" s="135"/>
      <c r="E348" s="3"/>
      <c r="F348" s="3"/>
      <c r="G348" s="135"/>
      <c r="H348" s="61">
        <f t="shared" si="15"/>
        <v>0</v>
      </c>
      <c r="I348" s="17">
        <f t="shared" si="17"/>
        <v>0</v>
      </c>
      <c r="J348" s="111"/>
      <c r="K348" s="111"/>
      <c r="L348" s="114"/>
      <c r="M348" s="265">
        <v>43808</v>
      </c>
      <c r="N348" s="139"/>
      <c r="O348" s="137"/>
      <c r="P348" s="3"/>
      <c r="Q348" s="135"/>
      <c r="R348" s="3"/>
      <c r="S348" s="3"/>
      <c r="T348" s="136"/>
      <c r="U348" s="69">
        <f t="shared" si="16"/>
        <v>0</v>
      </c>
      <c r="V348" s="116"/>
      <c r="W348" s="118"/>
      <c r="X348" s="14"/>
      <c r="Y348" s="14"/>
      <c r="Z348" s="77"/>
      <c r="AA348" s="16"/>
      <c r="AB348" s="16"/>
      <c r="AC348" s="16"/>
      <c r="AD348" s="78"/>
    </row>
    <row r="349" spans="1:30" x14ac:dyDescent="0.2">
      <c r="A349" s="252">
        <v>43809</v>
      </c>
      <c r="B349" s="3"/>
      <c r="C349" s="3"/>
      <c r="D349" s="135"/>
      <c r="E349" s="3"/>
      <c r="F349" s="3"/>
      <c r="G349" s="135"/>
      <c r="H349" s="61">
        <f t="shared" si="15"/>
        <v>0</v>
      </c>
      <c r="I349" s="17">
        <f t="shared" si="17"/>
        <v>0</v>
      </c>
      <c r="J349" s="111"/>
      <c r="K349" s="111"/>
      <c r="L349" s="114"/>
      <c r="M349" s="265">
        <v>43809</v>
      </c>
      <c r="N349" s="139"/>
      <c r="O349" s="137"/>
      <c r="P349" s="3"/>
      <c r="Q349" s="135"/>
      <c r="R349" s="3"/>
      <c r="S349" s="3"/>
      <c r="T349" s="136"/>
      <c r="U349" s="69">
        <f t="shared" si="16"/>
        <v>0</v>
      </c>
      <c r="V349" s="116"/>
      <c r="W349" s="118"/>
      <c r="X349" s="14"/>
      <c r="Y349" s="14"/>
      <c r="Z349" s="77"/>
      <c r="AA349" s="16"/>
      <c r="AB349" s="16"/>
      <c r="AC349" s="16"/>
      <c r="AD349" s="78"/>
    </row>
    <row r="350" spans="1:30" x14ac:dyDescent="0.2">
      <c r="A350" s="252">
        <v>43810</v>
      </c>
      <c r="B350" s="3"/>
      <c r="C350" s="3"/>
      <c r="D350" s="135"/>
      <c r="E350" s="3"/>
      <c r="F350" s="3"/>
      <c r="G350" s="135"/>
      <c r="H350" s="61">
        <f t="shared" si="15"/>
        <v>0</v>
      </c>
      <c r="I350" s="17">
        <f>H350-H349+U349</f>
        <v>0</v>
      </c>
      <c r="J350" s="111"/>
      <c r="K350" s="111"/>
      <c r="L350" s="114"/>
      <c r="M350" s="265">
        <v>43810</v>
      </c>
      <c r="N350" s="139"/>
      <c r="O350" s="137"/>
      <c r="P350" s="3"/>
      <c r="Q350" s="135"/>
      <c r="R350" s="3"/>
      <c r="S350" s="3"/>
      <c r="T350" s="136"/>
      <c r="U350" s="69">
        <f t="shared" si="16"/>
        <v>0</v>
      </c>
      <c r="V350" s="116"/>
      <c r="W350" s="118"/>
      <c r="X350" s="14"/>
      <c r="Y350" s="14"/>
      <c r="Z350" s="77"/>
      <c r="AA350" s="16"/>
      <c r="AB350" s="16"/>
      <c r="AC350" s="16"/>
      <c r="AD350" s="78"/>
    </row>
    <row r="351" spans="1:30" x14ac:dyDescent="0.2">
      <c r="A351" s="252">
        <v>43811</v>
      </c>
      <c r="B351" s="3"/>
      <c r="C351" s="3"/>
      <c r="D351" s="135"/>
      <c r="E351" s="3"/>
      <c r="F351" s="3"/>
      <c r="G351" s="135"/>
      <c r="H351" s="61">
        <f t="shared" si="15"/>
        <v>0</v>
      </c>
      <c r="I351" s="17">
        <f>H351-H350+U350</f>
        <v>0</v>
      </c>
      <c r="J351" s="111"/>
      <c r="K351" s="111"/>
      <c r="L351" s="114"/>
      <c r="M351" s="265">
        <v>43811</v>
      </c>
      <c r="N351" s="139"/>
      <c r="O351" s="137"/>
      <c r="P351" s="3"/>
      <c r="Q351" s="135"/>
      <c r="R351" s="3"/>
      <c r="S351" s="3"/>
      <c r="T351" s="136"/>
      <c r="U351" s="69">
        <f t="shared" si="16"/>
        <v>0</v>
      </c>
      <c r="V351" s="116"/>
      <c r="W351" s="118"/>
      <c r="X351" s="14"/>
      <c r="Y351" s="14"/>
      <c r="Z351" s="77"/>
      <c r="AA351" s="16"/>
      <c r="AB351" s="16"/>
      <c r="AC351" s="16"/>
      <c r="AD351" s="78"/>
    </row>
    <row r="352" spans="1:30" x14ac:dyDescent="0.2">
      <c r="A352" s="252">
        <v>43812</v>
      </c>
      <c r="B352" s="3"/>
      <c r="C352" s="3"/>
      <c r="D352" s="135"/>
      <c r="E352" s="3"/>
      <c r="F352" s="3"/>
      <c r="G352" s="135"/>
      <c r="H352" s="61">
        <f t="shared" si="15"/>
        <v>0</v>
      </c>
      <c r="I352" s="17">
        <f>H352-H351+U351</f>
        <v>0</v>
      </c>
      <c r="J352" s="111"/>
      <c r="K352" s="111"/>
      <c r="L352" s="114"/>
      <c r="M352" s="265">
        <v>43812</v>
      </c>
      <c r="N352" s="139"/>
      <c r="O352" s="137"/>
      <c r="P352" s="3"/>
      <c r="Q352" s="135"/>
      <c r="R352" s="3"/>
      <c r="S352" s="3"/>
      <c r="T352" s="136"/>
      <c r="U352" s="69">
        <f t="shared" si="16"/>
        <v>0</v>
      </c>
      <c r="V352" s="116"/>
      <c r="W352" s="118"/>
      <c r="X352" s="14"/>
      <c r="Y352" s="14"/>
      <c r="Z352" s="77"/>
      <c r="AA352" s="16"/>
      <c r="AB352" s="16"/>
      <c r="AC352" s="16"/>
      <c r="AD352" s="78"/>
    </row>
    <row r="353" spans="1:30" x14ac:dyDescent="0.2">
      <c r="A353" s="252">
        <v>43813</v>
      </c>
      <c r="B353" s="3"/>
      <c r="C353" s="3"/>
      <c r="D353" s="135"/>
      <c r="E353" s="3"/>
      <c r="F353" s="3"/>
      <c r="G353" s="135"/>
      <c r="H353" s="61">
        <f t="shared" si="15"/>
        <v>0</v>
      </c>
      <c r="I353" s="17">
        <f t="shared" ref="I353:I371" si="18">H353-H352+U352</f>
        <v>0</v>
      </c>
      <c r="J353" s="111"/>
      <c r="K353" s="111"/>
      <c r="L353" s="114"/>
      <c r="M353" s="265">
        <v>43813</v>
      </c>
      <c r="N353" s="139"/>
      <c r="O353" s="137"/>
      <c r="P353" s="3"/>
      <c r="Q353" s="135"/>
      <c r="R353" s="3"/>
      <c r="S353" s="3"/>
      <c r="T353" s="136"/>
      <c r="U353" s="69">
        <f t="shared" si="16"/>
        <v>0</v>
      </c>
      <c r="V353" s="116"/>
      <c r="W353" s="118"/>
      <c r="X353" s="14"/>
      <c r="Y353" s="14"/>
      <c r="Z353" s="77"/>
      <c r="AA353" s="16"/>
      <c r="AB353" s="16"/>
      <c r="AC353" s="16"/>
      <c r="AD353" s="78"/>
    </row>
    <row r="354" spans="1:30" x14ac:dyDescent="0.2">
      <c r="A354" s="252">
        <v>43814</v>
      </c>
      <c r="B354" s="3"/>
      <c r="C354" s="3"/>
      <c r="D354" s="135"/>
      <c r="E354" s="3"/>
      <c r="F354" s="3"/>
      <c r="G354" s="135"/>
      <c r="H354" s="61">
        <f t="shared" si="15"/>
        <v>0</v>
      </c>
      <c r="I354" s="17">
        <f t="shared" si="18"/>
        <v>0</v>
      </c>
      <c r="J354" s="111"/>
      <c r="K354" s="111"/>
      <c r="L354" s="114"/>
      <c r="M354" s="265">
        <v>43814</v>
      </c>
      <c r="N354" s="139"/>
      <c r="O354" s="137"/>
      <c r="P354" s="3"/>
      <c r="Q354" s="135"/>
      <c r="R354" s="3"/>
      <c r="S354" s="3"/>
      <c r="T354" s="136"/>
      <c r="U354" s="69">
        <f t="shared" si="16"/>
        <v>0</v>
      </c>
      <c r="V354" s="116"/>
      <c r="W354" s="118"/>
      <c r="X354" s="14"/>
      <c r="Y354" s="14"/>
      <c r="Z354" s="77"/>
      <c r="AA354" s="16"/>
      <c r="AB354" s="16"/>
      <c r="AC354" s="16"/>
      <c r="AD354" s="78"/>
    </row>
    <row r="355" spans="1:30" x14ac:dyDescent="0.2">
      <c r="A355" s="252">
        <v>43815</v>
      </c>
      <c r="B355" s="3"/>
      <c r="C355" s="3"/>
      <c r="D355" s="135"/>
      <c r="E355" s="3"/>
      <c r="F355" s="3"/>
      <c r="G355" s="135"/>
      <c r="H355" s="61">
        <f t="shared" si="15"/>
        <v>0</v>
      </c>
      <c r="I355" s="17">
        <f t="shared" si="18"/>
        <v>0</v>
      </c>
      <c r="J355" s="111"/>
      <c r="K355" s="111"/>
      <c r="L355" s="114"/>
      <c r="M355" s="265">
        <v>43815</v>
      </c>
      <c r="N355" s="139"/>
      <c r="O355" s="137"/>
      <c r="P355" s="3"/>
      <c r="Q355" s="135"/>
      <c r="R355" s="3"/>
      <c r="S355" s="3"/>
      <c r="T355" s="136"/>
      <c r="U355" s="69">
        <f t="shared" si="16"/>
        <v>0</v>
      </c>
      <c r="V355" s="116"/>
      <c r="W355" s="118"/>
      <c r="X355" s="14"/>
      <c r="Y355" s="14"/>
      <c r="Z355" s="77"/>
      <c r="AA355" s="16"/>
      <c r="AB355" s="16"/>
      <c r="AC355" s="16"/>
      <c r="AD355" s="78"/>
    </row>
    <row r="356" spans="1:30" x14ac:dyDescent="0.2">
      <c r="A356" s="252">
        <v>43816</v>
      </c>
      <c r="B356" s="3"/>
      <c r="C356" s="3"/>
      <c r="D356" s="135"/>
      <c r="E356" s="3"/>
      <c r="F356" s="3"/>
      <c r="G356" s="135"/>
      <c r="H356" s="61">
        <f t="shared" si="15"/>
        <v>0</v>
      </c>
      <c r="I356" s="17">
        <f t="shared" si="18"/>
        <v>0</v>
      </c>
      <c r="J356" s="111"/>
      <c r="K356" s="111"/>
      <c r="L356" s="114"/>
      <c r="M356" s="265">
        <v>43816</v>
      </c>
      <c r="N356" s="139"/>
      <c r="O356" s="137"/>
      <c r="P356" s="3"/>
      <c r="Q356" s="135"/>
      <c r="R356" s="3"/>
      <c r="S356" s="3"/>
      <c r="T356" s="136"/>
      <c r="U356" s="69">
        <f t="shared" si="16"/>
        <v>0</v>
      </c>
      <c r="V356" s="116"/>
      <c r="W356" s="118"/>
      <c r="X356" s="14"/>
      <c r="Y356" s="14"/>
      <c r="Z356" s="77"/>
      <c r="AA356" s="16"/>
      <c r="AB356" s="16"/>
      <c r="AC356" s="16"/>
      <c r="AD356" s="78"/>
    </row>
    <row r="357" spans="1:30" x14ac:dyDescent="0.2">
      <c r="A357" s="252">
        <v>43817</v>
      </c>
      <c r="B357" s="3"/>
      <c r="C357" s="3"/>
      <c r="D357" s="135"/>
      <c r="E357" s="3"/>
      <c r="F357" s="3"/>
      <c r="G357" s="135"/>
      <c r="H357" s="61">
        <f t="shared" si="15"/>
        <v>0</v>
      </c>
      <c r="I357" s="17">
        <f t="shared" si="18"/>
        <v>0</v>
      </c>
      <c r="J357" s="111"/>
      <c r="K357" s="111"/>
      <c r="L357" s="114"/>
      <c r="M357" s="265">
        <v>43817</v>
      </c>
      <c r="N357" s="139"/>
      <c r="O357" s="137"/>
      <c r="P357" s="3"/>
      <c r="Q357" s="135"/>
      <c r="R357" s="3"/>
      <c r="S357" s="3"/>
      <c r="T357" s="136"/>
      <c r="U357" s="69">
        <f t="shared" si="16"/>
        <v>0</v>
      </c>
      <c r="V357" s="116"/>
      <c r="W357" s="118"/>
      <c r="X357" s="14"/>
      <c r="Y357" s="14"/>
      <c r="Z357" s="77"/>
      <c r="AA357" s="16"/>
      <c r="AB357" s="16"/>
      <c r="AC357" s="16"/>
      <c r="AD357" s="78"/>
    </row>
    <row r="358" spans="1:30" x14ac:dyDescent="0.2">
      <c r="A358" s="252">
        <v>43818</v>
      </c>
      <c r="B358" s="3"/>
      <c r="C358" s="3"/>
      <c r="D358" s="135"/>
      <c r="E358" s="3"/>
      <c r="F358" s="3"/>
      <c r="G358" s="135"/>
      <c r="H358" s="61">
        <f t="shared" si="15"/>
        <v>0</v>
      </c>
      <c r="I358" s="17">
        <f t="shared" si="18"/>
        <v>0</v>
      </c>
      <c r="J358" s="111"/>
      <c r="K358" s="111"/>
      <c r="L358" s="114"/>
      <c r="M358" s="265">
        <v>43818</v>
      </c>
      <c r="N358" s="139"/>
      <c r="O358" s="137"/>
      <c r="P358" s="3"/>
      <c r="Q358" s="135"/>
      <c r="R358" s="3"/>
      <c r="S358" s="3"/>
      <c r="T358" s="136"/>
      <c r="U358" s="69">
        <f t="shared" si="16"/>
        <v>0</v>
      </c>
      <c r="V358" s="116"/>
      <c r="W358" s="118"/>
      <c r="X358" s="14"/>
      <c r="Y358" s="14"/>
      <c r="Z358" s="77"/>
      <c r="AA358" s="16"/>
      <c r="AB358" s="16"/>
      <c r="AC358" s="16"/>
      <c r="AD358" s="78"/>
    </row>
    <row r="359" spans="1:30" x14ac:dyDescent="0.2">
      <c r="A359" s="252">
        <v>43819</v>
      </c>
      <c r="B359" s="3"/>
      <c r="C359" s="3"/>
      <c r="D359" s="135"/>
      <c r="E359" s="3"/>
      <c r="F359" s="3"/>
      <c r="G359" s="135"/>
      <c r="H359" s="61">
        <f t="shared" si="15"/>
        <v>0</v>
      </c>
      <c r="I359" s="17">
        <f t="shared" si="18"/>
        <v>0</v>
      </c>
      <c r="J359" s="111"/>
      <c r="K359" s="111"/>
      <c r="L359" s="114"/>
      <c r="M359" s="265">
        <v>43819</v>
      </c>
      <c r="N359" s="139"/>
      <c r="O359" s="137"/>
      <c r="P359" s="3"/>
      <c r="Q359" s="135"/>
      <c r="R359" s="3"/>
      <c r="S359" s="3"/>
      <c r="T359" s="136"/>
      <c r="U359" s="69">
        <f t="shared" si="16"/>
        <v>0</v>
      </c>
      <c r="V359" s="116"/>
      <c r="W359" s="118"/>
      <c r="X359" s="14"/>
      <c r="Y359" s="14"/>
      <c r="Z359" s="77"/>
      <c r="AA359" s="16"/>
      <c r="AB359" s="16"/>
      <c r="AC359" s="16"/>
      <c r="AD359" s="78"/>
    </row>
    <row r="360" spans="1:30" x14ac:dyDescent="0.2">
      <c r="A360" s="252">
        <v>43820</v>
      </c>
      <c r="B360" s="3"/>
      <c r="C360" s="3"/>
      <c r="D360" s="135"/>
      <c r="E360" s="3"/>
      <c r="F360" s="3"/>
      <c r="G360" s="135"/>
      <c r="H360" s="61">
        <f t="shared" si="15"/>
        <v>0</v>
      </c>
      <c r="I360" s="17">
        <f t="shared" si="18"/>
        <v>0</v>
      </c>
      <c r="J360" s="111"/>
      <c r="K360" s="111"/>
      <c r="L360" s="114"/>
      <c r="M360" s="265">
        <v>43820</v>
      </c>
      <c r="N360" s="139"/>
      <c r="O360" s="137"/>
      <c r="P360" s="3"/>
      <c r="Q360" s="135"/>
      <c r="R360" s="3"/>
      <c r="S360" s="3"/>
      <c r="T360" s="136"/>
      <c r="U360" s="69">
        <f t="shared" si="16"/>
        <v>0</v>
      </c>
      <c r="V360" s="116"/>
      <c r="W360" s="118"/>
      <c r="X360" s="14"/>
      <c r="Y360" s="14"/>
      <c r="Z360" s="77"/>
      <c r="AA360" s="16"/>
      <c r="AB360" s="16"/>
      <c r="AC360" s="16"/>
      <c r="AD360" s="78"/>
    </row>
    <row r="361" spans="1:30" x14ac:dyDescent="0.2">
      <c r="A361" s="252">
        <v>43821</v>
      </c>
      <c r="B361" s="3"/>
      <c r="C361" s="3"/>
      <c r="D361" s="135"/>
      <c r="E361" s="3"/>
      <c r="F361" s="3"/>
      <c r="G361" s="135"/>
      <c r="H361" s="61">
        <f t="shared" si="15"/>
        <v>0</v>
      </c>
      <c r="I361" s="17">
        <f t="shared" si="18"/>
        <v>0</v>
      </c>
      <c r="J361" s="111"/>
      <c r="K361" s="111"/>
      <c r="L361" s="114"/>
      <c r="M361" s="265">
        <v>43821</v>
      </c>
      <c r="N361" s="139"/>
      <c r="O361" s="137"/>
      <c r="P361" s="3"/>
      <c r="Q361" s="135"/>
      <c r="R361" s="3"/>
      <c r="S361" s="3"/>
      <c r="T361" s="136"/>
      <c r="U361" s="69">
        <f t="shared" si="16"/>
        <v>0</v>
      </c>
      <c r="V361" s="116"/>
      <c r="W361" s="118"/>
      <c r="X361" s="14"/>
      <c r="Y361" s="14"/>
      <c r="Z361" s="77"/>
      <c r="AA361" s="16"/>
      <c r="AB361" s="16"/>
      <c r="AC361" s="16"/>
      <c r="AD361" s="78"/>
    </row>
    <row r="362" spans="1:30" x14ac:dyDescent="0.2">
      <c r="A362" s="252">
        <v>43822</v>
      </c>
      <c r="B362" s="3"/>
      <c r="C362" s="3"/>
      <c r="D362" s="135"/>
      <c r="E362" s="3"/>
      <c r="F362" s="3"/>
      <c r="G362" s="135"/>
      <c r="H362" s="61">
        <f t="shared" si="15"/>
        <v>0</v>
      </c>
      <c r="I362" s="17">
        <f t="shared" si="18"/>
        <v>0</v>
      </c>
      <c r="J362" s="111"/>
      <c r="K362" s="111"/>
      <c r="L362" s="114"/>
      <c r="M362" s="265">
        <v>43822</v>
      </c>
      <c r="N362" s="139"/>
      <c r="O362" s="137"/>
      <c r="P362" s="3"/>
      <c r="Q362" s="135"/>
      <c r="R362" s="3"/>
      <c r="S362" s="3"/>
      <c r="T362" s="136"/>
      <c r="U362" s="69">
        <f t="shared" si="16"/>
        <v>0</v>
      </c>
      <c r="V362" s="116"/>
      <c r="W362" s="118"/>
      <c r="X362" s="14"/>
      <c r="Y362" s="14"/>
      <c r="Z362" s="77"/>
      <c r="AA362" s="16"/>
      <c r="AB362" s="16"/>
      <c r="AC362" s="16"/>
      <c r="AD362" s="78"/>
    </row>
    <row r="363" spans="1:30" x14ac:dyDescent="0.2">
      <c r="A363" s="252">
        <v>43823</v>
      </c>
      <c r="B363" s="3"/>
      <c r="C363" s="3"/>
      <c r="D363" s="135"/>
      <c r="E363" s="3"/>
      <c r="F363" s="3"/>
      <c r="G363" s="135"/>
      <c r="H363" s="61">
        <f t="shared" si="15"/>
        <v>0</v>
      </c>
      <c r="I363" s="17">
        <f t="shared" si="18"/>
        <v>0</v>
      </c>
      <c r="J363" s="111"/>
      <c r="K363" s="111"/>
      <c r="L363" s="114"/>
      <c r="M363" s="265">
        <v>43823</v>
      </c>
      <c r="N363" s="139"/>
      <c r="O363" s="137"/>
      <c r="P363" s="3"/>
      <c r="Q363" s="135"/>
      <c r="R363" s="3"/>
      <c r="S363" s="3"/>
      <c r="T363" s="136"/>
      <c r="U363" s="69">
        <f t="shared" si="16"/>
        <v>0</v>
      </c>
      <c r="V363" s="116"/>
      <c r="W363" s="118"/>
      <c r="X363" s="14"/>
      <c r="Y363" s="14"/>
      <c r="Z363" s="77"/>
      <c r="AA363" s="16"/>
      <c r="AB363" s="16"/>
      <c r="AC363" s="16"/>
      <c r="AD363" s="78"/>
    </row>
    <row r="364" spans="1:30" x14ac:dyDescent="0.2">
      <c r="A364" s="252">
        <v>43824</v>
      </c>
      <c r="B364" s="3"/>
      <c r="C364" s="3"/>
      <c r="D364" s="135"/>
      <c r="E364" s="3"/>
      <c r="F364" s="3"/>
      <c r="G364" s="135"/>
      <c r="H364" s="61">
        <f t="shared" si="15"/>
        <v>0</v>
      </c>
      <c r="I364" s="17">
        <f t="shared" si="18"/>
        <v>0</v>
      </c>
      <c r="J364" s="111"/>
      <c r="K364" s="111"/>
      <c r="L364" s="114"/>
      <c r="M364" s="265">
        <v>43824</v>
      </c>
      <c r="N364" s="139"/>
      <c r="O364" s="137"/>
      <c r="P364" s="3"/>
      <c r="Q364" s="135"/>
      <c r="R364" s="3"/>
      <c r="S364" s="3"/>
      <c r="T364" s="136"/>
      <c r="U364" s="69">
        <f t="shared" si="16"/>
        <v>0</v>
      </c>
      <c r="V364" s="116"/>
      <c r="W364" s="118"/>
      <c r="X364" s="14"/>
      <c r="Y364" s="14"/>
      <c r="Z364" s="77"/>
      <c r="AA364" s="16"/>
      <c r="AB364" s="16"/>
      <c r="AC364" s="16"/>
      <c r="AD364" s="78"/>
    </row>
    <row r="365" spans="1:30" x14ac:dyDescent="0.2">
      <c r="A365" s="252">
        <v>43825</v>
      </c>
      <c r="B365" s="3"/>
      <c r="C365" s="3"/>
      <c r="D365" s="135"/>
      <c r="E365" s="3"/>
      <c r="F365" s="3"/>
      <c r="G365" s="135"/>
      <c r="H365" s="61">
        <f t="shared" si="15"/>
        <v>0</v>
      </c>
      <c r="I365" s="17">
        <f t="shared" si="18"/>
        <v>0</v>
      </c>
      <c r="J365" s="111"/>
      <c r="K365" s="111"/>
      <c r="L365" s="114"/>
      <c r="M365" s="265">
        <v>43825</v>
      </c>
      <c r="N365" s="139"/>
      <c r="O365" s="137"/>
      <c r="P365" s="3"/>
      <c r="Q365" s="135"/>
      <c r="R365" s="3"/>
      <c r="S365" s="3"/>
      <c r="T365" s="136"/>
      <c r="U365" s="69">
        <f t="shared" si="16"/>
        <v>0</v>
      </c>
      <c r="V365" s="116"/>
      <c r="W365" s="118"/>
      <c r="X365" s="14"/>
      <c r="Y365" s="14"/>
      <c r="Z365" s="77"/>
      <c r="AA365" s="16"/>
      <c r="AB365" s="16"/>
      <c r="AC365" s="16"/>
      <c r="AD365" s="78"/>
    </row>
    <row r="366" spans="1:30" x14ac:dyDescent="0.2">
      <c r="A366" s="252">
        <v>43826</v>
      </c>
      <c r="B366" s="3"/>
      <c r="C366" s="3"/>
      <c r="D366" s="135"/>
      <c r="E366" s="3"/>
      <c r="F366" s="3"/>
      <c r="G366" s="135"/>
      <c r="H366" s="61">
        <f t="shared" si="15"/>
        <v>0</v>
      </c>
      <c r="I366" s="17">
        <f t="shared" si="18"/>
        <v>0</v>
      </c>
      <c r="J366" s="111"/>
      <c r="K366" s="111"/>
      <c r="L366" s="114"/>
      <c r="M366" s="265">
        <v>43826</v>
      </c>
      <c r="N366" s="139"/>
      <c r="O366" s="137"/>
      <c r="P366" s="3"/>
      <c r="Q366" s="135"/>
      <c r="R366" s="3"/>
      <c r="S366" s="3"/>
      <c r="T366" s="136"/>
      <c r="U366" s="69">
        <f t="shared" si="16"/>
        <v>0</v>
      </c>
      <c r="V366" s="116"/>
      <c r="W366" s="118"/>
      <c r="X366" s="14"/>
      <c r="Y366" s="14"/>
      <c r="Z366" s="77"/>
      <c r="AA366" s="16"/>
      <c r="AB366" s="16"/>
      <c r="AC366" s="16"/>
      <c r="AD366" s="78"/>
    </row>
    <row r="367" spans="1:30" x14ac:dyDescent="0.2">
      <c r="A367" s="252">
        <v>43827</v>
      </c>
      <c r="B367" s="3"/>
      <c r="C367" s="3"/>
      <c r="D367" s="135"/>
      <c r="E367" s="3"/>
      <c r="F367" s="3"/>
      <c r="G367" s="135"/>
      <c r="H367" s="61">
        <f t="shared" si="15"/>
        <v>0</v>
      </c>
      <c r="I367" s="17">
        <f t="shared" si="18"/>
        <v>0</v>
      </c>
      <c r="J367" s="111"/>
      <c r="K367" s="111"/>
      <c r="L367" s="114"/>
      <c r="M367" s="265">
        <v>43827</v>
      </c>
      <c r="N367" s="139"/>
      <c r="O367" s="137"/>
      <c r="P367" s="3"/>
      <c r="Q367" s="135"/>
      <c r="R367" s="3"/>
      <c r="S367" s="3"/>
      <c r="T367" s="136"/>
      <c r="U367" s="69">
        <f t="shared" si="16"/>
        <v>0</v>
      </c>
      <c r="V367" s="116"/>
      <c r="W367" s="118"/>
      <c r="X367" s="14"/>
      <c r="Y367" s="14"/>
      <c r="Z367" s="77"/>
      <c r="AA367" s="16"/>
      <c r="AB367" s="16"/>
      <c r="AC367" s="16"/>
      <c r="AD367" s="78"/>
    </row>
    <row r="368" spans="1:30" x14ac:dyDescent="0.2">
      <c r="A368" s="252">
        <v>43828</v>
      </c>
      <c r="B368" s="3"/>
      <c r="C368" s="3"/>
      <c r="D368" s="135"/>
      <c r="E368" s="3"/>
      <c r="F368" s="3"/>
      <c r="G368" s="135"/>
      <c r="H368" s="61">
        <f t="shared" si="15"/>
        <v>0</v>
      </c>
      <c r="I368" s="17">
        <f t="shared" si="18"/>
        <v>0</v>
      </c>
      <c r="J368" s="111"/>
      <c r="K368" s="111"/>
      <c r="L368" s="114"/>
      <c r="M368" s="265">
        <v>43828</v>
      </c>
      <c r="N368" s="139"/>
      <c r="O368" s="137"/>
      <c r="P368" s="3"/>
      <c r="Q368" s="135"/>
      <c r="R368" s="3"/>
      <c r="S368" s="3"/>
      <c r="T368" s="136"/>
      <c r="U368" s="69">
        <f t="shared" si="16"/>
        <v>0</v>
      </c>
      <c r="V368" s="116"/>
      <c r="W368" s="118"/>
      <c r="X368" s="14"/>
      <c r="Y368" s="14"/>
      <c r="Z368" s="77"/>
      <c r="AA368" s="16"/>
      <c r="AB368" s="16"/>
      <c r="AC368" s="16"/>
      <c r="AD368" s="78"/>
    </row>
    <row r="369" spans="1:30" x14ac:dyDescent="0.2">
      <c r="A369" s="252">
        <v>43829</v>
      </c>
      <c r="B369" s="3"/>
      <c r="C369" s="3"/>
      <c r="D369" s="135"/>
      <c r="E369" s="3"/>
      <c r="F369" s="3"/>
      <c r="G369" s="135"/>
      <c r="H369" s="61">
        <f t="shared" si="15"/>
        <v>0</v>
      </c>
      <c r="I369" s="17">
        <f t="shared" si="18"/>
        <v>0</v>
      </c>
      <c r="J369" s="111"/>
      <c r="K369" s="111"/>
      <c r="L369" s="114"/>
      <c r="M369" s="265">
        <v>43829</v>
      </c>
      <c r="N369" s="139"/>
      <c r="O369" s="137"/>
      <c r="P369" s="3"/>
      <c r="Q369" s="135"/>
      <c r="R369" s="3"/>
      <c r="S369" s="3"/>
      <c r="T369" s="136"/>
      <c r="U369" s="69">
        <f t="shared" si="16"/>
        <v>0</v>
      </c>
      <c r="V369" s="116"/>
      <c r="W369" s="118"/>
      <c r="X369" s="14"/>
      <c r="Y369" s="14"/>
      <c r="Z369" s="77"/>
      <c r="AA369" s="16"/>
      <c r="AB369" s="16"/>
      <c r="AC369" s="16"/>
      <c r="AD369" s="78"/>
    </row>
    <row r="370" spans="1:30" ht="13.5" thickBot="1" x14ac:dyDescent="0.25">
      <c r="A370" s="252">
        <v>43830</v>
      </c>
      <c r="B370" s="3"/>
      <c r="C370" s="3"/>
      <c r="D370" s="135"/>
      <c r="E370" s="3"/>
      <c r="F370" s="3"/>
      <c r="G370" s="135"/>
      <c r="H370" s="127">
        <f t="shared" si="15"/>
        <v>0</v>
      </c>
      <c r="I370" s="17">
        <f t="shared" si="18"/>
        <v>0</v>
      </c>
      <c r="J370" s="111"/>
      <c r="K370" s="111"/>
      <c r="L370" s="114"/>
      <c r="M370" s="265">
        <v>43830</v>
      </c>
      <c r="N370" s="139"/>
      <c r="O370" s="137"/>
      <c r="P370" s="3"/>
      <c r="Q370" s="135"/>
      <c r="R370" s="3"/>
      <c r="S370" s="3"/>
      <c r="T370" s="136"/>
      <c r="U370" s="69">
        <f t="shared" si="16"/>
        <v>0</v>
      </c>
      <c r="V370" s="116"/>
      <c r="W370" s="118"/>
      <c r="X370" s="14"/>
      <c r="Y370" s="14"/>
      <c r="Z370" s="77"/>
      <c r="AA370" s="16"/>
      <c r="AB370" s="16"/>
      <c r="AC370" s="16"/>
      <c r="AD370" s="78"/>
    </row>
    <row r="371" spans="1:30" ht="13.5" thickBot="1" x14ac:dyDescent="0.25">
      <c r="A371" s="396">
        <v>43831</v>
      </c>
      <c r="B371" s="165"/>
      <c r="C371" s="165"/>
      <c r="D371" s="166"/>
      <c r="E371" s="165"/>
      <c r="F371" s="165"/>
      <c r="G371" s="167"/>
      <c r="H371" s="168">
        <f t="shared" si="15"/>
        <v>0</v>
      </c>
      <c r="I371" s="17">
        <f t="shared" si="18"/>
        <v>0</v>
      </c>
      <c r="J371" s="111"/>
      <c r="K371" s="170"/>
      <c r="L371" s="171"/>
      <c r="M371" s="266">
        <v>43831</v>
      </c>
      <c r="N371" s="172"/>
      <c r="O371" s="173"/>
      <c r="P371" s="165"/>
      <c r="Q371" s="166"/>
      <c r="R371" s="165"/>
      <c r="S371" s="165"/>
      <c r="T371" s="167"/>
      <c r="U371" s="174">
        <f t="shared" si="16"/>
        <v>0</v>
      </c>
      <c r="V371" s="175"/>
      <c r="W371" s="193"/>
      <c r="X371" s="14"/>
      <c r="Y371" s="14"/>
      <c r="Z371" s="84"/>
      <c r="AA371" s="85"/>
      <c r="AB371" s="85"/>
      <c r="AC371" s="85"/>
      <c r="AD371" s="86"/>
    </row>
    <row r="372" spans="1:30" x14ac:dyDescent="0.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X372" s="164"/>
      <c r="Y372" s="164"/>
    </row>
    <row r="374" spans="1:30" ht="15.75" customHeight="1" x14ac:dyDescent="0.2">
      <c r="B374" s="487" t="s">
        <v>116</v>
      </c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3"/>
      <c r="N374" s="125"/>
      <c r="O374" s="126"/>
      <c r="P374" s="126"/>
      <c r="Q374" s="126"/>
      <c r="R374" s="126"/>
    </row>
    <row r="375" spans="1:30" ht="38.25" customHeight="1" x14ac:dyDescent="0.2">
      <c r="B375" s="51"/>
      <c r="C375" s="30"/>
      <c r="D375" s="30"/>
      <c r="E375" s="31"/>
      <c r="F375" s="451" t="s">
        <v>30</v>
      </c>
      <c r="G375" s="452"/>
      <c r="H375" s="431" t="s">
        <v>92</v>
      </c>
      <c r="I375" s="444" t="s">
        <v>20</v>
      </c>
      <c r="J375" s="444" t="s">
        <v>93</v>
      </c>
      <c r="K375" s="444" t="s">
        <v>21</v>
      </c>
      <c r="L375" s="444" t="s">
        <v>117</v>
      </c>
      <c r="M375" s="444" t="s">
        <v>22</v>
      </c>
      <c r="N375" s="132"/>
    </row>
    <row r="376" spans="1:30" ht="12.75" customHeight="1" x14ac:dyDescent="0.2">
      <c r="B376" s="474" t="s">
        <v>94</v>
      </c>
      <c r="C376" s="475"/>
      <c r="D376" s="475"/>
      <c r="E376" s="477"/>
      <c r="F376" s="484">
        <f>H6</f>
        <v>202.07</v>
      </c>
      <c r="G376" s="485"/>
      <c r="H376" s="62">
        <f t="shared" ref="H376:H386" si="19">F377</f>
        <v>35.905000000000001</v>
      </c>
      <c r="I376" s="27">
        <f>SUM(I7:I37)</f>
        <v>7.5150000000000112</v>
      </c>
      <c r="J376" s="27">
        <f>SUM(U7:U37)</f>
        <v>173.68</v>
      </c>
      <c r="K376" s="28">
        <f>SUM(J7:J37)</f>
        <v>66</v>
      </c>
      <c r="L376" s="28">
        <f>SUM(V7:V37)</f>
        <v>150</v>
      </c>
      <c r="M376" s="131">
        <f>SUM(K7:K37)</f>
        <v>192</v>
      </c>
      <c r="N376" s="128"/>
    </row>
    <row r="377" spans="1:30" ht="12.75" customHeight="1" x14ac:dyDescent="0.2">
      <c r="B377" s="457" t="s">
        <v>95</v>
      </c>
      <c r="C377" s="458"/>
      <c r="D377" s="458"/>
      <c r="E377" s="450"/>
      <c r="F377" s="482">
        <f>H37</f>
        <v>35.905000000000001</v>
      </c>
      <c r="G377" s="483"/>
      <c r="H377" s="63">
        <f t="shared" si="19"/>
        <v>59.284999999999997</v>
      </c>
      <c r="I377" s="17">
        <f>SUM(I38:I65)</f>
        <v>23.379999999999995</v>
      </c>
      <c r="J377" s="17">
        <f>SUM(U38:U65)</f>
        <v>0</v>
      </c>
      <c r="K377" s="19">
        <f>SUM(J38:J65)</f>
        <v>64</v>
      </c>
      <c r="L377" s="19">
        <f>SUM(V38:V65)</f>
        <v>0</v>
      </c>
      <c r="M377" s="19">
        <f>SUM(K38:K65)</f>
        <v>192</v>
      </c>
      <c r="N377" s="128"/>
    </row>
    <row r="378" spans="1:30" ht="12.75" customHeight="1" x14ac:dyDescent="0.2">
      <c r="B378" s="457" t="s">
        <v>96</v>
      </c>
      <c r="C378" s="458"/>
      <c r="D378" s="458"/>
      <c r="E378" s="450"/>
      <c r="F378" s="482">
        <f>H65</f>
        <v>59.284999999999997</v>
      </c>
      <c r="G378" s="483"/>
      <c r="H378" s="63">
        <f t="shared" si="19"/>
        <v>82.664999999999992</v>
      </c>
      <c r="I378" s="17">
        <f>SUM(I66:I96)</f>
        <v>23.379999999999995</v>
      </c>
      <c r="J378" s="17">
        <f>SUM(U66:U96)</f>
        <v>0</v>
      </c>
      <c r="K378" s="19">
        <f>SUM(J66:J96)</f>
        <v>64</v>
      </c>
      <c r="L378" s="19">
        <f>SUM(V66:V96)</f>
        <v>0</v>
      </c>
      <c r="M378" s="19">
        <f>SUM(K66:K96)</f>
        <v>192</v>
      </c>
      <c r="N378" s="128"/>
    </row>
    <row r="379" spans="1:30" ht="12.75" customHeight="1" x14ac:dyDescent="0.2">
      <c r="B379" s="457" t="s">
        <v>97</v>
      </c>
      <c r="C379" s="458"/>
      <c r="D379" s="458"/>
      <c r="E379" s="450"/>
      <c r="F379" s="482">
        <f>H96</f>
        <v>82.664999999999992</v>
      </c>
      <c r="G379" s="483"/>
      <c r="H379" s="63">
        <f t="shared" si="19"/>
        <v>101.86999999999999</v>
      </c>
      <c r="I379" s="17">
        <f>SUM(I97:I126)</f>
        <v>19.204999999999998</v>
      </c>
      <c r="J379" s="17">
        <f>SUM(U97:U126)</f>
        <v>0</v>
      </c>
      <c r="K379" s="19">
        <f>SUM(J97:J126)</f>
        <v>55</v>
      </c>
      <c r="L379" s="19">
        <f>SUM(V97:V126)</f>
        <v>0</v>
      </c>
      <c r="M379" s="19">
        <f>SUM(K97:K126)</f>
        <v>216</v>
      </c>
      <c r="N379" s="128"/>
    </row>
    <row r="380" spans="1:30" ht="12.75" customHeight="1" x14ac:dyDescent="0.2">
      <c r="B380" s="457" t="s">
        <v>98</v>
      </c>
      <c r="C380" s="458"/>
      <c r="D380" s="458"/>
      <c r="E380" s="450"/>
      <c r="F380" s="482">
        <f>H126</f>
        <v>101.86999999999999</v>
      </c>
      <c r="G380" s="483"/>
      <c r="H380" s="63">
        <f t="shared" si="19"/>
        <v>120.24</v>
      </c>
      <c r="I380" s="17">
        <f>SUM(I127:I157)</f>
        <v>18.370000000000005</v>
      </c>
      <c r="J380" s="17">
        <f>SUM(U127:U157)</f>
        <v>0</v>
      </c>
      <c r="K380" s="19">
        <f>SUM(J127:J157)</f>
        <v>53</v>
      </c>
      <c r="L380" s="19">
        <f>SUM(V127:V157)</f>
        <v>130</v>
      </c>
      <c r="M380" s="19">
        <f>SUM(K127:K157)</f>
        <v>216</v>
      </c>
      <c r="N380" s="128"/>
    </row>
    <row r="381" spans="1:30" x14ac:dyDescent="0.2">
      <c r="B381" s="457" t="s">
        <v>99</v>
      </c>
      <c r="C381" s="458"/>
      <c r="D381" s="458"/>
      <c r="E381" s="450"/>
      <c r="F381" s="482">
        <f>H157</f>
        <v>120.24</v>
      </c>
      <c r="G381" s="483"/>
      <c r="H381" s="63">
        <f t="shared" si="19"/>
        <v>136.94</v>
      </c>
      <c r="I381" s="17">
        <f>SUM(I158:I187)</f>
        <v>16.700000000000003</v>
      </c>
      <c r="J381" s="17">
        <f>SUM(U158:U187)</f>
        <v>0</v>
      </c>
      <c r="K381" s="19">
        <f>SUM(J158:J187)</f>
        <v>48</v>
      </c>
      <c r="L381" s="19">
        <f>SUM(V158:V187)</f>
        <v>0</v>
      </c>
      <c r="M381" s="19">
        <f>SUM(K158:K187)</f>
        <v>192</v>
      </c>
      <c r="N381" s="128"/>
    </row>
    <row r="382" spans="1:30" x14ac:dyDescent="0.2">
      <c r="B382" s="457" t="s">
        <v>100</v>
      </c>
      <c r="C382" s="458"/>
      <c r="D382" s="458"/>
      <c r="E382" s="450"/>
      <c r="F382" s="482">
        <f>H187</f>
        <v>136.94</v>
      </c>
      <c r="G382" s="483"/>
      <c r="H382" s="63">
        <f t="shared" si="19"/>
        <v>156.14499999999998</v>
      </c>
      <c r="I382" s="17">
        <f>SUM(I188:I218)</f>
        <v>19.204999999999984</v>
      </c>
      <c r="J382" s="17">
        <f>SUM(U188:U218)</f>
        <v>0</v>
      </c>
      <c r="K382" s="19">
        <f>SUM(J188:J218)</f>
        <v>55</v>
      </c>
      <c r="L382" s="19">
        <f>SUM(V188:V218)</f>
        <v>0</v>
      </c>
      <c r="M382" s="19">
        <f>SUM(K188:K218)</f>
        <v>216</v>
      </c>
      <c r="N382" s="128"/>
    </row>
    <row r="383" spans="1:30" ht="12.75" customHeight="1" x14ac:dyDescent="0.2">
      <c r="B383" s="457" t="s">
        <v>101</v>
      </c>
      <c r="C383" s="458"/>
      <c r="D383" s="458"/>
      <c r="E383" s="450"/>
      <c r="F383" s="482">
        <f>H218</f>
        <v>156.14499999999998</v>
      </c>
      <c r="G383" s="483"/>
      <c r="H383" s="63">
        <f t="shared" si="19"/>
        <v>174.51499999999999</v>
      </c>
      <c r="I383" s="17">
        <f>SUM(I219:I249)</f>
        <v>18.370000000000005</v>
      </c>
      <c r="J383" s="17">
        <f>SUM(U219:U249)</f>
        <v>0</v>
      </c>
      <c r="K383" s="19">
        <f>SUM(J219:J249)</f>
        <v>53</v>
      </c>
      <c r="L383" s="19">
        <f>SUM(V219:V249)</f>
        <v>130</v>
      </c>
      <c r="M383" s="19">
        <f>SUM(K219:K249)</f>
        <v>216</v>
      </c>
      <c r="N383" s="128"/>
    </row>
    <row r="384" spans="1:30" ht="12.75" customHeight="1" x14ac:dyDescent="0.2">
      <c r="B384" s="457" t="s">
        <v>102</v>
      </c>
      <c r="C384" s="458"/>
      <c r="D384" s="458"/>
      <c r="E384" s="450"/>
      <c r="F384" s="482">
        <f>H249</f>
        <v>174.51499999999999</v>
      </c>
      <c r="G384" s="483"/>
      <c r="H384" s="63">
        <f t="shared" si="19"/>
        <v>200.39999999999998</v>
      </c>
      <c r="I384" s="17">
        <f>SUM(I250:I279)</f>
        <v>25.884999999999991</v>
      </c>
      <c r="J384" s="17">
        <f>SUM(U250:U279)</f>
        <v>0</v>
      </c>
      <c r="K384" s="19">
        <f>SUM(J250:J279)</f>
        <v>55</v>
      </c>
      <c r="L384" s="19">
        <f>SUM(V250:V279)</f>
        <v>0</v>
      </c>
      <c r="M384" s="19">
        <f>SUM(K250:K279)</f>
        <v>216</v>
      </c>
      <c r="N384" s="128"/>
    </row>
    <row r="385" spans="2:14" ht="12.75" customHeight="1" x14ac:dyDescent="0.2">
      <c r="B385" s="457" t="s">
        <v>103</v>
      </c>
      <c r="C385" s="458"/>
      <c r="D385" s="458"/>
      <c r="E385" s="450"/>
      <c r="F385" s="482">
        <f>H279</f>
        <v>200.39999999999998</v>
      </c>
      <c r="G385" s="483"/>
      <c r="H385" s="63">
        <f t="shared" si="19"/>
        <v>42.585000000000001</v>
      </c>
      <c r="I385" s="17">
        <f>SUM(I280:I310)</f>
        <v>17.535000000000004</v>
      </c>
      <c r="J385" s="17">
        <f>SUM(U280:U310)</f>
        <v>175.34999999999997</v>
      </c>
      <c r="K385" s="19">
        <f>SUM(J280:J310)</f>
        <v>41</v>
      </c>
      <c r="L385" s="19">
        <f>SUM(V280:V310)</f>
        <v>125</v>
      </c>
      <c r="M385" s="19">
        <f>SUM(K280:K310)</f>
        <v>168</v>
      </c>
      <c r="N385" s="128"/>
    </row>
    <row r="386" spans="2:14" ht="12.75" customHeight="1" x14ac:dyDescent="0.2">
      <c r="B386" s="457" t="s">
        <v>104</v>
      </c>
      <c r="C386" s="458"/>
      <c r="D386" s="458"/>
      <c r="E386" s="450"/>
      <c r="F386" s="482">
        <f>H310</f>
        <v>42.585000000000001</v>
      </c>
      <c r="G386" s="483"/>
      <c r="H386" s="63">
        <f t="shared" si="19"/>
        <v>65.965000000000003</v>
      </c>
      <c r="I386" s="17">
        <f>SUM(I311:I340)</f>
        <v>23.380000000000003</v>
      </c>
      <c r="J386" s="17">
        <f>SUM(U311:U340)</f>
        <v>0</v>
      </c>
      <c r="K386" s="19">
        <f>SUM(J311:J340)</f>
        <v>48</v>
      </c>
      <c r="L386" s="19">
        <f>SUM(V311:V340)</f>
        <v>0</v>
      </c>
      <c r="M386" s="19">
        <f>SUM(K311:K340)</f>
        <v>192</v>
      </c>
      <c r="N386" s="128"/>
    </row>
    <row r="387" spans="2:14" ht="12.75" customHeight="1" x14ac:dyDescent="0.2">
      <c r="B387" s="472" t="s">
        <v>105</v>
      </c>
      <c r="C387" s="473"/>
      <c r="D387" s="473"/>
      <c r="E387" s="468"/>
      <c r="F387" s="478">
        <f>H340</f>
        <v>65.965000000000003</v>
      </c>
      <c r="G387" s="479"/>
      <c r="H387" s="64">
        <f>H371</f>
        <v>0</v>
      </c>
      <c r="I387" s="18">
        <f>SUM(I341:I369)</f>
        <v>-65.965000000000003</v>
      </c>
      <c r="J387" s="17">
        <f>SUM(U341:U369)</f>
        <v>0</v>
      </c>
      <c r="K387" s="20">
        <f>SUM(J341:J369)</f>
        <v>0</v>
      </c>
      <c r="L387" s="20">
        <f>SUM(V341:V369)</f>
        <v>0</v>
      </c>
      <c r="M387" s="20">
        <f>SUM(K341:K369)</f>
        <v>0</v>
      </c>
      <c r="N387" s="128"/>
    </row>
    <row r="388" spans="2:14" ht="12.75" customHeight="1" x14ac:dyDescent="0.2">
      <c r="B388" s="469" t="s">
        <v>106</v>
      </c>
      <c r="C388" s="470"/>
      <c r="D388" s="470"/>
      <c r="E388" s="471"/>
      <c r="F388" s="480"/>
      <c r="G388" s="481"/>
      <c r="H388" s="120"/>
      <c r="I388" s="32">
        <f>SUM(I11:I373)</f>
        <v>144.45500000000001</v>
      </c>
      <c r="J388" s="32">
        <f>SUM(J376:J387)</f>
        <v>349.03</v>
      </c>
      <c r="K388" s="33">
        <f>SUM(J11:J373)</f>
        <v>596</v>
      </c>
      <c r="L388" s="33">
        <f>SUM(V11:V373)</f>
        <v>535</v>
      </c>
      <c r="M388" s="130">
        <f>SUM(M376:N387)</f>
        <v>2208</v>
      </c>
      <c r="N388" s="133"/>
    </row>
  </sheetData>
  <mergeCells count="34">
    <mergeCell ref="F375:G375"/>
    <mergeCell ref="V4:W4"/>
    <mergeCell ref="B374:M374"/>
    <mergeCell ref="M4:U4"/>
    <mergeCell ref="E4:G4"/>
    <mergeCell ref="B6:G6"/>
    <mergeCell ref="B4:D4"/>
    <mergeCell ref="I4:J4"/>
    <mergeCell ref="B381:E381"/>
    <mergeCell ref="B382:E382"/>
    <mergeCell ref="B376:E376"/>
    <mergeCell ref="B377:E377"/>
    <mergeCell ref="F381:G381"/>
    <mergeCell ref="F382:G382"/>
    <mergeCell ref="B378:E378"/>
    <mergeCell ref="F376:G376"/>
    <mergeCell ref="F377:G377"/>
    <mergeCell ref="F378:G378"/>
    <mergeCell ref="F379:G379"/>
    <mergeCell ref="F380:G380"/>
    <mergeCell ref="B379:E379"/>
    <mergeCell ref="B380:E380"/>
    <mergeCell ref="F387:G387"/>
    <mergeCell ref="F388:G388"/>
    <mergeCell ref="F383:G383"/>
    <mergeCell ref="F384:G384"/>
    <mergeCell ref="F385:G385"/>
    <mergeCell ref="F386:G386"/>
    <mergeCell ref="B388:E388"/>
    <mergeCell ref="B383:E383"/>
    <mergeCell ref="B384:E384"/>
    <mergeCell ref="B385:E385"/>
    <mergeCell ref="B386:E386"/>
    <mergeCell ref="B387:E387"/>
  </mergeCells>
  <phoneticPr fontId="4" type="noConversion"/>
  <dataValidations count="5">
    <dataValidation type="list" allowBlank="1" showInputMessage="1" showErrorMessage="1" sqref="I6 L7:L366" xr:uid="{00000000-0002-0000-0100-000000000000}">
      <formula1>"ON,RESTING,OFF"</formula1>
    </dataValidation>
    <dataValidation type="list" allowBlank="1" showInputMessage="1" showErrorMessage="1" sqref="D7:D371 T7:T371 Q7:Q371 G7:G371" xr:uid="{00000000-0002-0000-0100-000001000000}">
      <formula1>".25,.5,.75"</formula1>
    </dataValidation>
    <dataValidation type="list" allowBlank="1" showInputMessage="1" showErrorMessage="1" sqref="S7:S371 C7:C371 P7:P371 F7:F371" xr:uid="{00000000-0002-0000-0100-000002000000}">
      <formula1>"0,1,2,3,4,5,6,7,8,9,10,11"</formula1>
    </dataValidation>
    <dataValidation type="list" allowBlank="1" showInputMessage="1" showErrorMessage="1" sqref="R7:R371 B7:B371 O7:O371 E7:E371" xr:uid="{00000000-0002-0000-0100-000003000000}">
      <formula1>"0,1,2,3,4,5,6,7,8,9,10,11,12,13,14,15,16,17,18,19"</formula1>
    </dataValidation>
    <dataValidation type="list" allowBlank="1" showInputMessage="1" showErrorMessage="1" sqref="K7:K371" xr:uid="{00000000-0002-0000-0100-000004000000}">
      <formula1>"0,1,2,3,4,5,6,7,8,9,10,11,12,13,14,15,16,17,18,19,20,21,22,23,24"</formula1>
    </dataValidation>
  </dataValidations>
  <pageMargins left="0.75" right="0.75" top="1" bottom="1" header="0.5" footer="0.5"/>
  <pageSetup orientation="portrait" r:id="rId1"/>
  <headerFooter alignWithMargins="0"/>
  <ignoredErrors>
    <ignoredError sqref="K376:K388 M376:M377 M378:M38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</sheetPr>
  <dimension ref="A1:AD388"/>
  <sheetViews>
    <sheetView tabSelected="1" zoomScaleNormal="100" workbookViewId="0">
      <pane ySplit="5" topLeftCell="A313" activePane="bottomLeft" state="frozen"/>
      <selection activeCell="B270" sqref="B270"/>
      <selection pane="bottomLeft" activeCell="Z338" sqref="Z338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85546875" customWidth="1"/>
    <col min="14" max="14" width="10.42578125" customWidth="1"/>
    <col min="15" max="20" width="5.140625" customWidth="1"/>
    <col min="21" max="21" width="9.28515625" customWidth="1"/>
    <col min="22" max="22" width="6.7109375" customWidth="1"/>
    <col min="23" max="23" width="9.85546875" customWidth="1"/>
    <col min="24" max="25" width="5.140625" customWidth="1"/>
  </cols>
  <sheetData>
    <row r="1" spans="1:30" ht="20.25" x14ac:dyDescent="0.3">
      <c r="A1" s="122" t="s">
        <v>0</v>
      </c>
      <c r="B1" s="121"/>
      <c r="C1" s="121"/>
      <c r="D1" s="121"/>
      <c r="E1" s="121"/>
      <c r="F1" s="121"/>
      <c r="G1" s="121"/>
      <c r="H1" s="384" t="s">
        <v>1</v>
      </c>
      <c r="I1" s="121"/>
      <c r="J1" s="121"/>
      <c r="K1" s="121"/>
      <c r="L1" s="121"/>
      <c r="M1" s="121"/>
      <c r="N1" s="121"/>
      <c r="O1" s="121"/>
      <c r="P1" s="121"/>
      <c r="Q1" s="121"/>
      <c r="R1" s="8"/>
      <c r="S1" s="123"/>
      <c r="T1" s="123"/>
      <c r="U1" s="8"/>
      <c r="V1" s="8"/>
      <c r="W1" s="8"/>
      <c r="X1" s="8"/>
      <c r="Y1" s="8"/>
      <c r="Z1" s="8"/>
      <c r="AA1" s="8"/>
      <c r="AB1" s="8"/>
      <c r="AC1" s="8"/>
      <c r="AD1" s="89"/>
    </row>
    <row r="2" spans="1:30" ht="18" customHeight="1" x14ac:dyDescent="0.3">
      <c r="A2" s="155" t="s">
        <v>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8"/>
      <c r="S2" s="432"/>
      <c r="T2" s="432"/>
      <c r="U2" s="30"/>
      <c r="V2" s="8"/>
      <c r="W2" s="8"/>
      <c r="X2" s="8"/>
      <c r="Y2" s="8"/>
      <c r="Z2" s="8"/>
      <c r="AA2" s="8"/>
      <c r="AB2" s="8"/>
      <c r="AC2" s="8"/>
      <c r="AD2" s="89"/>
    </row>
    <row r="3" spans="1:30" ht="20.25" x14ac:dyDescent="0.3">
      <c r="A3" s="121" t="s">
        <v>118</v>
      </c>
      <c r="B3" s="149"/>
      <c r="C3" s="149"/>
      <c r="D3" s="149"/>
      <c r="E3" s="149"/>
      <c r="F3" s="149"/>
      <c r="G3" s="149"/>
      <c r="H3" s="90" t="s">
        <v>4</v>
      </c>
      <c r="I3" s="149"/>
      <c r="J3" s="149"/>
      <c r="K3" s="149"/>
      <c r="L3" s="160" t="s">
        <v>5</v>
      </c>
      <c r="M3" s="149"/>
      <c r="N3" s="149"/>
      <c r="O3" s="149"/>
      <c r="P3" s="149"/>
      <c r="Q3" s="386" t="s">
        <v>6</v>
      </c>
      <c r="R3" s="8"/>
      <c r="S3" s="2"/>
      <c r="T3" s="2"/>
      <c r="V3" s="30"/>
      <c r="W3" s="8"/>
      <c r="X3" s="8"/>
      <c r="Y3" s="8"/>
      <c r="Z3" s="8"/>
      <c r="AA3" s="8"/>
      <c r="AB3" s="8"/>
      <c r="AC3" s="8"/>
      <c r="AD3" s="89"/>
    </row>
    <row r="4" spans="1:30" ht="36.75" customHeight="1" x14ac:dyDescent="0.2">
      <c r="A4" s="45"/>
      <c r="B4" s="498" t="s">
        <v>119</v>
      </c>
      <c r="C4" s="464"/>
      <c r="D4" s="464"/>
      <c r="E4" s="447" t="s">
        <v>120</v>
      </c>
      <c r="F4" s="462"/>
      <c r="G4" s="463"/>
      <c r="H4" s="444" t="s">
        <v>9</v>
      </c>
      <c r="I4" s="464" t="s">
        <v>10</v>
      </c>
      <c r="J4" s="465"/>
      <c r="K4" s="9"/>
      <c r="L4" s="434"/>
      <c r="M4" s="447" t="s">
        <v>12</v>
      </c>
      <c r="N4" s="459"/>
      <c r="O4" s="459"/>
      <c r="P4" s="459"/>
      <c r="Q4" s="459"/>
      <c r="R4" s="459"/>
      <c r="S4" s="459"/>
      <c r="T4" s="459"/>
      <c r="U4" s="460"/>
      <c r="V4" s="447" t="s">
        <v>14</v>
      </c>
      <c r="W4" s="486"/>
      <c r="X4" s="441"/>
      <c r="Y4" s="441"/>
      <c r="Z4" s="48"/>
      <c r="AA4" s="49"/>
      <c r="AB4" s="50" t="s">
        <v>15</v>
      </c>
      <c r="AC4" s="30"/>
      <c r="AD4" s="31"/>
    </row>
    <row r="5" spans="1:30" ht="25.5" x14ac:dyDescent="0.2">
      <c r="A5" s="45" t="s">
        <v>16</v>
      </c>
      <c r="B5" s="434" t="s">
        <v>17</v>
      </c>
      <c r="C5" s="434" t="s">
        <v>18</v>
      </c>
      <c r="D5" s="46">
        <v>0.25</v>
      </c>
      <c r="E5" s="434" t="s">
        <v>17</v>
      </c>
      <c r="F5" s="434" t="s">
        <v>18</v>
      </c>
      <c r="G5" s="46">
        <v>0.25</v>
      </c>
      <c r="H5" s="444" t="s">
        <v>19</v>
      </c>
      <c r="I5" s="55" t="s">
        <v>20</v>
      </c>
      <c r="J5" s="55" t="s">
        <v>21</v>
      </c>
      <c r="K5" s="55" t="s">
        <v>22</v>
      </c>
      <c r="L5" s="72" t="s">
        <v>110</v>
      </c>
      <c r="M5" s="434" t="s">
        <v>16</v>
      </c>
      <c r="N5" s="93" t="s">
        <v>24</v>
      </c>
      <c r="O5" s="134" t="s">
        <v>25</v>
      </c>
      <c r="P5" s="55" t="s">
        <v>18</v>
      </c>
      <c r="Q5" s="56" t="s">
        <v>26</v>
      </c>
      <c r="R5" s="55" t="s">
        <v>25</v>
      </c>
      <c r="S5" s="55" t="s">
        <v>18</v>
      </c>
      <c r="T5" s="73" t="s">
        <v>26</v>
      </c>
      <c r="U5" s="71" t="s">
        <v>19</v>
      </c>
      <c r="V5" s="74" t="s">
        <v>19</v>
      </c>
      <c r="W5" s="57" t="s">
        <v>29</v>
      </c>
      <c r="X5" s="142" t="s">
        <v>27</v>
      </c>
      <c r="Y5" s="142" t="s">
        <v>28</v>
      </c>
      <c r="Z5" s="51"/>
      <c r="AA5" s="30"/>
      <c r="AB5" s="30"/>
      <c r="AC5" s="30"/>
      <c r="AD5" s="31"/>
    </row>
    <row r="6" spans="1:30" ht="13.5" thickBot="1" x14ac:dyDescent="0.25">
      <c r="A6" s="251">
        <v>43466</v>
      </c>
      <c r="B6" s="454" t="s">
        <v>30</v>
      </c>
      <c r="C6" s="492"/>
      <c r="D6" s="492"/>
      <c r="E6" s="492"/>
      <c r="F6" s="492"/>
      <c r="G6" s="493"/>
      <c r="H6" s="109">
        <v>96.86</v>
      </c>
      <c r="I6" s="58"/>
      <c r="J6" s="59"/>
      <c r="K6" s="59"/>
      <c r="L6" s="59"/>
      <c r="M6" s="264">
        <v>43466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79"/>
      <c r="Y6" s="79"/>
      <c r="Z6" s="79"/>
      <c r="AA6" s="79"/>
      <c r="AB6" s="79"/>
      <c r="AC6" s="79"/>
      <c r="AD6" s="80"/>
    </row>
    <row r="7" spans="1:30" ht="12.75" customHeight="1" x14ac:dyDescent="0.2">
      <c r="A7" s="252">
        <v>43467</v>
      </c>
      <c r="B7" s="3">
        <v>5</v>
      </c>
      <c r="C7" s="3">
        <v>7</v>
      </c>
      <c r="D7" s="4"/>
      <c r="E7" s="3">
        <v>1</v>
      </c>
      <c r="F7" s="3">
        <v>4</v>
      </c>
      <c r="G7" s="4">
        <v>0.5</v>
      </c>
      <c r="H7" s="60">
        <f>((B7*12)+C7+D7)*1.16+((E7*12)+F7+G7)*1.16</f>
        <v>96.86</v>
      </c>
      <c r="I7" s="108">
        <f>H7-H6+U6</f>
        <v>0</v>
      </c>
      <c r="J7" s="110"/>
      <c r="K7" s="110"/>
      <c r="L7" s="113" t="s">
        <v>111</v>
      </c>
      <c r="M7" s="265">
        <v>43467</v>
      </c>
      <c r="N7" s="140"/>
      <c r="O7" s="137"/>
      <c r="P7" s="3"/>
      <c r="Q7" s="4"/>
      <c r="R7" s="3"/>
      <c r="S7" s="3"/>
      <c r="T7" s="65"/>
      <c r="U7" s="75">
        <f>((O7*12)+P7+Q7)*1.16-((R7*12)+S7+T7)*1.16</f>
        <v>0</v>
      </c>
      <c r="V7" s="115"/>
      <c r="W7" s="112"/>
      <c r="X7" s="145"/>
      <c r="Y7" s="146"/>
      <c r="Z7" s="82"/>
      <c r="AA7" s="82"/>
      <c r="AB7" s="82"/>
      <c r="AC7" s="82"/>
      <c r="AD7" s="83"/>
    </row>
    <row r="8" spans="1:30" x14ac:dyDescent="0.2">
      <c r="A8" s="252">
        <v>43468</v>
      </c>
      <c r="B8" s="3">
        <v>5</v>
      </c>
      <c r="C8" s="3">
        <v>7</v>
      </c>
      <c r="D8" s="4"/>
      <c r="E8" s="3">
        <v>1</v>
      </c>
      <c r="F8" s="3">
        <v>4</v>
      </c>
      <c r="G8" s="4">
        <v>0.5</v>
      </c>
      <c r="H8" s="61">
        <f>((B8*12)+C8+D8)*1.16+((E8*12)+F8+G8)*1.16</f>
        <v>96.86</v>
      </c>
      <c r="I8" s="17">
        <f>H8-H7+U7</f>
        <v>0</v>
      </c>
      <c r="J8" s="111"/>
      <c r="K8" s="111"/>
      <c r="L8" s="114" t="s">
        <v>111</v>
      </c>
      <c r="M8" s="265">
        <v>43468</v>
      </c>
      <c r="N8" s="141"/>
      <c r="O8" s="137"/>
      <c r="P8" s="3"/>
      <c r="Q8" s="4"/>
      <c r="R8" s="3"/>
      <c r="S8" s="3"/>
      <c r="T8" s="65"/>
      <c r="U8" s="69">
        <f>((O8*12)+P8+Q8)*1.16-((R8*12)+S8+T8)*1.16</f>
        <v>0</v>
      </c>
      <c r="V8" s="116"/>
      <c r="W8" s="118"/>
      <c r="X8" s="144"/>
      <c r="Y8" s="143"/>
      <c r="Z8" s="77"/>
      <c r="AA8" s="16"/>
      <c r="AB8" s="16"/>
      <c r="AC8" s="16"/>
      <c r="AD8" s="78"/>
    </row>
    <row r="9" spans="1:30" x14ac:dyDescent="0.2">
      <c r="A9" s="252">
        <v>43469</v>
      </c>
      <c r="B9" s="3">
        <v>5</v>
      </c>
      <c r="C9" s="3">
        <v>2</v>
      </c>
      <c r="D9" s="4"/>
      <c r="E9" s="3">
        <v>2</v>
      </c>
      <c r="F9" s="3">
        <v>0</v>
      </c>
      <c r="G9" s="4"/>
      <c r="H9" s="61">
        <f>((B9*12)+C9+D9)*1.16+((E9*12)+F9+G9)*1.16</f>
        <v>99.759999999999991</v>
      </c>
      <c r="I9" s="17">
        <f>H9-H8+U8</f>
        <v>2.8999999999999915</v>
      </c>
      <c r="J9" s="111">
        <v>7</v>
      </c>
      <c r="K9" s="111">
        <v>24</v>
      </c>
      <c r="L9" s="114" t="s">
        <v>112</v>
      </c>
      <c r="M9" s="265">
        <v>43469</v>
      </c>
      <c r="N9" s="141"/>
      <c r="O9" s="137"/>
      <c r="P9" s="3"/>
      <c r="Q9" s="4"/>
      <c r="R9" s="3"/>
      <c r="S9" s="3"/>
      <c r="T9" s="65"/>
      <c r="U9" s="69">
        <f>((O9*12)+P9+Q9)*1.16-((R9*12)+S9+T9)*1.16</f>
        <v>0</v>
      </c>
      <c r="V9" s="116"/>
      <c r="W9" s="118"/>
      <c r="X9" s="14">
        <v>10</v>
      </c>
      <c r="Y9" s="14">
        <v>0</v>
      </c>
      <c r="Z9" s="77"/>
      <c r="AA9" s="16"/>
      <c r="AB9" s="16"/>
      <c r="AC9" s="16"/>
      <c r="AD9" s="78"/>
    </row>
    <row r="10" spans="1:30" ht="12.75" customHeight="1" x14ac:dyDescent="0.2">
      <c r="A10" s="252">
        <v>43470</v>
      </c>
      <c r="B10" s="3">
        <v>5</v>
      </c>
      <c r="C10" s="3">
        <v>2</v>
      </c>
      <c r="D10" s="4"/>
      <c r="E10" s="3">
        <v>2</v>
      </c>
      <c r="F10" s="3">
        <v>0</v>
      </c>
      <c r="G10" s="4"/>
      <c r="H10" s="61">
        <f t="shared" ref="H10:H73" si="0">((B10*12)+C10+D10)*1.16+((E10*12)+F10+G10)*1.16</f>
        <v>99.759999999999991</v>
      </c>
      <c r="I10" s="17">
        <f>H10-H9+U9</f>
        <v>0</v>
      </c>
      <c r="J10" s="111"/>
      <c r="K10" s="111"/>
      <c r="L10" s="114" t="s">
        <v>111</v>
      </c>
      <c r="M10" s="265">
        <v>43470</v>
      </c>
      <c r="N10" s="141"/>
      <c r="O10" s="137"/>
      <c r="P10" s="3"/>
      <c r="Q10" s="4"/>
      <c r="R10" s="3"/>
      <c r="S10" s="3"/>
      <c r="T10" s="65"/>
      <c r="U10" s="69">
        <f t="shared" ref="U10:U73" si="1">((O10*12)+P10+Q10)*1.16-((R10*12)+S10+T10)*1.16</f>
        <v>0</v>
      </c>
      <c r="V10" s="116"/>
      <c r="W10" s="118"/>
      <c r="X10" s="14"/>
      <c r="Y10" s="14"/>
      <c r="Z10" s="77"/>
      <c r="AA10" s="16"/>
      <c r="AB10" s="16"/>
      <c r="AC10" s="16"/>
      <c r="AD10" s="78"/>
    </row>
    <row r="11" spans="1:30" ht="12.75" customHeight="1" x14ac:dyDescent="0.2">
      <c r="A11" s="252">
        <v>43471</v>
      </c>
      <c r="B11" s="3">
        <v>5</v>
      </c>
      <c r="C11" s="3">
        <v>2</v>
      </c>
      <c r="D11" s="4"/>
      <c r="E11" s="3">
        <v>2</v>
      </c>
      <c r="F11" s="3">
        <v>0</v>
      </c>
      <c r="G11" s="4"/>
      <c r="H11" s="61">
        <f t="shared" si="0"/>
        <v>99.759999999999991</v>
      </c>
      <c r="I11" s="17">
        <f t="shared" ref="I11:I25" si="2">H11-H10+U10</f>
        <v>0</v>
      </c>
      <c r="J11" s="111"/>
      <c r="K11" s="111"/>
      <c r="L11" s="114" t="s">
        <v>111</v>
      </c>
      <c r="M11" s="265">
        <v>43471</v>
      </c>
      <c r="N11" s="141"/>
      <c r="O11" s="137"/>
      <c r="P11" s="3"/>
      <c r="Q11" s="4"/>
      <c r="R11" s="3"/>
      <c r="S11" s="3"/>
      <c r="T11" s="65"/>
      <c r="U11" s="69">
        <f t="shared" si="1"/>
        <v>0</v>
      </c>
      <c r="V11" s="116"/>
      <c r="W11" s="118"/>
      <c r="X11" s="14"/>
      <c r="Y11" s="14"/>
      <c r="Z11" s="77"/>
      <c r="AA11" s="16"/>
      <c r="AB11" s="16"/>
      <c r="AC11" s="16"/>
      <c r="AD11" s="78"/>
    </row>
    <row r="12" spans="1:30" ht="12.75" customHeight="1" x14ac:dyDescent="0.2">
      <c r="A12" s="252">
        <v>43472</v>
      </c>
      <c r="B12" s="3">
        <v>5</v>
      </c>
      <c r="C12" s="3">
        <v>2</v>
      </c>
      <c r="D12" s="4"/>
      <c r="E12" s="3">
        <v>2</v>
      </c>
      <c r="F12" s="3">
        <v>0</v>
      </c>
      <c r="G12" s="4"/>
      <c r="H12" s="61">
        <f t="shared" si="0"/>
        <v>99.759999999999991</v>
      </c>
      <c r="I12" s="17">
        <f t="shared" si="2"/>
        <v>0</v>
      </c>
      <c r="J12" s="111"/>
      <c r="K12" s="111"/>
      <c r="L12" s="114" t="s">
        <v>111</v>
      </c>
      <c r="M12" s="265">
        <v>43472</v>
      </c>
      <c r="N12" s="141"/>
      <c r="O12" s="137"/>
      <c r="P12" s="3"/>
      <c r="Q12" s="4"/>
      <c r="R12" s="3"/>
      <c r="S12" s="3"/>
      <c r="T12" s="65"/>
      <c r="U12" s="69">
        <f t="shared" si="1"/>
        <v>0</v>
      </c>
      <c r="V12" s="116"/>
      <c r="W12" s="118"/>
      <c r="X12" s="14"/>
      <c r="Y12" s="14"/>
      <c r="Z12" s="77"/>
      <c r="AA12" s="16"/>
      <c r="AB12" s="16"/>
      <c r="AC12" s="16"/>
      <c r="AD12" s="78"/>
    </row>
    <row r="13" spans="1:30" ht="12.75" customHeight="1" x14ac:dyDescent="0.2">
      <c r="A13" s="252">
        <v>43473</v>
      </c>
      <c r="B13" s="3">
        <v>4</v>
      </c>
      <c r="C13" s="3">
        <v>8</v>
      </c>
      <c r="D13" s="4"/>
      <c r="E13" s="3">
        <v>2</v>
      </c>
      <c r="F13" s="3">
        <v>8</v>
      </c>
      <c r="G13" s="4"/>
      <c r="H13" s="61">
        <f t="shared" si="0"/>
        <v>102.07999999999998</v>
      </c>
      <c r="I13" s="17">
        <f t="shared" si="2"/>
        <v>2.3199999999999932</v>
      </c>
      <c r="J13" s="111">
        <v>9</v>
      </c>
      <c r="K13" s="111">
        <v>24</v>
      </c>
      <c r="L13" s="114" t="s">
        <v>112</v>
      </c>
      <c r="M13" s="265">
        <v>43473</v>
      </c>
      <c r="N13" s="141"/>
      <c r="O13" s="137"/>
      <c r="P13" s="3"/>
      <c r="Q13" s="4"/>
      <c r="R13" s="3"/>
      <c r="S13" s="3"/>
      <c r="T13" s="65"/>
      <c r="U13" s="69">
        <f t="shared" si="1"/>
        <v>0</v>
      </c>
      <c r="V13" s="116"/>
      <c r="W13" s="118"/>
      <c r="X13" s="14">
        <v>10</v>
      </c>
      <c r="Y13" s="14">
        <v>0</v>
      </c>
      <c r="Z13" s="77"/>
      <c r="AA13" s="16"/>
      <c r="AB13" s="16"/>
      <c r="AC13" s="16"/>
      <c r="AD13" s="78"/>
    </row>
    <row r="14" spans="1:30" ht="12.75" customHeight="1" x14ac:dyDescent="0.2">
      <c r="A14" s="252">
        <v>43474</v>
      </c>
      <c r="B14" s="3">
        <v>4</v>
      </c>
      <c r="C14" s="3">
        <v>8</v>
      </c>
      <c r="D14" s="4"/>
      <c r="E14" s="3">
        <v>2</v>
      </c>
      <c r="F14" s="3">
        <v>8</v>
      </c>
      <c r="G14" s="4"/>
      <c r="H14" s="61">
        <f t="shared" si="0"/>
        <v>102.07999999999998</v>
      </c>
      <c r="I14" s="17">
        <f t="shared" si="2"/>
        <v>0</v>
      </c>
      <c r="J14" s="111"/>
      <c r="K14" s="111"/>
      <c r="L14" s="114" t="s">
        <v>111</v>
      </c>
      <c r="M14" s="265">
        <v>43474</v>
      </c>
      <c r="N14" s="141"/>
      <c r="O14" s="137"/>
      <c r="P14" s="3"/>
      <c r="Q14" s="4"/>
      <c r="R14" s="3"/>
      <c r="S14" s="3"/>
      <c r="T14" s="65"/>
      <c r="U14" s="69">
        <f t="shared" si="1"/>
        <v>0</v>
      </c>
      <c r="V14" s="116"/>
      <c r="W14" s="118"/>
      <c r="X14" s="14"/>
      <c r="Y14" s="14"/>
      <c r="Z14" s="77"/>
      <c r="AA14" s="16"/>
      <c r="AB14" s="16"/>
      <c r="AC14" s="16"/>
      <c r="AD14" s="78"/>
    </row>
    <row r="15" spans="1:30" ht="12.75" customHeight="1" x14ac:dyDescent="0.2">
      <c r="A15" s="252">
        <v>43475</v>
      </c>
      <c r="B15" s="3">
        <v>4</v>
      </c>
      <c r="C15" s="3">
        <v>8</v>
      </c>
      <c r="D15" s="4"/>
      <c r="E15" s="3">
        <v>2</v>
      </c>
      <c r="F15" s="3">
        <v>8</v>
      </c>
      <c r="G15" s="4"/>
      <c r="H15" s="61">
        <f t="shared" si="0"/>
        <v>102.07999999999998</v>
      </c>
      <c r="I15" s="17">
        <f t="shared" si="2"/>
        <v>0</v>
      </c>
      <c r="J15" s="111"/>
      <c r="K15" s="111"/>
      <c r="L15" s="114" t="s">
        <v>111</v>
      </c>
      <c r="M15" s="265">
        <v>43475</v>
      </c>
      <c r="N15" s="141"/>
      <c r="O15" s="137"/>
      <c r="P15" s="3"/>
      <c r="Q15" s="4"/>
      <c r="R15" s="3"/>
      <c r="S15" s="3"/>
      <c r="T15" s="65"/>
      <c r="U15" s="69">
        <f t="shared" si="1"/>
        <v>0</v>
      </c>
      <c r="V15" s="116"/>
      <c r="W15" s="118"/>
      <c r="X15" s="14"/>
      <c r="Y15" s="14"/>
      <c r="Z15" s="77"/>
      <c r="AA15" s="16"/>
      <c r="AB15" s="16"/>
      <c r="AC15" s="16"/>
      <c r="AD15" s="78"/>
    </row>
    <row r="16" spans="1:30" ht="12.75" customHeight="1" x14ac:dyDescent="0.2">
      <c r="A16" s="252">
        <v>43476</v>
      </c>
      <c r="B16" s="3">
        <v>4</v>
      </c>
      <c r="C16" s="3">
        <v>3</v>
      </c>
      <c r="D16" s="4"/>
      <c r="E16" s="3">
        <v>3</v>
      </c>
      <c r="F16" s="3">
        <v>3</v>
      </c>
      <c r="G16" s="4"/>
      <c r="H16" s="61">
        <f t="shared" si="0"/>
        <v>104.39999999999999</v>
      </c>
      <c r="I16" s="17">
        <f t="shared" si="2"/>
        <v>2.3200000000000074</v>
      </c>
      <c r="J16" s="111">
        <v>7</v>
      </c>
      <c r="K16" s="111">
        <v>24</v>
      </c>
      <c r="L16" s="114" t="s">
        <v>112</v>
      </c>
      <c r="M16" s="265">
        <v>43476</v>
      </c>
      <c r="N16" s="141"/>
      <c r="O16" s="137"/>
      <c r="P16" s="3"/>
      <c r="Q16" s="4"/>
      <c r="R16" s="3"/>
      <c r="S16" s="3"/>
      <c r="T16" s="65"/>
      <c r="U16" s="69">
        <f t="shared" si="1"/>
        <v>0</v>
      </c>
      <c r="V16" s="116"/>
      <c r="W16" s="118"/>
      <c r="X16" s="14">
        <v>10</v>
      </c>
      <c r="Y16" s="14">
        <v>0</v>
      </c>
      <c r="Z16" s="77"/>
      <c r="AA16" s="16"/>
      <c r="AB16" s="16"/>
      <c r="AC16" s="16"/>
      <c r="AD16" s="78"/>
    </row>
    <row r="17" spans="1:30" ht="12.75" customHeight="1" x14ac:dyDescent="0.2">
      <c r="A17" s="252">
        <v>43477</v>
      </c>
      <c r="B17" s="3">
        <v>4</v>
      </c>
      <c r="C17" s="3">
        <v>3</v>
      </c>
      <c r="D17" s="4"/>
      <c r="E17" s="3">
        <v>3</v>
      </c>
      <c r="F17" s="3">
        <v>3</v>
      </c>
      <c r="G17" s="4"/>
      <c r="H17" s="61">
        <f t="shared" si="0"/>
        <v>104.39999999999999</v>
      </c>
      <c r="I17" s="17">
        <f t="shared" si="2"/>
        <v>0</v>
      </c>
      <c r="J17" s="111"/>
      <c r="K17" s="111"/>
      <c r="L17" s="114" t="s">
        <v>111</v>
      </c>
      <c r="M17" s="265">
        <v>43477</v>
      </c>
      <c r="N17" s="141"/>
      <c r="O17" s="137"/>
      <c r="P17" s="3"/>
      <c r="Q17" s="4"/>
      <c r="R17" s="3"/>
      <c r="S17" s="3"/>
      <c r="T17" s="65"/>
      <c r="U17" s="69">
        <f t="shared" si="1"/>
        <v>0</v>
      </c>
      <c r="V17" s="116"/>
      <c r="W17" s="118"/>
      <c r="X17" s="14"/>
      <c r="Y17" s="14"/>
      <c r="Z17" s="77"/>
      <c r="AA17" s="16"/>
      <c r="AB17" s="16"/>
      <c r="AC17" s="16"/>
      <c r="AD17" s="78"/>
    </row>
    <row r="18" spans="1:30" ht="12.75" customHeight="1" x14ac:dyDescent="0.2">
      <c r="A18" s="252">
        <v>43478</v>
      </c>
      <c r="B18" s="3">
        <v>4</v>
      </c>
      <c r="C18" s="3">
        <v>3</v>
      </c>
      <c r="D18" s="4"/>
      <c r="E18" s="3">
        <v>3</v>
      </c>
      <c r="F18" s="3">
        <v>3</v>
      </c>
      <c r="G18" s="4"/>
      <c r="H18" s="61">
        <f t="shared" si="0"/>
        <v>104.39999999999999</v>
      </c>
      <c r="I18" s="17">
        <f t="shared" si="2"/>
        <v>0</v>
      </c>
      <c r="J18" s="111"/>
      <c r="K18" s="111"/>
      <c r="L18" s="114" t="s">
        <v>111</v>
      </c>
      <c r="M18" s="265">
        <v>43478</v>
      </c>
      <c r="N18" s="141"/>
      <c r="O18" s="137"/>
      <c r="P18" s="3"/>
      <c r="Q18" s="4"/>
      <c r="R18" s="3"/>
      <c r="S18" s="3"/>
      <c r="T18" s="65"/>
      <c r="U18" s="69">
        <f t="shared" si="1"/>
        <v>0</v>
      </c>
      <c r="V18" s="116"/>
      <c r="W18" s="118"/>
      <c r="X18" s="14"/>
      <c r="Y18" s="14"/>
      <c r="Z18" s="77"/>
      <c r="AD18" s="78"/>
    </row>
    <row r="19" spans="1:30" ht="12.75" customHeight="1" x14ac:dyDescent="0.2">
      <c r="A19" s="252">
        <v>43479</v>
      </c>
      <c r="B19" s="3">
        <v>4</v>
      </c>
      <c r="C19" s="3">
        <v>3</v>
      </c>
      <c r="D19" s="4"/>
      <c r="E19" s="3">
        <v>3</v>
      </c>
      <c r="F19" s="3">
        <v>3</v>
      </c>
      <c r="G19" s="4"/>
      <c r="H19" s="61">
        <f t="shared" si="0"/>
        <v>104.39999999999999</v>
      </c>
      <c r="I19" s="17">
        <f t="shared" si="2"/>
        <v>0</v>
      </c>
      <c r="J19" s="111"/>
      <c r="K19" s="111"/>
      <c r="L19" s="114" t="s">
        <v>111</v>
      </c>
      <c r="M19" s="265">
        <v>43479</v>
      </c>
      <c r="N19" s="141"/>
      <c r="O19" s="137"/>
      <c r="P19" s="3"/>
      <c r="Q19" s="4"/>
      <c r="R19" s="3"/>
      <c r="S19" s="3"/>
      <c r="T19" s="65"/>
      <c r="U19" s="69">
        <f t="shared" si="1"/>
        <v>0</v>
      </c>
      <c r="V19" s="116"/>
      <c r="W19" s="118"/>
      <c r="X19" s="14"/>
      <c r="Y19" s="14"/>
      <c r="Z19" s="77"/>
      <c r="AA19" s="16"/>
      <c r="AB19" s="16"/>
      <c r="AC19" s="16"/>
      <c r="AD19" s="78"/>
    </row>
    <row r="20" spans="1:30" ht="12.75" customHeight="1" x14ac:dyDescent="0.2">
      <c r="A20" s="252">
        <v>43480</v>
      </c>
      <c r="B20" s="3">
        <v>3</v>
      </c>
      <c r="C20" s="3">
        <v>9</v>
      </c>
      <c r="D20" s="4"/>
      <c r="E20" s="3">
        <v>3</v>
      </c>
      <c r="F20" s="3">
        <v>11</v>
      </c>
      <c r="G20" s="4"/>
      <c r="H20" s="61">
        <f t="shared" si="0"/>
        <v>106.72</v>
      </c>
      <c r="I20" s="17">
        <f t="shared" si="2"/>
        <v>2.3200000000000074</v>
      </c>
      <c r="J20" s="111">
        <v>9</v>
      </c>
      <c r="K20" s="111">
        <v>24</v>
      </c>
      <c r="L20" s="114" t="s">
        <v>112</v>
      </c>
      <c r="M20" s="265">
        <v>43480</v>
      </c>
      <c r="N20" s="141"/>
      <c r="O20" s="137"/>
      <c r="P20" s="3"/>
      <c r="Q20" s="4"/>
      <c r="R20" s="3"/>
      <c r="S20" s="3"/>
      <c r="T20" s="65"/>
      <c r="U20" s="69">
        <f t="shared" si="1"/>
        <v>0</v>
      </c>
      <c r="V20" s="116"/>
      <c r="W20" s="118"/>
      <c r="X20" s="14">
        <v>10</v>
      </c>
      <c r="Y20" s="14">
        <v>0</v>
      </c>
      <c r="Z20" s="77"/>
      <c r="AA20" s="16"/>
      <c r="AB20" s="16"/>
      <c r="AC20" s="16"/>
      <c r="AD20" s="78"/>
    </row>
    <row r="21" spans="1:30" ht="12.75" customHeight="1" x14ac:dyDescent="0.2">
      <c r="A21" s="252">
        <v>43481</v>
      </c>
      <c r="B21" s="3">
        <v>3</v>
      </c>
      <c r="C21" s="3">
        <v>9</v>
      </c>
      <c r="D21" s="4"/>
      <c r="E21" s="3">
        <v>3</v>
      </c>
      <c r="F21" s="3">
        <v>11</v>
      </c>
      <c r="G21" s="4"/>
      <c r="H21" s="61">
        <f t="shared" si="0"/>
        <v>106.72</v>
      </c>
      <c r="I21" s="17">
        <f t="shared" si="2"/>
        <v>0</v>
      </c>
      <c r="J21" s="111"/>
      <c r="K21" s="111"/>
      <c r="L21" s="114" t="s">
        <v>111</v>
      </c>
      <c r="M21" s="265">
        <v>43481</v>
      </c>
      <c r="N21" s="141"/>
      <c r="O21" s="137"/>
      <c r="P21" s="3"/>
      <c r="Q21" s="4"/>
      <c r="R21" s="3"/>
      <c r="S21" s="3"/>
      <c r="T21" s="65"/>
      <c r="U21" s="69">
        <f t="shared" si="1"/>
        <v>0</v>
      </c>
      <c r="V21" s="116"/>
      <c r="W21" s="118"/>
      <c r="X21" s="14"/>
      <c r="Y21" s="14"/>
      <c r="Z21" s="77"/>
      <c r="AA21" s="16"/>
      <c r="AB21" s="16"/>
      <c r="AC21" s="16"/>
      <c r="AD21" s="78"/>
    </row>
    <row r="22" spans="1:30" ht="12.75" customHeight="1" x14ac:dyDescent="0.2">
      <c r="A22" s="252">
        <v>43482</v>
      </c>
      <c r="B22" s="3">
        <v>3</v>
      </c>
      <c r="C22" s="3">
        <v>9</v>
      </c>
      <c r="D22" s="4"/>
      <c r="E22" s="3">
        <v>3</v>
      </c>
      <c r="F22" s="3">
        <v>11</v>
      </c>
      <c r="G22" s="4"/>
      <c r="H22" s="61">
        <f t="shared" si="0"/>
        <v>106.72</v>
      </c>
      <c r="I22" s="17">
        <f t="shared" si="2"/>
        <v>0</v>
      </c>
      <c r="J22" s="111"/>
      <c r="K22" s="111"/>
      <c r="L22" s="114" t="s">
        <v>111</v>
      </c>
      <c r="M22" s="265">
        <v>43482</v>
      </c>
      <c r="N22" s="141"/>
      <c r="O22" s="137"/>
      <c r="P22" s="3"/>
      <c r="Q22" s="4"/>
      <c r="R22" s="3"/>
      <c r="S22" s="3"/>
      <c r="T22" s="65"/>
      <c r="U22" s="69">
        <f t="shared" si="1"/>
        <v>0</v>
      </c>
      <c r="V22" s="116"/>
      <c r="W22" s="118"/>
      <c r="X22" s="14"/>
      <c r="Y22" s="14"/>
      <c r="Z22" s="77"/>
      <c r="AA22" s="16"/>
      <c r="AB22" s="16"/>
      <c r="AC22" s="16"/>
      <c r="AD22" s="78"/>
    </row>
    <row r="23" spans="1:30" ht="12.75" customHeight="1" x14ac:dyDescent="0.2">
      <c r="A23" s="252">
        <v>43483</v>
      </c>
      <c r="B23" s="3">
        <v>3</v>
      </c>
      <c r="C23" s="3">
        <v>4</v>
      </c>
      <c r="D23" s="4"/>
      <c r="E23" s="3">
        <v>4</v>
      </c>
      <c r="F23" s="3">
        <v>6</v>
      </c>
      <c r="G23" s="4"/>
      <c r="H23" s="61">
        <f t="shared" si="0"/>
        <v>109.03999999999999</v>
      </c>
      <c r="I23" s="17">
        <f t="shared" si="2"/>
        <v>2.3199999999999932</v>
      </c>
      <c r="J23" s="111">
        <v>7</v>
      </c>
      <c r="K23" s="111">
        <v>24</v>
      </c>
      <c r="L23" s="114" t="s">
        <v>112</v>
      </c>
      <c r="M23" s="265">
        <v>43483</v>
      </c>
      <c r="N23" s="141"/>
      <c r="O23" s="137"/>
      <c r="P23" s="3"/>
      <c r="Q23" s="4"/>
      <c r="R23" s="3"/>
      <c r="S23" s="3"/>
      <c r="T23" s="65"/>
      <c r="U23" s="69">
        <f t="shared" si="1"/>
        <v>0</v>
      </c>
      <c r="V23" s="116"/>
      <c r="W23" s="118"/>
      <c r="X23" s="14">
        <v>10</v>
      </c>
      <c r="Y23" s="14">
        <v>0</v>
      </c>
      <c r="Z23" s="77"/>
      <c r="AA23" s="16"/>
      <c r="AB23" s="16"/>
      <c r="AC23" s="16"/>
      <c r="AD23" s="78"/>
    </row>
    <row r="24" spans="1:30" ht="12.75" customHeight="1" x14ac:dyDescent="0.2">
      <c r="A24" s="252">
        <v>43484</v>
      </c>
      <c r="B24" s="3">
        <v>3</v>
      </c>
      <c r="C24" s="3">
        <v>4</v>
      </c>
      <c r="D24" s="4"/>
      <c r="E24" s="3">
        <v>4</v>
      </c>
      <c r="F24" s="3">
        <v>6</v>
      </c>
      <c r="G24" s="4"/>
      <c r="H24" s="61">
        <f t="shared" si="0"/>
        <v>109.03999999999999</v>
      </c>
      <c r="I24" s="17">
        <f t="shared" si="2"/>
        <v>0</v>
      </c>
      <c r="J24" s="111"/>
      <c r="K24" s="111"/>
      <c r="L24" s="114" t="s">
        <v>111</v>
      </c>
      <c r="M24" s="265">
        <v>43484</v>
      </c>
      <c r="N24" s="141"/>
      <c r="O24" s="137"/>
      <c r="P24" s="3"/>
      <c r="Q24" s="4"/>
      <c r="R24" s="3"/>
      <c r="S24" s="3"/>
      <c r="T24" s="65"/>
      <c r="U24" s="69">
        <f t="shared" si="1"/>
        <v>0</v>
      </c>
      <c r="V24" s="116"/>
      <c r="W24" s="118"/>
      <c r="X24" s="14"/>
      <c r="Y24" s="14"/>
      <c r="Z24" s="77"/>
      <c r="AA24" s="16"/>
      <c r="AB24" s="16"/>
      <c r="AC24" s="16"/>
      <c r="AD24" s="78"/>
    </row>
    <row r="25" spans="1:30" ht="12.75" customHeight="1" x14ac:dyDescent="0.2">
      <c r="A25" s="252">
        <v>43485</v>
      </c>
      <c r="B25" s="3">
        <v>3</v>
      </c>
      <c r="C25" s="3">
        <v>4</v>
      </c>
      <c r="D25" s="4"/>
      <c r="E25" s="3">
        <v>4</v>
      </c>
      <c r="F25" s="3">
        <v>6</v>
      </c>
      <c r="G25" s="4"/>
      <c r="H25" s="61">
        <f t="shared" si="0"/>
        <v>109.03999999999999</v>
      </c>
      <c r="I25" s="17">
        <f t="shared" si="2"/>
        <v>0</v>
      </c>
      <c r="J25" s="111"/>
      <c r="K25" s="111"/>
      <c r="L25" s="114" t="s">
        <v>111</v>
      </c>
      <c r="M25" s="265">
        <v>43485</v>
      </c>
      <c r="N25" s="141"/>
      <c r="O25" s="137"/>
      <c r="P25" s="3"/>
      <c r="Q25" s="4"/>
      <c r="R25" s="3"/>
      <c r="S25" s="3"/>
      <c r="T25" s="65"/>
      <c r="U25" s="69">
        <f t="shared" si="1"/>
        <v>0</v>
      </c>
      <c r="V25" s="116"/>
      <c r="W25" s="118"/>
      <c r="X25" s="14"/>
      <c r="Y25" s="14"/>
      <c r="Z25" s="77"/>
      <c r="AA25" s="16"/>
      <c r="AB25" s="16"/>
      <c r="AC25" s="16"/>
      <c r="AD25" s="78"/>
    </row>
    <row r="26" spans="1:30" ht="12.75" customHeight="1" x14ac:dyDescent="0.2">
      <c r="A26" s="252">
        <v>43486</v>
      </c>
      <c r="B26" s="3">
        <v>3</v>
      </c>
      <c r="C26" s="3">
        <v>4</v>
      </c>
      <c r="D26" s="4"/>
      <c r="E26" s="3">
        <v>4</v>
      </c>
      <c r="F26" s="3">
        <v>6</v>
      </c>
      <c r="G26" s="4"/>
      <c r="H26" s="61">
        <f t="shared" si="0"/>
        <v>109.03999999999999</v>
      </c>
      <c r="I26" s="17">
        <f>H26-H25+U25</f>
        <v>0</v>
      </c>
      <c r="J26" s="111"/>
      <c r="K26" s="111"/>
      <c r="L26" s="114" t="s">
        <v>111</v>
      </c>
      <c r="M26" s="265">
        <v>43486</v>
      </c>
      <c r="N26" s="141"/>
      <c r="O26" s="137"/>
      <c r="P26" s="3"/>
      <c r="Q26" s="4"/>
      <c r="R26" s="3"/>
      <c r="S26" s="3"/>
      <c r="T26" s="65"/>
      <c r="U26" s="69">
        <f t="shared" si="1"/>
        <v>0</v>
      </c>
      <c r="V26" s="116"/>
      <c r="W26" s="118"/>
      <c r="X26" s="14"/>
      <c r="Y26" s="14"/>
      <c r="Z26" s="77"/>
      <c r="AA26" s="16"/>
      <c r="AB26" s="16"/>
      <c r="AC26" s="16"/>
      <c r="AD26" s="78"/>
    </row>
    <row r="27" spans="1:30" ht="12.75" customHeight="1" x14ac:dyDescent="0.2">
      <c r="A27" s="252">
        <v>43487</v>
      </c>
      <c r="B27" s="3">
        <v>2</v>
      </c>
      <c r="C27" s="3">
        <v>10</v>
      </c>
      <c r="D27" s="4"/>
      <c r="E27" s="3">
        <v>5</v>
      </c>
      <c r="F27" s="3">
        <v>2</v>
      </c>
      <c r="G27" s="4"/>
      <c r="H27" s="61">
        <f t="shared" si="0"/>
        <v>111.36</v>
      </c>
      <c r="I27" s="17">
        <f t="shared" ref="I27:I90" si="3">H27-H26+U26</f>
        <v>2.3200000000000074</v>
      </c>
      <c r="J27" s="111">
        <v>9</v>
      </c>
      <c r="K27" s="111">
        <v>24</v>
      </c>
      <c r="L27" s="114" t="s">
        <v>112</v>
      </c>
      <c r="M27" s="265">
        <v>43487</v>
      </c>
      <c r="N27" s="141"/>
      <c r="O27" s="137"/>
      <c r="P27" s="3"/>
      <c r="Q27" s="4"/>
      <c r="R27" s="3"/>
      <c r="S27" s="3"/>
      <c r="T27" s="65"/>
      <c r="U27" s="69">
        <f t="shared" si="1"/>
        <v>0</v>
      </c>
      <c r="V27" s="116"/>
      <c r="W27" s="118"/>
      <c r="X27" s="14">
        <v>10</v>
      </c>
      <c r="Y27" s="14">
        <v>0</v>
      </c>
      <c r="Z27" s="77"/>
      <c r="AA27" s="16"/>
      <c r="AB27" s="16"/>
      <c r="AC27" s="16"/>
      <c r="AD27" s="78"/>
    </row>
    <row r="28" spans="1:30" ht="12.75" customHeight="1" x14ac:dyDescent="0.2">
      <c r="A28" s="252">
        <v>43488</v>
      </c>
      <c r="B28" s="3">
        <v>2</v>
      </c>
      <c r="C28" s="3">
        <v>10</v>
      </c>
      <c r="D28" s="4"/>
      <c r="E28" s="3">
        <v>5</v>
      </c>
      <c r="F28" s="3">
        <v>2</v>
      </c>
      <c r="G28" s="4"/>
      <c r="H28" s="61">
        <f t="shared" si="0"/>
        <v>111.36</v>
      </c>
      <c r="I28" s="17">
        <f t="shared" si="3"/>
        <v>0</v>
      </c>
      <c r="J28" s="111"/>
      <c r="K28" s="111"/>
      <c r="L28" s="114" t="s">
        <v>111</v>
      </c>
      <c r="M28" s="265">
        <v>43488</v>
      </c>
      <c r="N28" s="141"/>
      <c r="O28" s="137"/>
      <c r="P28" s="3"/>
      <c r="Q28" s="4"/>
      <c r="R28" s="3"/>
      <c r="S28" s="3"/>
      <c r="T28" s="65"/>
      <c r="U28" s="69">
        <f t="shared" si="1"/>
        <v>0</v>
      </c>
      <c r="V28" s="116"/>
      <c r="W28" s="118"/>
      <c r="X28" s="14"/>
      <c r="Y28" s="14"/>
      <c r="Z28" s="77"/>
      <c r="AA28" s="16"/>
      <c r="AB28" s="16"/>
      <c r="AC28" s="16"/>
      <c r="AD28" s="78"/>
    </row>
    <row r="29" spans="1:30" ht="12.75" customHeight="1" x14ac:dyDescent="0.2">
      <c r="A29" s="252">
        <v>43489</v>
      </c>
      <c r="B29" s="3">
        <v>2</v>
      </c>
      <c r="C29" s="3">
        <v>10</v>
      </c>
      <c r="D29" s="4"/>
      <c r="E29" s="3">
        <v>5</v>
      </c>
      <c r="F29" s="3">
        <v>2</v>
      </c>
      <c r="G29" s="4"/>
      <c r="H29" s="61">
        <f t="shared" si="0"/>
        <v>111.36</v>
      </c>
      <c r="I29" s="17">
        <f t="shared" si="3"/>
        <v>0</v>
      </c>
      <c r="J29" s="111"/>
      <c r="K29" s="111"/>
      <c r="L29" s="114" t="s">
        <v>111</v>
      </c>
      <c r="M29" s="265">
        <v>43489</v>
      </c>
      <c r="N29" s="141"/>
      <c r="O29" s="137"/>
      <c r="P29" s="3"/>
      <c r="Q29" s="4"/>
      <c r="R29" s="3"/>
      <c r="S29" s="3"/>
      <c r="T29" s="65"/>
      <c r="U29" s="69">
        <f t="shared" si="1"/>
        <v>0</v>
      </c>
      <c r="V29" s="116"/>
      <c r="W29" s="118"/>
      <c r="X29" s="14"/>
      <c r="Y29" s="14"/>
      <c r="Z29" s="77"/>
      <c r="AA29" s="16"/>
      <c r="AB29" s="16"/>
      <c r="AC29" s="16"/>
      <c r="AD29" s="78"/>
    </row>
    <row r="30" spans="1:30" ht="12.75" customHeight="1" x14ac:dyDescent="0.2">
      <c r="A30" s="252">
        <v>43490</v>
      </c>
      <c r="B30" s="3">
        <v>2</v>
      </c>
      <c r="C30" s="3">
        <v>5</v>
      </c>
      <c r="D30" s="4"/>
      <c r="E30" s="3">
        <v>5</v>
      </c>
      <c r="F30" s="3">
        <v>9</v>
      </c>
      <c r="G30" s="4"/>
      <c r="H30" s="61">
        <f t="shared" si="0"/>
        <v>113.67999999999999</v>
      </c>
      <c r="I30" s="17">
        <f t="shared" si="3"/>
        <v>2.3199999999999932</v>
      </c>
      <c r="J30" s="111">
        <v>7</v>
      </c>
      <c r="K30" s="111">
        <v>24</v>
      </c>
      <c r="L30" s="114" t="s">
        <v>112</v>
      </c>
      <c r="M30" s="265">
        <v>43490</v>
      </c>
      <c r="N30" s="141"/>
      <c r="O30" s="137"/>
      <c r="P30" s="3"/>
      <c r="Q30" s="4"/>
      <c r="R30" s="3"/>
      <c r="S30" s="3"/>
      <c r="T30" s="65"/>
      <c r="U30" s="69">
        <f t="shared" si="1"/>
        <v>0</v>
      </c>
      <c r="V30" s="116"/>
      <c r="W30" s="118"/>
      <c r="X30" s="14">
        <v>10</v>
      </c>
      <c r="Y30" s="14">
        <v>0</v>
      </c>
      <c r="Z30" s="77"/>
      <c r="AA30" s="16"/>
      <c r="AB30" s="16"/>
      <c r="AC30" s="16"/>
      <c r="AD30" s="78"/>
    </row>
    <row r="31" spans="1:30" ht="12.75" customHeight="1" x14ac:dyDescent="0.2">
      <c r="A31" s="252">
        <v>43491</v>
      </c>
      <c r="B31" s="3">
        <v>2</v>
      </c>
      <c r="C31" s="3">
        <v>5</v>
      </c>
      <c r="D31" s="4"/>
      <c r="E31" s="3">
        <v>5</v>
      </c>
      <c r="F31" s="3">
        <v>9</v>
      </c>
      <c r="G31" s="4"/>
      <c r="H31" s="61">
        <f t="shared" si="0"/>
        <v>113.67999999999999</v>
      </c>
      <c r="I31" s="17">
        <f t="shared" si="3"/>
        <v>0</v>
      </c>
      <c r="J31" s="111"/>
      <c r="K31" s="111"/>
      <c r="L31" s="114" t="s">
        <v>111</v>
      </c>
      <c r="M31" s="265">
        <v>43491</v>
      </c>
      <c r="N31" s="141"/>
      <c r="O31" s="137"/>
      <c r="P31" s="3"/>
      <c r="Q31" s="4"/>
      <c r="R31" s="3"/>
      <c r="S31" s="3"/>
      <c r="T31" s="65"/>
      <c r="U31" s="69">
        <f t="shared" si="1"/>
        <v>0</v>
      </c>
      <c r="V31" s="116"/>
      <c r="W31" s="118"/>
      <c r="X31" s="14"/>
      <c r="Y31" s="14"/>
      <c r="Z31" s="77"/>
      <c r="AA31" s="16"/>
      <c r="AB31" s="16"/>
      <c r="AC31" s="16"/>
      <c r="AD31" s="78"/>
    </row>
    <row r="32" spans="1:30" ht="12.75" customHeight="1" x14ac:dyDescent="0.2">
      <c r="A32" s="252">
        <v>43492</v>
      </c>
      <c r="B32" s="3">
        <v>2</v>
      </c>
      <c r="C32" s="3">
        <v>5</v>
      </c>
      <c r="D32" s="4"/>
      <c r="E32" s="3">
        <v>5</v>
      </c>
      <c r="F32" s="3">
        <v>9</v>
      </c>
      <c r="G32" s="4"/>
      <c r="H32" s="61">
        <f t="shared" si="0"/>
        <v>113.67999999999999</v>
      </c>
      <c r="I32" s="17">
        <f t="shared" si="3"/>
        <v>0</v>
      </c>
      <c r="J32" s="111"/>
      <c r="K32" s="111"/>
      <c r="L32" s="114" t="s">
        <v>111</v>
      </c>
      <c r="M32" s="265">
        <v>43492</v>
      </c>
      <c r="N32" s="141"/>
      <c r="O32" s="137"/>
      <c r="P32" s="3"/>
      <c r="Q32" s="4"/>
      <c r="R32" s="3"/>
      <c r="S32" s="3"/>
      <c r="T32" s="65"/>
      <c r="U32" s="69">
        <f t="shared" si="1"/>
        <v>0</v>
      </c>
      <c r="V32" s="116"/>
      <c r="W32" s="118"/>
      <c r="X32" s="14"/>
      <c r="Y32" s="14"/>
      <c r="Z32" s="77"/>
      <c r="AA32" s="16"/>
      <c r="AB32" s="16"/>
      <c r="AC32" s="16"/>
      <c r="AD32" s="78"/>
    </row>
    <row r="33" spans="1:30" ht="12.75" customHeight="1" x14ac:dyDescent="0.2">
      <c r="A33" s="252">
        <v>43493</v>
      </c>
      <c r="B33" s="3">
        <v>2</v>
      </c>
      <c r="C33" s="3">
        <v>5</v>
      </c>
      <c r="D33" s="4"/>
      <c r="E33" s="3">
        <v>5</v>
      </c>
      <c r="F33" s="3">
        <v>9</v>
      </c>
      <c r="G33" s="4"/>
      <c r="H33" s="61">
        <f t="shared" si="0"/>
        <v>113.67999999999999</v>
      </c>
      <c r="I33" s="17">
        <f t="shared" si="3"/>
        <v>0</v>
      </c>
      <c r="J33" s="111"/>
      <c r="K33" s="111"/>
      <c r="L33" s="114" t="s">
        <v>111</v>
      </c>
      <c r="M33" s="265">
        <v>43493</v>
      </c>
      <c r="N33" s="141"/>
      <c r="O33" s="137"/>
      <c r="P33" s="3"/>
      <c r="Q33" s="4"/>
      <c r="R33" s="3"/>
      <c r="S33" s="3"/>
      <c r="T33" s="65"/>
      <c r="U33" s="69">
        <f t="shared" si="1"/>
        <v>0</v>
      </c>
      <c r="V33" s="116"/>
      <c r="W33" s="118"/>
      <c r="X33" s="14"/>
      <c r="Y33" s="14"/>
      <c r="Z33" s="77"/>
      <c r="AA33" s="16"/>
      <c r="AB33" s="16"/>
      <c r="AC33" s="16"/>
      <c r="AD33" s="78"/>
    </row>
    <row r="34" spans="1:30" ht="12.75" customHeight="1" x14ac:dyDescent="0.2">
      <c r="A34" s="252">
        <v>43494</v>
      </c>
      <c r="B34" s="3">
        <v>1</v>
      </c>
      <c r="C34" s="3">
        <v>11</v>
      </c>
      <c r="D34" s="4"/>
      <c r="E34" s="3">
        <v>6</v>
      </c>
      <c r="F34" s="3">
        <v>5</v>
      </c>
      <c r="G34" s="4"/>
      <c r="H34" s="61">
        <f t="shared" si="0"/>
        <v>116</v>
      </c>
      <c r="I34" s="17">
        <f t="shared" si="3"/>
        <v>2.3200000000000074</v>
      </c>
      <c r="J34" s="111">
        <v>9</v>
      </c>
      <c r="K34" s="111">
        <v>24</v>
      </c>
      <c r="L34" s="114" t="s">
        <v>112</v>
      </c>
      <c r="M34" s="265">
        <v>43494</v>
      </c>
      <c r="N34" s="141"/>
      <c r="O34" s="137"/>
      <c r="P34" s="3"/>
      <c r="Q34" s="4"/>
      <c r="R34" s="3"/>
      <c r="S34" s="3"/>
      <c r="T34" s="65"/>
      <c r="U34" s="69">
        <f t="shared" si="1"/>
        <v>0</v>
      </c>
      <c r="V34" s="116"/>
      <c r="W34" s="118"/>
      <c r="X34" s="14">
        <v>10</v>
      </c>
      <c r="Y34" s="14">
        <v>0</v>
      </c>
      <c r="Z34" s="77"/>
      <c r="AA34" s="16"/>
      <c r="AB34" s="16"/>
      <c r="AC34" s="16"/>
      <c r="AD34" s="78"/>
    </row>
    <row r="35" spans="1:30" ht="12.75" customHeight="1" x14ac:dyDescent="0.2">
      <c r="A35" s="252">
        <v>43495</v>
      </c>
      <c r="B35" s="3">
        <v>1</v>
      </c>
      <c r="C35" s="3">
        <v>11</v>
      </c>
      <c r="D35" s="4"/>
      <c r="E35" s="3">
        <v>6</v>
      </c>
      <c r="F35" s="3">
        <v>5</v>
      </c>
      <c r="G35" s="4"/>
      <c r="H35" s="61">
        <f t="shared" si="0"/>
        <v>116</v>
      </c>
      <c r="I35" s="17">
        <f t="shared" si="3"/>
        <v>0</v>
      </c>
      <c r="J35" s="111"/>
      <c r="K35" s="111"/>
      <c r="L35" s="114" t="s">
        <v>111</v>
      </c>
      <c r="M35" s="265">
        <v>43495</v>
      </c>
      <c r="N35" s="141"/>
      <c r="O35" s="137"/>
      <c r="P35" s="3"/>
      <c r="Q35" s="4"/>
      <c r="R35" s="3"/>
      <c r="S35" s="3"/>
      <c r="T35" s="65"/>
      <c r="U35" s="69">
        <f t="shared" si="1"/>
        <v>0</v>
      </c>
      <c r="V35" s="116"/>
      <c r="W35" s="118"/>
      <c r="X35" s="14"/>
      <c r="Y35" s="14"/>
      <c r="Z35" s="77"/>
      <c r="AA35" s="16"/>
      <c r="AB35" s="16"/>
      <c r="AC35" s="16"/>
      <c r="AD35" s="78"/>
    </row>
    <row r="36" spans="1:30" ht="12.75" customHeight="1" thickBot="1" x14ac:dyDescent="0.25">
      <c r="A36" s="252">
        <v>43496</v>
      </c>
      <c r="B36" s="3">
        <v>1</v>
      </c>
      <c r="C36" s="3">
        <v>11</v>
      </c>
      <c r="D36" s="4"/>
      <c r="E36" s="3">
        <v>6</v>
      </c>
      <c r="F36" s="3">
        <v>5</v>
      </c>
      <c r="G36" s="4"/>
      <c r="H36" s="127">
        <f t="shared" si="0"/>
        <v>116</v>
      </c>
      <c r="I36" s="17">
        <f t="shared" si="3"/>
        <v>0</v>
      </c>
      <c r="J36" s="111"/>
      <c r="K36" s="111"/>
      <c r="L36" s="114" t="s">
        <v>111</v>
      </c>
      <c r="M36" s="265">
        <v>43496</v>
      </c>
      <c r="N36" s="141"/>
      <c r="O36" s="137"/>
      <c r="P36" s="3"/>
      <c r="Q36" s="4"/>
      <c r="R36" s="3"/>
      <c r="S36" s="3"/>
      <c r="T36" s="65"/>
      <c r="U36" s="69">
        <f t="shared" si="1"/>
        <v>0</v>
      </c>
      <c r="V36" s="116"/>
      <c r="W36" s="118"/>
      <c r="X36" s="14"/>
      <c r="Y36" s="14"/>
      <c r="Z36" s="77"/>
      <c r="AA36" s="16"/>
      <c r="AB36" s="16"/>
      <c r="AC36" s="16"/>
      <c r="AD36" s="78"/>
    </row>
    <row r="37" spans="1:30" ht="12.75" customHeight="1" x14ac:dyDescent="0.2">
      <c r="A37" s="252">
        <v>43497</v>
      </c>
      <c r="B37" s="280">
        <v>1</v>
      </c>
      <c r="C37" s="280">
        <v>6</v>
      </c>
      <c r="D37" s="295"/>
      <c r="E37" s="280">
        <v>7</v>
      </c>
      <c r="F37" s="280">
        <v>0</v>
      </c>
      <c r="G37" s="296"/>
      <c r="H37" s="291">
        <f t="shared" si="0"/>
        <v>118.32</v>
      </c>
      <c r="I37" s="338">
        <f t="shared" si="3"/>
        <v>2.3199999999999932</v>
      </c>
      <c r="J37" s="268">
        <v>7</v>
      </c>
      <c r="K37" s="268">
        <v>24</v>
      </c>
      <c r="L37" s="282" t="s">
        <v>112</v>
      </c>
      <c r="M37" s="401">
        <v>43497</v>
      </c>
      <c r="N37" s="297"/>
      <c r="O37" s="284"/>
      <c r="P37" s="280"/>
      <c r="Q37" s="295"/>
      <c r="R37" s="280"/>
      <c r="S37" s="280"/>
      <c r="T37" s="296"/>
      <c r="U37" s="286">
        <f t="shared" si="1"/>
        <v>0</v>
      </c>
      <c r="V37" s="287"/>
      <c r="W37" s="119"/>
      <c r="X37" s="356">
        <v>10</v>
      </c>
      <c r="Y37" s="357">
        <v>0</v>
      </c>
      <c r="Z37" s="289"/>
      <c r="AA37" s="216"/>
      <c r="AB37" s="216"/>
      <c r="AC37" s="216"/>
      <c r="AD37" s="290"/>
    </row>
    <row r="38" spans="1:30" ht="12.75" customHeight="1" x14ac:dyDescent="0.2">
      <c r="A38" s="252">
        <v>43498</v>
      </c>
      <c r="B38" s="91">
        <v>1</v>
      </c>
      <c r="C38" s="91">
        <v>6</v>
      </c>
      <c r="D38" s="292"/>
      <c r="E38" s="91">
        <v>7</v>
      </c>
      <c r="F38" s="91">
        <v>0</v>
      </c>
      <c r="G38" s="292"/>
      <c r="H38" s="60">
        <f t="shared" si="0"/>
        <v>118.32</v>
      </c>
      <c r="I38" s="27">
        <f t="shared" si="3"/>
        <v>0</v>
      </c>
      <c r="J38" s="245"/>
      <c r="K38" s="245"/>
      <c r="L38" s="272" t="s">
        <v>111</v>
      </c>
      <c r="M38" s="265">
        <v>43498</v>
      </c>
      <c r="N38" s="293"/>
      <c r="O38" s="274"/>
      <c r="P38" s="91"/>
      <c r="Q38" s="292"/>
      <c r="R38" s="91"/>
      <c r="S38" s="91"/>
      <c r="T38" s="294"/>
      <c r="U38" s="210">
        <f t="shared" si="1"/>
        <v>0</v>
      </c>
      <c r="V38" s="275"/>
      <c r="W38" s="276"/>
      <c r="X38" s="205"/>
      <c r="Y38" s="205"/>
      <c r="Z38" s="277"/>
      <c r="AA38" s="278"/>
      <c r="AB38" s="278"/>
      <c r="AC38" s="278"/>
      <c r="AD38" s="279"/>
    </row>
    <row r="39" spans="1:30" ht="12.75" customHeight="1" x14ac:dyDescent="0.2">
      <c r="A39" s="252">
        <v>43499</v>
      </c>
      <c r="B39" s="3">
        <v>1</v>
      </c>
      <c r="C39" s="3">
        <v>6</v>
      </c>
      <c r="D39" s="4"/>
      <c r="E39" s="3">
        <v>7</v>
      </c>
      <c r="F39" s="3">
        <v>0</v>
      </c>
      <c r="G39" s="4"/>
      <c r="H39" s="61">
        <f t="shared" si="0"/>
        <v>118.32</v>
      </c>
      <c r="I39" s="17">
        <f t="shared" si="3"/>
        <v>0</v>
      </c>
      <c r="J39" s="111"/>
      <c r="K39" s="111"/>
      <c r="L39" s="114" t="s">
        <v>111</v>
      </c>
      <c r="M39" s="265">
        <v>43499</v>
      </c>
      <c r="N39" s="141"/>
      <c r="O39" s="137"/>
      <c r="P39" s="3"/>
      <c r="Q39" s="4"/>
      <c r="R39" s="3"/>
      <c r="S39" s="3"/>
      <c r="T39" s="65"/>
      <c r="U39" s="69">
        <f t="shared" si="1"/>
        <v>0</v>
      </c>
      <c r="V39" s="116"/>
      <c r="W39" s="118"/>
      <c r="X39" s="14"/>
      <c r="Y39" s="14"/>
      <c r="Z39" s="77"/>
      <c r="AA39" s="16"/>
      <c r="AB39" s="16"/>
      <c r="AC39" s="16"/>
      <c r="AD39" s="78"/>
    </row>
    <row r="40" spans="1:30" ht="12.75" customHeight="1" x14ac:dyDescent="0.2">
      <c r="A40" s="252">
        <v>43500</v>
      </c>
      <c r="B40" s="3">
        <v>1</v>
      </c>
      <c r="C40" s="3">
        <v>6</v>
      </c>
      <c r="D40" s="4"/>
      <c r="E40" s="3">
        <v>7</v>
      </c>
      <c r="F40" s="3">
        <v>0</v>
      </c>
      <c r="G40" s="4"/>
      <c r="H40" s="61">
        <f t="shared" si="0"/>
        <v>118.32</v>
      </c>
      <c r="I40" s="17">
        <f t="shared" si="3"/>
        <v>0</v>
      </c>
      <c r="J40" s="111"/>
      <c r="K40" s="111"/>
      <c r="L40" s="114" t="s">
        <v>111</v>
      </c>
      <c r="M40" s="265">
        <v>43500</v>
      </c>
      <c r="N40" s="141"/>
      <c r="O40" s="137"/>
      <c r="P40" s="3"/>
      <c r="Q40" s="4"/>
      <c r="R40" s="3"/>
      <c r="S40" s="3"/>
      <c r="T40" s="65"/>
      <c r="U40" s="69">
        <f t="shared" si="1"/>
        <v>0</v>
      </c>
      <c r="V40" s="116"/>
      <c r="W40" s="118"/>
      <c r="X40" s="14"/>
      <c r="Y40" s="14"/>
      <c r="Z40" s="77"/>
      <c r="AA40" s="16"/>
      <c r="AB40" s="16"/>
      <c r="AC40" s="16"/>
      <c r="AD40" s="78"/>
    </row>
    <row r="41" spans="1:30" ht="12.75" customHeight="1" x14ac:dyDescent="0.2">
      <c r="A41" s="252">
        <v>43501</v>
      </c>
      <c r="B41" s="3">
        <v>1</v>
      </c>
      <c r="C41" s="3">
        <v>0</v>
      </c>
      <c r="D41" s="4"/>
      <c r="E41" s="3">
        <v>7</v>
      </c>
      <c r="F41" s="3">
        <v>8</v>
      </c>
      <c r="G41" s="4"/>
      <c r="H41" s="61">
        <f t="shared" si="0"/>
        <v>120.64</v>
      </c>
      <c r="I41" s="17">
        <f t="shared" si="3"/>
        <v>2.3200000000000074</v>
      </c>
      <c r="J41" s="111">
        <v>9</v>
      </c>
      <c r="K41" s="111">
        <v>24</v>
      </c>
      <c r="L41" s="114" t="s">
        <v>112</v>
      </c>
      <c r="M41" s="265">
        <v>43501</v>
      </c>
      <c r="N41" s="141"/>
      <c r="O41" s="137"/>
      <c r="P41" s="3"/>
      <c r="Q41" s="4"/>
      <c r="R41" s="3"/>
      <c r="S41" s="3"/>
      <c r="T41" s="65"/>
      <c r="U41" s="69">
        <f t="shared" si="1"/>
        <v>0</v>
      </c>
      <c r="V41" s="116"/>
      <c r="W41" s="118"/>
      <c r="X41" s="14">
        <v>10</v>
      </c>
      <c r="Y41" s="14">
        <v>0</v>
      </c>
      <c r="Z41" s="77"/>
      <c r="AA41" s="16"/>
      <c r="AB41" s="16"/>
      <c r="AC41" s="16"/>
      <c r="AD41" s="78"/>
    </row>
    <row r="42" spans="1:30" ht="12.75" customHeight="1" x14ac:dyDescent="0.2">
      <c r="A42" s="252">
        <v>43502</v>
      </c>
      <c r="B42" s="3">
        <v>1</v>
      </c>
      <c r="C42" s="3">
        <v>0</v>
      </c>
      <c r="D42" s="4"/>
      <c r="E42" s="3">
        <v>7</v>
      </c>
      <c r="F42" s="3">
        <v>8</v>
      </c>
      <c r="G42" s="4"/>
      <c r="H42" s="61">
        <f t="shared" si="0"/>
        <v>120.64</v>
      </c>
      <c r="I42" s="17">
        <f t="shared" si="3"/>
        <v>0</v>
      </c>
      <c r="J42" s="111"/>
      <c r="K42" s="111"/>
      <c r="L42" s="114" t="s">
        <v>111</v>
      </c>
      <c r="M42" s="265">
        <v>43502</v>
      </c>
      <c r="N42" s="141"/>
      <c r="O42" s="137"/>
      <c r="P42" s="3"/>
      <c r="Q42" s="4"/>
      <c r="R42" s="3"/>
      <c r="S42" s="3"/>
      <c r="T42" s="65"/>
      <c r="U42" s="69">
        <f t="shared" si="1"/>
        <v>0</v>
      </c>
      <c r="V42" s="116">
        <v>130</v>
      </c>
      <c r="W42" s="118">
        <v>5194</v>
      </c>
      <c r="X42" s="14"/>
      <c r="Y42" s="14"/>
      <c r="Z42" s="77"/>
      <c r="AA42" s="16"/>
      <c r="AB42" s="16"/>
      <c r="AC42" s="16"/>
      <c r="AD42" s="78"/>
    </row>
    <row r="43" spans="1:30" ht="12.75" customHeight="1" x14ac:dyDescent="0.2">
      <c r="A43" s="252">
        <v>43503</v>
      </c>
      <c r="B43" s="3">
        <v>1</v>
      </c>
      <c r="C43" s="3">
        <v>0</v>
      </c>
      <c r="D43" s="4"/>
      <c r="E43" s="3">
        <v>7</v>
      </c>
      <c r="F43" s="3">
        <v>8</v>
      </c>
      <c r="G43" s="4"/>
      <c r="H43" s="61">
        <f t="shared" si="0"/>
        <v>120.64</v>
      </c>
      <c r="I43" s="17">
        <f t="shared" si="3"/>
        <v>0</v>
      </c>
      <c r="J43" s="111"/>
      <c r="K43" s="111"/>
      <c r="L43" s="114" t="s">
        <v>111</v>
      </c>
      <c r="M43" s="265">
        <v>43503</v>
      </c>
      <c r="N43" s="141"/>
      <c r="O43" s="137"/>
      <c r="P43" s="3"/>
      <c r="Q43" s="4"/>
      <c r="R43" s="3"/>
      <c r="S43" s="3"/>
      <c r="T43" s="65"/>
      <c r="U43" s="69">
        <f t="shared" si="1"/>
        <v>0</v>
      </c>
      <c r="V43" s="116"/>
      <c r="W43" s="118"/>
      <c r="X43" s="14"/>
      <c r="Y43" s="14"/>
      <c r="Z43" s="77"/>
      <c r="AA43" s="16"/>
      <c r="AB43" s="16"/>
      <c r="AC43" s="16"/>
      <c r="AD43" s="78"/>
    </row>
    <row r="44" spans="1:30" ht="12.75" customHeight="1" x14ac:dyDescent="0.2">
      <c r="A44" s="252">
        <v>43504</v>
      </c>
      <c r="B44" s="3">
        <v>1</v>
      </c>
      <c r="C44" s="3">
        <v>2</v>
      </c>
      <c r="D44" s="4"/>
      <c r="E44" s="3">
        <v>7</v>
      </c>
      <c r="F44" s="3">
        <v>8</v>
      </c>
      <c r="G44" s="4"/>
      <c r="H44" s="61">
        <f t="shared" si="0"/>
        <v>122.96</v>
      </c>
      <c r="I44" s="17">
        <f t="shared" si="3"/>
        <v>2.3199999999999932</v>
      </c>
      <c r="J44" s="111">
        <v>7</v>
      </c>
      <c r="K44" s="111">
        <v>24</v>
      </c>
      <c r="L44" s="114" t="s">
        <v>112</v>
      </c>
      <c r="M44" s="265">
        <v>43504</v>
      </c>
      <c r="N44" s="141"/>
      <c r="O44" s="137"/>
      <c r="P44" s="3"/>
      <c r="Q44" s="4"/>
      <c r="R44" s="3"/>
      <c r="S44" s="3"/>
      <c r="T44" s="65"/>
      <c r="U44" s="69">
        <f t="shared" si="1"/>
        <v>0</v>
      </c>
      <c r="V44" s="116"/>
      <c r="W44" s="118"/>
      <c r="X44" s="14">
        <v>10</v>
      </c>
      <c r="Y44" s="14">
        <v>0</v>
      </c>
      <c r="Z44" s="77"/>
      <c r="AA44" s="16"/>
      <c r="AB44" s="16"/>
      <c r="AC44" s="16"/>
      <c r="AD44" s="78"/>
    </row>
    <row r="45" spans="1:30" ht="12.75" customHeight="1" x14ac:dyDescent="0.2">
      <c r="A45" s="252">
        <v>43505</v>
      </c>
      <c r="B45" s="3">
        <v>1</v>
      </c>
      <c r="C45" s="3">
        <v>2</v>
      </c>
      <c r="D45" s="4"/>
      <c r="E45" s="3">
        <v>7</v>
      </c>
      <c r="F45" s="3">
        <v>8</v>
      </c>
      <c r="G45" s="4"/>
      <c r="H45" s="61">
        <f t="shared" si="0"/>
        <v>122.96</v>
      </c>
      <c r="I45" s="17">
        <f t="shared" si="3"/>
        <v>0</v>
      </c>
      <c r="J45" s="111"/>
      <c r="K45" s="111"/>
      <c r="L45" s="114" t="s">
        <v>111</v>
      </c>
      <c r="M45" s="265">
        <v>43505</v>
      </c>
      <c r="N45" s="141"/>
      <c r="O45" s="137"/>
      <c r="P45" s="3"/>
      <c r="Q45" s="4"/>
      <c r="R45" s="3"/>
      <c r="S45" s="3"/>
      <c r="T45" s="65"/>
      <c r="U45" s="69">
        <f t="shared" si="1"/>
        <v>0</v>
      </c>
      <c r="V45" s="116"/>
      <c r="W45" s="118"/>
      <c r="X45" s="14"/>
      <c r="Y45" s="14"/>
      <c r="Z45" s="77"/>
      <c r="AA45" s="16"/>
      <c r="AB45" s="16"/>
      <c r="AC45" s="16"/>
      <c r="AD45" s="78"/>
    </row>
    <row r="46" spans="1:30" ht="12.75" customHeight="1" x14ac:dyDescent="0.2">
      <c r="A46" s="252">
        <v>43506</v>
      </c>
      <c r="B46" s="3">
        <v>1</v>
      </c>
      <c r="C46" s="3">
        <v>2</v>
      </c>
      <c r="D46" s="4"/>
      <c r="E46" s="3">
        <v>7</v>
      </c>
      <c r="F46" s="3">
        <v>8</v>
      </c>
      <c r="G46" s="4"/>
      <c r="H46" s="61">
        <f t="shared" si="0"/>
        <v>122.96</v>
      </c>
      <c r="I46" s="17">
        <f t="shared" si="3"/>
        <v>0</v>
      </c>
      <c r="J46" s="111"/>
      <c r="K46" s="111"/>
      <c r="L46" s="114" t="s">
        <v>111</v>
      </c>
      <c r="M46" s="265">
        <v>43506</v>
      </c>
      <c r="N46" s="141"/>
      <c r="O46" s="137"/>
      <c r="P46" s="3"/>
      <c r="Q46" s="4"/>
      <c r="R46" s="3"/>
      <c r="S46" s="3"/>
      <c r="T46" s="65"/>
      <c r="U46" s="69">
        <f t="shared" si="1"/>
        <v>0</v>
      </c>
      <c r="V46" s="116"/>
      <c r="W46" s="118"/>
      <c r="X46" s="14"/>
      <c r="Y46" s="14"/>
      <c r="Z46" s="77"/>
      <c r="AA46" s="16"/>
      <c r="AB46" s="16"/>
      <c r="AC46" s="16"/>
      <c r="AD46" s="78"/>
    </row>
    <row r="47" spans="1:30" ht="12.75" customHeight="1" x14ac:dyDescent="0.2">
      <c r="A47" s="252">
        <v>43507</v>
      </c>
      <c r="B47" s="3">
        <v>1</v>
      </c>
      <c r="C47" s="3">
        <v>2</v>
      </c>
      <c r="D47" s="4"/>
      <c r="E47" s="3">
        <v>7</v>
      </c>
      <c r="F47" s="3">
        <v>8</v>
      </c>
      <c r="G47" s="4"/>
      <c r="H47" s="61">
        <f t="shared" si="0"/>
        <v>122.96</v>
      </c>
      <c r="I47" s="17">
        <f t="shared" si="3"/>
        <v>0</v>
      </c>
      <c r="J47" s="111"/>
      <c r="K47" s="111"/>
      <c r="L47" s="114" t="s">
        <v>111</v>
      </c>
      <c r="M47" s="265">
        <v>43507</v>
      </c>
      <c r="N47" s="141"/>
      <c r="O47" s="137"/>
      <c r="P47" s="3"/>
      <c r="Q47" s="4"/>
      <c r="R47" s="3"/>
      <c r="S47" s="3"/>
      <c r="T47" s="65"/>
      <c r="U47" s="69">
        <f t="shared" si="1"/>
        <v>0</v>
      </c>
      <c r="V47" s="116"/>
      <c r="W47" s="118"/>
      <c r="X47" s="14"/>
      <c r="Y47" s="14"/>
      <c r="Z47" s="77"/>
      <c r="AA47" s="16"/>
      <c r="AB47" s="16"/>
      <c r="AC47" s="16"/>
      <c r="AD47" s="78"/>
    </row>
    <row r="48" spans="1:30" ht="12.75" customHeight="1" x14ac:dyDescent="0.2">
      <c r="A48" s="252">
        <v>43508</v>
      </c>
      <c r="B48" s="3">
        <v>1</v>
      </c>
      <c r="C48" s="3">
        <v>4</v>
      </c>
      <c r="D48" s="4"/>
      <c r="E48" s="3">
        <v>7</v>
      </c>
      <c r="F48" s="3">
        <v>8</v>
      </c>
      <c r="G48" s="4"/>
      <c r="H48" s="61">
        <f t="shared" si="0"/>
        <v>125.28</v>
      </c>
      <c r="I48" s="17">
        <f t="shared" si="3"/>
        <v>2.3200000000000074</v>
      </c>
      <c r="J48" s="111">
        <v>9</v>
      </c>
      <c r="K48" s="111">
        <v>24</v>
      </c>
      <c r="L48" s="114" t="s">
        <v>112</v>
      </c>
      <c r="M48" s="265">
        <v>43508</v>
      </c>
      <c r="N48" s="141"/>
      <c r="O48" s="137"/>
      <c r="P48" s="3"/>
      <c r="Q48" s="4"/>
      <c r="R48" s="3"/>
      <c r="S48" s="3"/>
      <c r="T48" s="65"/>
      <c r="U48" s="69">
        <f t="shared" si="1"/>
        <v>0</v>
      </c>
      <c r="V48" s="116"/>
      <c r="W48" s="118"/>
      <c r="X48" s="14">
        <v>10</v>
      </c>
      <c r="Y48" s="14">
        <v>0</v>
      </c>
      <c r="Z48" s="77"/>
      <c r="AA48" s="16"/>
      <c r="AB48" s="16"/>
      <c r="AC48" s="16"/>
      <c r="AD48" s="78"/>
    </row>
    <row r="49" spans="1:30" ht="12.75" customHeight="1" x14ac:dyDescent="0.2">
      <c r="A49" s="252">
        <v>43509</v>
      </c>
      <c r="B49" s="3">
        <v>1</v>
      </c>
      <c r="C49" s="3">
        <v>4</v>
      </c>
      <c r="D49" s="4"/>
      <c r="E49" s="3">
        <v>7</v>
      </c>
      <c r="F49" s="3">
        <v>8</v>
      </c>
      <c r="G49" s="4"/>
      <c r="H49" s="61">
        <f t="shared" si="0"/>
        <v>125.28</v>
      </c>
      <c r="I49" s="17">
        <f t="shared" si="3"/>
        <v>0</v>
      </c>
      <c r="J49" s="111"/>
      <c r="K49" s="111"/>
      <c r="L49" s="114" t="s">
        <v>111</v>
      </c>
      <c r="M49" s="265">
        <v>43509</v>
      </c>
      <c r="N49" s="141"/>
      <c r="O49" s="137"/>
      <c r="P49" s="3"/>
      <c r="Q49" s="4"/>
      <c r="R49" s="3"/>
      <c r="S49" s="3"/>
      <c r="T49" s="65"/>
      <c r="U49" s="69">
        <f t="shared" si="1"/>
        <v>0</v>
      </c>
      <c r="V49" s="116"/>
      <c r="W49" s="118"/>
      <c r="X49" s="14"/>
      <c r="Y49" s="14"/>
      <c r="Z49" s="77"/>
      <c r="AA49" s="16"/>
      <c r="AB49" s="16"/>
      <c r="AC49" s="16"/>
      <c r="AD49" s="78"/>
    </row>
    <row r="50" spans="1:30" ht="12.75" customHeight="1" x14ac:dyDescent="0.2">
      <c r="A50" s="252">
        <v>43510</v>
      </c>
      <c r="B50" s="3">
        <v>1</v>
      </c>
      <c r="C50" s="3">
        <v>4</v>
      </c>
      <c r="D50" s="4"/>
      <c r="E50" s="3">
        <v>7</v>
      </c>
      <c r="F50" s="3">
        <v>8</v>
      </c>
      <c r="G50" s="4"/>
      <c r="H50" s="61">
        <f t="shared" si="0"/>
        <v>125.28</v>
      </c>
      <c r="I50" s="17">
        <f t="shared" si="3"/>
        <v>0</v>
      </c>
      <c r="J50" s="111"/>
      <c r="K50" s="111"/>
      <c r="L50" s="114" t="s">
        <v>111</v>
      </c>
      <c r="M50" s="265">
        <v>43510</v>
      </c>
      <c r="N50" s="141"/>
      <c r="O50" s="137"/>
      <c r="P50" s="3"/>
      <c r="Q50" s="4"/>
      <c r="R50" s="3"/>
      <c r="S50" s="3"/>
      <c r="T50" s="65"/>
      <c r="U50" s="69">
        <f t="shared" si="1"/>
        <v>0</v>
      </c>
      <c r="V50" s="116"/>
      <c r="W50" s="118"/>
      <c r="X50" s="14"/>
      <c r="Y50" s="14"/>
      <c r="Z50" s="77"/>
      <c r="AA50" s="16"/>
      <c r="AB50" s="16"/>
      <c r="AC50" s="16"/>
      <c r="AD50" s="78"/>
    </row>
    <row r="51" spans="1:30" ht="12.75" customHeight="1" x14ac:dyDescent="0.2">
      <c r="A51" s="252">
        <v>43511</v>
      </c>
      <c r="B51" s="3">
        <v>1</v>
      </c>
      <c r="C51" s="3">
        <v>6</v>
      </c>
      <c r="D51" s="4"/>
      <c r="E51" s="3">
        <v>7</v>
      </c>
      <c r="F51" s="3">
        <v>8</v>
      </c>
      <c r="G51" s="4"/>
      <c r="H51" s="61">
        <f t="shared" si="0"/>
        <v>127.6</v>
      </c>
      <c r="I51" s="17">
        <f t="shared" si="3"/>
        <v>2.3199999999999932</v>
      </c>
      <c r="J51" s="111">
        <v>7</v>
      </c>
      <c r="K51" s="111">
        <v>24</v>
      </c>
      <c r="L51" s="114" t="s">
        <v>112</v>
      </c>
      <c r="M51" s="265">
        <v>43511</v>
      </c>
      <c r="N51" s="141"/>
      <c r="O51" s="137"/>
      <c r="P51" s="3"/>
      <c r="Q51" s="4"/>
      <c r="R51" s="3"/>
      <c r="S51" s="3"/>
      <c r="T51" s="65"/>
      <c r="U51" s="69">
        <f t="shared" si="1"/>
        <v>0</v>
      </c>
      <c r="V51" s="116"/>
      <c r="W51" s="118"/>
      <c r="X51" s="14">
        <v>10</v>
      </c>
      <c r="Y51" s="14">
        <v>0</v>
      </c>
      <c r="Z51" s="77"/>
      <c r="AD51" s="78"/>
    </row>
    <row r="52" spans="1:30" ht="12.75" customHeight="1" x14ac:dyDescent="0.2">
      <c r="A52" s="252">
        <v>43512</v>
      </c>
      <c r="B52" s="3">
        <v>1</v>
      </c>
      <c r="C52" s="3">
        <v>6</v>
      </c>
      <c r="D52" s="4"/>
      <c r="E52" s="3">
        <v>7</v>
      </c>
      <c r="F52" s="3">
        <v>8</v>
      </c>
      <c r="G52" s="4"/>
      <c r="H52" s="61">
        <f t="shared" si="0"/>
        <v>127.6</v>
      </c>
      <c r="I52" s="17">
        <f t="shared" si="3"/>
        <v>0</v>
      </c>
      <c r="J52" s="111"/>
      <c r="K52" s="111"/>
      <c r="L52" s="114" t="s">
        <v>111</v>
      </c>
      <c r="M52" s="265">
        <v>43512</v>
      </c>
      <c r="N52" s="141"/>
      <c r="O52" s="137"/>
      <c r="P52" s="3"/>
      <c r="Q52" s="4"/>
      <c r="R52" s="3"/>
      <c r="S52" s="3"/>
      <c r="T52" s="65"/>
      <c r="U52" s="69">
        <f t="shared" si="1"/>
        <v>0</v>
      </c>
      <c r="V52" s="116"/>
      <c r="W52" s="118"/>
      <c r="X52" s="14"/>
      <c r="Y52" s="14"/>
      <c r="Z52" s="77"/>
      <c r="AA52" s="16"/>
      <c r="AB52" s="16"/>
      <c r="AC52" s="16"/>
      <c r="AD52" s="78"/>
    </row>
    <row r="53" spans="1:30" ht="12.75" customHeight="1" x14ac:dyDescent="0.2">
      <c r="A53" s="252">
        <v>43513</v>
      </c>
      <c r="B53" s="3">
        <v>1</v>
      </c>
      <c r="C53" s="3">
        <v>6</v>
      </c>
      <c r="D53" s="4"/>
      <c r="E53" s="3">
        <v>7</v>
      </c>
      <c r="F53" s="3">
        <v>8</v>
      </c>
      <c r="G53" s="4"/>
      <c r="H53" s="61">
        <f t="shared" si="0"/>
        <v>127.6</v>
      </c>
      <c r="I53" s="17">
        <f t="shared" si="3"/>
        <v>0</v>
      </c>
      <c r="J53" s="111"/>
      <c r="K53" s="111"/>
      <c r="L53" s="114" t="s">
        <v>111</v>
      </c>
      <c r="M53" s="265">
        <v>43513</v>
      </c>
      <c r="N53" s="141"/>
      <c r="O53" s="137"/>
      <c r="P53" s="3"/>
      <c r="Q53" s="4"/>
      <c r="R53" s="3"/>
      <c r="S53" s="3"/>
      <c r="T53" s="65"/>
      <c r="U53" s="69">
        <f t="shared" si="1"/>
        <v>0</v>
      </c>
      <c r="V53" s="116"/>
      <c r="W53" s="118"/>
      <c r="X53" s="14"/>
      <c r="Y53" s="14"/>
      <c r="Z53" s="77"/>
      <c r="AA53" s="16"/>
      <c r="AB53" s="16"/>
      <c r="AC53" s="16"/>
      <c r="AD53" s="78"/>
    </row>
    <row r="54" spans="1:30" ht="12.75" customHeight="1" x14ac:dyDescent="0.2">
      <c r="A54" s="252">
        <v>43514</v>
      </c>
      <c r="B54" s="3">
        <v>1</v>
      </c>
      <c r="C54" s="3">
        <v>6</v>
      </c>
      <c r="D54" s="4"/>
      <c r="E54" s="3">
        <v>7</v>
      </c>
      <c r="F54" s="3">
        <v>8</v>
      </c>
      <c r="G54" s="4"/>
      <c r="H54" s="61">
        <f t="shared" si="0"/>
        <v>127.6</v>
      </c>
      <c r="I54" s="17">
        <f t="shared" si="3"/>
        <v>0</v>
      </c>
      <c r="J54" s="111"/>
      <c r="K54" s="111"/>
      <c r="L54" s="114" t="s">
        <v>111</v>
      </c>
      <c r="M54" s="265">
        <v>43514</v>
      </c>
      <c r="N54" s="141"/>
      <c r="O54" s="137"/>
      <c r="P54" s="3"/>
      <c r="Q54" s="4"/>
      <c r="R54" s="3"/>
      <c r="S54" s="3"/>
      <c r="T54" s="65"/>
      <c r="U54" s="69">
        <f t="shared" si="1"/>
        <v>0</v>
      </c>
      <c r="V54" s="116"/>
      <c r="W54" s="118"/>
      <c r="X54" s="14"/>
      <c r="Y54" s="14"/>
      <c r="Z54" s="77"/>
      <c r="AA54" s="16"/>
      <c r="AB54" s="16"/>
      <c r="AC54" s="16"/>
      <c r="AD54" s="78"/>
    </row>
    <row r="55" spans="1:30" ht="12.75" customHeight="1" x14ac:dyDescent="0.2">
      <c r="A55" s="252">
        <v>43515</v>
      </c>
      <c r="B55" s="3">
        <v>1</v>
      </c>
      <c r="C55" s="3">
        <v>8</v>
      </c>
      <c r="D55" s="4"/>
      <c r="E55" s="3">
        <v>7</v>
      </c>
      <c r="F55" s="3">
        <v>8</v>
      </c>
      <c r="G55" s="4"/>
      <c r="H55" s="61">
        <f t="shared" si="0"/>
        <v>129.91999999999999</v>
      </c>
      <c r="I55" s="17">
        <f t="shared" si="3"/>
        <v>2.3199999999999932</v>
      </c>
      <c r="J55" s="111">
        <v>9</v>
      </c>
      <c r="K55" s="111">
        <v>24</v>
      </c>
      <c r="L55" s="114" t="s">
        <v>112</v>
      </c>
      <c r="M55" s="265">
        <v>43515</v>
      </c>
      <c r="N55" s="141"/>
      <c r="O55" s="137"/>
      <c r="P55" s="3"/>
      <c r="Q55" s="4"/>
      <c r="R55" s="3"/>
      <c r="S55" s="3"/>
      <c r="T55" s="65"/>
      <c r="U55" s="69">
        <f t="shared" si="1"/>
        <v>0</v>
      </c>
      <c r="V55" s="116"/>
      <c r="W55" s="118"/>
      <c r="X55" s="14">
        <v>10</v>
      </c>
      <c r="Y55" s="14">
        <v>0</v>
      </c>
      <c r="Z55" s="77"/>
      <c r="AA55" s="16"/>
      <c r="AB55" s="16"/>
      <c r="AC55" s="16"/>
      <c r="AD55" s="78"/>
    </row>
    <row r="56" spans="1:30" ht="12.75" customHeight="1" x14ac:dyDescent="0.2">
      <c r="A56" s="252">
        <v>43516</v>
      </c>
      <c r="B56" s="3">
        <v>1</v>
      </c>
      <c r="C56" s="3">
        <v>8</v>
      </c>
      <c r="D56" s="4"/>
      <c r="E56" s="3">
        <v>7</v>
      </c>
      <c r="F56" s="3">
        <v>8</v>
      </c>
      <c r="G56" s="4"/>
      <c r="H56" s="61">
        <f t="shared" si="0"/>
        <v>129.91999999999999</v>
      </c>
      <c r="I56" s="17">
        <f t="shared" si="3"/>
        <v>0</v>
      </c>
      <c r="J56" s="111"/>
      <c r="K56" s="111"/>
      <c r="L56" s="114" t="s">
        <v>111</v>
      </c>
      <c r="M56" s="265">
        <v>43516</v>
      </c>
      <c r="N56" s="141"/>
      <c r="O56" s="137"/>
      <c r="P56" s="3"/>
      <c r="Q56" s="4"/>
      <c r="R56" s="3"/>
      <c r="S56" s="3"/>
      <c r="T56" s="65"/>
      <c r="U56" s="69">
        <f t="shared" si="1"/>
        <v>0</v>
      </c>
      <c r="V56" s="116"/>
      <c r="W56" s="118"/>
      <c r="X56" s="14"/>
      <c r="Y56" s="14"/>
      <c r="Z56" s="77"/>
      <c r="AA56" s="16"/>
      <c r="AB56" s="16"/>
      <c r="AC56" s="16"/>
      <c r="AD56" s="78"/>
    </row>
    <row r="57" spans="1:30" ht="12.75" customHeight="1" x14ac:dyDescent="0.2">
      <c r="A57" s="252">
        <v>43517</v>
      </c>
      <c r="B57" s="3">
        <v>1</v>
      </c>
      <c r="C57" s="3">
        <v>8</v>
      </c>
      <c r="D57" s="4"/>
      <c r="E57" s="3">
        <v>7</v>
      </c>
      <c r="F57" s="3">
        <v>8</v>
      </c>
      <c r="G57" s="4"/>
      <c r="H57" s="61">
        <f t="shared" si="0"/>
        <v>129.91999999999999</v>
      </c>
      <c r="I57" s="17">
        <f t="shared" si="3"/>
        <v>0</v>
      </c>
      <c r="J57" s="111"/>
      <c r="K57" s="111"/>
      <c r="L57" s="114" t="s">
        <v>111</v>
      </c>
      <c r="M57" s="265">
        <v>43517</v>
      </c>
      <c r="N57" s="141"/>
      <c r="O57" s="137"/>
      <c r="P57" s="3"/>
      <c r="Q57" s="4"/>
      <c r="R57" s="3"/>
      <c r="S57" s="3"/>
      <c r="T57" s="65"/>
      <c r="U57" s="69">
        <f t="shared" si="1"/>
        <v>0</v>
      </c>
      <c r="V57" s="116"/>
      <c r="W57" s="118"/>
      <c r="X57" s="14"/>
      <c r="Y57" s="14"/>
      <c r="Z57" s="77"/>
      <c r="AA57" s="16"/>
      <c r="AB57" s="16"/>
      <c r="AC57" s="16"/>
      <c r="AD57" s="78"/>
    </row>
    <row r="58" spans="1:30" ht="12.75" customHeight="1" x14ac:dyDescent="0.2">
      <c r="A58" s="252">
        <v>43518</v>
      </c>
      <c r="B58" s="3">
        <v>1</v>
      </c>
      <c r="C58" s="3">
        <v>10</v>
      </c>
      <c r="D58" s="4"/>
      <c r="E58" s="3">
        <v>7</v>
      </c>
      <c r="F58" s="3">
        <v>8</v>
      </c>
      <c r="G58" s="4"/>
      <c r="H58" s="61">
        <f t="shared" si="0"/>
        <v>132.24</v>
      </c>
      <c r="I58" s="17">
        <f t="shared" si="3"/>
        <v>2.3200000000000216</v>
      </c>
      <c r="J58" s="111">
        <v>7</v>
      </c>
      <c r="K58" s="111">
        <v>24</v>
      </c>
      <c r="L58" s="114" t="s">
        <v>112</v>
      </c>
      <c r="M58" s="265">
        <v>43518</v>
      </c>
      <c r="N58" s="141"/>
      <c r="O58" s="137"/>
      <c r="P58" s="3"/>
      <c r="Q58" s="4"/>
      <c r="R58" s="3"/>
      <c r="S58" s="3"/>
      <c r="T58" s="65"/>
      <c r="U58" s="69">
        <f t="shared" si="1"/>
        <v>0</v>
      </c>
      <c r="V58" s="116"/>
      <c r="W58" s="118"/>
      <c r="X58" s="14">
        <v>10</v>
      </c>
      <c r="Y58" s="14">
        <v>0</v>
      </c>
      <c r="Z58" s="77"/>
      <c r="AA58" s="16"/>
      <c r="AB58" s="16"/>
      <c r="AC58" s="16"/>
      <c r="AD58" s="78"/>
    </row>
    <row r="59" spans="1:30" ht="12.75" customHeight="1" x14ac:dyDescent="0.2">
      <c r="A59" s="252">
        <v>43519</v>
      </c>
      <c r="B59" s="3">
        <v>1</v>
      </c>
      <c r="C59" s="3">
        <v>10</v>
      </c>
      <c r="D59" s="4"/>
      <c r="E59" s="3">
        <v>7</v>
      </c>
      <c r="F59" s="3">
        <v>8</v>
      </c>
      <c r="G59" s="4"/>
      <c r="H59" s="61">
        <f t="shared" si="0"/>
        <v>132.24</v>
      </c>
      <c r="I59" s="17">
        <f t="shared" si="3"/>
        <v>0</v>
      </c>
      <c r="J59" s="111"/>
      <c r="K59" s="111"/>
      <c r="L59" s="114" t="s">
        <v>111</v>
      </c>
      <c r="M59" s="265">
        <v>43519</v>
      </c>
      <c r="N59" s="141"/>
      <c r="O59" s="137"/>
      <c r="P59" s="3"/>
      <c r="Q59" s="4"/>
      <c r="R59" s="3"/>
      <c r="S59" s="3"/>
      <c r="T59" s="65"/>
      <c r="U59" s="69">
        <f t="shared" si="1"/>
        <v>0</v>
      </c>
      <c r="V59" s="116"/>
      <c r="W59" s="118"/>
      <c r="X59" s="14"/>
      <c r="Y59" s="14"/>
      <c r="Z59" s="77"/>
      <c r="AA59" s="16"/>
      <c r="AB59" s="16"/>
      <c r="AC59" s="16"/>
      <c r="AD59" s="78"/>
    </row>
    <row r="60" spans="1:30" ht="12.75" customHeight="1" x14ac:dyDescent="0.2">
      <c r="A60" s="252">
        <v>43520</v>
      </c>
      <c r="B60" s="3">
        <v>1</v>
      </c>
      <c r="C60" s="3">
        <v>10</v>
      </c>
      <c r="D60" s="4"/>
      <c r="E60" s="3">
        <v>7</v>
      </c>
      <c r="F60" s="3">
        <v>8</v>
      </c>
      <c r="G60" s="4"/>
      <c r="H60" s="61">
        <f t="shared" si="0"/>
        <v>132.24</v>
      </c>
      <c r="I60" s="17">
        <f t="shared" si="3"/>
        <v>0</v>
      </c>
      <c r="J60" s="111"/>
      <c r="K60" s="111"/>
      <c r="L60" s="114" t="s">
        <v>111</v>
      </c>
      <c r="M60" s="265">
        <v>43520</v>
      </c>
      <c r="N60" s="141"/>
      <c r="O60" s="137"/>
      <c r="P60" s="3"/>
      <c r="Q60" s="4"/>
      <c r="R60" s="3"/>
      <c r="S60" s="3"/>
      <c r="T60" s="65"/>
      <c r="U60" s="69">
        <f t="shared" si="1"/>
        <v>0</v>
      </c>
      <c r="V60" s="116"/>
      <c r="W60" s="118"/>
      <c r="X60" s="14"/>
      <c r="Y60" s="14"/>
      <c r="Z60" s="77"/>
      <c r="AA60" s="16"/>
      <c r="AB60" s="16"/>
      <c r="AC60" s="16"/>
      <c r="AD60" s="78"/>
    </row>
    <row r="61" spans="1:30" ht="12.75" customHeight="1" x14ac:dyDescent="0.2">
      <c r="A61" s="252">
        <v>43521</v>
      </c>
      <c r="B61" s="3">
        <v>1</v>
      </c>
      <c r="C61" s="3">
        <v>10</v>
      </c>
      <c r="D61" s="4"/>
      <c r="E61" s="3">
        <v>7</v>
      </c>
      <c r="F61" s="3">
        <v>8</v>
      </c>
      <c r="G61" s="4"/>
      <c r="H61" s="61">
        <f t="shared" si="0"/>
        <v>132.24</v>
      </c>
      <c r="I61" s="17">
        <f t="shared" si="3"/>
        <v>0</v>
      </c>
      <c r="J61" s="111"/>
      <c r="K61" s="111"/>
      <c r="L61" s="114" t="s">
        <v>111</v>
      </c>
      <c r="M61" s="265">
        <v>43521</v>
      </c>
      <c r="N61" s="141"/>
      <c r="O61" s="137"/>
      <c r="P61" s="3"/>
      <c r="Q61" s="4"/>
      <c r="R61" s="3"/>
      <c r="S61" s="3"/>
      <c r="T61" s="65"/>
      <c r="U61" s="69">
        <f t="shared" si="1"/>
        <v>0</v>
      </c>
      <c r="V61" s="116"/>
      <c r="W61" s="118"/>
      <c r="X61" s="14"/>
      <c r="Y61" s="14"/>
      <c r="Z61" s="77"/>
      <c r="AA61" s="16"/>
      <c r="AB61" s="16"/>
      <c r="AC61" s="16"/>
      <c r="AD61" s="78"/>
    </row>
    <row r="62" spans="1:30" ht="12.75" customHeight="1" x14ac:dyDescent="0.2">
      <c r="A62" s="252">
        <v>43522</v>
      </c>
      <c r="B62" s="3">
        <v>2</v>
      </c>
      <c r="C62" s="3">
        <v>0</v>
      </c>
      <c r="D62" s="4"/>
      <c r="E62" s="3">
        <v>7</v>
      </c>
      <c r="F62" s="3">
        <v>8</v>
      </c>
      <c r="G62" s="4"/>
      <c r="H62" s="61">
        <f t="shared" si="0"/>
        <v>134.56</v>
      </c>
      <c r="I62" s="17">
        <f t="shared" si="3"/>
        <v>2.3199999999999932</v>
      </c>
      <c r="J62" s="111">
        <v>9</v>
      </c>
      <c r="K62" s="111">
        <v>24</v>
      </c>
      <c r="L62" s="114" t="s">
        <v>112</v>
      </c>
      <c r="M62" s="265">
        <v>43522</v>
      </c>
      <c r="N62" s="141"/>
      <c r="O62" s="137"/>
      <c r="P62" s="3"/>
      <c r="Q62" s="4"/>
      <c r="R62" s="3"/>
      <c r="S62" s="3"/>
      <c r="T62" s="65"/>
      <c r="U62" s="69">
        <f t="shared" si="1"/>
        <v>0</v>
      </c>
      <c r="V62" s="116"/>
      <c r="W62" s="118"/>
      <c r="X62" s="14">
        <v>10</v>
      </c>
      <c r="Y62" s="14">
        <v>0</v>
      </c>
      <c r="Z62" s="77"/>
      <c r="AA62" s="16"/>
      <c r="AB62" s="16"/>
      <c r="AC62" s="16"/>
      <c r="AD62" s="78"/>
    </row>
    <row r="63" spans="1:30" ht="12.75" customHeight="1" x14ac:dyDescent="0.2">
      <c r="A63" s="252">
        <v>43523</v>
      </c>
      <c r="B63" s="3">
        <v>2</v>
      </c>
      <c r="C63" s="3">
        <v>0</v>
      </c>
      <c r="D63" s="4"/>
      <c r="E63" s="3">
        <v>7</v>
      </c>
      <c r="F63" s="3">
        <v>8</v>
      </c>
      <c r="G63" s="4"/>
      <c r="H63" s="61">
        <f t="shared" si="0"/>
        <v>134.56</v>
      </c>
      <c r="I63" s="17">
        <f t="shared" si="3"/>
        <v>0</v>
      </c>
      <c r="J63" s="111"/>
      <c r="K63" s="111"/>
      <c r="L63" s="114" t="s">
        <v>111</v>
      </c>
      <c r="M63" s="265">
        <v>43523</v>
      </c>
      <c r="N63" s="141"/>
      <c r="O63" s="137"/>
      <c r="P63" s="3"/>
      <c r="Q63" s="4"/>
      <c r="R63" s="3"/>
      <c r="S63" s="3"/>
      <c r="T63" s="65"/>
      <c r="U63" s="69">
        <f t="shared" si="1"/>
        <v>0</v>
      </c>
      <c r="V63" s="116"/>
      <c r="W63" s="118"/>
      <c r="X63" s="14"/>
      <c r="Y63" s="14"/>
      <c r="Z63" s="77"/>
      <c r="AA63" s="16"/>
      <c r="AB63" s="16"/>
      <c r="AC63" s="16"/>
      <c r="AD63" s="78"/>
    </row>
    <row r="64" spans="1:30" ht="12.75" customHeight="1" thickBot="1" x14ac:dyDescent="0.25">
      <c r="A64" s="252">
        <v>43524</v>
      </c>
      <c r="B64" s="3">
        <v>2</v>
      </c>
      <c r="C64" s="3">
        <v>0</v>
      </c>
      <c r="D64" s="4"/>
      <c r="E64" s="3">
        <v>7</v>
      </c>
      <c r="F64" s="3">
        <v>8</v>
      </c>
      <c r="G64" s="4"/>
      <c r="H64" s="127">
        <f t="shared" si="0"/>
        <v>134.56</v>
      </c>
      <c r="I64" s="17">
        <f>H64-H63+U63</f>
        <v>0</v>
      </c>
      <c r="J64" s="111"/>
      <c r="K64" s="111"/>
      <c r="L64" s="114" t="s">
        <v>111</v>
      </c>
      <c r="M64" s="265">
        <v>43524</v>
      </c>
      <c r="N64" s="141"/>
      <c r="O64" s="137"/>
      <c r="P64" s="3"/>
      <c r="Q64" s="4"/>
      <c r="R64" s="3"/>
      <c r="S64" s="3"/>
      <c r="T64" s="65"/>
      <c r="U64" s="69">
        <f t="shared" si="1"/>
        <v>0</v>
      </c>
      <c r="V64" s="116"/>
      <c r="W64" s="118"/>
      <c r="X64" s="14"/>
      <c r="Y64" s="14"/>
      <c r="Z64" s="77"/>
      <c r="AA64" s="16"/>
      <c r="AB64" s="16"/>
      <c r="AC64" s="16"/>
      <c r="AD64" s="78"/>
    </row>
    <row r="65" spans="1:30" ht="12.75" customHeight="1" x14ac:dyDescent="0.2">
      <c r="A65" s="252">
        <v>43525</v>
      </c>
      <c r="B65" s="3">
        <v>2</v>
      </c>
      <c r="C65" s="280">
        <v>2</v>
      </c>
      <c r="D65" s="295"/>
      <c r="E65" s="3">
        <v>7</v>
      </c>
      <c r="F65" s="3">
        <v>8</v>
      </c>
      <c r="G65" s="296"/>
      <c r="H65" s="291">
        <f t="shared" si="0"/>
        <v>136.88</v>
      </c>
      <c r="I65" s="338">
        <f>H65-H64+U64</f>
        <v>2.3199999999999932</v>
      </c>
      <c r="J65" s="268">
        <v>7</v>
      </c>
      <c r="K65" s="268">
        <v>24</v>
      </c>
      <c r="L65" s="282" t="s">
        <v>112</v>
      </c>
      <c r="M65" s="401">
        <v>43525</v>
      </c>
      <c r="N65" s="297"/>
      <c r="O65" s="284"/>
      <c r="P65" s="280"/>
      <c r="Q65" s="295"/>
      <c r="R65" s="280"/>
      <c r="S65" s="280"/>
      <c r="T65" s="296"/>
      <c r="U65" s="286">
        <f t="shared" si="1"/>
        <v>0</v>
      </c>
      <c r="V65" s="287"/>
      <c r="W65" s="119"/>
      <c r="X65" s="356">
        <v>10</v>
      </c>
      <c r="Y65" s="357">
        <v>0</v>
      </c>
      <c r="Z65" s="289"/>
      <c r="AA65" s="216"/>
      <c r="AB65" s="216"/>
      <c r="AC65" s="216"/>
      <c r="AD65" s="290"/>
    </row>
    <row r="66" spans="1:30" ht="12.75" customHeight="1" x14ac:dyDescent="0.2">
      <c r="A66" s="252">
        <v>43526</v>
      </c>
      <c r="B66" s="3">
        <v>2</v>
      </c>
      <c r="C66" s="91">
        <v>2</v>
      </c>
      <c r="D66" s="292"/>
      <c r="E66" s="3">
        <v>7</v>
      </c>
      <c r="F66" s="3">
        <v>8</v>
      </c>
      <c r="G66" s="292"/>
      <c r="H66" s="60">
        <f t="shared" si="0"/>
        <v>136.88</v>
      </c>
      <c r="I66" s="27">
        <f t="shared" si="3"/>
        <v>0</v>
      </c>
      <c r="J66" s="245"/>
      <c r="K66" s="245"/>
      <c r="L66" s="272" t="s">
        <v>111</v>
      </c>
      <c r="M66" s="265">
        <v>43526</v>
      </c>
      <c r="N66" s="293"/>
      <c r="O66" s="274"/>
      <c r="P66" s="91"/>
      <c r="Q66" s="292"/>
      <c r="R66" s="91"/>
      <c r="S66" s="91"/>
      <c r="T66" s="294"/>
      <c r="U66" s="210">
        <f t="shared" si="1"/>
        <v>0</v>
      </c>
      <c r="V66" s="275"/>
      <c r="W66" s="276"/>
      <c r="X66" s="205"/>
      <c r="Y66" s="205"/>
      <c r="Z66" s="277"/>
      <c r="AA66" s="278"/>
      <c r="AB66" s="278"/>
      <c r="AC66" s="278"/>
      <c r="AD66" s="279"/>
    </row>
    <row r="67" spans="1:30" ht="12.75" customHeight="1" x14ac:dyDescent="0.2">
      <c r="A67" s="252">
        <v>43527</v>
      </c>
      <c r="B67" s="3">
        <v>2</v>
      </c>
      <c r="C67" s="3">
        <v>2</v>
      </c>
      <c r="D67" s="4"/>
      <c r="E67" s="3">
        <v>7</v>
      </c>
      <c r="F67" s="3">
        <v>8</v>
      </c>
      <c r="G67" s="4"/>
      <c r="H67" s="61">
        <f t="shared" si="0"/>
        <v>136.88</v>
      </c>
      <c r="I67" s="17">
        <f t="shared" si="3"/>
        <v>0</v>
      </c>
      <c r="J67" s="111"/>
      <c r="K67" s="111"/>
      <c r="L67" s="114" t="s">
        <v>111</v>
      </c>
      <c r="M67" s="265">
        <v>43527</v>
      </c>
      <c r="N67" s="141"/>
      <c r="O67" s="137"/>
      <c r="P67" s="3"/>
      <c r="Q67" s="4"/>
      <c r="R67" s="3"/>
      <c r="S67" s="3"/>
      <c r="T67" s="65"/>
      <c r="U67" s="69">
        <f t="shared" si="1"/>
        <v>0</v>
      </c>
      <c r="V67" s="116"/>
      <c r="W67" s="118"/>
      <c r="X67" s="14"/>
      <c r="Y67" s="14"/>
      <c r="Z67" s="77"/>
      <c r="AA67" s="16"/>
      <c r="AB67" s="16"/>
      <c r="AC67" s="16"/>
      <c r="AD67" s="78"/>
    </row>
    <row r="68" spans="1:30" ht="12.75" customHeight="1" x14ac:dyDescent="0.2">
      <c r="A68" s="252">
        <v>43528</v>
      </c>
      <c r="B68" s="3">
        <v>2</v>
      </c>
      <c r="C68" s="3">
        <v>2</v>
      </c>
      <c r="D68" s="4"/>
      <c r="E68" s="3">
        <v>7</v>
      </c>
      <c r="F68" s="3">
        <v>8</v>
      </c>
      <c r="G68" s="4"/>
      <c r="H68" s="61">
        <f t="shared" si="0"/>
        <v>136.88</v>
      </c>
      <c r="I68" s="17">
        <f t="shared" si="3"/>
        <v>0</v>
      </c>
      <c r="J68" s="111"/>
      <c r="K68" s="111"/>
      <c r="L68" s="114" t="s">
        <v>111</v>
      </c>
      <c r="M68" s="265">
        <v>43528</v>
      </c>
      <c r="N68" s="141"/>
      <c r="O68" s="137"/>
      <c r="P68" s="3"/>
      <c r="Q68" s="4"/>
      <c r="R68" s="3"/>
      <c r="S68" s="3"/>
      <c r="T68" s="65"/>
      <c r="U68" s="69">
        <f t="shared" si="1"/>
        <v>0</v>
      </c>
      <c r="V68" s="116"/>
      <c r="W68" s="118"/>
      <c r="X68" s="14"/>
      <c r="Y68" s="14"/>
      <c r="Z68" s="77"/>
      <c r="AA68" s="16"/>
      <c r="AB68" s="16"/>
      <c r="AC68" s="16"/>
      <c r="AD68" s="78"/>
    </row>
    <row r="69" spans="1:30" ht="12.75" customHeight="1" x14ac:dyDescent="0.2">
      <c r="A69" s="252">
        <v>43529</v>
      </c>
      <c r="B69" s="3">
        <v>2</v>
      </c>
      <c r="C69" s="3">
        <v>5</v>
      </c>
      <c r="D69" s="4"/>
      <c r="E69" s="3">
        <v>7</v>
      </c>
      <c r="F69" s="3">
        <v>8</v>
      </c>
      <c r="G69" s="4"/>
      <c r="H69" s="61">
        <f t="shared" si="0"/>
        <v>140.36000000000001</v>
      </c>
      <c r="I69" s="17">
        <f t="shared" si="3"/>
        <v>3.4800000000000182</v>
      </c>
      <c r="J69" s="111">
        <v>9</v>
      </c>
      <c r="K69" s="111">
        <v>24</v>
      </c>
      <c r="L69" s="114" t="s">
        <v>112</v>
      </c>
      <c r="M69" s="265">
        <v>43529</v>
      </c>
      <c r="N69" s="141"/>
      <c r="O69" s="137"/>
      <c r="P69" s="3"/>
      <c r="Q69" s="4"/>
      <c r="R69" s="3"/>
      <c r="S69" s="3"/>
      <c r="T69" s="65"/>
      <c r="U69" s="69">
        <f t="shared" si="1"/>
        <v>0</v>
      </c>
      <c r="V69" s="116"/>
      <c r="W69" s="118"/>
      <c r="X69" s="14">
        <v>10</v>
      </c>
      <c r="Y69" s="14">
        <v>0</v>
      </c>
      <c r="Z69" s="77"/>
      <c r="AA69" s="16"/>
      <c r="AB69" s="16"/>
      <c r="AC69" s="16"/>
      <c r="AD69" s="78"/>
    </row>
    <row r="70" spans="1:30" ht="12.75" customHeight="1" x14ac:dyDescent="0.2">
      <c r="A70" s="252">
        <v>43530</v>
      </c>
      <c r="B70" s="3">
        <v>2</v>
      </c>
      <c r="C70" s="3">
        <v>5</v>
      </c>
      <c r="D70" s="4"/>
      <c r="E70" s="3">
        <v>7</v>
      </c>
      <c r="F70" s="3">
        <v>8</v>
      </c>
      <c r="G70" s="4"/>
      <c r="H70" s="61">
        <f t="shared" si="0"/>
        <v>140.36000000000001</v>
      </c>
      <c r="I70" s="17">
        <f t="shared" si="3"/>
        <v>0</v>
      </c>
      <c r="J70" s="111"/>
      <c r="K70" s="111"/>
      <c r="L70" s="114" t="s">
        <v>111</v>
      </c>
      <c r="M70" s="265">
        <v>43530</v>
      </c>
      <c r="N70" s="141"/>
      <c r="O70" s="137"/>
      <c r="P70" s="3"/>
      <c r="Q70" s="4"/>
      <c r="R70" s="3"/>
      <c r="S70" s="3"/>
      <c r="T70" s="65"/>
      <c r="U70" s="69">
        <f t="shared" si="1"/>
        <v>0</v>
      </c>
      <c r="V70" s="116"/>
      <c r="W70" s="118"/>
      <c r="X70" s="14"/>
      <c r="Y70" s="14"/>
      <c r="Z70" s="77"/>
      <c r="AA70" s="16"/>
      <c r="AB70" s="16"/>
      <c r="AC70" s="16"/>
      <c r="AD70" s="78"/>
    </row>
    <row r="71" spans="1:30" ht="12.75" customHeight="1" x14ac:dyDescent="0.2">
      <c r="A71" s="252">
        <v>43531</v>
      </c>
      <c r="B71" s="3">
        <v>2</v>
      </c>
      <c r="C71" s="3">
        <v>5</v>
      </c>
      <c r="D71" s="4"/>
      <c r="E71" s="3">
        <v>7</v>
      </c>
      <c r="F71" s="3">
        <v>8</v>
      </c>
      <c r="G71" s="4"/>
      <c r="H71" s="61">
        <f t="shared" si="0"/>
        <v>140.36000000000001</v>
      </c>
      <c r="I71" s="17">
        <f t="shared" si="3"/>
        <v>0</v>
      </c>
      <c r="J71" s="111"/>
      <c r="K71" s="111"/>
      <c r="L71" s="114" t="s">
        <v>111</v>
      </c>
      <c r="M71" s="265">
        <v>43531</v>
      </c>
      <c r="N71" s="141"/>
      <c r="O71" s="137"/>
      <c r="P71" s="3"/>
      <c r="Q71" s="4"/>
      <c r="R71" s="3"/>
      <c r="S71" s="3"/>
      <c r="T71" s="65"/>
      <c r="U71" s="69">
        <f t="shared" si="1"/>
        <v>0</v>
      </c>
      <c r="V71" s="116"/>
      <c r="W71" s="118"/>
      <c r="X71" s="14"/>
      <c r="Y71" s="14"/>
      <c r="Z71" s="77"/>
      <c r="AA71" s="16"/>
      <c r="AB71" s="16"/>
      <c r="AC71" s="16"/>
      <c r="AD71" s="78"/>
    </row>
    <row r="72" spans="1:30" ht="12.75" customHeight="1" x14ac:dyDescent="0.2">
      <c r="A72" s="252">
        <v>43532</v>
      </c>
      <c r="B72" s="3">
        <v>2</v>
      </c>
      <c r="C72" s="3">
        <v>7</v>
      </c>
      <c r="D72" s="4"/>
      <c r="E72" s="3">
        <v>7</v>
      </c>
      <c r="F72" s="3">
        <v>8</v>
      </c>
      <c r="G72" s="4"/>
      <c r="H72" s="61">
        <f t="shared" si="0"/>
        <v>142.68</v>
      </c>
      <c r="I72" s="17">
        <f t="shared" si="3"/>
        <v>2.3199999999999932</v>
      </c>
      <c r="J72" s="111">
        <v>7</v>
      </c>
      <c r="K72" s="111">
        <v>24</v>
      </c>
      <c r="L72" s="114" t="s">
        <v>112</v>
      </c>
      <c r="M72" s="265">
        <v>43532</v>
      </c>
      <c r="N72" s="141"/>
      <c r="O72" s="137"/>
      <c r="P72" s="3"/>
      <c r="Q72" s="4"/>
      <c r="R72" s="3"/>
      <c r="S72" s="3"/>
      <c r="T72" s="65"/>
      <c r="U72" s="69">
        <f t="shared" si="1"/>
        <v>0</v>
      </c>
      <c r="V72" s="116"/>
      <c r="W72" s="118"/>
      <c r="X72" s="14">
        <v>10</v>
      </c>
      <c r="Y72" s="14">
        <v>0</v>
      </c>
      <c r="Z72" s="77"/>
      <c r="AA72" s="16"/>
      <c r="AB72" s="16"/>
      <c r="AC72" s="16"/>
      <c r="AD72" s="78"/>
    </row>
    <row r="73" spans="1:30" ht="12.75" customHeight="1" x14ac:dyDescent="0.2">
      <c r="A73" s="252">
        <v>43533</v>
      </c>
      <c r="B73" s="3">
        <v>2</v>
      </c>
      <c r="C73" s="3">
        <v>7</v>
      </c>
      <c r="D73" s="4"/>
      <c r="E73" s="3">
        <v>7</v>
      </c>
      <c r="F73" s="3">
        <v>8</v>
      </c>
      <c r="G73" s="4"/>
      <c r="H73" s="61">
        <f t="shared" si="0"/>
        <v>142.68</v>
      </c>
      <c r="I73" s="17">
        <f t="shared" si="3"/>
        <v>0</v>
      </c>
      <c r="J73" s="111"/>
      <c r="K73" s="111"/>
      <c r="L73" s="114" t="s">
        <v>111</v>
      </c>
      <c r="M73" s="265">
        <v>43533</v>
      </c>
      <c r="N73" s="141"/>
      <c r="O73" s="137"/>
      <c r="P73" s="3"/>
      <c r="Q73" s="4"/>
      <c r="R73" s="3"/>
      <c r="S73" s="3"/>
      <c r="T73" s="65"/>
      <c r="U73" s="69">
        <f t="shared" si="1"/>
        <v>0</v>
      </c>
      <c r="V73" s="116"/>
      <c r="W73" s="118"/>
      <c r="X73" s="14"/>
      <c r="Y73" s="14"/>
      <c r="Z73" s="77"/>
      <c r="AA73" s="16"/>
      <c r="AB73" s="16"/>
      <c r="AC73" s="16"/>
      <c r="AD73" s="78"/>
    </row>
    <row r="74" spans="1:30" ht="12.75" customHeight="1" x14ac:dyDescent="0.2">
      <c r="A74" s="252">
        <v>43534</v>
      </c>
      <c r="B74" s="3">
        <v>2</v>
      </c>
      <c r="C74" s="3">
        <v>7</v>
      </c>
      <c r="D74" s="4"/>
      <c r="E74" s="3">
        <v>7</v>
      </c>
      <c r="F74" s="3">
        <v>8</v>
      </c>
      <c r="G74" s="4"/>
      <c r="H74" s="61">
        <f t="shared" ref="H74:H137" si="4">((B74*12)+C74+D74)*1.16+((E74*12)+F74+G74)*1.16</f>
        <v>142.68</v>
      </c>
      <c r="I74" s="17">
        <f t="shared" si="3"/>
        <v>0</v>
      </c>
      <c r="J74" s="111"/>
      <c r="K74" s="111"/>
      <c r="L74" s="114" t="s">
        <v>111</v>
      </c>
      <c r="M74" s="265">
        <v>43534</v>
      </c>
      <c r="N74" s="141"/>
      <c r="O74" s="137"/>
      <c r="P74" s="3"/>
      <c r="Q74" s="4"/>
      <c r="R74" s="3"/>
      <c r="S74" s="3"/>
      <c r="T74" s="65"/>
      <c r="U74" s="69">
        <f t="shared" ref="U74:U137" si="5">((O74*12)+P74+Q74)*1.16-((R74*12)+S74+T74)*1.16</f>
        <v>0</v>
      </c>
      <c r="V74" s="116"/>
      <c r="W74" s="118"/>
      <c r="X74" s="14"/>
      <c r="Y74" s="14"/>
      <c r="Z74" s="77"/>
      <c r="AA74" s="16"/>
      <c r="AB74" s="16"/>
      <c r="AC74" s="16"/>
      <c r="AD74" s="78"/>
    </row>
    <row r="75" spans="1:30" ht="12.75" customHeight="1" x14ac:dyDescent="0.2">
      <c r="A75" s="252">
        <v>43535</v>
      </c>
      <c r="B75" s="3">
        <v>2</v>
      </c>
      <c r="C75" s="3">
        <v>7</v>
      </c>
      <c r="D75" s="4"/>
      <c r="E75" s="3">
        <v>7</v>
      </c>
      <c r="F75" s="3">
        <v>8</v>
      </c>
      <c r="G75" s="4"/>
      <c r="H75" s="61">
        <f t="shared" si="4"/>
        <v>142.68</v>
      </c>
      <c r="I75" s="17">
        <f t="shared" si="3"/>
        <v>0</v>
      </c>
      <c r="J75" s="111"/>
      <c r="K75" s="111"/>
      <c r="L75" s="114" t="s">
        <v>111</v>
      </c>
      <c r="M75" s="265">
        <v>43535</v>
      </c>
      <c r="N75" s="141"/>
      <c r="O75" s="137"/>
      <c r="P75" s="3"/>
      <c r="Q75" s="4"/>
      <c r="R75" s="3"/>
      <c r="S75" s="3"/>
      <c r="T75" s="65"/>
      <c r="U75" s="69">
        <f t="shared" si="5"/>
        <v>0</v>
      </c>
      <c r="V75" s="116"/>
      <c r="W75" s="118"/>
      <c r="X75" s="14"/>
      <c r="Y75" s="14"/>
      <c r="Z75" s="77"/>
      <c r="AA75" s="16"/>
      <c r="AB75" s="16"/>
      <c r="AC75" s="16"/>
      <c r="AD75" s="78"/>
    </row>
    <row r="76" spans="1:30" ht="12.75" customHeight="1" x14ac:dyDescent="0.2">
      <c r="A76" s="252">
        <v>43536</v>
      </c>
      <c r="B76" s="3">
        <v>2</v>
      </c>
      <c r="C76" s="3">
        <v>10</v>
      </c>
      <c r="D76" s="4"/>
      <c r="E76" s="3">
        <v>7</v>
      </c>
      <c r="F76" s="3">
        <v>8</v>
      </c>
      <c r="G76" s="4"/>
      <c r="H76" s="61">
        <f t="shared" si="4"/>
        <v>146.16</v>
      </c>
      <c r="I76" s="17">
        <f t="shared" si="3"/>
        <v>3.4799999999999898</v>
      </c>
      <c r="J76" s="111">
        <v>9</v>
      </c>
      <c r="K76" s="111">
        <v>24</v>
      </c>
      <c r="L76" s="114" t="s">
        <v>112</v>
      </c>
      <c r="M76" s="265">
        <v>43536</v>
      </c>
      <c r="N76" s="141"/>
      <c r="O76" s="137"/>
      <c r="P76" s="3"/>
      <c r="Q76" s="4"/>
      <c r="R76" s="3"/>
      <c r="S76" s="3"/>
      <c r="T76" s="65"/>
      <c r="U76" s="69">
        <f t="shared" si="5"/>
        <v>0</v>
      </c>
      <c r="V76" s="116"/>
      <c r="W76" s="118"/>
      <c r="X76" s="14">
        <v>10</v>
      </c>
      <c r="Y76" s="14">
        <v>0</v>
      </c>
      <c r="Z76" s="77"/>
      <c r="AA76" s="16"/>
      <c r="AB76" s="16"/>
      <c r="AC76" s="16"/>
      <c r="AD76" s="78"/>
    </row>
    <row r="77" spans="1:30" ht="12.75" customHeight="1" x14ac:dyDescent="0.2">
      <c r="A77" s="252">
        <v>43537</v>
      </c>
      <c r="B77" s="3">
        <v>2</v>
      </c>
      <c r="C77" s="3">
        <v>10</v>
      </c>
      <c r="D77" s="4"/>
      <c r="E77" s="3">
        <v>7</v>
      </c>
      <c r="F77" s="3">
        <v>8</v>
      </c>
      <c r="G77" s="4"/>
      <c r="H77" s="61">
        <f t="shared" si="4"/>
        <v>146.16</v>
      </c>
      <c r="I77" s="17">
        <f t="shared" si="3"/>
        <v>0</v>
      </c>
      <c r="J77" s="111"/>
      <c r="K77" s="111"/>
      <c r="L77" s="114" t="s">
        <v>111</v>
      </c>
      <c r="M77" s="265">
        <v>43537</v>
      </c>
      <c r="N77" s="141"/>
      <c r="O77" s="137"/>
      <c r="P77" s="3"/>
      <c r="Q77" s="4"/>
      <c r="R77" s="3"/>
      <c r="S77" s="3"/>
      <c r="T77" s="65"/>
      <c r="U77" s="69">
        <f t="shared" si="5"/>
        <v>0</v>
      </c>
      <c r="V77" s="116"/>
      <c r="W77" s="118"/>
      <c r="X77" s="14"/>
      <c r="Y77" s="14"/>
      <c r="Z77" s="77"/>
      <c r="AA77" s="16"/>
      <c r="AB77" s="16"/>
      <c r="AC77" s="16"/>
      <c r="AD77" s="78"/>
    </row>
    <row r="78" spans="1:30" ht="12.75" customHeight="1" x14ac:dyDescent="0.2">
      <c r="A78" s="252">
        <v>43538</v>
      </c>
      <c r="B78" s="3">
        <v>2</v>
      </c>
      <c r="C78" s="3">
        <v>10</v>
      </c>
      <c r="D78" s="4"/>
      <c r="E78" s="3">
        <v>7</v>
      </c>
      <c r="F78" s="3">
        <v>8</v>
      </c>
      <c r="G78" s="4"/>
      <c r="H78" s="61">
        <f t="shared" si="4"/>
        <v>146.16</v>
      </c>
      <c r="I78" s="17">
        <f t="shared" si="3"/>
        <v>0</v>
      </c>
      <c r="J78" s="111"/>
      <c r="K78" s="111"/>
      <c r="L78" s="114" t="s">
        <v>111</v>
      </c>
      <c r="M78" s="265">
        <v>43538</v>
      </c>
      <c r="N78" s="141"/>
      <c r="O78" s="137"/>
      <c r="P78" s="3"/>
      <c r="Q78" s="4"/>
      <c r="R78" s="3"/>
      <c r="S78" s="3"/>
      <c r="T78" s="65"/>
      <c r="U78" s="69">
        <f t="shared" si="5"/>
        <v>0</v>
      </c>
      <c r="V78" s="116"/>
      <c r="W78" s="118"/>
      <c r="X78" s="14"/>
      <c r="Y78" s="14"/>
      <c r="Z78" s="77"/>
      <c r="AA78" s="16"/>
      <c r="AB78" s="16"/>
      <c r="AC78" s="16"/>
      <c r="AD78" s="78"/>
    </row>
    <row r="79" spans="1:30" ht="12.75" customHeight="1" x14ac:dyDescent="0.2">
      <c r="A79" s="252">
        <v>43539</v>
      </c>
      <c r="B79" s="3">
        <v>3</v>
      </c>
      <c r="C79" s="3">
        <v>0</v>
      </c>
      <c r="D79" s="4"/>
      <c r="E79" s="3">
        <v>7</v>
      </c>
      <c r="F79" s="3">
        <v>8</v>
      </c>
      <c r="G79" s="4"/>
      <c r="H79" s="61">
        <f t="shared" si="4"/>
        <v>148.47999999999999</v>
      </c>
      <c r="I79" s="17">
        <f t="shared" si="3"/>
        <v>2.3199999999999932</v>
      </c>
      <c r="J79" s="111">
        <v>7</v>
      </c>
      <c r="K79" s="111">
        <v>24</v>
      </c>
      <c r="L79" s="114" t="s">
        <v>112</v>
      </c>
      <c r="M79" s="265">
        <v>43539</v>
      </c>
      <c r="N79" s="141"/>
      <c r="O79" s="137"/>
      <c r="P79" s="3"/>
      <c r="Q79" s="4"/>
      <c r="R79" s="3"/>
      <c r="S79" s="3"/>
      <c r="T79" s="65"/>
      <c r="U79" s="69">
        <f t="shared" si="5"/>
        <v>0</v>
      </c>
      <c r="V79" s="116"/>
      <c r="W79" s="118"/>
      <c r="X79" s="14">
        <v>10</v>
      </c>
      <c r="Y79" s="14">
        <v>0</v>
      </c>
      <c r="Z79" s="77"/>
      <c r="AA79" s="16"/>
      <c r="AB79" s="16"/>
      <c r="AC79" s="16"/>
      <c r="AD79" s="78"/>
    </row>
    <row r="80" spans="1:30" ht="12.75" customHeight="1" x14ac:dyDescent="0.2">
      <c r="A80" s="252">
        <v>43540</v>
      </c>
      <c r="B80" s="3">
        <v>3</v>
      </c>
      <c r="C80" s="3">
        <v>0</v>
      </c>
      <c r="D80" s="4"/>
      <c r="E80" s="3">
        <v>7</v>
      </c>
      <c r="F80" s="3">
        <v>8</v>
      </c>
      <c r="G80" s="4"/>
      <c r="H80" s="61">
        <f t="shared" si="4"/>
        <v>148.47999999999999</v>
      </c>
      <c r="I80" s="17">
        <f t="shared" si="3"/>
        <v>0</v>
      </c>
      <c r="J80" s="111"/>
      <c r="K80" s="111"/>
      <c r="L80" s="114" t="s">
        <v>111</v>
      </c>
      <c r="M80" s="265">
        <v>43540</v>
      </c>
      <c r="N80" s="141"/>
      <c r="O80" s="137"/>
      <c r="P80" s="3"/>
      <c r="Q80" s="4"/>
      <c r="R80" s="3"/>
      <c r="S80" s="3"/>
      <c r="T80" s="65"/>
      <c r="U80" s="69">
        <f t="shared" si="5"/>
        <v>0</v>
      </c>
      <c r="V80" s="116"/>
      <c r="W80" s="118"/>
      <c r="X80" s="14"/>
      <c r="Y80" s="14"/>
      <c r="Z80" s="77"/>
      <c r="AA80" s="16"/>
      <c r="AB80" s="16"/>
      <c r="AC80" s="16"/>
      <c r="AD80" s="78"/>
    </row>
    <row r="81" spans="1:30" ht="12.75" customHeight="1" x14ac:dyDescent="0.2">
      <c r="A81" s="252">
        <v>43541</v>
      </c>
      <c r="B81" s="3">
        <v>3</v>
      </c>
      <c r="C81" s="3">
        <v>0</v>
      </c>
      <c r="D81" s="4"/>
      <c r="E81" s="3">
        <v>7</v>
      </c>
      <c r="F81" s="3">
        <v>8</v>
      </c>
      <c r="G81" s="4"/>
      <c r="H81" s="61">
        <f t="shared" si="4"/>
        <v>148.47999999999999</v>
      </c>
      <c r="I81" s="17">
        <f t="shared" si="3"/>
        <v>0</v>
      </c>
      <c r="J81" s="111"/>
      <c r="K81" s="111"/>
      <c r="L81" s="114" t="s">
        <v>111</v>
      </c>
      <c r="M81" s="265">
        <v>43541</v>
      </c>
      <c r="N81" s="141"/>
      <c r="O81" s="137"/>
      <c r="P81" s="3"/>
      <c r="Q81" s="4"/>
      <c r="R81" s="3"/>
      <c r="S81" s="3"/>
      <c r="T81" s="65"/>
      <c r="U81" s="69">
        <f t="shared" si="5"/>
        <v>0</v>
      </c>
      <c r="V81" s="116"/>
      <c r="W81" s="118"/>
      <c r="X81" s="14"/>
      <c r="Y81" s="14"/>
      <c r="Z81" s="77"/>
      <c r="AA81" s="16"/>
      <c r="AB81" s="16"/>
      <c r="AC81" s="16"/>
      <c r="AD81" s="78"/>
    </row>
    <row r="82" spans="1:30" ht="12.75" customHeight="1" x14ac:dyDescent="0.2">
      <c r="A82" s="252">
        <v>43542</v>
      </c>
      <c r="B82" s="3">
        <v>3</v>
      </c>
      <c r="C82" s="3">
        <v>0</v>
      </c>
      <c r="D82" s="4"/>
      <c r="E82" s="3">
        <v>7</v>
      </c>
      <c r="F82" s="3">
        <v>8</v>
      </c>
      <c r="G82" s="4"/>
      <c r="H82" s="61">
        <f t="shared" si="4"/>
        <v>148.47999999999999</v>
      </c>
      <c r="I82" s="17">
        <f t="shared" si="3"/>
        <v>0</v>
      </c>
      <c r="J82" s="111"/>
      <c r="K82" s="111"/>
      <c r="L82" s="114" t="s">
        <v>111</v>
      </c>
      <c r="M82" s="265">
        <v>43542</v>
      </c>
      <c r="N82" s="141"/>
      <c r="O82" s="137"/>
      <c r="P82" s="3"/>
      <c r="Q82" s="4"/>
      <c r="R82" s="3"/>
      <c r="S82" s="3"/>
      <c r="T82" s="65"/>
      <c r="U82" s="69">
        <f t="shared" si="5"/>
        <v>0</v>
      </c>
      <c r="V82" s="116"/>
      <c r="W82" s="118"/>
      <c r="X82" s="14"/>
      <c r="Y82" s="14"/>
      <c r="Z82" s="77"/>
      <c r="AA82" s="16"/>
      <c r="AB82" s="16"/>
      <c r="AC82" s="16"/>
      <c r="AD82" s="78"/>
    </row>
    <row r="83" spans="1:30" ht="12.75" customHeight="1" x14ac:dyDescent="0.2">
      <c r="A83" s="252">
        <v>43543</v>
      </c>
      <c r="B83" s="3">
        <v>3</v>
      </c>
      <c r="C83" s="3">
        <v>3</v>
      </c>
      <c r="D83" s="4"/>
      <c r="E83" s="3">
        <v>7</v>
      </c>
      <c r="F83" s="3">
        <v>8</v>
      </c>
      <c r="G83" s="4"/>
      <c r="H83" s="61">
        <f t="shared" si="4"/>
        <v>151.95999999999998</v>
      </c>
      <c r="I83" s="17">
        <f t="shared" si="3"/>
        <v>3.4799999999999898</v>
      </c>
      <c r="J83" s="111">
        <v>9</v>
      </c>
      <c r="K83" s="111">
        <v>24</v>
      </c>
      <c r="L83" s="114" t="s">
        <v>112</v>
      </c>
      <c r="M83" s="265">
        <v>43543</v>
      </c>
      <c r="N83" s="141"/>
      <c r="O83" s="137"/>
      <c r="P83" s="3"/>
      <c r="Q83" s="4"/>
      <c r="R83" s="3"/>
      <c r="S83" s="3"/>
      <c r="T83" s="65"/>
      <c r="U83" s="69">
        <f t="shared" si="5"/>
        <v>0</v>
      </c>
      <c r="V83" s="116"/>
      <c r="W83" s="118"/>
      <c r="X83" s="14">
        <v>10</v>
      </c>
      <c r="Y83" s="14">
        <v>0</v>
      </c>
      <c r="Z83" s="77"/>
      <c r="AA83" s="16"/>
      <c r="AB83" s="16"/>
      <c r="AC83" s="16"/>
      <c r="AD83" s="78"/>
    </row>
    <row r="84" spans="1:30" ht="12.75" customHeight="1" x14ac:dyDescent="0.2">
      <c r="A84" s="252">
        <v>43544</v>
      </c>
      <c r="B84" s="3">
        <v>3</v>
      </c>
      <c r="C84" s="3">
        <v>3</v>
      </c>
      <c r="D84" s="4"/>
      <c r="E84" s="3">
        <v>7</v>
      </c>
      <c r="F84" s="3">
        <v>8</v>
      </c>
      <c r="G84" s="4"/>
      <c r="H84" s="61">
        <f t="shared" si="4"/>
        <v>151.95999999999998</v>
      </c>
      <c r="I84" s="17">
        <f t="shared" si="3"/>
        <v>0</v>
      </c>
      <c r="J84" s="111"/>
      <c r="K84" s="111"/>
      <c r="L84" s="114" t="s">
        <v>111</v>
      </c>
      <c r="M84" s="265">
        <v>43544</v>
      </c>
      <c r="N84" s="141"/>
      <c r="O84" s="137"/>
      <c r="P84" s="3"/>
      <c r="Q84" s="4"/>
      <c r="R84" s="3"/>
      <c r="S84" s="3"/>
      <c r="T84" s="65"/>
      <c r="U84" s="69">
        <f t="shared" si="5"/>
        <v>0</v>
      </c>
      <c r="V84" s="116"/>
      <c r="W84" s="118"/>
      <c r="X84" s="14"/>
      <c r="Y84" s="14"/>
      <c r="Z84" s="77"/>
      <c r="AA84" s="16"/>
      <c r="AB84" s="16"/>
      <c r="AC84" s="16"/>
      <c r="AD84" s="78"/>
    </row>
    <row r="85" spans="1:30" ht="12.75" customHeight="1" x14ac:dyDescent="0.2">
      <c r="A85" s="252">
        <v>43545</v>
      </c>
      <c r="B85" s="3">
        <v>3</v>
      </c>
      <c r="C85" s="3">
        <v>3</v>
      </c>
      <c r="D85" s="4"/>
      <c r="E85" s="3">
        <v>7</v>
      </c>
      <c r="F85" s="3">
        <v>8</v>
      </c>
      <c r="G85" s="4"/>
      <c r="H85" s="61">
        <f t="shared" si="4"/>
        <v>151.95999999999998</v>
      </c>
      <c r="I85" s="17">
        <f t="shared" si="3"/>
        <v>0</v>
      </c>
      <c r="J85" s="111"/>
      <c r="K85" s="111"/>
      <c r="L85" s="114" t="s">
        <v>111</v>
      </c>
      <c r="M85" s="265">
        <v>43545</v>
      </c>
      <c r="N85" s="141"/>
      <c r="O85" s="137"/>
      <c r="P85" s="3"/>
      <c r="Q85" s="4"/>
      <c r="R85" s="3"/>
      <c r="S85" s="3"/>
      <c r="T85" s="65"/>
      <c r="U85" s="69">
        <f t="shared" si="5"/>
        <v>0</v>
      </c>
      <c r="V85" s="116"/>
      <c r="W85" s="118"/>
      <c r="X85" s="14"/>
      <c r="Y85" s="14"/>
      <c r="Z85" s="77"/>
      <c r="AA85" s="16"/>
      <c r="AB85" s="16"/>
      <c r="AC85" s="16"/>
      <c r="AD85" s="78"/>
    </row>
    <row r="86" spans="1:30" ht="12.75" customHeight="1" x14ac:dyDescent="0.2">
      <c r="A86" s="252">
        <v>43546</v>
      </c>
      <c r="B86" s="3">
        <v>3</v>
      </c>
      <c r="C86" s="3">
        <v>5</v>
      </c>
      <c r="D86" s="4"/>
      <c r="E86" s="3">
        <v>7</v>
      </c>
      <c r="F86" s="3">
        <v>8</v>
      </c>
      <c r="G86" s="4"/>
      <c r="H86" s="61">
        <f t="shared" si="4"/>
        <v>154.28</v>
      </c>
      <c r="I86" s="17">
        <f t="shared" si="3"/>
        <v>2.3200000000000216</v>
      </c>
      <c r="J86" s="111">
        <v>7</v>
      </c>
      <c r="K86" s="111">
        <v>24</v>
      </c>
      <c r="L86" s="114" t="s">
        <v>112</v>
      </c>
      <c r="M86" s="265">
        <v>43546</v>
      </c>
      <c r="N86" s="141"/>
      <c r="O86" s="137"/>
      <c r="P86" s="3"/>
      <c r="Q86" s="4"/>
      <c r="R86" s="3"/>
      <c r="S86" s="3"/>
      <c r="T86" s="65"/>
      <c r="U86" s="69">
        <f t="shared" si="5"/>
        <v>0</v>
      </c>
      <c r="V86" s="116"/>
      <c r="W86" s="118"/>
      <c r="X86" s="14">
        <v>10</v>
      </c>
      <c r="Y86" s="14">
        <v>0</v>
      </c>
      <c r="Z86" s="77"/>
      <c r="AA86" s="16"/>
      <c r="AB86" s="16"/>
      <c r="AC86" s="16"/>
      <c r="AD86" s="78"/>
    </row>
    <row r="87" spans="1:30" ht="12.75" customHeight="1" x14ac:dyDescent="0.2">
      <c r="A87" s="252">
        <v>43547</v>
      </c>
      <c r="B87" s="3">
        <v>3</v>
      </c>
      <c r="C87" s="3">
        <v>5</v>
      </c>
      <c r="D87" s="4"/>
      <c r="E87" s="3">
        <v>7</v>
      </c>
      <c r="F87" s="3">
        <v>8</v>
      </c>
      <c r="G87" s="4"/>
      <c r="H87" s="61">
        <f t="shared" si="4"/>
        <v>154.28</v>
      </c>
      <c r="I87" s="17">
        <f t="shared" si="3"/>
        <v>0</v>
      </c>
      <c r="J87" s="111"/>
      <c r="K87" s="111"/>
      <c r="L87" s="114" t="s">
        <v>111</v>
      </c>
      <c r="M87" s="265">
        <v>43547</v>
      </c>
      <c r="N87" s="141"/>
      <c r="O87" s="137"/>
      <c r="P87" s="3"/>
      <c r="Q87" s="4"/>
      <c r="R87" s="3"/>
      <c r="S87" s="3"/>
      <c r="T87" s="65"/>
      <c r="U87" s="69">
        <f t="shared" si="5"/>
        <v>0</v>
      </c>
      <c r="V87" s="116"/>
      <c r="W87" s="118"/>
      <c r="X87" s="14"/>
      <c r="Y87" s="14"/>
      <c r="Z87" s="77"/>
      <c r="AA87" s="16"/>
      <c r="AB87" s="16"/>
      <c r="AC87" s="16"/>
      <c r="AD87" s="78"/>
    </row>
    <row r="88" spans="1:30" ht="12.75" customHeight="1" x14ac:dyDescent="0.2">
      <c r="A88" s="252">
        <v>43548</v>
      </c>
      <c r="B88" s="3">
        <v>3</v>
      </c>
      <c r="C88" s="3">
        <v>5</v>
      </c>
      <c r="D88" s="4"/>
      <c r="E88" s="3">
        <v>7</v>
      </c>
      <c r="F88" s="3">
        <v>8</v>
      </c>
      <c r="G88" s="4"/>
      <c r="H88" s="61">
        <f t="shared" si="4"/>
        <v>154.28</v>
      </c>
      <c r="I88" s="17">
        <f t="shared" si="3"/>
        <v>0</v>
      </c>
      <c r="J88" s="111"/>
      <c r="K88" s="111"/>
      <c r="L88" s="114" t="s">
        <v>111</v>
      </c>
      <c r="M88" s="265">
        <v>43548</v>
      </c>
      <c r="N88" s="141"/>
      <c r="O88" s="137"/>
      <c r="P88" s="3"/>
      <c r="Q88" s="4"/>
      <c r="R88" s="3"/>
      <c r="S88" s="3"/>
      <c r="T88" s="65"/>
      <c r="U88" s="69">
        <f t="shared" si="5"/>
        <v>0</v>
      </c>
      <c r="V88" s="116"/>
      <c r="W88" s="118"/>
      <c r="X88" s="14"/>
      <c r="Y88" s="14"/>
      <c r="Z88" s="77"/>
      <c r="AA88" s="16"/>
      <c r="AB88" s="16"/>
      <c r="AC88" s="16"/>
      <c r="AD88" s="78"/>
    </row>
    <row r="89" spans="1:30" ht="12.75" customHeight="1" x14ac:dyDescent="0.2">
      <c r="A89" s="252">
        <v>43549</v>
      </c>
      <c r="B89" s="3">
        <v>3</v>
      </c>
      <c r="C89" s="3">
        <v>5</v>
      </c>
      <c r="D89" s="4"/>
      <c r="E89" s="3">
        <v>7</v>
      </c>
      <c r="F89" s="3">
        <v>8</v>
      </c>
      <c r="G89" s="4"/>
      <c r="H89" s="61">
        <f t="shared" si="4"/>
        <v>154.28</v>
      </c>
      <c r="I89" s="17">
        <f t="shared" si="3"/>
        <v>0</v>
      </c>
      <c r="J89" s="111"/>
      <c r="K89" s="111"/>
      <c r="L89" s="114" t="s">
        <v>111</v>
      </c>
      <c r="M89" s="265">
        <v>43549</v>
      </c>
      <c r="N89" s="141"/>
      <c r="O89" s="137"/>
      <c r="P89" s="3"/>
      <c r="Q89" s="4"/>
      <c r="R89" s="3"/>
      <c r="S89" s="3"/>
      <c r="T89" s="65"/>
      <c r="U89" s="69">
        <f t="shared" si="5"/>
        <v>0</v>
      </c>
      <c r="V89" s="116"/>
      <c r="W89" s="118"/>
      <c r="X89" s="14"/>
      <c r="Y89" s="14"/>
      <c r="Z89" s="77"/>
      <c r="AA89" s="16"/>
      <c r="AB89" s="16"/>
      <c r="AC89" s="16"/>
      <c r="AD89" s="78"/>
    </row>
    <row r="90" spans="1:30" ht="12.75" customHeight="1" x14ac:dyDescent="0.2">
      <c r="A90" s="252">
        <v>43550</v>
      </c>
      <c r="B90" s="3">
        <v>3</v>
      </c>
      <c r="C90" s="3">
        <v>8</v>
      </c>
      <c r="D90" s="4"/>
      <c r="E90" s="3">
        <v>7</v>
      </c>
      <c r="F90" s="3">
        <v>8</v>
      </c>
      <c r="G90" s="4"/>
      <c r="H90" s="61">
        <f t="shared" si="4"/>
        <v>157.76</v>
      </c>
      <c r="I90" s="17">
        <f t="shared" si="3"/>
        <v>3.4799999999999898</v>
      </c>
      <c r="J90" s="111">
        <v>9</v>
      </c>
      <c r="K90" s="111">
        <v>24</v>
      </c>
      <c r="L90" s="114" t="s">
        <v>112</v>
      </c>
      <c r="M90" s="265">
        <v>43550</v>
      </c>
      <c r="N90" s="141"/>
      <c r="O90" s="137"/>
      <c r="P90" s="3"/>
      <c r="Q90" s="4"/>
      <c r="R90" s="3"/>
      <c r="S90" s="3"/>
      <c r="T90" s="65"/>
      <c r="U90" s="69">
        <f t="shared" si="5"/>
        <v>0</v>
      </c>
      <c r="V90" s="116"/>
      <c r="W90" s="118"/>
      <c r="X90" s="14">
        <v>10</v>
      </c>
      <c r="Y90" s="14">
        <v>0</v>
      </c>
      <c r="Z90" s="77"/>
      <c r="AA90" s="16"/>
      <c r="AB90" s="16"/>
      <c r="AC90" s="16"/>
      <c r="AD90" s="78"/>
    </row>
    <row r="91" spans="1:30" ht="12.75" customHeight="1" x14ac:dyDescent="0.2">
      <c r="A91" s="252">
        <v>43551</v>
      </c>
      <c r="B91" s="3">
        <v>3</v>
      </c>
      <c r="C91" s="3">
        <v>8</v>
      </c>
      <c r="D91" s="4"/>
      <c r="E91" s="3">
        <v>7</v>
      </c>
      <c r="F91" s="3">
        <v>8</v>
      </c>
      <c r="G91" s="4"/>
      <c r="H91" s="61">
        <f t="shared" si="4"/>
        <v>157.76</v>
      </c>
      <c r="I91" s="17">
        <f t="shared" ref="I91:I154" si="6">H91-H90+U90</f>
        <v>0</v>
      </c>
      <c r="J91" s="111"/>
      <c r="K91" s="111"/>
      <c r="L91" s="114" t="s">
        <v>111</v>
      </c>
      <c r="M91" s="265">
        <v>43551</v>
      </c>
      <c r="N91" s="141"/>
      <c r="O91" s="137"/>
      <c r="P91" s="3"/>
      <c r="Q91" s="4"/>
      <c r="R91" s="3"/>
      <c r="S91" s="3"/>
      <c r="T91" s="65"/>
      <c r="U91" s="69">
        <f t="shared" si="5"/>
        <v>0</v>
      </c>
      <c r="V91" s="116"/>
      <c r="W91" s="118"/>
      <c r="X91" s="14"/>
      <c r="Y91" s="14"/>
      <c r="Z91" s="77"/>
      <c r="AA91" s="16"/>
      <c r="AB91" s="16"/>
      <c r="AC91" s="16"/>
      <c r="AD91" s="78"/>
    </row>
    <row r="92" spans="1:30" ht="12.75" customHeight="1" x14ac:dyDescent="0.2">
      <c r="A92" s="252">
        <v>43552</v>
      </c>
      <c r="B92" s="3">
        <v>3</v>
      </c>
      <c r="C92" s="3">
        <v>8</v>
      </c>
      <c r="D92" s="4"/>
      <c r="E92" s="3">
        <v>7</v>
      </c>
      <c r="F92" s="3">
        <v>8</v>
      </c>
      <c r="G92" s="4"/>
      <c r="H92" s="61">
        <f t="shared" si="4"/>
        <v>157.76</v>
      </c>
      <c r="I92" s="17">
        <f t="shared" si="6"/>
        <v>0</v>
      </c>
      <c r="J92" s="111"/>
      <c r="K92" s="111"/>
      <c r="L92" s="114" t="s">
        <v>111</v>
      </c>
      <c r="M92" s="265">
        <v>43552</v>
      </c>
      <c r="N92" s="141"/>
      <c r="O92" s="137"/>
      <c r="P92" s="3"/>
      <c r="Q92" s="4"/>
      <c r="R92" s="3"/>
      <c r="S92" s="3"/>
      <c r="T92" s="65"/>
      <c r="U92" s="69">
        <f t="shared" si="5"/>
        <v>0</v>
      </c>
      <c r="V92" s="116"/>
      <c r="W92" s="118"/>
      <c r="X92" s="14"/>
      <c r="Y92" s="14"/>
      <c r="Z92" s="77"/>
      <c r="AA92" s="16"/>
      <c r="AB92" s="16"/>
      <c r="AC92" s="16"/>
      <c r="AD92" s="78"/>
    </row>
    <row r="93" spans="1:30" ht="12.75" customHeight="1" x14ac:dyDescent="0.2">
      <c r="A93" s="252">
        <v>43553</v>
      </c>
      <c r="B93" s="3">
        <v>3</v>
      </c>
      <c r="C93" s="3">
        <v>10</v>
      </c>
      <c r="D93" s="4"/>
      <c r="E93" s="3">
        <v>7</v>
      </c>
      <c r="F93" s="3">
        <v>8</v>
      </c>
      <c r="G93" s="4"/>
      <c r="H93" s="61">
        <f t="shared" si="4"/>
        <v>160.07999999999998</v>
      </c>
      <c r="I93" s="17">
        <f t="shared" si="6"/>
        <v>2.3199999999999932</v>
      </c>
      <c r="J93" s="111">
        <v>7</v>
      </c>
      <c r="K93" s="111">
        <v>24</v>
      </c>
      <c r="L93" s="114" t="s">
        <v>112</v>
      </c>
      <c r="M93" s="265">
        <v>43553</v>
      </c>
      <c r="N93" s="141"/>
      <c r="O93" s="137"/>
      <c r="P93" s="3"/>
      <c r="Q93" s="4"/>
      <c r="R93" s="3"/>
      <c r="S93" s="3"/>
      <c r="T93" s="65"/>
      <c r="U93" s="69">
        <f t="shared" si="5"/>
        <v>0</v>
      </c>
      <c r="V93" s="116"/>
      <c r="W93" s="118"/>
      <c r="X93" s="14">
        <v>10</v>
      </c>
      <c r="Y93" s="14">
        <v>0</v>
      </c>
      <c r="Z93" s="77"/>
      <c r="AA93" s="16"/>
      <c r="AB93" s="16"/>
      <c r="AC93" s="16"/>
      <c r="AD93" s="78"/>
    </row>
    <row r="94" spans="1:30" ht="12.75" customHeight="1" x14ac:dyDescent="0.2">
      <c r="A94" s="252">
        <v>43554</v>
      </c>
      <c r="B94" s="3">
        <v>3</v>
      </c>
      <c r="C94" s="3">
        <v>10</v>
      </c>
      <c r="D94" s="4"/>
      <c r="E94" s="3">
        <v>7</v>
      </c>
      <c r="F94" s="3">
        <v>8</v>
      </c>
      <c r="G94" s="4"/>
      <c r="H94" s="61">
        <f t="shared" si="4"/>
        <v>160.07999999999998</v>
      </c>
      <c r="I94" s="17">
        <f t="shared" si="6"/>
        <v>0</v>
      </c>
      <c r="J94" s="111"/>
      <c r="K94" s="111"/>
      <c r="L94" s="114" t="s">
        <v>111</v>
      </c>
      <c r="M94" s="265">
        <v>43554</v>
      </c>
      <c r="N94" s="141"/>
      <c r="O94" s="137"/>
      <c r="P94" s="3"/>
      <c r="Q94" s="4"/>
      <c r="R94" s="3"/>
      <c r="S94" s="3"/>
      <c r="T94" s="65"/>
      <c r="U94" s="69">
        <f t="shared" si="5"/>
        <v>0</v>
      </c>
      <c r="V94" s="116"/>
      <c r="W94" s="118"/>
      <c r="X94" s="14"/>
      <c r="Y94" s="14"/>
      <c r="Z94" s="77"/>
      <c r="AA94" s="16"/>
      <c r="AB94" s="16"/>
      <c r="AC94" s="16"/>
      <c r="AD94" s="78"/>
    </row>
    <row r="95" spans="1:30" ht="12.75" customHeight="1" thickBot="1" x14ac:dyDescent="0.25">
      <c r="A95" s="252">
        <v>43555</v>
      </c>
      <c r="B95" s="3">
        <v>3</v>
      </c>
      <c r="C95" s="3">
        <v>10</v>
      </c>
      <c r="D95" s="4"/>
      <c r="E95" s="3">
        <v>7</v>
      </c>
      <c r="F95" s="3">
        <v>8</v>
      </c>
      <c r="G95" s="4"/>
      <c r="H95" s="127">
        <f t="shared" si="4"/>
        <v>160.07999999999998</v>
      </c>
      <c r="I95" s="17">
        <f t="shared" si="6"/>
        <v>0</v>
      </c>
      <c r="J95" s="111"/>
      <c r="K95" s="111"/>
      <c r="L95" s="114" t="s">
        <v>111</v>
      </c>
      <c r="M95" s="265">
        <v>43555</v>
      </c>
      <c r="N95" s="141"/>
      <c r="O95" s="137"/>
      <c r="P95" s="3"/>
      <c r="Q95" s="4"/>
      <c r="R95" s="3"/>
      <c r="S95" s="3"/>
      <c r="T95" s="65"/>
      <c r="U95" s="69">
        <f t="shared" si="5"/>
        <v>0</v>
      </c>
      <c r="V95" s="116"/>
      <c r="W95" s="118"/>
      <c r="X95" s="14"/>
      <c r="Y95" s="14"/>
      <c r="Z95" s="77"/>
      <c r="AA95" s="16"/>
      <c r="AB95" s="16"/>
      <c r="AC95" s="16"/>
      <c r="AD95" s="78"/>
    </row>
    <row r="96" spans="1:30" ht="12.75" customHeight="1" x14ac:dyDescent="0.2">
      <c r="A96" s="252">
        <v>43556</v>
      </c>
      <c r="B96" s="3">
        <v>3</v>
      </c>
      <c r="C96" s="165">
        <v>10</v>
      </c>
      <c r="D96" s="339"/>
      <c r="E96" s="3">
        <v>7</v>
      </c>
      <c r="F96" s="3">
        <v>8</v>
      </c>
      <c r="G96" s="340"/>
      <c r="H96" s="168">
        <f t="shared" si="4"/>
        <v>160.07999999999998</v>
      </c>
      <c r="I96" s="338">
        <f t="shared" si="6"/>
        <v>0</v>
      </c>
      <c r="J96" s="268"/>
      <c r="K96" s="268"/>
      <c r="L96" s="355" t="s">
        <v>111</v>
      </c>
      <c r="M96" s="401">
        <v>43556</v>
      </c>
      <c r="N96" s="341"/>
      <c r="O96" s="173"/>
      <c r="P96" s="165"/>
      <c r="Q96" s="339"/>
      <c r="R96" s="165"/>
      <c r="S96" s="165"/>
      <c r="T96" s="340"/>
      <c r="U96" s="174">
        <f t="shared" si="5"/>
        <v>0</v>
      </c>
      <c r="V96" s="175"/>
      <c r="W96" s="342"/>
      <c r="X96" s="356"/>
      <c r="Y96" s="357"/>
      <c r="Z96" s="289"/>
      <c r="AA96" s="216"/>
      <c r="AB96" s="216"/>
      <c r="AC96" s="216"/>
      <c r="AD96" s="290"/>
    </row>
    <row r="97" spans="1:30" ht="12.75" customHeight="1" x14ac:dyDescent="0.2">
      <c r="A97" s="252">
        <v>43557</v>
      </c>
      <c r="B97" s="162">
        <v>4</v>
      </c>
      <c r="C97" s="162">
        <v>1</v>
      </c>
      <c r="D97" s="343"/>
      <c r="E97" s="162">
        <v>7</v>
      </c>
      <c r="F97" s="162">
        <v>8</v>
      </c>
      <c r="G97" s="343"/>
      <c r="H97" s="344">
        <f t="shared" si="4"/>
        <v>163.56</v>
      </c>
      <c r="I97" s="27">
        <f t="shared" si="6"/>
        <v>3.4800000000000182</v>
      </c>
      <c r="J97" s="245">
        <v>9</v>
      </c>
      <c r="K97" s="245">
        <v>24</v>
      </c>
      <c r="L97" s="272" t="s">
        <v>112</v>
      </c>
      <c r="M97" s="265">
        <v>43557</v>
      </c>
      <c r="N97" s="140"/>
      <c r="O97" s="345"/>
      <c r="P97" s="162"/>
      <c r="Q97" s="343"/>
      <c r="R97" s="162"/>
      <c r="S97" s="162"/>
      <c r="T97" s="346"/>
      <c r="U97" s="75">
        <f t="shared" si="5"/>
        <v>0</v>
      </c>
      <c r="V97" s="115"/>
      <c r="W97" s="117"/>
      <c r="X97" s="205">
        <v>10</v>
      </c>
      <c r="Y97" s="205">
        <v>0</v>
      </c>
      <c r="Z97" s="277"/>
      <c r="AA97" s="278"/>
      <c r="AB97" s="278"/>
      <c r="AC97" s="278"/>
      <c r="AD97" s="279"/>
    </row>
    <row r="98" spans="1:30" ht="12.75" customHeight="1" x14ac:dyDescent="0.2">
      <c r="A98" s="252">
        <v>43558</v>
      </c>
      <c r="B98" s="3">
        <v>4</v>
      </c>
      <c r="C98" s="3">
        <v>1</v>
      </c>
      <c r="D98" s="4"/>
      <c r="E98" s="3">
        <v>7</v>
      </c>
      <c r="F98" s="3">
        <v>8</v>
      </c>
      <c r="G98" s="4"/>
      <c r="H98" s="61">
        <f t="shared" si="4"/>
        <v>163.56</v>
      </c>
      <c r="I98" s="17">
        <f t="shared" si="6"/>
        <v>0</v>
      </c>
      <c r="J98" s="111"/>
      <c r="K98" s="111"/>
      <c r="L98" s="114" t="s">
        <v>111</v>
      </c>
      <c r="M98" s="265">
        <v>43558</v>
      </c>
      <c r="N98" s="141"/>
      <c r="O98" s="137"/>
      <c r="P98" s="3"/>
      <c r="Q98" s="4"/>
      <c r="R98" s="3"/>
      <c r="S98" s="3"/>
      <c r="T98" s="65"/>
      <c r="U98" s="69">
        <f t="shared" si="5"/>
        <v>0</v>
      </c>
      <c r="V98" s="116"/>
      <c r="W98" s="118"/>
      <c r="X98" s="14"/>
      <c r="Y98" s="14"/>
      <c r="Z98" s="77"/>
      <c r="AA98" s="16"/>
      <c r="AB98" s="16"/>
      <c r="AC98" s="16"/>
      <c r="AD98" s="78"/>
    </row>
    <row r="99" spans="1:30" ht="12.75" customHeight="1" x14ac:dyDescent="0.2">
      <c r="A99" s="252">
        <v>43559</v>
      </c>
      <c r="B99" s="3">
        <v>4</v>
      </c>
      <c r="C99" s="3">
        <v>1</v>
      </c>
      <c r="D99" s="4"/>
      <c r="E99" s="3">
        <v>7</v>
      </c>
      <c r="F99" s="3">
        <v>8</v>
      </c>
      <c r="G99" s="4"/>
      <c r="H99" s="61">
        <f t="shared" si="4"/>
        <v>163.56</v>
      </c>
      <c r="I99" s="17">
        <f t="shared" si="6"/>
        <v>0</v>
      </c>
      <c r="J99" s="111"/>
      <c r="K99" s="111"/>
      <c r="L99" s="114" t="s">
        <v>111</v>
      </c>
      <c r="M99" s="265">
        <v>43559</v>
      </c>
      <c r="N99" s="141"/>
      <c r="O99" s="137"/>
      <c r="P99" s="3"/>
      <c r="Q99" s="4"/>
      <c r="R99" s="3"/>
      <c r="S99" s="3"/>
      <c r="T99" s="65"/>
      <c r="U99" s="69">
        <f t="shared" si="5"/>
        <v>0</v>
      </c>
      <c r="V99" s="116"/>
      <c r="W99" s="118"/>
      <c r="X99" s="14"/>
      <c r="Y99" s="14"/>
      <c r="Z99" s="77"/>
      <c r="AA99" s="16"/>
      <c r="AB99" s="16"/>
      <c r="AC99" s="16"/>
      <c r="AD99" s="78"/>
    </row>
    <row r="100" spans="1:30" x14ac:dyDescent="0.2">
      <c r="A100" s="252">
        <v>43560</v>
      </c>
      <c r="B100" s="3">
        <v>4</v>
      </c>
      <c r="C100" s="3">
        <v>3</v>
      </c>
      <c r="D100" s="4"/>
      <c r="E100" s="3">
        <v>7</v>
      </c>
      <c r="F100" s="3">
        <v>8</v>
      </c>
      <c r="G100" s="4"/>
      <c r="H100" s="61">
        <f t="shared" si="4"/>
        <v>165.88</v>
      </c>
      <c r="I100" s="17">
        <f t="shared" si="6"/>
        <v>2.3199999999999932</v>
      </c>
      <c r="J100" s="111">
        <v>7</v>
      </c>
      <c r="K100" s="111">
        <v>24</v>
      </c>
      <c r="L100" s="114" t="s">
        <v>112</v>
      </c>
      <c r="M100" s="265">
        <v>43560</v>
      </c>
      <c r="N100" s="141"/>
      <c r="O100" s="137"/>
      <c r="P100" s="3"/>
      <c r="Q100" s="4"/>
      <c r="R100" s="3"/>
      <c r="S100" s="3"/>
      <c r="T100" s="65"/>
      <c r="U100" s="69">
        <f t="shared" si="5"/>
        <v>0</v>
      </c>
      <c r="V100" s="116"/>
      <c r="W100" s="118"/>
      <c r="X100" s="14">
        <v>10</v>
      </c>
      <c r="Y100" s="14">
        <v>0</v>
      </c>
      <c r="Z100" s="77"/>
      <c r="AA100" s="16"/>
      <c r="AB100" s="16"/>
      <c r="AC100" s="16"/>
      <c r="AD100" s="78"/>
    </row>
    <row r="101" spans="1:30" x14ac:dyDescent="0.2">
      <c r="A101" s="252">
        <v>43561</v>
      </c>
      <c r="B101" s="3">
        <v>4</v>
      </c>
      <c r="C101" s="3">
        <v>3</v>
      </c>
      <c r="D101" s="4"/>
      <c r="E101" s="3">
        <v>7</v>
      </c>
      <c r="F101" s="3">
        <v>8</v>
      </c>
      <c r="G101" s="4"/>
      <c r="H101" s="61">
        <f t="shared" si="4"/>
        <v>165.88</v>
      </c>
      <c r="I101" s="17">
        <f t="shared" si="6"/>
        <v>0</v>
      </c>
      <c r="J101" s="111"/>
      <c r="K101" s="111"/>
      <c r="L101" s="114" t="s">
        <v>111</v>
      </c>
      <c r="M101" s="265">
        <v>43561</v>
      </c>
      <c r="N101" s="141"/>
      <c r="O101" s="137"/>
      <c r="P101" s="3"/>
      <c r="Q101" s="4"/>
      <c r="R101" s="3"/>
      <c r="S101" s="3"/>
      <c r="T101" s="65"/>
      <c r="U101" s="69">
        <f t="shared" si="5"/>
        <v>0</v>
      </c>
      <c r="V101" s="116"/>
      <c r="W101" s="118"/>
      <c r="X101" s="14"/>
      <c r="Y101" s="14"/>
      <c r="Z101" s="77"/>
      <c r="AA101" s="16"/>
      <c r="AB101" s="16"/>
      <c r="AC101" s="16"/>
      <c r="AD101" s="78"/>
    </row>
    <row r="102" spans="1:30" x14ac:dyDescent="0.2">
      <c r="A102" s="252">
        <v>43562</v>
      </c>
      <c r="B102" s="3">
        <v>4</v>
      </c>
      <c r="C102" s="3">
        <v>3</v>
      </c>
      <c r="D102" s="4"/>
      <c r="E102" s="3">
        <v>7</v>
      </c>
      <c r="F102" s="3">
        <v>8</v>
      </c>
      <c r="G102" s="4"/>
      <c r="H102" s="61">
        <f t="shared" si="4"/>
        <v>165.88</v>
      </c>
      <c r="I102" s="17">
        <f t="shared" si="6"/>
        <v>0</v>
      </c>
      <c r="J102" s="111"/>
      <c r="K102" s="111"/>
      <c r="L102" s="114" t="s">
        <v>111</v>
      </c>
      <c r="M102" s="265">
        <v>43562</v>
      </c>
      <c r="N102" s="141"/>
      <c r="O102" s="137"/>
      <c r="P102" s="3"/>
      <c r="Q102" s="4"/>
      <c r="R102" s="3"/>
      <c r="S102" s="3"/>
      <c r="T102" s="65"/>
      <c r="U102" s="69">
        <f t="shared" si="5"/>
        <v>0</v>
      </c>
      <c r="V102" s="116"/>
      <c r="W102" s="118"/>
      <c r="X102" s="14"/>
      <c r="Y102" s="14"/>
      <c r="Z102" s="77"/>
      <c r="AA102" s="16"/>
      <c r="AB102" s="16"/>
      <c r="AC102" s="16"/>
      <c r="AD102" s="78"/>
    </row>
    <row r="103" spans="1:30" x14ac:dyDescent="0.2">
      <c r="A103" s="252">
        <v>43563</v>
      </c>
      <c r="B103" s="3">
        <v>4</v>
      </c>
      <c r="C103" s="3">
        <v>3</v>
      </c>
      <c r="D103" s="4"/>
      <c r="E103" s="3">
        <v>7</v>
      </c>
      <c r="F103" s="3">
        <v>8</v>
      </c>
      <c r="G103" s="4"/>
      <c r="H103" s="61">
        <f t="shared" si="4"/>
        <v>165.88</v>
      </c>
      <c r="I103" s="17">
        <f t="shared" si="6"/>
        <v>0</v>
      </c>
      <c r="J103" s="111"/>
      <c r="K103" s="111"/>
      <c r="L103" s="114" t="s">
        <v>111</v>
      </c>
      <c r="M103" s="265">
        <v>43563</v>
      </c>
      <c r="N103" s="141"/>
      <c r="O103" s="137"/>
      <c r="P103" s="3"/>
      <c r="Q103" s="4"/>
      <c r="R103" s="3"/>
      <c r="S103" s="3"/>
      <c r="T103" s="65"/>
      <c r="U103" s="69">
        <f t="shared" si="5"/>
        <v>0</v>
      </c>
      <c r="V103" s="116"/>
      <c r="W103" s="118"/>
      <c r="X103" s="14"/>
      <c r="Y103" s="14"/>
      <c r="Z103" s="77"/>
      <c r="AA103" s="16"/>
      <c r="AB103" s="16"/>
      <c r="AC103" s="16"/>
      <c r="AD103" s="78"/>
    </row>
    <row r="104" spans="1:30" x14ac:dyDescent="0.2">
      <c r="A104" s="252">
        <v>43564</v>
      </c>
      <c r="B104" s="3">
        <v>4</v>
      </c>
      <c r="C104" s="3">
        <v>6</v>
      </c>
      <c r="D104" s="4"/>
      <c r="E104" s="3">
        <v>7</v>
      </c>
      <c r="F104" s="3">
        <v>8</v>
      </c>
      <c r="G104" s="4"/>
      <c r="H104" s="61">
        <f t="shared" si="4"/>
        <v>169.35999999999999</v>
      </c>
      <c r="I104" s="17">
        <f t="shared" si="6"/>
        <v>3.4799999999999898</v>
      </c>
      <c r="J104" s="111">
        <v>9</v>
      </c>
      <c r="K104" s="111">
        <v>24</v>
      </c>
      <c r="L104" s="114" t="s">
        <v>112</v>
      </c>
      <c r="M104" s="265">
        <v>43564</v>
      </c>
      <c r="N104" s="141"/>
      <c r="O104" s="137"/>
      <c r="P104" s="3"/>
      <c r="Q104" s="4"/>
      <c r="R104" s="3"/>
      <c r="S104" s="3"/>
      <c r="T104" s="65"/>
      <c r="U104" s="69">
        <f t="shared" si="5"/>
        <v>0</v>
      </c>
      <c r="V104" s="116"/>
      <c r="W104" s="118"/>
      <c r="X104" s="14">
        <v>10</v>
      </c>
      <c r="Y104" s="14">
        <v>0</v>
      </c>
      <c r="Z104" s="77"/>
      <c r="AA104" s="16"/>
      <c r="AB104" s="16"/>
      <c r="AC104" s="16"/>
      <c r="AD104" s="78"/>
    </row>
    <row r="105" spans="1:30" x14ac:dyDescent="0.2">
      <c r="A105" s="252">
        <v>43565</v>
      </c>
      <c r="B105" s="3">
        <v>4</v>
      </c>
      <c r="C105" s="3">
        <v>6</v>
      </c>
      <c r="D105" s="4"/>
      <c r="E105" s="3">
        <v>7</v>
      </c>
      <c r="F105" s="3">
        <v>8</v>
      </c>
      <c r="G105" s="4"/>
      <c r="H105" s="61">
        <f t="shared" si="4"/>
        <v>169.35999999999999</v>
      </c>
      <c r="I105" s="17">
        <f t="shared" si="6"/>
        <v>0</v>
      </c>
      <c r="J105" s="111"/>
      <c r="K105" s="111"/>
      <c r="L105" s="114" t="s">
        <v>111</v>
      </c>
      <c r="M105" s="265">
        <v>43565</v>
      </c>
      <c r="N105" s="141"/>
      <c r="O105" s="137"/>
      <c r="P105" s="3"/>
      <c r="Q105" s="4"/>
      <c r="R105" s="3"/>
      <c r="S105" s="3"/>
      <c r="T105" s="65"/>
      <c r="U105" s="69">
        <f t="shared" si="5"/>
        <v>0</v>
      </c>
      <c r="V105" s="116"/>
      <c r="W105" s="118"/>
      <c r="X105" s="14"/>
      <c r="Y105" s="14"/>
      <c r="Z105" s="77"/>
      <c r="AA105" s="16"/>
      <c r="AB105" s="16"/>
      <c r="AC105" s="16"/>
      <c r="AD105" s="78"/>
    </row>
    <row r="106" spans="1:30" x14ac:dyDescent="0.2">
      <c r="A106" s="252">
        <v>43566</v>
      </c>
      <c r="B106" s="3">
        <v>4</v>
      </c>
      <c r="C106" s="3">
        <v>6</v>
      </c>
      <c r="D106" s="4"/>
      <c r="E106" s="3">
        <v>7</v>
      </c>
      <c r="F106" s="3">
        <v>8</v>
      </c>
      <c r="G106" s="4"/>
      <c r="H106" s="61">
        <f t="shared" si="4"/>
        <v>169.35999999999999</v>
      </c>
      <c r="I106" s="17">
        <f t="shared" si="6"/>
        <v>0</v>
      </c>
      <c r="J106" s="111"/>
      <c r="K106" s="111"/>
      <c r="L106" s="114" t="s">
        <v>111</v>
      </c>
      <c r="M106" s="265">
        <v>43566</v>
      </c>
      <c r="N106" s="141"/>
      <c r="O106" s="137"/>
      <c r="P106" s="3"/>
      <c r="Q106" s="4"/>
      <c r="R106" s="3"/>
      <c r="S106" s="3"/>
      <c r="T106" s="65"/>
      <c r="U106" s="69">
        <f t="shared" si="5"/>
        <v>0</v>
      </c>
      <c r="V106" s="116"/>
      <c r="W106" s="118"/>
      <c r="X106" s="14"/>
      <c r="Y106" s="14"/>
      <c r="Z106" s="77"/>
      <c r="AA106" s="16"/>
      <c r="AB106" s="16"/>
      <c r="AC106" s="16"/>
      <c r="AD106" s="78"/>
    </row>
    <row r="107" spans="1:30" x14ac:dyDescent="0.2">
      <c r="A107" s="252">
        <v>43567</v>
      </c>
      <c r="B107" s="3">
        <v>4</v>
      </c>
      <c r="C107" s="3">
        <v>8</v>
      </c>
      <c r="D107" s="4"/>
      <c r="E107" s="3">
        <v>7</v>
      </c>
      <c r="F107" s="3">
        <v>8</v>
      </c>
      <c r="G107" s="4"/>
      <c r="H107" s="61">
        <f t="shared" si="4"/>
        <v>171.68</v>
      </c>
      <c r="I107" s="17">
        <f t="shared" si="6"/>
        <v>2.3200000000000216</v>
      </c>
      <c r="J107" s="111">
        <v>7</v>
      </c>
      <c r="K107" s="111">
        <v>24</v>
      </c>
      <c r="L107" s="114" t="s">
        <v>112</v>
      </c>
      <c r="M107" s="265">
        <v>43567</v>
      </c>
      <c r="N107" s="141"/>
      <c r="O107" s="137"/>
      <c r="P107" s="3"/>
      <c r="Q107" s="4"/>
      <c r="R107" s="3"/>
      <c r="S107" s="3"/>
      <c r="T107" s="65"/>
      <c r="U107" s="69">
        <f t="shared" si="5"/>
        <v>0</v>
      </c>
      <c r="V107" s="116"/>
      <c r="W107" s="118"/>
      <c r="X107" s="14">
        <v>10</v>
      </c>
      <c r="Y107" s="14">
        <v>0</v>
      </c>
      <c r="Z107" s="77"/>
      <c r="AA107" s="16"/>
      <c r="AB107" s="16"/>
      <c r="AC107" s="16"/>
      <c r="AD107" s="78"/>
    </row>
    <row r="108" spans="1:30" x14ac:dyDescent="0.2">
      <c r="A108" s="252">
        <v>43568</v>
      </c>
      <c r="B108" s="3">
        <v>4</v>
      </c>
      <c r="C108" s="3">
        <v>8</v>
      </c>
      <c r="D108" s="4"/>
      <c r="E108" s="3">
        <v>7</v>
      </c>
      <c r="F108" s="3">
        <v>8</v>
      </c>
      <c r="G108" s="4"/>
      <c r="H108" s="61">
        <f t="shared" si="4"/>
        <v>171.68</v>
      </c>
      <c r="I108" s="17">
        <f t="shared" si="6"/>
        <v>0</v>
      </c>
      <c r="J108" s="111"/>
      <c r="K108" s="111"/>
      <c r="L108" s="114" t="s">
        <v>111</v>
      </c>
      <c r="M108" s="265">
        <v>43568</v>
      </c>
      <c r="N108" s="141"/>
      <c r="O108" s="137"/>
      <c r="P108" s="3"/>
      <c r="Q108" s="4"/>
      <c r="R108" s="3"/>
      <c r="S108" s="3"/>
      <c r="T108" s="65"/>
      <c r="U108" s="69">
        <f t="shared" si="5"/>
        <v>0</v>
      </c>
      <c r="V108" s="116"/>
      <c r="W108" s="118"/>
      <c r="X108" s="14"/>
      <c r="Y108" s="14"/>
      <c r="Z108" s="77"/>
      <c r="AA108" s="16"/>
      <c r="AB108" s="16"/>
      <c r="AC108" s="16"/>
      <c r="AD108" s="78"/>
    </row>
    <row r="109" spans="1:30" x14ac:dyDescent="0.2">
      <c r="A109" s="252">
        <v>43569</v>
      </c>
      <c r="B109" s="3">
        <v>4</v>
      </c>
      <c r="C109" s="3">
        <v>8</v>
      </c>
      <c r="D109" s="4"/>
      <c r="E109" s="3">
        <v>7</v>
      </c>
      <c r="F109" s="3">
        <v>8</v>
      </c>
      <c r="G109" s="4"/>
      <c r="H109" s="61">
        <f t="shared" si="4"/>
        <v>171.68</v>
      </c>
      <c r="I109" s="17">
        <f t="shared" si="6"/>
        <v>0</v>
      </c>
      <c r="J109" s="111"/>
      <c r="K109" s="111"/>
      <c r="L109" s="114" t="s">
        <v>111</v>
      </c>
      <c r="M109" s="265">
        <v>43569</v>
      </c>
      <c r="N109" s="141"/>
      <c r="O109" s="137"/>
      <c r="P109" s="3"/>
      <c r="Q109" s="4"/>
      <c r="R109" s="3"/>
      <c r="S109" s="3"/>
      <c r="T109" s="65"/>
      <c r="U109" s="69">
        <f t="shared" si="5"/>
        <v>0</v>
      </c>
      <c r="V109" s="116"/>
      <c r="W109" s="118"/>
      <c r="X109" s="14"/>
      <c r="Y109" s="14"/>
      <c r="Z109" s="77"/>
      <c r="AA109" s="16"/>
      <c r="AB109" s="16"/>
      <c r="AC109" s="16"/>
      <c r="AD109" s="78"/>
    </row>
    <row r="110" spans="1:30" x14ac:dyDescent="0.2">
      <c r="A110" s="252">
        <v>43570</v>
      </c>
      <c r="B110" s="3">
        <v>4</v>
      </c>
      <c r="C110" s="3">
        <v>8</v>
      </c>
      <c r="D110" s="4"/>
      <c r="E110" s="3">
        <v>7</v>
      </c>
      <c r="F110" s="3">
        <v>8</v>
      </c>
      <c r="G110" s="4"/>
      <c r="H110" s="61">
        <f t="shared" si="4"/>
        <v>171.68</v>
      </c>
      <c r="I110" s="17">
        <f t="shared" si="6"/>
        <v>0</v>
      </c>
      <c r="J110" s="111"/>
      <c r="K110" s="111"/>
      <c r="L110" s="114" t="s">
        <v>111</v>
      </c>
      <c r="M110" s="265">
        <v>43570</v>
      </c>
      <c r="N110" s="141"/>
      <c r="O110" s="137"/>
      <c r="P110" s="3"/>
      <c r="Q110" s="4"/>
      <c r="R110" s="3"/>
      <c r="S110" s="3"/>
      <c r="T110" s="65"/>
      <c r="U110" s="69">
        <f t="shared" si="5"/>
        <v>0</v>
      </c>
      <c r="V110" s="116"/>
      <c r="W110" s="118"/>
      <c r="X110" s="14"/>
      <c r="Y110" s="14"/>
      <c r="Z110" s="77"/>
      <c r="AA110" s="16"/>
      <c r="AB110" s="16"/>
      <c r="AC110" s="16"/>
      <c r="AD110" s="78"/>
    </row>
    <row r="111" spans="1:30" x14ac:dyDescent="0.2">
      <c r="A111" s="252">
        <v>43571</v>
      </c>
      <c r="B111" s="3">
        <v>4</v>
      </c>
      <c r="C111" s="3">
        <v>7</v>
      </c>
      <c r="D111" s="4"/>
      <c r="E111" s="3">
        <v>8</v>
      </c>
      <c r="F111" s="3">
        <v>0</v>
      </c>
      <c r="G111" s="4"/>
      <c r="H111" s="61">
        <f t="shared" si="4"/>
        <v>175.15999999999997</v>
      </c>
      <c r="I111" s="17">
        <f t="shared" si="6"/>
        <v>3.4799999999999613</v>
      </c>
      <c r="J111" s="111">
        <v>9</v>
      </c>
      <c r="K111" s="111">
        <v>24</v>
      </c>
      <c r="L111" s="114" t="s">
        <v>112</v>
      </c>
      <c r="M111" s="265">
        <v>43571</v>
      </c>
      <c r="N111" s="141"/>
      <c r="O111" s="137"/>
      <c r="P111" s="3"/>
      <c r="Q111" s="4"/>
      <c r="R111" s="3"/>
      <c r="S111" s="3"/>
      <c r="T111" s="65"/>
      <c r="U111" s="69">
        <f t="shared" si="5"/>
        <v>0</v>
      </c>
      <c r="V111" s="116"/>
      <c r="W111" s="118"/>
      <c r="X111" s="14">
        <v>10</v>
      </c>
      <c r="Y111" s="14">
        <v>0</v>
      </c>
      <c r="Z111" s="77"/>
      <c r="AA111" s="16"/>
      <c r="AB111" s="16"/>
      <c r="AC111" s="16"/>
      <c r="AD111" s="78"/>
    </row>
    <row r="112" spans="1:30" x14ac:dyDescent="0.2">
      <c r="A112" s="252">
        <v>43572</v>
      </c>
      <c r="B112" s="3">
        <v>4</v>
      </c>
      <c r="C112" s="3">
        <v>7</v>
      </c>
      <c r="D112" s="4"/>
      <c r="E112" s="3">
        <v>8</v>
      </c>
      <c r="F112" s="3">
        <v>0</v>
      </c>
      <c r="G112" s="4"/>
      <c r="H112" s="61">
        <f t="shared" si="4"/>
        <v>175.15999999999997</v>
      </c>
      <c r="I112" s="17">
        <f t="shared" si="6"/>
        <v>0</v>
      </c>
      <c r="J112" s="111"/>
      <c r="K112" s="111"/>
      <c r="L112" s="114" t="s">
        <v>111</v>
      </c>
      <c r="M112" s="265">
        <v>43572</v>
      </c>
      <c r="N112" s="141"/>
      <c r="O112" s="137"/>
      <c r="P112" s="3"/>
      <c r="Q112" s="4"/>
      <c r="R112" s="3"/>
      <c r="S112" s="3"/>
      <c r="T112" s="65"/>
      <c r="U112" s="69">
        <f t="shared" si="5"/>
        <v>0</v>
      </c>
      <c r="V112" s="116"/>
      <c r="W112" s="118"/>
      <c r="X112" s="14"/>
      <c r="Y112" s="14"/>
      <c r="Z112" s="77"/>
      <c r="AA112" s="16"/>
      <c r="AB112" s="16"/>
      <c r="AC112" s="16"/>
      <c r="AD112" s="78"/>
    </row>
    <row r="113" spans="1:30" x14ac:dyDescent="0.2">
      <c r="A113" s="252">
        <v>43573</v>
      </c>
      <c r="B113" s="3">
        <v>4</v>
      </c>
      <c r="C113" s="3">
        <v>7</v>
      </c>
      <c r="D113" s="4"/>
      <c r="E113" s="3">
        <v>8</v>
      </c>
      <c r="F113" s="3">
        <v>0</v>
      </c>
      <c r="G113" s="4"/>
      <c r="H113" s="61">
        <f t="shared" si="4"/>
        <v>175.15999999999997</v>
      </c>
      <c r="I113" s="17">
        <f t="shared" si="6"/>
        <v>0</v>
      </c>
      <c r="J113" s="111"/>
      <c r="K113" s="111"/>
      <c r="L113" s="114" t="s">
        <v>111</v>
      </c>
      <c r="M113" s="265">
        <v>43573</v>
      </c>
      <c r="N113" s="141"/>
      <c r="O113" s="137"/>
      <c r="P113" s="3"/>
      <c r="Q113" s="4"/>
      <c r="R113" s="3"/>
      <c r="S113" s="3"/>
      <c r="T113" s="65"/>
      <c r="U113" s="69">
        <f t="shared" si="5"/>
        <v>0</v>
      </c>
      <c r="V113" s="116"/>
      <c r="W113" s="118"/>
      <c r="X113" s="14"/>
      <c r="Y113" s="14"/>
      <c r="Z113" s="77"/>
      <c r="AA113" s="16"/>
      <c r="AB113" s="16"/>
      <c r="AC113" s="16"/>
      <c r="AD113" s="78"/>
    </row>
    <row r="114" spans="1:30" x14ac:dyDescent="0.2">
      <c r="A114" s="252">
        <v>43574</v>
      </c>
      <c r="B114" s="3">
        <v>4</v>
      </c>
      <c r="C114" s="3">
        <v>2</v>
      </c>
      <c r="D114" s="4"/>
      <c r="E114" s="3">
        <v>8</v>
      </c>
      <c r="F114" s="3">
        <v>7</v>
      </c>
      <c r="G114" s="4"/>
      <c r="H114" s="61">
        <f t="shared" si="4"/>
        <v>177.48</v>
      </c>
      <c r="I114" s="17">
        <f t="shared" si="6"/>
        <v>2.3200000000000216</v>
      </c>
      <c r="J114" s="111">
        <v>7</v>
      </c>
      <c r="K114" s="111">
        <v>24</v>
      </c>
      <c r="L114" s="114" t="s">
        <v>112</v>
      </c>
      <c r="M114" s="265">
        <v>43574</v>
      </c>
      <c r="N114" s="141"/>
      <c r="O114" s="137"/>
      <c r="P114" s="3"/>
      <c r="Q114" s="4"/>
      <c r="R114" s="3"/>
      <c r="S114" s="3"/>
      <c r="T114" s="65"/>
      <c r="U114" s="69">
        <f t="shared" si="5"/>
        <v>0</v>
      </c>
      <c r="V114" s="116"/>
      <c r="W114" s="118"/>
      <c r="X114" s="14">
        <v>10</v>
      </c>
      <c r="Y114" s="14">
        <v>0</v>
      </c>
      <c r="Z114" s="77"/>
      <c r="AA114" s="16"/>
      <c r="AB114" s="16"/>
      <c r="AC114" s="16"/>
      <c r="AD114" s="78"/>
    </row>
    <row r="115" spans="1:30" x14ac:dyDescent="0.2">
      <c r="A115" s="252">
        <v>43575</v>
      </c>
      <c r="B115" s="3">
        <v>4</v>
      </c>
      <c r="C115" s="3">
        <v>2</v>
      </c>
      <c r="D115" s="4"/>
      <c r="E115" s="3">
        <v>8</v>
      </c>
      <c r="F115" s="3">
        <v>7</v>
      </c>
      <c r="G115" s="4"/>
      <c r="H115" s="61">
        <f t="shared" si="4"/>
        <v>177.48</v>
      </c>
      <c r="I115" s="17">
        <f t="shared" si="6"/>
        <v>0</v>
      </c>
      <c r="J115" s="111"/>
      <c r="K115" s="111"/>
      <c r="L115" s="114" t="s">
        <v>111</v>
      </c>
      <c r="M115" s="265">
        <v>43575</v>
      </c>
      <c r="N115" s="141"/>
      <c r="O115" s="137"/>
      <c r="P115" s="3"/>
      <c r="Q115" s="4"/>
      <c r="R115" s="3"/>
      <c r="S115" s="3"/>
      <c r="T115" s="65"/>
      <c r="U115" s="69">
        <f t="shared" si="5"/>
        <v>0</v>
      </c>
      <c r="V115" s="116"/>
      <c r="W115" s="118"/>
      <c r="X115" s="14"/>
      <c r="Y115" s="14"/>
      <c r="Z115" s="77"/>
      <c r="AA115" s="16"/>
      <c r="AB115" s="16"/>
      <c r="AC115" s="16"/>
      <c r="AD115" s="78"/>
    </row>
    <row r="116" spans="1:30" x14ac:dyDescent="0.2">
      <c r="A116" s="252">
        <v>43576</v>
      </c>
      <c r="B116" s="3">
        <v>4</v>
      </c>
      <c r="C116" s="3">
        <v>2</v>
      </c>
      <c r="D116" s="4"/>
      <c r="E116" s="3">
        <v>8</v>
      </c>
      <c r="F116" s="3">
        <v>7</v>
      </c>
      <c r="G116" s="4"/>
      <c r="H116" s="61">
        <f t="shared" si="4"/>
        <v>177.48</v>
      </c>
      <c r="I116" s="17">
        <f t="shared" si="6"/>
        <v>0</v>
      </c>
      <c r="J116" s="111"/>
      <c r="K116" s="111"/>
      <c r="L116" s="114" t="s">
        <v>111</v>
      </c>
      <c r="M116" s="265">
        <v>43576</v>
      </c>
      <c r="N116" s="141"/>
      <c r="O116" s="137"/>
      <c r="P116" s="3"/>
      <c r="Q116" s="4"/>
      <c r="R116" s="3"/>
      <c r="S116" s="3"/>
      <c r="T116" s="65"/>
      <c r="U116" s="69">
        <f t="shared" si="5"/>
        <v>0</v>
      </c>
      <c r="V116" s="116"/>
      <c r="W116" s="118"/>
      <c r="X116" s="14"/>
      <c r="Y116" s="14"/>
      <c r="Z116" s="77"/>
      <c r="AA116" s="16"/>
      <c r="AB116" s="16"/>
      <c r="AC116" s="16"/>
      <c r="AD116" s="78"/>
    </row>
    <row r="117" spans="1:30" x14ac:dyDescent="0.2">
      <c r="A117" s="252">
        <v>43577</v>
      </c>
      <c r="B117" s="3">
        <v>4</v>
      </c>
      <c r="C117" s="3">
        <v>2</v>
      </c>
      <c r="D117" s="4"/>
      <c r="E117" s="3">
        <v>8</v>
      </c>
      <c r="F117" s="3">
        <v>7</v>
      </c>
      <c r="G117" s="4"/>
      <c r="H117" s="61">
        <f t="shared" si="4"/>
        <v>177.48</v>
      </c>
      <c r="I117" s="17">
        <f t="shared" si="6"/>
        <v>0</v>
      </c>
      <c r="J117" s="111"/>
      <c r="K117" s="111"/>
      <c r="L117" s="114" t="s">
        <v>111</v>
      </c>
      <c r="M117" s="265">
        <v>43577</v>
      </c>
      <c r="N117" s="141"/>
      <c r="O117" s="137"/>
      <c r="P117" s="3"/>
      <c r="Q117" s="4"/>
      <c r="R117" s="3"/>
      <c r="S117" s="3"/>
      <c r="T117" s="65"/>
      <c r="U117" s="69">
        <f t="shared" si="5"/>
        <v>0</v>
      </c>
      <c r="V117" s="116"/>
      <c r="W117" s="118"/>
      <c r="X117" s="14"/>
      <c r="Y117" s="14"/>
      <c r="Z117" s="77"/>
      <c r="AA117" s="16"/>
      <c r="AB117" s="16"/>
      <c r="AC117" s="16"/>
      <c r="AD117" s="78"/>
    </row>
    <row r="118" spans="1:30" x14ac:dyDescent="0.2">
      <c r="A118" s="252">
        <v>43578</v>
      </c>
      <c r="B118" s="3">
        <v>3</v>
      </c>
      <c r="C118" s="3">
        <v>9</v>
      </c>
      <c r="D118" s="4"/>
      <c r="E118" s="3">
        <v>9</v>
      </c>
      <c r="F118" s="3">
        <v>3</v>
      </c>
      <c r="G118" s="4"/>
      <c r="H118" s="61">
        <f t="shared" si="4"/>
        <v>180.95999999999998</v>
      </c>
      <c r="I118" s="17">
        <f t="shared" si="6"/>
        <v>3.4799999999999898</v>
      </c>
      <c r="J118" s="111">
        <v>9</v>
      </c>
      <c r="K118" s="111">
        <v>24</v>
      </c>
      <c r="L118" s="114" t="s">
        <v>112</v>
      </c>
      <c r="M118" s="265">
        <v>43578</v>
      </c>
      <c r="N118" s="141"/>
      <c r="O118" s="137"/>
      <c r="P118" s="3"/>
      <c r="Q118" s="4"/>
      <c r="R118" s="3"/>
      <c r="S118" s="3"/>
      <c r="T118" s="65"/>
      <c r="U118" s="69">
        <f t="shared" si="5"/>
        <v>0</v>
      </c>
      <c r="V118" s="116"/>
      <c r="W118" s="118"/>
      <c r="X118" s="14">
        <v>10</v>
      </c>
      <c r="Y118" s="14">
        <v>0</v>
      </c>
      <c r="Z118" s="77"/>
      <c r="AA118" s="16"/>
      <c r="AB118" s="16"/>
      <c r="AC118" s="16"/>
      <c r="AD118" s="78"/>
    </row>
    <row r="119" spans="1:30" x14ac:dyDescent="0.2">
      <c r="A119" s="252">
        <v>43579</v>
      </c>
      <c r="B119" s="3">
        <v>3</v>
      </c>
      <c r="C119" s="3">
        <v>9</v>
      </c>
      <c r="D119" s="4"/>
      <c r="E119" s="3">
        <v>9</v>
      </c>
      <c r="F119" s="3">
        <v>3</v>
      </c>
      <c r="G119" s="4"/>
      <c r="H119" s="61">
        <f t="shared" si="4"/>
        <v>180.95999999999998</v>
      </c>
      <c r="I119" s="17">
        <f t="shared" si="6"/>
        <v>0</v>
      </c>
      <c r="J119" s="111"/>
      <c r="K119" s="111"/>
      <c r="L119" s="114" t="s">
        <v>111</v>
      </c>
      <c r="M119" s="265">
        <v>43579</v>
      </c>
      <c r="N119" s="141"/>
      <c r="O119" s="137"/>
      <c r="P119" s="3"/>
      <c r="Q119" s="4"/>
      <c r="R119" s="3"/>
      <c r="S119" s="3"/>
      <c r="T119" s="65"/>
      <c r="U119" s="69">
        <f t="shared" si="5"/>
        <v>0</v>
      </c>
      <c r="V119" s="116"/>
      <c r="W119" s="118"/>
      <c r="X119" s="14"/>
      <c r="Y119" s="14"/>
      <c r="Z119" s="77"/>
      <c r="AA119" s="16"/>
      <c r="AB119" s="16"/>
      <c r="AC119" s="16"/>
      <c r="AD119" s="78"/>
    </row>
    <row r="120" spans="1:30" x14ac:dyDescent="0.2">
      <c r="A120" s="252">
        <v>43580</v>
      </c>
      <c r="B120" s="3">
        <v>3</v>
      </c>
      <c r="C120" s="3">
        <v>9</v>
      </c>
      <c r="D120" s="4"/>
      <c r="E120" s="3">
        <v>9</v>
      </c>
      <c r="F120" s="3">
        <v>3</v>
      </c>
      <c r="G120" s="4"/>
      <c r="H120" s="61">
        <f t="shared" si="4"/>
        <v>180.95999999999998</v>
      </c>
      <c r="I120" s="17">
        <f t="shared" si="6"/>
        <v>0</v>
      </c>
      <c r="J120" s="111"/>
      <c r="K120" s="111"/>
      <c r="L120" s="114" t="s">
        <v>111</v>
      </c>
      <c r="M120" s="265">
        <v>43580</v>
      </c>
      <c r="N120" s="141"/>
      <c r="O120" s="137"/>
      <c r="P120" s="3"/>
      <c r="Q120" s="4"/>
      <c r="R120" s="3"/>
      <c r="S120" s="3"/>
      <c r="T120" s="65"/>
      <c r="U120" s="69">
        <f t="shared" si="5"/>
        <v>0</v>
      </c>
      <c r="V120" s="116"/>
      <c r="W120" s="118"/>
      <c r="X120" s="14"/>
      <c r="Y120" s="14"/>
      <c r="Z120" s="77"/>
      <c r="AA120" s="16"/>
      <c r="AB120" s="16"/>
      <c r="AC120" s="16"/>
      <c r="AD120" s="78"/>
    </row>
    <row r="121" spans="1:30" x14ac:dyDescent="0.2">
      <c r="A121" s="252">
        <v>43581</v>
      </c>
      <c r="B121" s="3">
        <v>3</v>
      </c>
      <c r="C121" s="3">
        <v>4</v>
      </c>
      <c r="D121" s="4"/>
      <c r="E121" s="3">
        <v>9</v>
      </c>
      <c r="F121" s="3">
        <v>10</v>
      </c>
      <c r="G121" s="4"/>
      <c r="H121" s="61">
        <f t="shared" si="4"/>
        <v>183.28</v>
      </c>
      <c r="I121" s="17">
        <f t="shared" si="6"/>
        <v>2.3200000000000216</v>
      </c>
      <c r="J121" s="111">
        <v>7</v>
      </c>
      <c r="K121" s="111">
        <v>24</v>
      </c>
      <c r="L121" s="114" t="s">
        <v>112</v>
      </c>
      <c r="M121" s="265">
        <v>43581</v>
      </c>
      <c r="N121" s="141"/>
      <c r="O121" s="137"/>
      <c r="P121" s="3"/>
      <c r="Q121" s="4"/>
      <c r="R121" s="3"/>
      <c r="S121" s="3"/>
      <c r="T121" s="65"/>
      <c r="U121" s="69">
        <f t="shared" si="5"/>
        <v>0</v>
      </c>
      <c r="V121" s="116"/>
      <c r="W121" s="118"/>
      <c r="X121" s="14">
        <v>10</v>
      </c>
      <c r="Y121" s="14">
        <v>0</v>
      </c>
      <c r="Z121" s="77"/>
      <c r="AA121" s="16"/>
      <c r="AB121" s="16"/>
      <c r="AC121" s="16"/>
      <c r="AD121" s="78"/>
    </row>
    <row r="122" spans="1:30" x14ac:dyDescent="0.2">
      <c r="A122" s="252">
        <v>43582</v>
      </c>
      <c r="B122" s="3">
        <v>3</v>
      </c>
      <c r="C122" s="3">
        <v>4</v>
      </c>
      <c r="D122" s="4"/>
      <c r="E122" s="3">
        <v>9</v>
      </c>
      <c r="F122" s="3">
        <v>10</v>
      </c>
      <c r="G122" s="4"/>
      <c r="H122" s="61">
        <f t="shared" si="4"/>
        <v>183.28</v>
      </c>
      <c r="I122" s="17">
        <f t="shared" si="6"/>
        <v>0</v>
      </c>
      <c r="J122" s="111"/>
      <c r="K122" s="111"/>
      <c r="L122" s="114" t="s">
        <v>111</v>
      </c>
      <c r="M122" s="265">
        <v>43582</v>
      </c>
      <c r="N122" s="141"/>
      <c r="O122" s="137"/>
      <c r="P122" s="3"/>
      <c r="Q122" s="4"/>
      <c r="R122" s="3"/>
      <c r="S122" s="3"/>
      <c r="T122" s="65"/>
      <c r="U122" s="69">
        <f t="shared" si="5"/>
        <v>0</v>
      </c>
      <c r="V122" s="116"/>
      <c r="W122" s="118"/>
      <c r="X122" s="14"/>
      <c r="Y122" s="14"/>
      <c r="Z122" s="77"/>
      <c r="AA122" s="16"/>
      <c r="AB122" s="16"/>
      <c r="AC122" s="16"/>
      <c r="AD122" s="78"/>
    </row>
    <row r="123" spans="1:30" x14ac:dyDescent="0.2">
      <c r="A123" s="252">
        <v>43583</v>
      </c>
      <c r="B123" s="3">
        <v>3</v>
      </c>
      <c r="C123" s="3">
        <v>4</v>
      </c>
      <c r="D123" s="4"/>
      <c r="E123" s="3">
        <v>9</v>
      </c>
      <c r="F123" s="3">
        <v>10</v>
      </c>
      <c r="G123" s="4"/>
      <c r="H123" s="61">
        <f t="shared" si="4"/>
        <v>183.28</v>
      </c>
      <c r="I123" s="17">
        <f t="shared" si="6"/>
        <v>0</v>
      </c>
      <c r="J123" s="111"/>
      <c r="K123" s="111"/>
      <c r="L123" s="114" t="s">
        <v>111</v>
      </c>
      <c r="M123" s="265">
        <v>43583</v>
      </c>
      <c r="N123" s="141"/>
      <c r="O123" s="137"/>
      <c r="P123" s="3"/>
      <c r="Q123" s="4"/>
      <c r="R123" s="3"/>
      <c r="S123" s="3"/>
      <c r="T123" s="65"/>
      <c r="U123" s="69">
        <f t="shared" si="5"/>
        <v>0</v>
      </c>
      <c r="V123" s="116"/>
      <c r="W123" s="118"/>
      <c r="X123" s="14"/>
      <c r="Y123" s="14"/>
      <c r="Z123" s="77"/>
      <c r="AA123" s="16"/>
      <c r="AB123" s="16"/>
      <c r="AC123" s="16"/>
      <c r="AD123" s="78"/>
    </row>
    <row r="124" spans="1:30" x14ac:dyDescent="0.2">
      <c r="A124" s="252">
        <v>43584</v>
      </c>
      <c r="B124" s="3">
        <v>3</v>
      </c>
      <c r="C124" s="3">
        <v>4</v>
      </c>
      <c r="D124" s="4"/>
      <c r="E124" s="3">
        <v>9</v>
      </c>
      <c r="F124" s="3">
        <v>10</v>
      </c>
      <c r="G124" s="4"/>
      <c r="H124" s="61">
        <f t="shared" si="4"/>
        <v>183.28</v>
      </c>
      <c r="I124" s="17">
        <f t="shared" si="6"/>
        <v>0</v>
      </c>
      <c r="J124" s="111"/>
      <c r="K124" s="111"/>
      <c r="L124" s="114" t="s">
        <v>111</v>
      </c>
      <c r="M124" s="265">
        <v>43584</v>
      </c>
      <c r="N124" s="141"/>
      <c r="O124" s="137"/>
      <c r="P124" s="3"/>
      <c r="Q124" s="4"/>
      <c r="R124" s="3"/>
      <c r="S124" s="3"/>
      <c r="T124" s="65"/>
      <c r="U124" s="69">
        <f t="shared" si="5"/>
        <v>0</v>
      </c>
      <c r="V124" s="116"/>
      <c r="W124" s="118"/>
      <c r="X124" s="14"/>
      <c r="Y124" s="14"/>
      <c r="Z124" s="77"/>
      <c r="AA124" s="16"/>
      <c r="AB124" s="16"/>
      <c r="AC124" s="16"/>
      <c r="AD124" s="78"/>
    </row>
    <row r="125" spans="1:30" ht="13.5" thickBot="1" x14ac:dyDescent="0.25">
      <c r="A125" s="252">
        <v>43585</v>
      </c>
      <c r="B125" s="3">
        <v>2</v>
      </c>
      <c r="C125" s="3">
        <v>10</v>
      </c>
      <c r="D125" s="4"/>
      <c r="E125" s="3">
        <v>10</v>
      </c>
      <c r="F125" s="3">
        <v>6</v>
      </c>
      <c r="G125" s="4"/>
      <c r="H125" s="127">
        <f t="shared" si="4"/>
        <v>185.6</v>
      </c>
      <c r="I125" s="17">
        <f t="shared" si="6"/>
        <v>2.3199999999999932</v>
      </c>
      <c r="J125" s="111">
        <v>9</v>
      </c>
      <c r="K125" s="111">
        <v>24</v>
      </c>
      <c r="L125" s="114" t="s">
        <v>112</v>
      </c>
      <c r="M125" s="265">
        <v>43585</v>
      </c>
      <c r="N125" s="141"/>
      <c r="O125" s="137"/>
      <c r="P125" s="3"/>
      <c r="Q125" s="4"/>
      <c r="R125" s="3"/>
      <c r="S125" s="3"/>
      <c r="T125" s="65"/>
      <c r="U125" s="69">
        <f t="shared" si="5"/>
        <v>0</v>
      </c>
      <c r="V125" s="116"/>
      <c r="W125" s="118"/>
      <c r="X125" s="14">
        <v>10</v>
      </c>
      <c r="Y125" s="14">
        <v>0</v>
      </c>
      <c r="Z125" s="77"/>
      <c r="AA125" s="16"/>
      <c r="AB125" s="16"/>
      <c r="AC125" s="16"/>
      <c r="AD125" s="78"/>
    </row>
    <row r="126" spans="1:30" x14ac:dyDescent="0.2">
      <c r="A126" s="419">
        <v>43586</v>
      </c>
      <c r="B126" s="280">
        <v>2</v>
      </c>
      <c r="C126" s="280">
        <v>10</v>
      </c>
      <c r="D126" s="295"/>
      <c r="E126" s="280">
        <v>10</v>
      </c>
      <c r="F126" s="280">
        <v>6</v>
      </c>
      <c r="G126" s="296"/>
      <c r="H126" s="291">
        <f t="shared" si="4"/>
        <v>185.6</v>
      </c>
      <c r="I126" s="338">
        <f t="shared" si="6"/>
        <v>0</v>
      </c>
      <c r="J126" s="268"/>
      <c r="K126" s="268"/>
      <c r="L126" s="282" t="s">
        <v>111</v>
      </c>
      <c r="M126" s="401">
        <v>43586</v>
      </c>
      <c r="N126" s="297"/>
      <c r="O126" s="284"/>
      <c r="P126" s="280"/>
      <c r="Q126" s="295"/>
      <c r="R126" s="280"/>
      <c r="S126" s="280"/>
      <c r="T126" s="296"/>
      <c r="U126" s="286">
        <f t="shared" si="5"/>
        <v>0</v>
      </c>
      <c r="V126" s="287"/>
      <c r="W126" s="119"/>
      <c r="X126" s="288"/>
      <c r="Y126" s="288"/>
      <c r="Z126" s="289"/>
      <c r="AA126" s="216"/>
      <c r="AB126" s="216"/>
      <c r="AC126" s="216"/>
      <c r="AD126" s="290"/>
    </row>
    <row r="127" spans="1:30" x14ac:dyDescent="0.2">
      <c r="A127" s="252">
        <v>43587</v>
      </c>
      <c r="B127" s="91">
        <v>2</v>
      </c>
      <c r="C127" s="91">
        <v>10</v>
      </c>
      <c r="D127" s="292"/>
      <c r="E127" s="91">
        <v>10</v>
      </c>
      <c r="F127" s="91">
        <v>6</v>
      </c>
      <c r="G127" s="292"/>
      <c r="H127" s="60">
        <f t="shared" si="4"/>
        <v>185.6</v>
      </c>
      <c r="I127" s="27">
        <f t="shared" si="6"/>
        <v>0</v>
      </c>
      <c r="J127" s="245"/>
      <c r="K127" s="245"/>
      <c r="L127" s="272" t="s">
        <v>111</v>
      </c>
      <c r="M127" s="265">
        <v>43587</v>
      </c>
      <c r="N127" s="293"/>
      <c r="O127" s="274"/>
      <c r="P127" s="91"/>
      <c r="Q127" s="292"/>
      <c r="R127" s="91"/>
      <c r="S127" s="91"/>
      <c r="T127" s="294"/>
      <c r="U127" s="210">
        <f t="shared" si="5"/>
        <v>0</v>
      </c>
      <c r="V127" s="275">
        <v>130</v>
      </c>
      <c r="W127" s="276">
        <v>5363</v>
      </c>
      <c r="X127" s="205"/>
      <c r="Y127" s="205"/>
      <c r="Z127" s="277"/>
      <c r="AA127" s="278"/>
      <c r="AB127" s="278"/>
      <c r="AC127" s="278"/>
      <c r="AD127" s="279"/>
    </row>
    <row r="128" spans="1:30" x14ac:dyDescent="0.2">
      <c r="A128" s="252">
        <v>43588</v>
      </c>
      <c r="B128" s="3">
        <v>3</v>
      </c>
      <c r="C128" s="3">
        <v>0</v>
      </c>
      <c r="D128" s="4"/>
      <c r="E128" s="3">
        <v>10</v>
      </c>
      <c r="F128" s="3">
        <v>6</v>
      </c>
      <c r="G128" s="4"/>
      <c r="H128" s="61">
        <f t="shared" si="4"/>
        <v>187.92</v>
      </c>
      <c r="I128" s="17">
        <f t="shared" si="6"/>
        <v>2.3199999999999932</v>
      </c>
      <c r="J128" s="111">
        <v>7</v>
      </c>
      <c r="K128" s="111">
        <v>24</v>
      </c>
      <c r="L128" s="114" t="s">
        <v>112</v>
      </c>
      <c r="M128" s="265">
        <v>43588</v>
      </c>
      <c r="N128" s="141"/>
      <c r="O128" s="137"/>
      <c r="P128" s="3"/>
      <c r="Q128" s="4"/>
      <c r="R128" s="3"/>
      <c r="S128" s="3"/>
      <c r="T128" s="65"/>
      <c r="U128" s="69">
        <f t="shared" si="5"/>
        <v>0</v>
      </c>
      <c r="V128" s="116"/>
      <c r="W128" s="118"/>
      <c r="X128" s="14">
        <v>10</v>
      </c>
      <c r="Y128" s="14">
        <v>0</v>
      </c>
      <c r="Z128" s="77"/>
      <c r="AA128" s="16"/>
      <c r="AB128" s="16"/>
      <c r="AC128" s="16"/>
      <c r="AD128" s="78"/>
    </row>
    <row r="129" spans="1:30" x14ac:dyDescent="0.2">
      <c r="A129" s="252">
        <v>43589</v>
      </c>
      <c r="B129" s="3">
        <v>3</v>
      </c>
      <c r="C129" s="3">
        <v>0</v>
      </c>
      <c r="D129" s="4"/>
      <c r="E129" s="3">
        <v>10</v>
      </c>
      <c r="F129" s="3">
        <v>6</v>
      </c>
      <c r="G129" s="4"/>
      <c r="H129" s="61">
        <f t="shared" si="4"/>
        <v>187.92</v>
      </c>
      <c r="I129" s="17">
        <f t="shared" si="6"/>
        <v>0</v>
      </c>
      <c r="J129" s="111"/>
      <c r="K129" s="111"/>
      <c r="L129" s="114" t="s">
        <v>111</v>
      </c>
      <c r="M129" s="265">
        <v>43589</v>
      </c>
      <c r="N129" s="141"/>
      <c r="O129" s="137"/>
      <c r="P129" s="3"/>
      <c r="Q129" s="4"/>
      <c r="R129" s="3"/>
      <c r="S129" s="3"/>
      <c r="T129" s="65"/>
      <c r="U129" s="69">
        <f t="shared" si="5"/>
        <v>0</v>
      </c>
      <c r="V129" s="116"/>
      <c r="W129" s="118"/>
      <c r="X129" s="14"/>
      <c r="Y129" s="14"/>
      <c r="Z129" s="77"/>
      <c r="AA129" s="16"/>
      <c r="AB129" s="16"/>
      <c r="AC129" s="16"/>
      <c r="AD129" s="78"/>
    </row>
    <row r="130" spans="1:30" x14ac:dyDescent="0.2">
      <c r="A130" s="252">
        <v>43590</v>
      </c>
      <c r="B130" s="3">
        <v>3</v>
      </c>
      <c r="C130" s="3">
        <v>0</v>
      </c>
      <c r="D130" s="4"/>
      <c r="E130" s="3">
        <v>10</v>
      </c>
      <c r="F130" s="3">
        <v>6</v>
      </c>
      <c r="G130" s="4"/>
      <c r="H130" s="61">
        <f t="shared" si="4"/>
        <v>187.92</v>
      </c>
      <c r="I130" s="17">
        <f t="shared" si="6"/>
        <v>0</v>
      </c>
      <c r="J130" s="111"/>
      <c r="K130" s="111"/>
      <c r="L130" s="114" t="s">
        <v>111</v>
      </c>
      <c r="M130" s="265">
        <v>43590</v>
      </c>
      <c r="N130" s="141"/>
      <c r="O130" s="137"/>
      <c r="P130" s="3"/>
      <c r="Q130" s="4"/>
      <c r="R130" s="3"/>
      <c r="S130" s="3"/>
      <c r="T130" s="65"/>
      <c r="U130" s="69">
        <f t="shared" si="5"/>
        <v>0</v>
      </c>
      <c r="V130" s="116"/>
      <c r="W130" s="118"/>
      <c r="X130" s="14"/>
      <c r="Y130" s="14"/>
      <c r="Z130" s="77"/>
      <c r="AA130" s="16"/>
      <c r="AB130" s="16"/>
      <c r="AC130" s="16"/>
      <c r="AD130" s="78"/>
    </row>
    <row r="131" spans="1:30" x14ac:dyDescent="0.2">
      <c r="A131" s="252">
        <v>43591</v>
      </c>
      <c r="B131" s="3">
        <v>3</v>
      </c>
      <c r="C131" s="3">
        <v>0</v>
      </c>
      <c r="D131" s="4"/>
      <c r="E131" s="3">
        <v>10</v>
      </c>
      <c r="F131" s="3">
        <v>6</v>
      </c>
      <c r="G131" s="4"/>
      <c r="H131" s="61">
        <f t="shared" si="4"/>
        <v>187.92</v>
      </c>
      <c r="I131" s="17">
        <f t="shared" si="6"/>
        <v>0</v>
      </c>
      <c r="J131" s="111"/>
      <c r="K131" s="111"/>
      <c r="L131" s="114" t="s">
        <v>111</v>
      </c>
      <c r="M131" s="265">
        <v>43591</v>
      </c>
      <c r="N131" s="141"/>
      <c r="O131" s="137"/>
      <c r="P131" s="3"/>
      <c r="Q131" s="4"/>
      <c r="R131" s="3"/>
      <c r="S131" s="3"/>
      <c r="T131" s="65"/>
      <c r="U131" s="69">
        <f t="shared" si="5"/>
        <v>0</v>
      </c>
      <c r="V131" s="116"/>
      <c r="W131" s="118"/>
      <c r="X131" s="14"/>
      <c r="Y131" s="14"/>
      <c r="Z131" s="77"/>
      <c r="AA131" s="16"/>
      <c r="AB131" s="16"/>
      <c r="AC131" s="16"/>
      <c r="AD131" s="78"/>
    </row>
    <row r="132" spans="1:30" x14ac:dyDescent="0.2">
      <c r="A132" s="252">
        <v>43592</v>
      </c>
      <c r="B132" s="3">
        <v>3</v>
      </c>
      <c r="C132" s="3">
        <v>2</v>
      </c>
      <c r="D132" s="4">
        <v>0.5</v>
      </c>
      <c r="E132" s="3">
        <v>10</v>
      </c>
      <c r="F132" s="3">
        <v>6</v>
      </c>
      <c r="G132" s="4"/>
      <c r="H132" s="61">
        <f t="shared" si="4"/>
        <v>190.82</v>
      </c>
      <c r="I132" s="17">
        <f t="shared" si="6"/>
        <v>2.9000000000000057</v>
      </c>
      <c r="J132" s="111">
        <v>9</v>
      </c>
      <c r="K132" s="111">
        <v>24</v>
      </c>
      <c r="L132" s="114" t="s">
        <v>112</v>
      </c>
      <c r="M132" s="265">
        <v>43592</v>
      </c>
      <c r="N132" s="141"/>
      <c r="O132" s="137"/>
      <c r="P132" s="3"/>
      <c r="Q132" s="4"/>
      <c r="R132" s="3"/>
      <c r="S132" s="3"/>
      <c r="T132" s="65"/>
      <c r="U132" s="69">
        <f t="shared" si="5"/>
        <v>0</v>
      </c>
      <c r="V132" s="116"/>
      <c r="W132" s="118"/>
      <c r="X132" s="14">
        <v>10</v>
      </c>
      <c r="Y132" s="14">
        <v>0</v>
      </c>
      <c r="Z132" s="77"/>
      <c r="AA132" s="16"/>
      <c r="AB132" s="16"/>
      <c r="AC132" s="16"/>
      <c r="AD132" s="78"/>
    </row>
    <row r="133" spans="1:30" x14ac:dyDescent="0.2">
      <c r="A133" s="252">
        <v>43593</v>
      </c>
      <c r="B133" s="3">
        <v>3</v>
      </c>
      <c r="C133" s="3">
        <v>2</v>
      </c>
      <c r="D133" s="4">
        <v>0.5</v>
      </c>
      <c r="E133" s="3">
        <v>10</v>
      </c>
      <c r="F133" s="3">
        <v>6</v>
      </c>
      <c r="G133" s="4"/>
      <c r="H133" s="61">
        <f t="shared" si="4"/>
        <v>190.82</v>
      </c>
      <c r="I133" s="17">
        <f t="shared" si="6"/>
        <v>0</v>
      </c>
      <c r="J133" s="111"/>
      <c r="K133" s="111"/>
      <c r="L133" s="114" t="s">
        <v>111</v>
      </c>
      <c r="M133" s="265">
        <v>43593</v>
      </c>
      <c r="N133" s="141"/>
      <c r="O133" s="137"/>
      <c r="P133" s="3"/>
      <c r="Q133" s="4"/>
      <c r="R133" s="3"/>
      <c r="S133" s="3"/>
      <c r="T133" s="65"/>
      <c r="U133" s="69">
        <f t="shared" si="5"/>
        <v>0</v>
      </c>
      <c r="V133" s="116"/>
      <c r="W133" s="118"/>
      <c r="X133" s="14"/>
      <c r="Y133" s="14"/>
      <c r="Z133" s="77"/>
      <c r="AA133" s="16"/>
      <c r="AB133" s="16"/>
      <c r="AC133" s="16"/>
      <c r="AD133" s="78"/>
    </row>
    <row r="134" spans="1:30" x14ac:dyDescent="0.2">
      <c r="A134" s="252">
        <v>43594</v>
      </c>
      <c r="B134" s="3">
        <v>3</v>
      </c>
      <c r="C134" s="3">
        <v>2</v>
      </c>
      <c r="D134" s="4">
        <v>0.5</v>
      </c>
      <c r="E134" s="3">
        <v>10</v>
      </c>
      <c r="F134" s="3">
        <v>6</v>
      </c>
      <c r="G134" s="4"/>
      <c r="H134" s="61">
        <f t="shared" si="4"/>
        <v>190.82</v>
      </c>
      <c r="I134" s="17">
        <f t="shared" si="6"/>
        <v>0</v>
      </c>
      <c r="J134" s="111"/>
      <c r="K134" s="111"/>
      <c r="L134" s="114" t="s">
        <v>111</v>
      </c>
      <c r="M134" s="265">
        <v>43594</v>
      </c>
      <c r="N134" s="141"/>
      <c r="O134" s="137"/>
      <c r="P134" s="3"/>
      <c r="Q134" s="4"/>
      <c r="R134" s="3"/>
      <c r="S134" s="3"/>
      <c r="T134" s="65"/>
      <c r="U134" s="69">
        <f t="shared" si="5"/>
        <v>0</v>
      </c>
      <c r="V134" s="116"/>
      <c r="W134" s="118"/>
      <c r="X134" s="14"/>
      <c r="Y134" s="14"/>
      <c r="Z134" s="77"/>
      <c r="AA134" s="16"/>
      <c r="AB134" s="16"/>
      <c r="AC134" s="16"/>
      <c r="AD134" s="78"/>
    </row>
    <row r="135" spans="1:30" x14ac:dyDescent="0.2">
      <c r="A135" s="252">
        <v>43595</v>
      </c>
      <c r="B135" s="3">
        <v>3</v>
      </c>
      <c r="C135" s="3">
        <v>4</v>
      </c>
      <c r="D135" s="4">
        <v>0.5</v>
      </c>
      <c r="E135" s="3">
        <v>10</v>
      </c>
      <c r="F135" s="3">
        <v>6</v>
      </c>
      <c r="G135" s="4"/>
      <c r="H135" s="61">
        <f t="shared" si="4"/>
        <v>193.14</v>
      </c>
      <c r="I135" s="17">
        <f t="shared" si="6"/>
        <v>2.3199999999999932</v>
      </c>
      <c r="J135" s="111">
        <v>7</v>
      </c>
      <c r="K135" s="111">
        <v>24</v>
      </c>
      <c r="L135" s="114" t="s">
        <v>112</v>
      </c>
      <c r="M135" s="265">
        <v>43595</v>
      </c>
      <c r="N135" s="141"/>
      <c r="O135" s="137"/>
      <c r="P135" s="3"/>
      <c r="Q135" s="4"/>
      <c r="R135" s="3"/>
      <c r="S135" s="3"/>
      <c r="T135" s="65"/>
      <c r="U135" s="69">
        <f t="shared" si="5"/>
        <v>0</v>
      </c>
      <c r="V135" s="116"/>
      <c r="W135" s="118"/>
      <c r="X135" s="14">
        <v>10</v>
      </c>
      <c r="Y135" s="14">
        <v>0</v>
      </c>
      <c r="Z135" s="77"/>
      <c r="AA135" s="16"/>
      <c r="AB135" s="16"/>
      <c r="AC135" s="16"/>
      <c r="AD135" s="78"/>
    </row>
    <row r="136" spans="1:30" x14ac:dyDescent="0.2">
      <c r="A136" s="252">
        <v>43596</v>
      </c>
      <c r="B136" s="3">
        <v>3</v>
      </c>
      <c r="C136" s="3">
        <v>4</v>
      </c>
      <c r="D136" s="4">
        <v>0.5</v>
      </c>
      <c r="E136" s="3">
        <v>10</v>
      </c>
      <c r="F136" s="3">
        <v>6</v>
      </c>
      <c r="G136" s="4"/>
      <c r="H136" s="61">
        <f t="shared" si="4"/>
        <v>193.14</v>
      </c>
      <c r="I136" s="17">
        <f t="shared" si="6"/>
        <v>0</v>
      </c>
      <c r="J136" s="111"/>
      <c r="K136" s="111"/>
      <c r="L136" s="114" t="s">
        <v>111</v>
      </c>
      <c r="M136" s="265">
        <v>43596</v>
      </c>
      <c r="N136" s="141"/>
      <c r="O136" s="137"/>
      <c r="P136" s="3"/>
      <c r="Q136" s="4"/>
      <c r="R136" s="3"/>
      <c r="S136" s="3"/>
      <c r="T136" s="65"/>
      <c r="U136" s="69">
        <f t="shared" si="5"/>
        <v>0</v>
      </c>
      <c r="V136" s="116"/>
      <c r="W136" s="118"/>
      <c r="X136" s="14"/>
      <c r="Y136" s="14"/>
      <c r="Z136" s="77"/>
      <c r="AA136" s="16"/>
      <c r="AB136" s="16"/>
      <c r="AC136" s="16"/>
      <c r="AD136" s="78"/>
    </row>
    <row r="137" spans="1:30" x14ac:dyDescent="0.2">
      <c r="A137" s="252">
        <v>43597</v>
      </c>
      <c r="B137" s="3">
        <v>3</v>
      </c>
      <c r="C137" s="3">
        <v>4</v>
      </c>
      <c r="D137" s="4">
        <v>0.5</v>
      </c>
      <c r="E137" s="3">
        <v>10</v>
      </c>
      <c r="F137" s="3">
        <v>6</v>
      </c>
      <c r="G137" s="4"/>
      <c r="H137" s="61">
        <f t="shared" si="4"/>
        <v>193.14</v>
      </c>
      <c r="I137" s="17">
        <f t="shared" si="6"/>
        <v>0</v>
      </c>
      <c r="J137" s="111"/>
      <c r="K137" s="111"/>
      <c r="L137" s="114" t="s">
        <v>111</v>
      </c>
      <c r="M137" s="265">
        <v>43597</v>
      </c>
      <c r="N137" s="141"/>
      <c r="O137" s="137"/>
      <c r="P137" s="3"/>
      <c r="Q137" s="4"/>
      <c r="R137" s="3"/>
      <c r="S137" s="3"/>
      <c r="T137" s="65"/>
      <c r="U137" s="69">
        <f t="shared" si="5"/>
        <v>0</v>
      </c>
      <c r="V137" s="116"/>
      <c r="W137" s="118"/>
      <c r="X137" s="14"/>
      <c r="Y137" s="14"/>
      <c r="Z137" s="77"/>
      <c r="AA137" s="16"/>
      <c r="AB137" s="16"/>
      <c r="AC137" s="16"/>
      <c r="AD137" s="78"/>
    </row>
    <row r="138" spans="1:30" x14ac:dyDescent="0.2">
      <c r="A138" s="252">
        <v>43598</v>
      </c>
      <c r="B138" s="3">
        <v>3</v>
      </c>
      <c r="C138" s="3">
        <v>4</v>
      </c>
      <c r="D138" s="4">
        <v>0.5</v>
      </c>
      <c r="E138" s="3">
        <v>10</v>
      </c>
      <c r="F138" s="3">
        <v>6</v>
      </c>
      <c r="G138" s="4"/>
      <c r="H138" s="61">
        <f t="shared" ref="H138:H201" si="7">((B138*12)+C138+D138)*1.16+((E138*12)+F138+G138)*1.16</f>
        <v>193.14</v>
      </c>
      <c r="I138" s="17">
        <f t="shared" si="6"/>
        <v>0</v>
      </c>
      <c r="J138" s="111"/>
      <c r="K138" s="111"/>
      <c r="L138" s="114" t="s">
        <v>111</v>
      </c>
      <c r="M138" s="265">
        <v>43598</v>
      </c>
      <c r="N138" s="141"/>
      <c r="O138" s="137"/>
      <c r="P138" s="3"/>
      <c r="Q138" s="4"/>
      <c r="R138" s="3"/>
      <c r="S138" s="3"/>
      <c r="T138" s="65"/>
      <c r="U138" s="69">
        <f t="shared" ref="U138:U201" si="8">((O138*12)+P138+Q138)*1.16-((R138*12)+S138+T138)*1.16</f>
        <v>0</v>
      </c>
      <c r="V138" s="116"/>
      <c r="W138" s="118"/>
      <c r="X138" s="14"/>
      <c r="Y138" s="14"/>
      <c r="Z138" s="77"/>
      <c r="AA138" s="16"/>
      <c r="AB138" s="16"/>
      <c r="AC138" s="16"/>
      <c r="AD138" s="78"/>
    </row>
    <row r="139" spans="1:30" x14ac:dyDescent="0.2">
      <c r="A139" s="252">
        <v>43599</v>
      </c>
      <c r="B139" s="3">
        <v>3</v>
      </c>
      <c r="C139" s="3">
        <v>7</v>
      </c>
      <c r="D139" s="4"/>
      <c r="E139" s="3">
        <v>10</v>
      </c>
      <c r="F139" s="3">
        <v>6</v>
      </c>
      <c r="G139" s="4"/>
      <c r="H139" s="61">
        <f t="shared" si="7"/>
        <v>196.04</v>
      </c>
      <c r="I139" s="17">
        <f t="shared" si="6"/>
        <v>2.9000000000000057</v>
      </c>
      <c r="J139" s="111">
        <v>9</v>
      </c>
      <c r="K139" s="111">
        <v>24</v>
      </c>
      <c r="L139" s="114" t="s">
        <v>112</v>
      </c>
      <c r="M139" s="265">
        <v>43599</v>
      </c>
      <c r="N139" s="141"/>
      <c r="O139" s="137"/>
      <c r="P139" s="3"/>
      <c r="Q139" s="4"/>
      <c r="R139" s="3"/>
      <c r="S139" s="3"/>
      <c r="T139" s="65"/>
      <c r="U139" s="69">
        <f t="shared" si="8"/>
        <v>0</v>
      </c>
      <c r="V139" s="116"/>
      <c r="W139" s="118"/>
      <c r="X139" s="14">
        <v>10</v>
      </c>
      <c r="Y139" s="14">
        <v>0</v>
      </c>
      <c r="Z139" s="77"/>
      <c r="AA139" s="16"/>
      <c r="AB139" s="16"/>
      <c r="AC139" s="16"/>
      <c r="AD139" s="78"/>
    </row>
    <row r="140" spans="1:30" x14ac:dyDescent="0.2">
      <c r="A140" s="252">
        <v>43600</v>
      </c>
      <c r="B140" s="3">
        <v>3</v>
      </c>
      <c r="C140" s="3">
        <v>7</v>
      </c>
      <c r="D140" s="4"/>
      <c r="E140" s="3">
        <v>10</v>
      </c>
      <c r="F140" s="3">
        <v>6</v>
      </c>
      <c r="G140" s="4"/>
      <c r="H140" s="61">
        <f t="shared" si="7"/>
        <v>196.04</v>
      </c>
      <c r="I140" s="17">
        <f t="shared" si="6"/>
        <v>0</v>
      </c>
      <c r="J140" s="111"/>
      <c r="K140" s="111"/>
      <c r="L140" s="114" t="s">
        <v>111</v>
      </c>
      <c r="M140" s="265">
        <v>43600</v>
      </c>
      <c r="N140" s="141"/>
      <c r="O140" s="137"/>
      <c r="P140" s="3"/>
      <c r="Q140" s="4"/>
      <c r="R140" s="3"/>
      <c r="S140" s="3"/>
      <c r="T140" s="65"/>
      <c r="U140" s="69">
        <f t="shared" si="8"/>
        <v>0</v>
      </c>
      <c r="V140" s="116"/>
      <c r="W140" s="118"/>
      <c r="X140" s="14"/>
      <c r="Y140" s="14"/>
      <c r="Z140" s="77"/>
      <c r="AA140" s="16"/>
      <c r="AB140" s="16"/>
      <c r="AC140" s="16"/>
      <c r="AD140" s="78"/>
    </row>
    <row r="141" spans="1:30" x14ac:dyDescent="0.2">
      <c r="A141" s="252">
        <v>43601</v>
      </c>
      <c r="B141" s="3">
        <v>3</v>
      </c>
      <c r="C141" s="3">
        <v>7</v>
      </c>
      <c r="D141" s="4"/>
      <c r="E141" s="3">
        <v>10</v>
      </c>
      <c r="F141" s="3">
        <v>6</v>
      </c>
      <c r="G141" s="4"/>
      <c r="H141" s="61">
        <f t="shared" si="7"/>
        <v>196.04</v>
      </c>
      <c r="I141" s="17">
        <f t="shared" si="6"/>
        <v>0</v>
      </c>
      <c r="J141" s="111"/>
      <c r="K141" s="111"/>
      <c r="L141" s="114" t="s">
        <v>111</v>
      </c>
      <c r="M141" s="265">
        <v>43601</v>
      </c>
      <c r="N141" s="141"/>
      <c r="O141" s="137"/>
      <c r="P141" s="3"/>
      <c r="Q141" s="4"/>
      <c r="R141" s="3"/>
      <c r="S141" s="3"/>
      <c r="T141" s="65"/>
      <c r="U141" s="69">
        <f t="shared" si="8"/>
        <v>0</v>
      </c>
      <c r="V141" s="116"/>
      <c r="W141" s="118"/>
      <c r="X141" s="14"/>
      <c r="Y141" s="14"/>
      <c r="Z141" s="77"/>
      <c r="AA141" s="16"/>
      <c r="AB141" s="16"/>
      <c r="AC141" s="16"/>
      <c r="AD141" s="78"/>
    </row>
    <row r="142" spans="1:30" x14ac:dyDescent="0.2">
      <c r="A142" s="252">
        <v>43602</v>
      </c>
      <c r="B142" s="3">
        <v>3</v>
      </c>
      <c r="C142" s="3">
        <v>9</v>
      </c>
      <c r="D142" s="4"/>
      <c r="E142" s="3">
        <v>10</v>
      </c>
      <c r="F142" s="3">
        <v>6</v>
      </c>
      <c r="G142" s="4"/>
      <c r="H142" s="61">
        <f t="shared" si="7"/>
        <v>198.35999999999999</v>
      </c>
      <c r="I142" s="17">
        <f t="shared" si="6"/>
        <v>2.3199999999999932</v>
      </c>
      <c r="J142" s="111">
        <v>7</v>
      </c>
      <c r="K142" s="111">
        <v>24</v>
      </c>
      <c r="L142" s="114" t="s">
        <v>112</v>
      </c>
      <c r="M142" s="265">
        <v>43602</v>
      </c>
      <c r="N142" s="141"/>
      <c r="O142" s="137"/>
      <c r="P142" s="3"/>
      <c r="Q142" s="4"/>
      <c r="R142" s="3"/>
      <c r="S142" s="3"/>
      <c r="T142" s="65"/>
      <c r="U142" s="69">
        <f t="shared" si="8"/>
        <v>0</v>
      </c>
      <c r="V142" s="116"/>
      <c r="W142" s="118"/>
      <c r="X142" s="14">
        <v>10</v>
      </c>
      <c r="Y142" s="14">
        <v>0</v>
      </c>
      <c r="Z142" s="77"/>
      <c r="AA142" s="16"/>
      <c r="AB142" s="16"/>
      <c r="AC142" s="16"/>
      <c r="AD142" s="78"/>
    </row>
    <row r="143" spans="1:30" x14ac:dyDescent="0.2">
      <c r="A143" s="252">
        <v>43603</v>
      </c>
      <c r="B143" s="3">
        <v>3</v>
      </c>
      <c r="C143" s="3">
        <v>9</v>
      </c>
      <c r="D143" s="4"/>
      <c r="E143" s="3">
        <v>10</v>
      </c>
      <c r="F143" s="3">
        <v>6</v>
      </c>
      <c r="G143" s="4"/>
      <c r="H143" s="61">
        <f t="shared" si="7"/>
        <v>198.35999999999999</v>
      </c>
      <c r="I143" s="17">
        <f t="shared" si="6"/>
        <v>0</v>
      </c>
      <c r="J143" s="111"/>
      <c r="K143" s="111"/>
      <c r="L143" s="114" t="s">
        <v>111</v>
      </c>
      <c r="M143" s="265">
        <v>43603</v>
      </c>
      <c r="N143" s="141"/>
      <c r="O143" s="137"/>
      <c r="P143" s="3"/>
      <c r="Q143" s="4"/>
      <c r="R143" s="3"/>
      <c r="S143" s="3"/>
      <c r="T143" s="65"/>
      <c r="U143" s="69">
        <f t="shared" si="8"/>
        <v>0</v>
      </c>
      <c r="V143" s="116"/>
      <c r="W143" s="118"/>
      <c r="X143" s="14"/>
      <c r="Y143" s="14"/>
      <c r="Z143" s="77"/>
      <c r="AA143" s="16"/>
      <c r="AB143" s="16"/>
      <c r="AC143" s="16"/>
      <c r="AD143" s="78"/>
    </row>
    <row r="144" spans="1:30" x14ac:dyDescent="0.2">
      <c r="A144" s="252">
        <v>43604</v>
      </c>
      <c r="B144" s="3">
        <v>3</v>
      </c>
      <c r="C144" s="3">
        <v>9</v>
      </c>
      <c r="D144" s="4"/>
      <c r="E144" s="3">
        <v>10</v>
      </c>
      <c r="F144" s="3">
        <v>6</v>
      </c>
      <c r="G144" s="4"/>
      <c r="H144" s="61">
        <f t="shared" si="7"/>
        <v>198.35999999999999</v>
      </c>
      <c r="I144" s="17">
        <f t="shared" si="6"/>
        <v>0</v>
      </c>
      <c r="J144" s="111"/>
      <c r="K144" s="111"/>
      <c r="L144" s="114" t="s">
        <v>111</v>
      </c>
      <c r="M144" s="265">
        <v>43604</v>
      </c>
      <c r="N144" s="141"/>
      <c r="O144" s="137"/>
      <c r="P144" s="3"/>
      <c r="Q144" s="4"/>
      <c r="R144" s="3"/>
      <c r="S144" s="3"/>
      <c r="T144" s="65"/>
      <c r="U144" s="69">
        <f t="shared" si="8"/>
        <v>0</v>
      </c>
      <c r="V144" s="116"/>
      <c r="W144" s="118"/>
      <c r="X144" s="14"/>
      <c r="Y144" s="14"/>
      <c r="Z144" s="77"/>
      <c r="AA144" s="16"/>
      <c r="AB144" s="16"/>
      <c r="AC144" s="16"/>
      <c r="AD144" s="78"/>
    </row>
    <row r="145" spans="1:30" x14ac:dyDescent="0.2">
      <c r="A145" s="252">
        <v>43605</v>
      </c>
      <c r="B145" s="3">
        <v>3</v>
      </c>
      <c r="C145" s="3">
        <v>9</v>
      </c>
      <c r="D145" s="4"/>
      <c r="E145" s="3">
        <v>10</v>
      </c>
      <c r="F145" s="3">
        <v>6</v>
      </c>
      <c r="G145" s="4"/>
      <c r="H145" s="61">
        <f t="shared" si="7"/>
        <v>198.35999999999999</v>
      </c>
      <c r="I145" s="17">
        <f t="shared" si="6"/>
        <v>0</v>
      </c>
      <c r="J145" s="111"/>
      <c r="K145" s="111"/>
      <c r="L145" s="114" t="s">
        <v>111</v>
      </c>
      <c r="M145" s="265">
        <v>43605</v>
      </c>
      <c r="N145" s="141"/>
      <c r="O145" s="137"/>
      <c r="P145" s="3"/>
      <c r="Q145" s="4"/>
      <c r="R145" s="3"/>
      <c r="S145" s="3"/>
      <c r="T145" s="65"/>
      <c r="U145" s="69">
        <f t="shared" si="8"/>
        <v>0</v>
      </c>
      <c r="V145" s="116"/>
      <c r="W145" s="118"/>
      <c r="X145" s="14"/>
      <c r="Y145" s="14"/>
      <c r="Z145" s="77"/>
      <c r="AA145" s="16"/>
      <c r="AB145" s="16"/>
      <c r="AC145" s="16"/>
      <c r="AD145" s="78"/>
    </row>
    <row r="146" spans="1:30" x14ac:dyDescent="0.2">
      <c r="A146" s="252">
        <v>43606</v>
      </c>
      <c r="B146" s="3">
        <v>3</v>
      </c>
      <c r="C146" s="3">
        <v>11</v>
      </c>
      <c r="D146" s="4">
        <v>0.5</v>
      </c>
      <c r="E146" s="3">
        <v>10</v>
      </c>
      <c r="F146" s="3">
        <v>6</v>
      </c>
      <c r="G146" s="4"/>
      <c r="H146" s="61">
        <f t="shared" si="7"/>
        <v>201.26</v>
      </c>
      <c r="I146" s="17">
        <f t="shared" si="6"/>
        <v>2.9000000000000057</v>
      </c>
      <c r="J146" s="111">
        <v>9</v>
      </c>
      <c r="K146" s="111">
        <v>24</v>
      </c>
      <c r="L146" s="114" t="s">
        <v>112</v>
      </c>
      <c r="M146" s="265">
        <v>43606</v>
      </c>
      <c r="N146" s="141"/>
      <c r="O146" s="137"/>
      <c r="P146" s="3"/>
      <c r="Q146" s="4"/>
      <c r="R146" s="3"/>
      <c r="S146" s="3"/>
      <c r="T146" s="65"/>
      <c r="U146" s="69">
        <f t="shared" si="8"/>
        <v>0</v>
      </c>
      <c r="V146" s="116"/>
      <c r="W146" s="118"/>
      <c r="X146" s="14">
        <v>10</v>
      </c>
      <c r="Y146" s="14">
        <v>0</v>
      </c>
      <c r="Z146" s="77"/>
      <c r="AA146" s="16"/>
      <c r="AB146" s="16"/>
      <c r="AC146" s="16"/>
      <c r="AD146" s="78"/>
    </row>
    <row r="147" spans="1:30" x14ac:dyDescent="0.2">
      <c r="A147" s="252">
        <v>43607</v>
      </c>
      <c r="B147" s="3">
        <v>3</v>
      </c>
      <c r="C147" s="3">
        <v>11</v>
      </c>
      <c r="D147" s="4">
        <v>0.5</v>
      </c>
      <c r="E147" s="3">
        <v>10</v>
      </c>
      <c r="F147" s="3">
        <v>6</v>
      </c>
      <c r="G147" s="4"/>
      <c r="H147" s="61">
        <f t="shared" si="7"/>
        <v>201.26</v>
      </c>
      <c r="I147" s="17">
        <f t="shared" si="6"/>
        <v>0</v>
      </c>
      <c r="J147" s="111"/>
      <c r="K147" s="111"/>
      <c r="L147" s="114" t="s">
        <v>111</v>
      </c>
      <c r="M147" s="265">
        <v>43607</v>
      </c>
      <c r="N147" s="141"/>
      <c r="O147" s="137"/>
      <c r="P147" s="3"/>
      <c r="Q147" s="4"/>
      <c r="R147" s="3"/>
      <c r="S147" s="3"/>
      <c r="T147" s="65"/>
      <c r="U147" s="69">
        <f t="shared" si="8"/>
        <v>0</v>
      </c>
      <c r="V147" s="116"/>
      <c r="W147" s="118"/>
      <c r="X147" s="14"/>
      <c r="Y147" s="14"/>
      <c r="Z147" s="77"/>
      <c r="AA147" s="16"/>
      <c r="AB147" s="16"/>
      <c r="AC147" s="16"/>
      <c r="AD147" s="78"/>
    </row>
    <row r="148" spans="1:30" x14ac:dyDescent="0.2">
      <c r="A148" s="252">
        <v>43608</v>
      </c>
      <c r="B148" s="3">
        <v>3</v>
      </c>
      <c r="C148" s="3">
        <v>11</v>
      </c>
      <c r="D148" s="4">
        <v>0.5</v>
      </c>
      <c r="E148" s="3">
        <v>10</v>
      </c>
      <c r="F148" s="3">
        <v>6</v>
      </c>
      <c r="G148" s="4"/>
      <c r="H148" s="61">
        <f t="shared" si="7"/>
        <v>201.26</v>
      </c>
      <c r="I148" s="17">
        <f t="shared" si="6"/>
        <v>0</v>
      </c>
      <c r="J148" s="111"/>
      <c r="K148" s="111"/>
      <c r="L148" s="114" t="s">
        <v>111</v>
      </c>
      <c r="M148" s="265">
        <v>43608</v>
      </c>
      <c r="N148" s="141"/>
      <c r="O148" s="137"/>
      <c r="P148" s="3"/>
      <c r="Q148" s="4"/>
      <c r="R148" s="3"/>
      <c r="S148" s="3"/>
      <c r="T148" s="65"/>
      <c r="U148" s="69">
        <f t="shared" si="8"/>
        <v>0</v>
      </c>
      <c r="V148" s="116"/>
      <c r="W148" s="118"/>
      <c r="X148" s="14"/>
      <c r="Y148" s="14"/>
      <c r="Z148" s="77"/>
      <c r="AA148" s="16"/>
      <c r="AB148" s="16"/>
      <c r="AC148" s="16"/>
      <c r="AD148" s="78"/>
    </row>
    <row r="149" spans="1:30" x14ac:dyDescent="0.2">
      <c r="A149" s="252">
        <v>43609</v>
      </c>
      <c r="B149" s="3">
        <v>4</v>
      </c>
      <c r="C149" s="3">
        <v>1</v>
      </c>
      <c r="D149" s="4">
        <v>0.5</v>
      </c>
      <c r="E149" s="3">
        <v>10</v>
      </c>
      <c r="F149" s="3">
        <v>6</v>
      </c>
      <c r="G149" s="4"/>
      <c r="H149" s="61">
        <f t="shared" si="7"/>
        <v>203.57999999999998</v>
      </c>
      <c r="I149" s="17">
        <f t="shared" si="6"/>
        <v>2.3199999999999932</v>
      </c>
      <c r="J149" s="111">
        <v>7</v>
      </c>
      <c r="K149" s="111">
        <v>24</v>
      </c>
      <c r="L149" s="114" t="s">
        <v>112</v>
      </c>
      <c r="M149" s="265">
        <v>43609</v>
      </c>
      <c r="N149" s="141"/>
      <c r="O149" s="137"/>
      <c r="P149" s="3"/>
      <c r="Q149" s="4"/>
      <c r="R149" s="3"/>
      <c r="S149" s="3"/>
      <c r="T149" s="65"/>
      <c r="U149" s="69">
        <f t="shared" si="8"/>
        <v>0</v>
      </c>
      <c r="V149" s="116"/>
      <c r="W149" s="118"/>
      <c r="X149" s="14">
        <v>10</v>
      </c>
      <c r="Y149" s="14">
        <v>0</v>
      </c>
      <c r="Z149" s="77"/>
      <c r="AA149" s="16"/>
      <c r="AB149" s="16"/>
      <c r="AC149" s="16"/>
      <c r="AD149" s="78"/>
    </row>
    <row r="150" spans="1:30" x14ac:dyDescent="0.2">
      <c r="A150" s="252">
        <v>43610</v>
      </c>
      <c r="B150" s="3">
        <v>4</v>
      </c>
      <c r="C150" s="3">
        <v>1</v>
      </c>
      <c r="D150" s="4">
        <v>0.5</v>
      </c>
      <c r="E150" s="3">
        <v>10</v>
      </c>
      <c r="F150" s="3">
        <v>6</v>
      </c>
      <c r="G150" s="4"/>
      <c r="H150" s="61">
        <f t="shared" si="7"/>
        <v>203.57999999999998</v>
      </c>
      <c r="I150" s="17">
        <f t="shared" si="6"/>
        <v>0</v>
      </c>
      <c r="J150" s="111"/>
      <c r="K150" s="111"/>
      <c r="L150" s="114" t="s">
        <v>111</v>
      </c>
      <c r="M150" s="265">
        <v>43610</v>
      </c>
      <c r="N150" s="141"/>
      <c r="O150" s="137"/>
      <c r="P150" s="3"/>
      <c r="Q150" s="4"/>
      <c r="R150" s="3"/>
      <c r="S150" s="3"/>
      <c r="T150" s="65"/>
      <c r="U150" s="69">
        <f t="shared" si="8"/>
        <v>0</v>
      </c>
      <c r="V150" s="116"/>
      <c r="W150" s="118"/>
      <c r="X150" s="14"/>
      <c r="Y150" s="14"/>
      <c r="Z150" s="77"/>
      <c r="AA150" s="16"/>
      <c r="AB150" s="16"/>
      <c r="AC150" s="16"/>
      <c r="AD150" s="78"/>
    </row>
    <row r="151" spans="1:30" x14ac:dyDescent="0.2">
      <c r="A151" s="252">
        <v>43611</v>
      </c>
      <c r="B151" s="3">
        <v>4</v>
      </c>
      <c r="C151" s="3">
        <v>1</v>
      </c>
      <c r="D151" s="4">
        <v>0.5</v>
      </c>
      <c r="E151" s="3">
        <v>10</v>
      </c>
      <c r="F151" s="3">
        <v>6</v>
      </c>
      <c r="G151" s="4"/>
      <c r="H151" s="61">
        <f t="shared" si="7"/>
        <v>203.57999999999998</v>
      </c>
      <c r="I151" s="17">
        <f t="shared" si="6"/>
        <v>0</v>
      </c>
      <c r="J151" s="111"/>
      <c r="K151" s="111"/>
      <c r="L151" s="114" t="s">
        <v>111</v>
      </c>
      <c r="M151" s="265">
        <v>43611</v>
      </c>
      <c r="N151" s="141"/>
      <c r="O151" s="137"/>
      <c r="P151" s="3"/>
      <c r="Q151" s="4"/>
      <c r="R151" s="3"/>
      <c r="S151" s="3"/>
      <c r="T151" s="65"/>
      <c r="U151" s="69">
        <f t="shared" si="8"/>
        <v>0</v>
      </c>
      <c r="V151" s="116"/>
      <c r="W151" s="118"/>
      <c r="X151" s="14"/>
      <c r="Y151" s="14"/>
      <c r="Z151" s="77"/>
      <c r="AA151" s="16"/>
      <c r="AB151" s="16"/>
      <c r="AC151" s="16"/>
      <c r="AD151" s="78"/>
    </row>
    <row r="152" spans="1:30" x14ac:dyDescent="0.2">
      <c r="A152" s="252">
        <v>43612</v>
      </c>
      <c r="B152" s="3">
        <v>4</v>
      </c>
      <c r="C152" s="3">
        <v>1</v>
      </c>
      <c r="D152" s="4">
        <v>0.5</v>
      </c>
      <c r="E152" s="3">
        <v>10</v>
      </c>
      <c r="F152" s="3">
        <v>6</v>
      </c>
      <c r="G152" s="4"/>
      <c r="H152" s="61">
        <f t="shared" si="7"/>
        <v>203.57999999999998</v>
      </c>
      <c r="I152" s="17">
        <f t="shared" si="6"/>
        <v>0</v>
      </c>
      <c r="J152" s="111"/>
      <c r="K152" s="111"/>
      <c r="L152" s="114" t="s">
        <v>111</v>
      </c>
      <c r="M152" s="265">
        <v>43612</v>
      </c>
      <c r="N152" s="141"/>
      <c r="O152" s="137"/>
      <c r="P152" s="3"/>
      <c r="Q152" s="4"/>
      <c r="R152" s="3"/>
      <c r="S152" s="3"/>
      <c r="T152" s="65"/>
      <c r="U152" s="69">
        <f t="shared" si="8"/>
        <v>0</v>
      </c>
      <c r="V152" s="116"/>
      <c r="W152" s="118"/>
      <c r="X152" s="14"/>
      <c r="Y152" s="14"/>
      <c r="Z152" s="77"/>
      <c r="AA152" s="16"/>
      <c r="AB152" s="16"/>
      <c r="AC152" s="16"/>
      <c r="AD152" s="78"/>
    </row>
    <row r="153" spans="1:30" x14ac:dyDescent="0.2">
      <c r="A153" s="252">
        <v>43613</v>
      </c>
      <c r="B153" s="3">
        <v>4</v>
      </c>
      <c r="C153" s="3">
        <v>4</v>
      </c>
      <c r="D153" s="4"/>
      <c r="E153" s="3">
        <v>10</v>
      </c>
      <c r="F153" s="3">
        <v>6</v>
      </c>
      <c r="G153" s="4"/>
      <c r="H153" s="61">
        <f t="shared" si="7"/>
        <v>206.48</v>
      </c>
      <c r="I153" s="17">
        <f t="shared" si="6"/>
        <v>2.9000000000000057</v>
      </c>
      <c r="J153" s="111">
        <v>9</v>
      </c>
      <c r="K153" s="111">
        <v>24</v>
      </c>
      <c r="L153" s="114" t="s">
        <v>112</v>
      </c>
      <c r="M153" s="265">
        <v>43613</v>
      </c>
      <c r="N153" s="141"/>
      <c r="O153" s="137"/>
      <c r="P153" s="3"/>
      <c r="Q153" s="4"/>
      <c r="R153" s="3"/>
      <c r="S153" s="3"/>
      <c r="T153" s="65"/>
      <c r="U153" s="69">
        <f t="shared" si="8"/>
        <v>0</v>
      </c>
      <c r="V153" s="116"/>
      <c r="W153" s="118"/>
      <c r="X153" s="14">
        <v>10</v>
      </c>
      <c r="Y153" s="14">
        <v>0</v>
      </c>
      <c r="Z153" s="77"/>
      <c r="AA153" s="16"/>
      <c r="AB153" s="16"/>
      <c r="AC153" s="16"/>
      <c r="AD153" s="78"/>
    </row>
    <row r="154" spans="1:30" x14ac:dyDescent="0.2">
      <c r="A154" s="252">
        <v>43614</v>
      </c>
      <c r="B154" s="3">
        <v>4</v>
      </c>
      <c r="C154" s="3">
        <v>4</v>
      </c>
      <c r="D154" s="4"/>
      <c r="E154" s="3">
        <v>10</v>
      </c>
      <c r="F154" s="3">
        <v>6</v>
      </c>
      <c r="G154" s="4"/>
      <c r="H154" s="61">
        <f t="shared" si="7"/>
        <v>206.48</v>
      </c>
      <c r="I154" s="17">
        <f t="shared" si="6"/>
        <v>0</v>
      </c>
      <c r="J154" s="111"/>
      <c r="K154" s="111"/>
      <c r="L154" s="114" t="s">
        <v>111</v>
      </c>
      <c r="M154" s="265">
        <v>43614</v>
      </c>
      <c r="N154" s="141"/>
      <c r="O154" s="137"/>
      <c r="P154" s="3"/>
      <c r="Q154" s="4"/>
      <c r="R154" s="3"/>
      <c r="S154" s="3"/>
      <c r="T154" s="65"/>
      <c r="U154" s="69">
        <f t="shared" si="8"/>
        <v>0</v>
      </c>
      <c r="V154" s="116"/>
      <c r="W154" s="118"/>
      <c r="X154" s="14"/>
      <c r="Y154" s="14"/>
      <c r="Z154" s="77"/>
      <c r="AA154" s="16"/>
      <c r="AB154" s="16"/>
      <c r="AC154" s="16"/>
      <c r="AD154" s="78"/>
    </row>
    <row r="155" spans="1:30" x14ac:dyDescent="0.2">
      <c r="A155" s="252">
        <v>43615</v>
      </c>
      <c r="B155" s="3">
        <v>4</v>
      </c>
      <c r="C155" s="3">
        <v>4</v>
      </c>
      <c r="D155" s="4"/>
      <c r="E155" s="3">
        <v>10</v>
      </c>
      <c r="F155" s="3">
        <v>6</v>
      </c>
      <c r="G155" s="4"/>
      <c r="H155" s="61">
        <f t="shared" si="7"/>
        <v>206.48</v>
      </c>
      <c r="I155" s="17">
        <f>H155-H154+U154</f>
        <v>0</v>
      </c>
      <c r="J155" s="111"/>
      <c r="K155" s="111"/>
      <c r="L155" s="114" t="s">
        <v>111</v>
      </c>
      <c r="M155" s="265">
        <v>43615</v>
      </c>
      <c r="N155" s="141"/>
      <c r="O155" s="137"/>
      <c r="P155" s="3"/>
      <c r="Q155" s="4"/>
      <c r="R155" s="3"/>
      <c r="S155" s="3"/>
      <c r="T155" s="65"/>
      <c r="U155" s="69">
        <f t="shared" si="8"/>
        <v>0</v>
      </c>
      <c r="V155" s="116"/>
      <c r="W155" s="118"/>
      <c r="X155" s="14"/>
      <c r="Y155" s="14"/>
      <c r="Z155" s="77"/>
      <c r="AA155" s="16"/>
      <c r="AB155" s="16"/>
      <c r="AC155" s="16"/>
      <c r="AD155" s="78"/>
    </row>
    <row r="156" spans="1:30" ht="13.5" thickBot="1" x14ac:dyDescent="0.25">
      <c r="A156" s="252">
        <v>43616</v>
      </c>
      <c r="B156" s="3">
        <v>4</v>
      </c>
      <c r="C156" s="3">
        <v>6</v>
      </c>
      <c r="D156" s="4"/>
      <c r="E156" s="3">
        <v>10</v>
      </c>
      <c r="F156" s="3">
        <v>6</v>
      </c>
      <c r="G156" s="4"/>
      <c r="H156" s="127">
        <f t="shared" si="7"/>
        <v>208.79999999999998</v>
      </c>
      <c r="I156" s="17">
        <f>H156-H155+U155</f>
        <v>2.3199999999999932</v>
      </c>
      <c r="J156" s="111">
        <v>7</v>
      </c>
      <c r="K156" s="111">
        <v>24</v>
      </c>
      <c r="L156" s="114" t="s">
        <v>112</v>
      </c>
      <c r="M156" s="265">
        <v>43616</v>
      </c>
      <c r="N156" s="141"/>
      <c r="O156" s="137"/>
      <c r="P156" s="3"/>
      <c r="Q156" s="4"/>
      <c r="R156" s="3"/>
      <c r="S156" s="3"/>
      <c r="T156" s="65"/>
      <c r="U156" s="69">
        <f t="shared" si="8"/>
        <v>0</v>
      </c>
      <c r="V156" s="116"/>
      <c r="W156" s="118"/>
      <c r="X156" s="14">
        <v>10</v>
      </c>
      <c r="Y156" s="14">
        <v>0</v>
      </c>
      <c r="Z156" s="77"/>
      <c r="AA156" s="16"/>
      <c r="AB156" s="16"/>
      <c r="AC156" s="16"/>
      <c r="AD156" s="78"/>
    </row>
    <row r="157" spans="1:30" x14ac:dyDescent="0.2">
      <c r="A157" s="419">
        <v>43617</v>
      </c>
      <c r="B157" s="280">
        <v>4</v>
      </c>
      <c r="C157" s="280">
        <v>6</v>
      </c>
      <c r="D157" s="295"/>
      <c r="E157" s="280">
        <v>10</v>
      </c>
      <c r="F157" s="280">
        <v>6</v>
      </c>
      <c r="G157" s="295"/>
      <c r="H157" s="291">
        <f t="shared" si="7"/>
        <v>208.79999999999998</v>
      </c>
      <c r="I157" s="18">
        <f>H157-H156+U156</f>
        <v>0</v>
      </c>
      <c r="J157" s="268"/>
      <c r="K157" s="268"/>
      <c r="L157" s="282" t="s">
        <v>111</v>
      </c>
      <c r="M157" s="401">
        <v>43617</v>
      </c>
      <c r="N157" s="297"/>
      <c r="O157" s="284"/>
      <c r="P157" s="280"/>
      <c r="Q157" s="295"/>
      <c r="R157" s="280"/>
      <c r="S157" s="280"/>
      <c r="T157" s="296"/>
      <c r="U157" s="286">
        <f t="shared" si="8"/>
        <v>0</v>
      </c>
      <c r="V157" s="287"/>
      <c r="W157" s="119"/>
      <c r="X157" s="288"/>
      <c r="Y157" s="357"/>
      <c r="Z157" s="289"/>
      <c r="AA157" s="216"/>
      <c r="AB157" s="216"/>
      <c r="AC157" s="216"/>
      <c r="AD157" s="290"/>
    </row>
    <row r="158" spans="1:30" x14ac:dyDescent="0.2">
      <c r="A158" s="252">
        <v>43618</v>
      </c>
      <c r="B158" s="91">
        <v>4</v>
      </c>
      <c r="C158" s="91">
        <v>6</v>
      </c>
      <c r="D158" s="292"/>
      <c r="E158" s="91">
        <v>10</v>
      </c>
      <c r="F158" s="91">
        <v>6</v>
      </c>
      <c r="G158" s="292"/>
      <c r="H158" s="60">
        <f t="shared" si="7"/>
        <v>208.79999999999998</v>
      </c>
      <c r="I158" s="418">
        <f t="shared" ref="I158:I170" si="9">H158-H157+U157</f>
        <v>0</v>
      </c>
      <c r="J158" s="245"/>
      <c r="K158" s="245"/>
      <c r="L158" s="272" t="s">
        <v>111</v>
      </c>
      <c r="M158" s="265">
        <v>43618</v>
      </c>
      <c r="N158" s="293"/>
      <c r="O158" s="274"/>
      <c r="P158" s="91"/>
      <c r="Q158" s="292"/>
      <c r="R158" s="91"/>
      <c r="S158" s="91"/>
      <c r="T158" s="294"/>
      <c r="U158" s="210">
        <f t="shared" si="8"/>
        <v>0</v>
      </c>
      <c r="V158" s="275"/>
      <c r="W158" s="276"/>
      <c r="X158" s="205"/>
      <c r="Y158" s="205"/>
      <c r="Z158" s="277"/>
      <c r="AA158" s="278"/>
      <c r="AB158" s="278"/>
      <c r="AC158" s="278"/>
      <c r="AD158" s="279"/>
    </row>
    <row r="159" spans="1:30" x14ac:dyDescent="0.2">
      <c r="A159" s="252">
        <v>43619</v>
      </c>
      <c r="B159" s="3">
        <v>4</v>
      </c>
      <c r="C159" s="3">
        <v>6</v>
      </c>
      <c r="D159" s="4"/>
      <c r="E159" s="3">
        <v>10</v>
      </c>
      <c r="F159" s="3">
        <v>6</v>
      </c>
      <c r="G159" s="4"/>
      <c r="H159" s="61">
        <f t="shared" si="7"/>
        <v>208.79999999999998</v>
      </c>
      <c r="I159" s="17">
        <f t="shared" si="9"/>
        <v>0</v>
      </c>
      <c r="J159" s="111"/>
      <c r="K159" s="111"/>
      <c r="L159" s="114" t="s">
        <v>111</v>
      </c>
      <c r="M159" s="265">
        <v>43619</v>
      </c>
      <c r="N159" s="141"/>
      <c r="O159" s="137"/>
      <c r="P159" s="3"/>
      <c r="Q159" s="4"/>
      <c r="R159" s="3"/>
      <c r="S159" s="3"/>
      <c r="T159" s="65"/>
      <c r="U159" s="69">
        <f t="shared" si="8"/>
        <v>0</v>
      </c>
      <c r="V159" s="116"/>
      <c r="W159" s="118"/>
      <c r="X159" s="14"/>
      <c r="Y159" s="14"/>
      <c r="Z159" s="77"/>
      <c r="AA159" s="16"/>
      <c r="AB159" s="16"/>
      <c r="AC159" s="16"/>
      <c r="AD159" s="78"/>
    </row>
    <row r="160" spans="1:30" x14ac:dyDescent="0.2">
      <c r="A160" s="252">
        <v>43620</v>
      </c>
      <c r="B160" s="3">
        <v>4</v>
      </c>
      <c r="C160" s="3">
        <v>9</v>
      </c>
      <c r="D160" s="4"/>
      <c r="E160" s="3">
        <v>10</v>
      </c>
      <c r="F160" s="3">
        <v>6</v>
      </c>
      <c r="G160" s="4"/>
      <c r="H160" s="61">
        <f t="shared" si="7"/>
        <v>212.27999999999997</v>
      </c>
      <c r="I160" s="17">
        <f t="shared" si="9"/>
        <v>3.4799999999999898</v>
      </c>
      <c r="J160" s="111">
        <v>9</v>
      </c>
      <c r="K160" s="111">
        <v>24</v>
      </c>
      <c r="L160" s="114" t="s">
        <v>112</v>
      </c>
      <c r="M160" s="265">
        <v>43620</v>
      </c>
      <c r="N160" s="141"/>
      <c r="O160" s="137"/>
      <c r="P160" s="3"/>
      <c r="Q160" s="4"/>
      <c r="R160" s="3"/>
      <c r="S160" s="3"/>
      <c r="T160" s="65"/>
      <c r="U160" s="69">
        <f t="shared" si="8"/>
        <v>0</v>
      </c>
      <c r="V160" s="116"/>
      <c r="W160" s="118"/>
      <c r="X160" s="14">
        <v>10</v>
      </c>
      <c r="Y160" s="14">
        <v>0</v>
      </c>
      <c r="Z160" s="77"/>
      <c r="AA160" s="16"/>
      <c r="AB160" s="16"/>
      <c r="AC160" s="16"/>
      <c r="AD160" s="78"/>
    </row>
    <row r="161" spans="1:30" x14ac:dyDescent="0.2">
      <c r="A161" s="252">
        <v>43621</v>
      </c>
      <c r="B161" s="3">
        <v>4</v>
      </c>
      <c r="C161" s="3">
        <v>9</v>
      </c>
      <c r="D161" s="4"/>
      <c r="E161" s="3">
        <v>10</v>
      </c>
      <c r="F161" s="3">
        <v>6</v>
      </c>
      <c r="G161" s="4"/>
      <c r="H161" s="61">
        <f t="shared" si="7"/>
        <v>212.27999999999997</v>
      </c>
      <c r="I161" s="17">
        <f t="shared" si="9"/>
        <v>0</v>
      </c>
      <c r="J161" s="111"/>
      <c r="K161" s="111"/>
      <c r="L161" s="114" t="s">
        <v>111</v>
      </c>
      <c r="M161" s="265">
        <v>43621</v>
      </c>
      <c r="N161" s="141"/>
      <c r="O161" s="137"/>
      <c r="P161" s="3"/>
      <c r="Q161" s="4"/>
      <c r="R161" s="3"/>
      <c r="S161" s="3"/>
      <c r="T161" s="65"/>
      <c r="U161" s="69">
        <f t="shared" si="8"/>
        <v>0</v>
      </c>
      <c r="V161" s="116"/>
      <c r="W161" s="118"/>
      <c r="X161" s="14"/>
      <c r="Y161" s="14"/>
      <c r="Z161" s="77"/>
      <c r="AA161" s="16"/>
      <c r="AB161" s="16"/>
      <c r="AC161" s="16"/>
      <c r="AD161" s="78"/>
    </row>
    <row r="162" spans="1:30" x14ac:dyDescent="0.2">
      <c r="A162" s="252">
        <v>43622</v>
      </c>
      <c r="B162" s="3">
        <v>4</v>
      </c>
      <c r="C162" s="3">
        <v>9</v>
      </c>
      <c r="D162" s="4"/>
      <c r="E162" s="3">
        <v>10</v>
      </c>
      <c r="F162" s="3">
        <v>6</v>
      </c>
      <c r="G162" s="4"/>
      <c r="H162" s="61">
        <f t="shared" si="7"/>
        <v>212.27999999999997</v>
      </c>
      <c r="I162" s="17">
        <f t="shared" si="9"/>
        <v>0</v>
      </c>
      <c r="J162" s="111"/>
      <c r="K162" s="111"/>
      <c r="L162" s="114" t="s">
        <v>111</v>
      </c>
      <c r="M162" s="265">
        <v>43622</v>
      </c>
      <c r="N162" s="141"/>
      <c r="O162" s="137"/>
      <c r="P162" s="3"/>
      <c r="Q162" s="4"/>
      <c r="R162" s="3"/>
      <c r="S162" s="3"/>
      <c r="T162" s="65"/>
      <c r="U162" s="69">
        <f t="shared" si="8"/>
        <v>0</v>
      </c>
      <c r="V162" s="116"/>
      <c r="W162" s="118"/>
      <c r="X162" s="14"/>
      <c r="Y162" s="14"/>
      <c r="Z162" s="77"/>
      <c r="AA162" s="16"/>
      <c r="AB162" s="16"/>
      <c r="AC162" s="16"/>
      <c r="AD162" s="78"/>
    </row>
    <row r="163" spans="1:30" x14ac:dyDescent="0.2">
      <c r="A163" s="252">
        <v>43623</v>
      </c>
      <c r="B163" s="3">
        <v>4</v>
      </c>
      <c r="C163" s="3">
        <v>11</v>
      </c>
      <c r="D163" s="4"/>
      <c r="E163" s="3">
        <v>10</v>
      </c>
      <c r="F163" s="3">
        <v>6</v>
      </c>
      <c r="G163" s="4"/>
      <c r="H163" s="61">
        <f t="shared" si="7"/>
        <v>214.6</v>
      </c>
      <c r="I163" s="17">
        <f t="shared" si="9"/>
        <v>2.3200000000000216</v>
      </c>
      <c r="J163" s="111">
        <v>7</v>
      </c>
      <c r="K163" s="111">
        <v>24</v>
      </c>
      <c r="L163" s="114" t="s">
        <v>112</v>
      </c>
      <c r="M163" s="265">
        <v>43623</v>
      </c>
      <c r="N163" s="141"/>
      <c r="O163" s="137"/>
      <c r="P163" s="3"/>
      <c r="Q163" s="4"/>
      <c r="R163" s="3"/>
      <c r="S163" s="3"/>
      <c r="T163" s="65"/>
      <c r="U163" s="69">
        <f t="shared" si="8"/>
        <v>0</v>
      </c>
      <c r="V163" s="116"/>
      <c r="W163" s="118"/>
      <c r="X163" s="14">
        <v>10</v>
      </c>
      <c r="Y163" s="14">
        <v>0</v>
      </c>
      <c r="Z163" s="77"/>
      <c r="AA163" s="16"/>
      <c r="AB163" s="16"/>
      <c r="AC163" s="16"/>
      <c r="AD163" s="78"/>
    </row>
    <row r="164" spans="1:30" x14ac:dyDescent="0.2">
      <c r="A164" s="252">
        <v>43624</v>
      </c>
      <c r="B164" s="3">
        <v>4</v>
      </c>
      <c r="C164" s="3">
        <v>11</v>
      </c>
      <c r="D164" s="4"/>
      <c r="E164" s="3">
        <v>10</v>
      </c>
      <c r="F164" s="3">
        <v>6</v>
      </c>
      <c r="G164" s="4"/>
      <c r="H164" s="61">
        <f t="shared" si="7"/>
        <v>214.6</v>
      </c>
      <c r="I164" s="17">
        <f t="shared" si="9"/>
        <v>0</v>
      </c>
      <c r="J164" s="111"/>
      <c r="K164" s="111"/>
      <c r="L164" s="114" t="s">
        <v>111</v>
      </c>
      <c r="M164" s="265">
        <v>43624</v>
      </c>
      <c r="N164" s="141"/>
      <c r="O164" s="137"/>
      <c r="P164" s="3"/>
      <c r="Q164" s="4"/>
      <c r="R164" s="3"/>
      <c r="S164" s="3"/>
      <c r="T164" s="65"/>
      <c r="U164" s="69">
        <f t="shared" si="8"/>
        <v>0</v>
      </c>
      <c r="V164" s="116"/>
      <c r="W164" s="118"/>
      <c r="X164" s="14"/>
      <c r="Y164" s="14"/>
      <c r="Z164" s="77"/>
      <c r="AA164" s="16"/>
      <c r="AB164" s="16"/>
      <c r="AC164" s="16"/>
      <c r="AD164" s="78"/>
    </row>
    <row r="165" spans="1:30" x14ac:dyDescent="0.2">
      <c r="A165" s="252">
        <v>43625</v>
      </c>
      <c r="B165" s="3">
        <v>4</v>
      </c>
      <c r="C165" s="3">
        <v>11</v>
      </c>
      <c r="D165" s="4"/>
      <c r="E165" s="3">
        <v>10</v>
      </c>
      <c r="F165" s="3">
        <v>6</v>
      </c>
      <c r="G165" s="4"/>
      <c r="H165" s="61">
        <f t="shared" si="7"/>
        <v>214.6</v>
      </c>
      <c r="I165" s="17">
        <f t="shared" si="9"/>
        <v>0</v>
      </c>
      <c r="J165" s="111"/>
      <c r="K165" s="111"/>
      <c r="L165" s="114" t="s">
        <v>111</v>
      </c>
      <c r="M165" s="265">
        <v>43625</v>
      </c>
      <c r="N165" s="141"/>
      <c r="O165" s="137"/>
      <c r="P165" s="3"/>
      <c r="Q165" s="4"/>
      <c r="R165" s="3"/>
      <c r="S165" s="3"/>
      <c r="T165" s="65"/>
      <c r="U165" s="69">
        <f t="shared" si="8"/>
        <v>0</v>
      </c>
      <c r="V165" s="116"/>
      <c r="W165" s="118"/>
      <c r="X165" s="14"/>
      <c r="Y165" s="14"/>
      <c r="Z165" s="77"/>
      <c r="AA165" s="16"/>
      <c r="AB165" s="16"/>
      <c r="AC165" s="16"/>
      <c r="AD165" s="78"/>
    </row>
    <row r="166" spans="1:30" x14ac:dyDescent="0.2">
      <c r="A166" s="252">
        <v>43626</v>
      </c>
      <c r="B166" s="3">
        <v>4</v>
      </c>
      <c r="C166" s="3">
        <v>11</v>
      </c>
      <c r="D166" s="4"/>
      <c r="E166" s="3">
        <v>10</v>
      </c>
      <c r="F166" s="3">
        <v>6</v>
      </c>
      <c r="G166" s="4"/>
      <c r="H166" s="61">
        <f t="shared" si="7"/>
        <v>214.6</v>
      </c>
      <c r="I166" s="17">
        <f t="shared" si="9"/>
        <v>0</v>
      </c>
      <c r="J166" s="111"/>
      <c r="K166" s="111"/>
      <c r="L166" s="114" t="s">
        <v>111</v>
      </c>
      <c r="M166" s="265">
        <v>43626</v>
      </c>
      <c r="N166" s="141"/>
      <c r="O166" s="137"/>
      <c r="P166" s="3"/>
      <c r="Q166" s="4"/>
      <c r="R166" s="3"/>
      <c r="S166" s="3"/>
      <c r="T166" s="65"/>
      <c r="U166" s="69">
        <f t="shared" si="8"/>
        <v>0</v>
      </c>
      <c r="V166" s="116"/>
      <c r="W166" s="118"/>
      <c r="X166" s="14"/>
      <c r="Y166" s="14"/>
      <c r="Z166" s="77"/>
      <c r="AA166" s="16"/>
      <c r="AB166" s="16"/>
      <c r="AC166" s="16"/>
      <c r="AD166" s="78"/>
    </row>
    <row r="167" spans="1:30" x14ac:dyDescent="0.2">
      <c r="A167" s="252">
        <v>43627</v>
      </c>
      <c r="B167" s="3">
        <v>5</v>
      </c>
      <c r="C167" s="3">
        <v>2</v>
      </c>
      <c r="D167" s="4"/>
      <c r="E167" s="3">
        <v>10</v>
      </c>
      <c r="F167" s="3">
        <v>6</v>
      </c>
      <c r="G167" s="4"/>
      <c r="H167" s="61">
        <f t="shared" si="7"/>
        <v>218.07999999999998</v>
      </c>
      <c r="I167" s="17">
        <f t="shared" si="9"/>
        <v>3.4799999999999898</v>
      </c>
      <c r="J167" s="111">
        <v>9</v>
      </c>
      <c r="K167" s="111">
        <v>24</v>
      </c>
      <c r="L167" s="114" t="s">
        <v>112</v>
      </c>
      <c r="M167" s="265">
        <v>43627</v>
      </c>
      <c r="N167" s="141"/>
      <c r="O167" s="137"/>
      <c r="P167" s="3"/>
      <c r="Q167" s="4"/>
      <c r="R167" s="3"/>
      <c r="S167" s="3"/>
      <c r="T167" s="65"/>
      <c r="U167" s="69">
        <f t="shared" si="8"/>
        <v>0</v>
      </c>
      <c r="V167" s="116"/>
      <c r="W167" s="118"/>
      <c r="X167" s="14">
        <v>10</v>
      </c>
      <c r="Y167" s="14">
        <v>0</v>
      </c>
      <c r="Z167" s="77"/>
      <c r="AA167" s="16"/>
      <c r="AB167" s="16"/>
      <c r="AC167" s="16"/>
      <c r="AD167" s="78"/>
    </row>
    <row r="168" spans="1:30" x14ac:dyDescent="0.2">
      <c r="A168" s="252">
        <v>43628</v>
      </c>
      <c r="B168" s="3">
        <v>5</v>
      </c>
      <c r="C168" s="3">
        <v>2</v>
      </c>
      <c r="D168" s="4"/>
      <c r="E168" s="3">
        <v>10</v>
      </c>
      <c r="F168" s="3">
        <v>6</v>
      </c>
      <c r="G168" s="4"/>
      <c r="H168" s="61">
        <f t="shared" si="7"/>
        <v>218.07999999999998</v>
      </c>
      <c r="I168" s="17">
        <f t="shared" si="9"/>
        <v>0</v>
      </c>
      <c r="J168" s="111"/>
      <c r="K168" s="111"/>
      <c r="L168" s="114" t="s">
        <v>111</v>
      </c>
      <c r="M168" s="265">
        <v>43628</v>
      </c>
      <c r="N168" s="141"/>
      <c r="O168" s="137"/>
      <c r="P168" s="3"/>
      <c r="Q168" s="4"/>
      <c r="R168" s="3"/>
      <c r="S168" s="3"/>
      <c r="T168" s="65"/>
      <c r="U168" s="69">
        <f t="shared" si="8"/>
        <v>0</v>
      </c>
      <c r="V168" s="116"/>
      <c r="W168" s="118"/>
      <c r="X168" s="14"/>
      <c r="Y168" s="14"/>
      <c r="Z168" s="77"/>
      <c r="AA168" s="16"/>
      <c r="AB168" s="16"/>
      <c r="AC168" s="16"/>
      <c r="AD168" s="78"/>
    </row>
    <row r="169" spans="1:30" x14ac:dyDescent="0.2">
      <c r="A169" s="252">
        <v>43629</v>
      </c>
      <c r="B169" s="3">
        <v>5</v>
      </c>
      <c r="C169" s="3">
        <v>2</v>
      </c>
      <c r="D169" s="4"/>
      <c r="E169" s="3">
        <v>10</v>
      </c>
      <c r="F169" s="3">
        <v>6</v>
      </c>
      <c r="G169" s="4"/>
      <c r="H169" s="61">
        <f t="shared" si="7"/>
        <v>218.07999999999998</v>
      </c>
      <c r="I169" s="17">
        <f t="shared" si="9"/>
        <v>0</v>
      </c>
      <c r="J169" s="111"/>
      <c r="K169" s="111"/>
      <c r="L169" s="114" t="s">
        <v>111</v>
      </c>
      <c r="M169" s="265">
        <v>43629</v>
      </c>
      <c r="N169" s="141"/>
      <c r="O169" s="137"/>
      <c r="P169" s="3"/>
      <c r="Q169" s="4"/>
      <c r="R169" s="3"/>
      <c r="S169" s="3"/>
      <c r="T169" s="65"/>
      <c r="U169" s="69">
        <f t="shared" si="8"/>
        <v>0</v>
      </c>
      <c r="V169" s="116"/>
      <c r="W169" s="118"/>
      <c r="X169" s="14"/>
      <c r="Y169" s="14"/>
      <c r="Z169" s="77"/>
      <c r="AA169" s="16"/>
      <c r="AB169" s="16"/>
      <c r="AC169" s="16"/>
      <c r="AD169" s="78"/>
    </row>
    <row r="170" spans="1:30" x14ac:dyDescent="0.2">
      <c r="A170" s="252">
        <v>43630</v>
      </c>
      <c r="B170" s="3">
        <v>5</v>
      </c>
      <c r="C170" s="3">
        <v>4</v>
      </c>
      <c r="D170" s="4"/>
      <c r="E170" s="3">
        <v>10</v>
      </c>
      <c r="F170" s="3">
        <v>6</v>
      </c>
      <c r="G170" s="4"/>
      <c r="H170" s="61">
        <f t="shared" si="7"/>
        <v>220.39999999999998</v>
      </c>
      <c r="I170" s="17">
        <f t="shared" si="9"/>
        <v>2.3199999999999932</v>
      </c>
      <c r="J170" s="111">
        <v>7</v>
      </c>
      <c r="K170" s="111">
        <v>24</v>
      </c>
      <c r="L170" s="114" t="s">
        <v>112</v>
      </c>
      <c r="M170" s="265">
        <v>43630</v>
      </c>
      <c r="N170" s="141"/>
      <c r="O170" s="137"/>
      <c r="P170" s="3"/>
      <c r="Q170" s="4"/>
      <c r="R170" s="3"/>
      <c r="S170" s="3"/>
      <c r="T170" s="65"/>
      <c r="U170" s="69">
        <f t="shared" si="8"/>
        <v>0</v>
      </c>
      <c r="V170" s="116"/>
      <c r="W170" s="118"/>
      <c r="X170" s="14">
        <v>10</v>
      </c>
      <c r="Y170" s="14">
        <v>0</v>
      </c>
      <c r="Z170" s="77"/>
      <c r="AA170" s="16"/>
      <c r="AB170" s="16"/>
      <c r="AC170" s="16"/>
      <c r="AD170" s="78"/>
    </row>
    <row r="171" spans="1:30" x14ac:dyDescent="0.2">
      <c r="A171" s="252">
        <v>43631</v>
      </c>
      <c r="B171" s="3">
        <v>5</v>
      </c>
      <c r="C171" s="3">
        <v>4</v>
      </c>
      <c r="D171" s="4"/>
      <c r="E171" s="3">
        <v>10</v>
      </c>
      <c r="F171" s="3">
        <v>6</v>
      </c>
      <c r="G171" s="4"/>
      <c r="H171" s="61">
        <f t="shared" si="7"/>
        <v>220.39999999999998</v>
      </c>
      <c r="I171" s="17">
        <f>H171-H170+U170</f>
        <v>0</v>
      </c>
      <c r="J171" s="111"/>
      <c r="K171" s="111"/>
      <c r="L171" s="114" t="s">
        <v>111</v>
      </c>
      <c r="M171" s="265">
        <v>43631</v>
      </c>
      <c r="N171" s="141"/>
      <c r="O171" s="137"/>
      <c r="P171" s="3"/>
      <c r="Q171" s="4"/>
      <c r="R171" s="3"/>
      <c r="S171" s="3"/>
      <c r="T171" s="65"/>
      <c r="U171" s="69">
        <f t="shared" si="8"/>
        <v>0</v>
      </c>
      <c r="V171" s="116"/>
      <c r="W171" s="118"/>
      <c r="X171" s="14"/>
      <c r="Y171" s="14"/>
      <c r="Z171" s="77"/>
      <c r="AA171" s="16"/>
      <c r="AB171" s="16"/>
      <c r="AC171" s="16"/>
      <c r="AD171" s="78"/>
    </row>
    <row r="172" spans="1:30" x14ac:dyDescent="0.2">
      <c r="A172" s="252">
        <v>43632</v>
      </c>
      <c r="B172" s="3">
        <v>5</v>
      </c>
      <c r="C172" s="3">
        <v>4</v>
      </c>
      <c r="D172" s="4"/>
      <c r="E172" s="3">
        <v>10</v>
      </c>
      <c r="F172" s="3">
        <v>6</v>
      </c>
      <c r="G172" s="4"/>
      <c r="H172" s="61">
        <f t="shared" si="7"/>
        <v>220.39999999999998</v>
      </c>
      <c r="I172" s="17">
        <f t="shared" ref="I172:I236" si="10">H172-H171+U171</f>
        <v>0</v>
      </c>
      <c r="J172" s="111"/>
      <c r="K172" s="111"/>
      <c r="L172" s="114" t="s">
        <v>111</v>
      </c>
      <c r="M172" s="265">
        <v>43632</v>
      </c>
      <c r="N172" s="141"/>
      <c r="O172" s="137"/>
      <c r="P172" s="3"/>
      <c r="Q172" s="4"/>
      <c r="R172" s="3"/>
      <c r="S172" s="3"/>
      <c r="T172" s="65"/>
      <c r="U172" s="69">
        <f t="shared" si="8"/>
        <v>0</v>
      </c>
      <c r="V172" s="116"/>
      <c r="W172" s="118"/>
      <c r="X172" s="14"/>
      <c r="Y172" s="14"/>
      <c r="Z172" s="77"/>
      <c r="AA172" s="16"/>
      <c r="AB172" s="16"/>
      <c r="AC172" s="16"/>
      <c r="AD172" s="78"/>
    </row>
    <row r="173" spans="1:30" x14ac:dyDescent="0.2">
      <c r="A173" s="252">
        <v>43633</v>
      </c>
      <c r="B173" s="3">
        <v>5</v>
      </c>
      <c r="C173" s="3">
        <v>4</v>
      </c>
      <c r="D173" s="4"/>
      <c r="E173" s="3">
        <v>10</v>
      </c>
      <c r="F173" s="3">
        <v>6</v>
      </c>
      <c r="G173" s="4"/>
      <c r="H173" s="61">
        <f t="shared" si="7"/>
        <v>220.39999999999998</v>
      </c>
      <c r="I173" s="17">
        <f t="shared" si="10"/>
        <v>0</v>
      </c>
      <c r="J173" s="111"/>
      <c r="K173" s="111"/>
      <c r="L173" s="114" t="s">
        <v>111</v>
      </c>
      <c r="M173" s="265">
        <v>43633</v>
      </c>
      <c r="N173" s="141"/>
      <c r="O173" s="137"/>
      <c r="P173" s="3"/>
      <c r="Q173" s="4"/>
      <c r="R173" s="3"/>
      <c r="S173" s="3"/>
      <c r="T173" s="65"/>
      <c r="U173" s="69">
        <f t="shared" si="8"/>
        <v>0</v>
      </c>
      <c r="V173" s="116"/>
      <c r="W173" s="118"/>
      <c r="X173" s="14"/>
      <c r="Y173" s="14"/>
      <c r="Z173" s="77"/>
      <c r="AA173" s="16"/>
      <c r="AB173" s="16"/>
      <c r="AC173" s="16"/>
      <c r="AD173" s="78"/>
    </row>
    <row r="174" spans="1:30" x14ac:dyDescent="0.2">
      <c r="A174" s="252">
        <v>43634</v>
      </c>
      <c r="B174" s="3">
        <v>5</v>
      </c>
      <c r="C174" s="3">
        <v>7</v>
      </c>
      <c r="D174" s="4"/>
      <c r="E174" s="3">
        <v>10</v>
      </c>
      <c r="F174" s="3">
        <v>6</v>
      </c>
      <c r="G174" s="4"/>
      <c r="H174" s="61">
        <f t="shared" si="7"/>
        <v>223.88</v>
      </c>
      <c r="I174" s="17">
        <f t="shared" si="10"/>
        <v>3.4800000000000182</v>
      </c>
      <c r="J174" s="111">
        <v>9</v>
      </c>
      <c r="K174" s="111">
        <v>24</v>
      </c>
      <c r="L174" s="114" t="s">
        <v>112</v>
      </c>
      <c r="M174" s="265">
        <v>43634</v>
      </c>
      <c r="N174" s="141"/>
      <c r="O174" s="137"/>
      <c r="P174" s="3"/>
      <c r="Q174" s="4"/>
      <c r="R174" s="3"/>
      <c r="S174" s="3"/>
      <c r="T174" s="65"/>
      <c r="U174" s="69">
        <f t="shared" si="8"/>
        <v>0</v>
      </c>
      <c r="V174" s="116"/>
      <c r="W174" s="118"/>
      <c r="X174" s="14">
        <v>10</v>
      </c>
      <c r="Y174" s="14">
        <v>0</v>
      </c>
      <c r="Z174" s="77"/>
      <c r="AA174" s="16"/>
      <c r="AB174" s="16"/>
      <c r="AC174" s="16"/>
      <c r="AD174" s="78"/>
    </row>
    <row r="175" spans="1:30" x14ac:dyDescent="0.2">
      <c r="A175" s="252">
        <v>43635</v>
      </c>
      <c r="B175" s="3">
        <v>5</v>
      </c>
      <c r="C175" s="3">
        <v>7</v>
      </c>
      <c r="D175" s="4"/>
      <c r="E175" s="3">
        <v>10</v>
      </c>
      <c r="F175" s="3">
        <v>6</v>
      </c>
      <c r="G175" s="4"/>
      <c r="H175" s="61">
        <f t="shared" si="7"/>
        <v>223.88</v>
      </c>
      <c r="I175" s="17">
        <f t="shared" si="10"/>
        <v>0</v>
      </c>
      <c r="J175" s="111"/>
      <c r="K175" s="111"/>
      <c r="L175" s="114" t="s">
        <v>111</v>
      </c>
      <c r="M175" s="265">
        <v>43635</v>
      </c>
      <c r="N175" s="141"/>
      <c r="O175" s="137"/>
      <c r="P175" s="3"/>
      <c r="Q175" s="4"/>
      <c r="R175" s="3"/>
      <c r="S175" s="3"/>
      <c r="T175" s="65"/>
      <c r="U175" s="69">
        <f t="shared" si="8"/>
        <v>0</v>
      </c>
      <c r="V175" s="116"/>
      <c r="W175" s="118"/>
      <c r="X175" s="14"/>
      <c r="Y175" s="14"/>
      <c r="Z175" s="77"/>
      <c r="AA175" s="16"/>
      <c r="AB175" s="16"/>
      <c r="AC175" s="16"/>
      <c r="AD175" s="78"/>
    </row>
    <row r="176" spans="1:30" x14ac:dyDescent="0.2">
      <c r="A176" s="252">
        <v>43636</v>
      </c>
      <c r="B176" s="3">
        <v>5</v>
      </c>
      <c r="C176" s="3">
        <v>7</v>
      </c>
      <c r="D176" s="4"/>
      <c r="E176" s="3">
        <v>10</v>
      </c>
      <c r="F176" s="3">
        <v>6</v>
      </c>
      <c r="G176" s="4"/>
      <c r="H176" s="61">
        <f t="shared" si="7"/>
        <v>223.88</v>
      </c>
      <c r="I176" s="17">
        <f t="shared" si="10"/>
        <v>0</v>
      </c>
      <c r="J176" s="111"/>
      <c r="K176" s="111"/>
      <c r="L176" s="114" t="s">
        <v>111</v>
      </c>
      <c r="M176" s="265">
        <v>43636</v>
      </c>
      <c r="N176" s="141"/>
      <c r="O176" s="137"/>
      <c r="P176" s="3"/>
      <c r="Q176" s="4"/>
      <c r="R176" s="3"/>
      <c r="S176" s="3"/>
      <c r="T176" s="65"/>
      <c r="U176" s="69">
        <f t="shared" si="8"/>
        <v>0</v>
      </c>
      <c r="V176" s="116"/>
      <c r="W176" s="118"/>
      <c r="X176" s="14"/>
      <c r="Y176" s="14"/>
      <c r="Z176" s="77"/>
      <c r="AA176" s="16"/>
      <c r="AB176" s="16"/>
      <c r="AC176" s="16"/>
      <c r="AD176" s="78"/>
    </row>
    <row r="177" spans="1:30" x14ac:dyDescent="0.2">
      <c r="A177" s="252">
        <v>43637</v>
      </c>
      <c r="B177" s="3">
        <v>5</v>
      </c>
      <c r="C177" s="3">
        <v>9</v>
      </c>
      <c r="D177" s="4"/>
      <c r="E177" s="3">
        <v>10</v>
      </c>
      <c r="F177" s="3">
        <v>6</v>
      </c>
      <c r="G177" s="4"/>
      <c r="H177" s="61">
        <f t="shared" si="7"/>
        <v>226.2</v>
      </c>
      <c r="I177" s="17">
        <f t="shared" si="10"/>
        <v>2.3199999999999932</v>
      </c>
      <c r="J177" s="111">
        <v>7</v>
      </c>
      <c r="K177" s="111">
        <v>24</v>
      </c>
      <c r="L177" s="114" t="s">
        <v>112</v>
      </c>
      <c r="M177" s="265">
        <v>43637</v>
      </c>
      <c r="N177" s="141"/>
      <c r="O177" s="137"/>
      <c r="P177" s="3"/>
      <c r="Q177" s="4"/>
      <c r="R177" s="3"/>
      <c r="S177" s="3"/>
      <c r="T177" s="65"/>
      <c r="U177" s="69">
        <f t="shared" si="8"/>
        <v>0</v>
      </c>
      <c r="V177" s="116"/>
      <c r="W177" s="118"/>
      <c r="X177" s="14">
        <v>10</v>
      </c>
      <c r="Y177" s="14">
        <v>0</v>
      </c>
      <c r="Z177" s="77"/>
      <c r="AA177" s="16"/>
      <c r="AB177" s="16"/>
      <c r="AC177" s="16"/>
      <c r="AD177" s="78"/>
    </row>
    <row r="178" spans="1:30" x14ac:dyDescent="0.2">
      <c r="A178" s="252">
        <v>43638</v>
      </c>
      <c r="B178" s="3">
        <v>5</v>
      </c>
      <c r="C178" s="3">
        <v>9</v>
      </c>
      <c r="D178" s="4"/>
      <c r="E178" s="3">
        <v>10</v>
      </c>
      <c r="F178" s="3">
        <v>6</v>
      </c>
      <c r="G178" s="4"/>
      <c r="H178" s="61">
        <f t="shared" si="7"/>
        <v>226.2</v>
      </c>
      <c r="I178" s="17">
        <f t="shared" si="10"/>
        <v>0</v>
      </c>
      <c r="J178" s="111"/>
      <c r="K178" s="111"/>
      <c r="L178" s="114" t="s">
        <v>111</v>
      </c>
      <c r="M178" s="265">
        <v>43638</v>
      </c>
      <c r="N178" s="141"/>
      <c r="O178" s="137"/>
      <c r="P178" s="3"/>
      <c r="Q178" s="4"/>
      <c r="R178" s="3"/>
      <c r="S178" s="3"/>
      <c r="T178" s="65"/>
      <c r="U178" s="69">
        <f t="shared" si="8"/>
        <v>0</v>
      </c>
      <c r="V178" s="116"/>
      <c r="W178" s="118"/>
      <c r="X178" s="14"/>
      <c r="Y178" s="14"/>
      <c r="Z178" s="77"/>
      <c r="AA178" s="16"/>
      <c r="AB178" s="16"/>
      <c r="AC178" s="16"/>
      <c r="AD178" s="78"/>
    </row>
    <row r="179" spans="1:30" x14ac:dyDescent="0.2">
      <c r="A179" s="252">
        <v>43639</v>
      </c>
      <c r="B179" s="3">
        <v>5</v>
      </c>
      <c r="C179" s="3">
        <v>9</v>
      </c>
      <c r="D179" s="4"/>
      <c r="E179" s="3">
        <v>10</v>
      </c>
      <c r="F179" s="3">
        <v>6</v>
      </c>
      <c r="G179" s="4"/>
      <c r="H179" s="61">
        <f t="shared" si="7"/>
        <v>226.2</v>
      </c>
      <c r="I179" s="17">
        <f t="shared" si="10"/>
        <v>0</v>
      </c>
      <c r="J179" s="111"/>
      <c r="K179" s="111"/>
      <c r="L179" s="114" t="s">
        <v>111</v>
      </c>
      <c r="M179" s="265">
        <v>43639</v>
      </c>
      <c r="N179" s="141"/>
      <c r="O179" s="137"/>
      <c r="P179" s="3"/>
      <c r="Q179" s="4"/>
      <c r="R179" s="3"/>
      <c r="S179" s="3"/>
      <c r="T179" s="65"/>
      <c r="U179" s="69">
        <f t="shared" si="8"/>
        <v>0</v>
      </c>
      <c r="V179" s="116"/>
      <c r="W179" s="118"/>
      <c r="X179" s="14"/>
      <c r="Y179" s="14"/>
      <c r="Z179" s="77"/>
      <c r="AA179" s="16"/>
      <c r="AB179" s="16"/>
      <c r="AC179" s="16"/>
      <c r="AD179" s="78"/>
    </row>
    <row r="180" spans="1:30" x14ac:dyDescent="0.2">
      <c r="A180" s="252">
        <v>43640</v>
      </c>
      <c r="B180" s="3">
        <v>5</v>
      </c>
      <c r="C180" s="3">
        <v>9</v>
      </c>
      <c r="D180" s="4"/>
      <c r="E180" s="3">
        <v>10</v>
      </c>
      <c r="F180" s="3">
        <v>6</v>
      </c>
      <c r="G180" s="4"/>
      <c r="H180" s="61">
        <f t="shared" si="7"/>
        <v>226.2</v>
      </c>
      <c r="I180" s="17">
        <f t="shared" si="10"/>
        <v>0</v>
      </c>
      <c r="J180" s="111"/>
      <c r="K180" s="111"/>
      <c r="L180" s="114" t="s">
        <v>111</v>
      </c>
      <c r="M180" s="265">
        <v>43640</v>
      </c>
      <c r="N180" s="141"/>
      <c r="O180" s="137"/>
      <c r="P180" s="3"/>
      <c r="Q180" s="4"/>
      <c r="R180" s="3"/>
      <c r="S180" s="3"/>
      <c r="T180" s="65"/>
      <c r="U180" s="69">
        <f t="shared" si="8"/>
        <v>0</v>
      </c>
      <c r="V180" s="116"/>
      <c r="W180" s="118"/>
      <c r="X180" s="14"/>
      <c r="Y180" s="14"/>
      <c r="Z180" s="77"/>
      <c r="AA180" s="16"/>
      <c r="AB180" s="16"/>
      <c r="AC180" s="16"/>
      <c r="AD180" s="78"/>
    </row>
    <row r="181" spans="1:30" x14ac:dyDescent="0.2">
      <c r="A181" s="252">
        <v>43641</v>
      </c>
      <c r="B181" s="3">
        <v>6</v>
      </c>
      <c r="C181" s="3">
        <v>0</v>
      </c>
      <c r="D181" s="4"/>
      <c r="E181" s="3">
        <v>10</v>
      </c>
      <c r="F181" s="3">
        <v>6</v>
      </c>
      <c r="G181" s="4"/>
      <c r="H181" s="61">
        <f t="shared" si="7"/>
        <v>229.68</v>
      </c>
      <c r="I181" s="17">
        <f t="shared" si="10"/>
        <v>3.4800000000000182</v>
      </c>
      <c r="J181" s="111">
        <v>9</v>
      </c>
      <c r="K181" s="111">
        <v>24</v>
      </c>
      <c r="L181" s="114" t="s">
        <v>112</v>
      </c>
      <c r="M181" s="265">
        <v>43641</v>
      </c>
      <c r="N181" s="141"/>
      <c r="O181" s="137"/>
      <c r="P181" s="3"/>
      <c r="Q181" s="4"/>
      <c r="R181" s="3"/>
      <c r="S181" s="3"/>
      <c r="T181" s="65"/>
      <c r="U181" s="69">
        <f t="shared" si="8"/>
        <v>0</v>
      </c>
      <c r="V181" s="116"/>
      <c r="W181" s="118"/>
      <c r="X181" s="14">
        <v>10</v>
      </c>
      <c r="Y181" s="14">
        <v>0</v>
      </c>
      <c r="Z181" s="77"/>
      <c r="AA181" s="16"/>
      <c r="AB181" s="16"/>
      <c r="AC181" s="16"/>
      <c r="AD181" s="78"/>
    </row>
    <row r="182" spans="1:30" x14ac:dyDescent="0.2">
      <c r="A182" s="252">
        <v>43642</v>
      </c>
      <c r="B182" s="3">
        <v>6</v>
      </c>
      <c r="C182" s="3">
        <v>0</v>
      </c>
      <c r="D182" s="4"/>
      <c r="E182" s="3">
        <v>10</v>
      </c>
      <c r="F182" s="3">
        <v>6</v>
      </c>
      <c r="G182" s="4"/>
      <c r="H182" s="61">
        <f t="shared" si="7"/>
        <v>229.68</v>
      </c>
      <c r="I182" s="17">
        <f t="shared" si="10"/>
        <v>0</v>
      </c>
      <c r="J182" s="111"/>
      <c r="K182" s="111"/>
      <c r="L182" s="114" t="s">
        <v>111</v>
      </c>
      <c r="M182" s="265">
        <v>43642</v>
      </c>
      <c r="N182" s="141"/>
      <c r="O182" s="137"/>
      <c r="P182" s="3"/>
      <c r="Q182" s="4"/>
      <c r="R182" s="3"/>
      <c r="S182" s="3"/>
      <c r="T182" s="65"/>
      <c r="U182" s="69">
        <f t="shared" si="8"/>
        <v>0</v>
      </c>
      <c r="V182" s="116"/>
      <c r="W182" s="118"/>
      <c r="X182" s="14"/>
      <c r="Y182" s="14"/>
      <c r="Z182" s="77"/>
      <c r="AA182" s="16"/>
      <c r="AB182" s="16"/>
      <c r="AC182" s="16"/>
      <c r="AD182" s="78"/>
    </row>
    <row r="183" spans="1:30" x14ac:dyDescent="0.2">
      <c r="A183" s="252">
        <v>43643</v>
      </c>
      <c r="B183" s="3">
        <v>6</v>
      </c>
      <c r="C183" s="3">
        <v>0</v>
      </c>
      <c r="D183" s="4"/>
      <c r="E183" s="3">
        <v>10</v>
      </c>
      <c r="F183" s="3">
        <v>6</v>
      </c>
      <c r="G183" s="4"/>
      <c r="H183" s="61">
        <f t="shared" si="7"/>
        <v>229.68</v>
      </c>
      <c r="I183" s="17">
        <f t="shared" si="10"/>
        <v>0</v>
      </c>
      <c r="J183" s="111"/>
      <c r="K183" s="111"/>
      <c r="L183" s="114" t="s">
        <v>111</v>
      </c>
      <c r="M183" s="265">
        <v>43643</v>
      </c>
      <c r="N183" s="141"/>
      <c r="O183" s="137"/>
      <c r="P183" s="3"/>
      <c r="Q183" s="4"/>
      <c r="R183" s="3"/>
      <c r="S183" s="3"/>
      <c r="T183" s="65"/>
      <c r="U183" s="69">
        <f t="shared" si="8"/>
        <v>0</v>
      </c>
      <c r="V183" s="116"/>
      <c r="W183" s="118"/>
      <c r="X183" s="14"/>
      <c r="Y183" s="14"/>
      <c r="Z183" s="77"/>
      <c r="AA183" s="16"/>
      <c r="AB183" s="16"/>
      <c r="AC183" s="16"/>
      <c r="AD183" s="78"/>
    </row>
    <row r="184" spans="1:30" x14ac:dyDescent="0.2">
      <c r="A184" s="252">
        <v>43644</v>
      </c>
      <c r="B184" s="3">
        <v>6</v>
      </c>
      <c r="C184" s="3">
        <v>2</v>
      </c>
      <c r="D184" s="4"/>
      <c r="E184" s="3">
        <v>10</v>
      </c>
      <c r="F184" s="3">
        <v>6</v>
      </c>
      <c r="G184" s="4"/>
      <c r="H184" s="61">
        <f t="shared" si="7"/>
        <v>232</v>
      </c>
      <c r="I184" s="17">
        <f t="shared" si="10"/>
        <v>2.3199999999999932</v>
      </c>
      <c r="J184" s="111">
        <v>7</v>
      </c>
      <c r="K184" s="111">
        <v>24</v>
      </c>
      <c r="L184" s="114" t="s">
        <v>112</v>
      </c>
      <c r="M184" s="265">
        <v>43644</v>
      </c>
      <c r="N184" s="141"/>
      <c r="O184" s="137"/>
      <c r="P184" s="3"/>
      <c r="Q184" s="4"/>
      <c r="R184" s="3"/>
      <c r="S184" s="3"/>
      <c r="T184" s="65"/>
      <c r="U184" s="69">
        <f t="shared" si="8"/>
        <v>0</v>
      </c>
      <c r="V184" s="116"/>
      <c r="W184" s="118"/>
      <c r="X184" s="14">
        <v>10</v>
      </c>
      <c r="Y184" s="14">
        <v>0</v>
      </c>
      <c r="Z184" s="77"/>
      <c r="AA184" s="16"/>
      <c r="AB184" s="16"/>
      <c r="AC184" s="16"/>
      <c r="AD184" s="78"/>
    </row>
    <row r="185" spans="1:30" x14ac:dyDescent="0.2">
      <c r="A185" s="252">
        <v>43645</v>
      </c>
      <c r="B185" s="3">
        <v>6</v>
      </c>
      <c r="C185" s="3">
        <v>2</v>
      </c>
      <c r="D185" s="4"/>
      <c r="E185" s="3">
        <v>10</v>
      </c>
      <c r="F185" s="3">
        <v>6</v>
      </c>
      <c r="G185" s="4"/>
      <c r="H185" s="61">
        <f t="shared" si="7"/>
        <v>232</v>
      </c>
      <c r="I185" s="17">
        <f t="shared" si="10"/>
        <v>0</v>
      </c>
      <c r="J185" s="111"/>
      <c r="K185" s="111"/>
      <c r="L185" s="114" t="s">
        <v>111</v>
      </c>
      <c r="M185" s="265">
        <v>43645</v>
      </c>
      <c r="N185" s="141"/>
      <c r="O185" s="137"/>
      <c r="P185" s="3"/>
      <c r="Q185" s="4"/>
      <c r="R185" s="3"/>
      <c r="S185" s="3"/>
      <c r="T185" s="65"/>
      <c r="U185" s="69">
        <f t="shared" si="8"/>
        <v>0</v>
      </c>
      <c r="V185" s="116"/>
      <c r="W185" s="118"/>
      <c r="X185" s="14"/>
      <c r="Y185" s="14"/>
      <c r="Z185" s="77"/>
      <c r="AA185" s="16"/>
      <c r="AB185" s="16"/>
      <c r="AC185" s="16"/>
      <c r="AD185" s="78"/>
    </row>
    <row r="186" spans="1:30" ht="13.5" thickBot="1" x14ac:dyDescent="0.25">
      <c r="A186" s="252">
        <v>43646</v>
      </c>
      <c r="B186" s="3">
        <v>6</v>
      </c>
      <c r="C186" s="3">
        <v>2</v>
      </c>
      <c r="D186" s="4"/>
      <c r="E186" s="3">
        <v>10</v>
      </c>
      <c r="F186" s="3">
        <v>6</v>
      </c>
      <c r="G186" s="4"/>
      <c r="H186" s="127">
        <f t="shared" si="7"/>
        <v>232</v>
      </c>
      <c r="I186" s="17">
        <f t="shared" si="10"/>
        <v>0</v>
      </c>
      <c r="J186" s="111"/>
      <c r="K186" s="111"/>
      <c r="L186" s="114" t="s">
        <v>111</v>
      </c>
      <c r="M186" s="265">
        <v>43646</v>
      </c>
      <c r="N186" s="141"/>
      <c r="O186" s="137"/>
      <c r="P186" s="3"/>
      <c r="Q186" s="4"/>
      <c r="R186" s="3"/>
      <c r="S186" s="3"/>
      <c r="T186" s="65"/>
      <c r="U186" s="69">
        <f t="shared" si="8"/>
        <v>0</v>
      </c>
      <c r="V186" s="116"/>
      <c r="W186" s="118"/>
      <c r="X186" s="14"/>
      <c r="Y186" s="14"/>
      <c r="Z186" s="77"/>
      <c r="AA186" s="16"/>
      <c r="AB186" s="16"/>
      <c r="AC186" s="16"/>
      <c r="AD186" s="78"/>
    </row>
    <row r="187" spans="1:30" x14ac:dyDescent="0.2">
      <c r="A187" s="419">
        <v>43647</v>
      </c>
      <c r="B187" s="280">
        <v>6</v>
      </c>
      <c r="C187" s="280">
        <v>2</v>
      </c>
      <c r="D187" s="295"/>
      <c r="E187" s="280">
        <v>10</v>
      </c>
      <c r="F187" s="280">
        <v>6</v>
      </c>
      <c r="G187" s="296"/>
      <c r="H187" s="291">
        <f t="shared" si="7"/>
        <v>232</v>
      </c>
      <c r="I187" s="338">
        <f t="shared" si="10"/>
        <v>0</v>
      </c>
      <c r="J187" s="268"/>
      <c r="K187" s="268"/>
      <c r="L187" s="355" t="s">
        <v>111</v>
      </c>
      <c r="M187" s="401">
        <v>43647</v>
      </c>
      <c r="N187" s="297"/>
      <c r="O187" s="284"/>
      <c r="P187" s="280"/>
      <c r="Q187" s="295"/>
      <c r="R187" s="280"/>
      <c r="S187" s="280"/>
      <c r="T187" s="296"/>
      <c r="U187" s="286">
        <f t="shared" si="8"/>
        <v>0</v>
      </c>
      <c r="V187" s="287"/>
      <c r="W187" s="119"/>
      <c r="X187" s="288"/>
      <c r="Y187" s="288"/>
      <c r="Z187" s="289"/>
      <c r="AA187" s="216"/>
      <c r="AB187" s="216"/>
      <c r="AC187" s="216"/>
      <c r="AD187" s="290"/>
    </row>
    <row r="188" spans="1:30" x14ac:dyDescent="0.2">
      <c r="A188" s="252">
        <v>43648</v>
      </c>
      <c r="B188" s="91">
        <v>6</v>
      </c>
      <c r="C188" s="91">
        <v>5</v>
      </c>
      <c r="D188" s="292"/>
      <c r="E188" s="91">
        <v>10</v>
      </c>
      <c r="F188" s="91">
        <v>6</v>
      </c>
      <c r="G188" s="292"/>
      <c r="H188" s="60">
        <f t="shared" si="7"/>
        <v>235.48</v>
      </c>
      <c r="I188" s="27">
        <f t="shared" si="10"/>
        <v>3.4799999999999898</v>
      </c>
      <c r="J188" s="245">
        <v>7</v>
      </c>
      <c r="K188" s="245">
        <v>24</v>
      </c>
      <c r="L188" s="272" t="s">
        <v>112</v>
      </c>
      <c r="M188" s="265">
        <v>43648</v>
      </c>
      <c r="N188" s="293"/>
      <c r="O188" s="274"/>
      <c r="P188" s="91"/>
      <c r="Q188" s="292"/>
      <c r="R188" s="91"/>
      <c r="S188" s="91"/>
      <c r="T188" s="294"/>
      <c r="U188" s="210">
        <f t="shared" si="8"/>
        <v>0</v>
      </c>
      <c r="V188" s="275"/>
      <c r="W188" s="276"/>
      <c r="X188" s="205">
        <v>10</v>
      </c>
      <c r="Y188" s="205">
        <v>0</v>
      </c>
      <c r="Z188" s="277"/>
      <c r="AA188" s="278"/>
      <c r="AB188" s="278"/>
      <c r="AC188" s="278"/>
      <c r="AD188" s="279"/>
    </row>
    <row r="189" spans="1:30" x14ac:dyDescent="0.2">
      <c r="A189" s="252">
        <v>43649</v>
      </c>
      <c r="B189" s="3">
        <v>6</v>
      </c>
      <c r="C189" s="3">
        <v>5</v>
      </c>
      <c r="D189" s="4"/>
      <c r="E189" s="3">
        <v>10</v>
      </c>
      <c r="F189" s="3">
        <v>6</v>
      </c>
      <c r="G189" s="4"/>
      <c r="H189" s="61">
        <f t="shared" si="7"/>
        <v>235.48</v>
      </c>
      <c r="I189" s="17">
        <f t="shared" si="10"/>
        <v>0</v>
      </c>
      <c r="J189" s="111"/>
      <c r="K189" s="111"/>
      <c r="L189" s="114" t="s">
        <v>111</v>
      </c>
      <c r="M189" s="265">
        <v>43649</v>
      </c>
      <c r="N189" s="141"/>
      <c r="O189" s="137"/>
      <c r="P189" s="3"/>
      <c r="Q189" s="4"/>
      <c r="R189" s="3"/>
      <c r="S189" s="3"/>
      <c r="T189" s="65"/>
      <c r="U189" s="69">
        <f t="shared" si="8"/>
        <v>0</v>
      </c>
      <c r="V189" s="116"/>
      <c r="W189" s="118"/>
      <c r="X189" s="14"/>
      <c r="Y189" s="14"/>
      <c r="Z189" s="77"/>
      <c r="AA189" s="16"/>
      <c r="AB189" s="16"/>
      <c r="AC189" s="16"/>
      <c r="AD189" s="78"/>
    </row>
    <row r="190" spans="1:30" x14ac:dyDescent="0.2">
      <c r="A190" s="252">
        <v>43650</v>
      </c>
      <c r="B190" s="3">
        <v>6</v>
      </c>
      <c r="C190" s="3">
        <v>5</v>
      </c>
      <c r="D190" s="4"/>
      <c r="E190" s="3">
        <v>10</v>
      </c>
      <c r="F190" s="3">
        <v>6</v>
      </c>
      <c r="G190" s="4"/>
      <c r="H190" s="61">
        <f t="shared" si="7"/>
        <v>235.48</v>
      </c>
      <c r="I190" s="17">
        <f t="shared" si="10"/>
        <v>0</v>
      </c>
      <c r="J190" s="111"/>
      <c r="K190" s="111"/>
      <c r="L190" s="114" t="s">
        <v>111</v>
      </c>
      <c r="M190" s="265">
        <v>43650</v>
      </c>
      <c r="N190" s="141"/>
      <c r="O190" s="137"/>
      <c r="P190" s="3"/>
      <c r="Q190" s="4"/>
      <c r="R190" s="3"/>
      <c r="S190" s="3"/>
      <c r="T190" s="65"/>
      <c r="U190" s="69">
        <f t="shared" si="8"/>
        <v>0</v>
      </c>
      <c r="V190" s="116"/>
      <c r="W190" s="118"/>
      <c r="X190" s="14"/>
      <c r="Y190" s="14"/>
      <c r="Z190" s="77"/>
      <c r="AA190" s="16"/>
      <c r="AB190" s="16"/>
      <c r="AC190" s="16"/>
      <c r="AD190" s="78"/>
    </row>
    <row r="191" spans="1:30" x14ac:dyDescent="0.2">
      <c r="A191" s="252">
        <v>43651</v>
      </c>
      <c r="B191" s="3">
        <v>6</v>
      </c>
      <c r="C191" s="3">
        <v>0</v>
      </c>
      <c r="D191" s="4"/>
      <c r="E191" s="3">
        <v>11</v>
      </c>
      <c r="F191" s="3">
        <v>1</v>
      </c>
      <c r="G191" s="4"/>
      <c r="H191" s="61">
        <f t="shared" si="7"/>
        <v>237.8</v>
      </c>
      <c r="I191" s="17">
        <f t="shared" si="10"/>
        <v>2.3200000000000216</v>
      </c>
      <c r="J191" s="111">
        <v>5</v>
      </c>
      <c r="K191" s="111">
        <v>24</v>
      </c>
      <c r="L191" s="114" t="s">
        <v>112</v>
      </c>
      <c r="M191" s="265">
        <v>43651</v>
      </c>
      <c r="N191" s="141"/>
      <c r="O191" s="137"/>
      <c r="P191" s="3"/>
      <c r="Q191" s="4"/>
      <c r="R191" s="3"/>
      <c r="S191" s="3"/>
      <c r="T191" s="65"/>
      <c r="U191" s="69">
        <f t="shared" si="8"/>
        <v>0</v>
      </c>
      <c r="V191" s="116"/>
      <c r="W191" s="118"/>
      <c r="X191" s="14">
        <v>10</v>
      </c>
      <c r="Y191" s="14">
        <v>0</v>
      </c>
      <c r="Z191" s="77"/>
      <c r="AA191" s="16"/>
      <c r="AB191" s="16"/>
      <c r="AC191" s="16"/>
      <c r="AD191" s="78"/>
    </row>
    <row r="192" spans="1:30" x14ac:dyDescent="0.2">
      <c r="A192" s="252">
        <v>43652</v>
      </c>
      <c r="B192" s="3">
        <v>6</v>
      </c>
      <c r="C192" s="3">
        <v>0</v>
      </c>
      <c r="D192" s="4"/>
      <c r="E192" s="3">
        <v>11</v>
      </c>
      <c r="F192" s="3">
        <v>1</v>
      </c>
      <c r="G192" s="4"/>
      <c r="H192" s="61">
        <f t="shared" si="7"/>
        <v>237.8</v>
      </c>
      <c r="I192" s="17">
        <f t="shared" si="10"/>
        <v>0</v>
      </c>
      <c r="J192" s="111"/>
      <c r="K192" s="111"/>
      <c r="L192" s="114" t="s">
        <v>111</v>
      </c>
      <c r="M192" s="265">
        <v>43652</v>
      </c>
      <c r="N192" s="141"/>
      <c r="O192" s="137"/>
      <c r="P192" s="3"/>
      <c r="Q192" s="4"/>
      <c r="R192" s="3"/>
      <c r="S192" s="3"/>
      <c r="T192" s="65"/>
      <c r="U192" s="69">
        <f t="shared" si="8"/>
        <v>0</v>
      </c>
      <c r="V192" s="116"/>
      <c r="W192" s="118"/>
      <c r="X192" s="14"/>
      <c r="Y192" s="14"/>
      <c r="Z192" s="77"/>
      <c r="AA192" s="16"/>
      <c r="AB192" s="16"/>
      <c r="AC192" s="16"/>
      <c r="AD192" s="78"/>
    </row>
    <row r="193" spans="1:30" x14ac:dyDescent="0.2">
      <c r="A193" s="252">
        <v>43653</v>
      </c>
      <c r="B193" s="3">
        <v>6</v>
      </c>
      <c r="C193" s="3">
        <v>0</v>
      </c>
      <c r="D193" s="4"/>
      <c r="E193" s="3">
        <v>11</v>
      </c>
      <c r="F193" s="3">
        <v>1</v>
      </c>
      <c r="G193" s="4"/>
      <c r="H193" s="61">
        <f t="shared" si="7"/>
        <v>237.8</v>
      </c>
      <c r="I193" s="17">
        <f t="shared" si="10"/>
        <v>0</v>
      </c>
      <c r="J193" s="111"/>
      <c r="K193" s="111"/>
      <c r="L193" s="114" t="s">
        <v>111</v>
      </c>
      <c r="M193" s="265">
        <v>43653</v>
      </c>
      <c r="N193" s="141"/>
      <c r="O193" s="137"/>
      <c r="P193" s="3"/>
      <c r="Q193" s="4"/>
      <c r="R193" s="3"/>
      <c r="S193" s="3"/>
      <c r="T193" s="65"/>
      <c r="U193" s="69">
        <f t="shared" si="8"/>
        <v>0</v>
      </c>
      <c r="V193" s="116"/>
      <c r="W193" s="118"/>
      <c r="X193" s="14"/>
      <c r="Y193" s="14"/>
      <c r="Z193" s="77"/>
      <c r="AA193" s="16"/>
      <c r="AB193" s="16"/>
      <c r="AC193" s="16"/>
      <c r="AD193" s="78"/>
    </row>
    <row r="194" spans="1:30" x14ac:dyDescent="0.2">
      <c r="A194" s="252">
        <v>43654</v>
      </c>
      <c r="B194" s="3">
        <v>6</v>
      </c>
      <c r="C194" s="3">
        <v>0</v>
      </c>
      <c r="D194" s="4"/>
      <c r="E194" s="3">
        <v>11</v>
      </c>
      <c r="F194" s="3">
        <v>1</v>
      </c>
      <c r="G194" s="4"/>
      <c r="H194" s="61">
        <f t="shared" si="7"/>
        <v>237.8</v>
      </c>
      <c r="I194" s="17">
        <f t="shared" si="10"/>
        <v>0</v>
      </c>
      <c r="J194" s="111"/>
      <c r="K194" s="111"/>
      <c r="L194" s="420" t="s">
        <v>111</v>
      </c>
      <c r="M194" s="265">
        <v>43654</v>
      </c>
      <c r="N194" s="141"/>
      <c r="O194" s="137"/>
      <c r="P194" s="3"/>
      <c r="Q194" s="4"/>
      <c r="R194" s="3"/>
      <c r="S194" s="3"/>
      <c r="T194" s="65"/>
      <c r="U194" s="69">
        <f t="shared" si="8"/>
        <v>0</v>
      </c>
      <c r="V194" s="116"/>
      <c r="W194" s="118"/>
      <c r="X194" s="14"/>
      <c r="Y194" s="14"/>
      <c r="Z194" s="77"/>
      <c r="AA194" s="16"/>
      <c r="AB194" s="16"/>
      <c r="AC194" s="16"/>
      <c r="AD194" s="78"/>
    </row>
    <row r="195" spans="1:30" x14ac:dyDescent="0.2">
      <c r="A195" s="252">
        <v>43655</v>
      </c>
      <c r="B195" s="3">
        <v>5</v>
      </c>
      <c r="C195" s="3">
        <v>6</v>
      </c>
      <c r="D195" s="4"/>
      <c r="E195" s="3">
        <v>11</v>
      </c>
      <c r="F195" s="3">
        <v>10</v>
      </c>
      <c r="G195" s="4"/>
      <c r="H195" s="61">
        <f t="shared" si="7"/>
        <v>241.27999999999997</v>
      </c>
      <c r="I195" s="17">
        <f t="shared" si="10"/>
        <v>3.4799999999999613</v>
      </c>
      <c r="J195" s="111">
        <v>7</v>
      </c>
      <c r="K195" s="111">
        <v>24</v>
      </c>
      <c r="L195" s="114" t="s">
        <v>112</v>
      </c>
      <c r="M195" s="265">
        <v>43655</v>
      </c>
      <c r="N195" s="141"/>
      <c r="O195" s="137"/>
      <c r="P195" s="3"/>
      <c r="Q195" s="4"/>
      <c r="R195" s="3"/>
      <c r="S195" s="3"/>
      <c r="T195" s="65"/>
      <c r="U195" s="69">
        <f t="shared" si="8"/>
        <v>0</v>
      </c>
      <c r="V195" s="116"/>
      <c r="W195" s="118"/>
      <c r="X195" s="14">
        <v>10</v>
      </c>
      <c r="Y195" s="14">
        <v>0</v>
      </c>
      <c r="Z195" s="77"/>
      <c r="AA195" s="16"/>
      <c r="AB195" s="16"/>
      <c r="AC195" s="16"/>
      <c r="AD195" s="78"/>
    </row>
    <row r="196" spans="1:30" x14ac:dyDescent="0.2">
      <c r="A196" s="252">
        <v>43656</v>
      </c>
      <c r="B196" s="3">
        <v>5</v>
      </c>
      <c r="C196" s="3">
        <v>6</v>
      </c>
      <c r="D196" s="4"/>
      <c r="E196" s="3">
        <v>11</v>
      </c>
      <c r="F196" s="3">
        <v>10</v>
      </c>
      <c r="G196" s="4"/>
      <c r="H196" s="61">
        <f t="shared" si="7"/>
        <v>241.27999999999997</v>
      </c>
      <c r="I196" s="17">
        <f t="shared" si="10"/>
        <v>0</v>
      </c>
      <c r="J196" s="111"/>
      <c r="K196" s="111"/>
      <c r="L196" s="114" t="s">
        <v>111</v>
      </c>
      <c r="M196" s="265">
        <v>43656</v>
      </c>
      <c r="N196" s="141"/>
      <c r="O196" s="137"/>
      <c r="P196" s="3"/>
      <c r="Q196" s="4"/>
      <c r="R196" s="3"/>
      <c r="S196" s="3"/>
      <c r="T196" s="65"/>
      <c r="U196" s="69">
        <f t="shared" si="8"/>
        <v>0</v>
      </c>
      <c r="V196" s="116"/>
      <c r="W196" s="118"/>
      <c r="X196" s="14"/>
      <c r="Y196" s="14"/>
      <c r="Z196" s="77"/>
      <c r="AA196" s="16"/>
      <c r="AB196" s="16"/>
      <c r="AC196" s="16"/>
      <c r="AD196" s="78"/>
    </row>
    <row r="197" spans="1:30" x14ac:dyDescent="0.2">
      <c r="A197" s="252">
        <v>43657</v>
      </c>
      <c r="B197" s="3">
        <v>5</v>
      </c>
      <c r="C197" s="3">
        <v>6</v>
      </c>
      <c r="D197" s="4"/>
      <c r="E197" s="3">
        <v>11</v>
      </c>
      <c r="F197" s="3">
        <v>10</v>
      </c>
      <c r="G197" s="4"/>
      <c r="H197" s="61">
        <f t="shared" si="7"/>
        <v>241.27999999999997</v>
      </c>
      <c r="I197" s="17">
        <f t="shared" si="10"/>
        <v>0</v>
      </c>
      <c r="J197" s="111"/>
      <c r="K197" s="111"/>
      <c r="L197" s="114" t="s">
        <v>111</v>
      </c>
      <c r="M197" s="265">
        <v>43657</v>
      </c>
      <c r="N197" s="141"/>
      <c r="O197" s="137"/>
      <c r="P197" s="3"/>
      <c r="Q197" s="4"/>
      <c r="R197" s="3"/>
      <c r="S197" s="3"/>
      <c r="T197" s="65"/>
      <c r="U197" s="69">
        <f t="shared" si="8"/>
        <v>0</v>
      </c>
      <c r="V197" s="116"/>
      <c r="W197" s="118"/>
      <c r="X197" s="14"/>
      <c r="Y197" s="14"/>
      <c r="Z197" s="77"/>
      <c r="AA197" s="16"/>
      <c r="AB197" s="16"/>
      <c r="AC197" s="16"/>
      <c r="AD197" s="78"/>
    </row>
    <row r="198" spans="1:30" x14ac:dyDescent="0.2">
      <c r="A198" s="252">
        <v>43658</v>
      </c>
      <c r="B198" s="3">
        <v>5</v>
      </c>
      <c r="C198" s="3">
        <v>1</v>
      </c>
      <c r="D198" s="4"/>
      <c r="E198" s="3">
        <v>12</v>
      </c>
      <c r="F198" s="3">
        <v>5</v>
      </c>
      <c r="G198" s="4"/>
      <c r="H198" s="61">
        <f t="shared" si="7"/>
        <v>243.59999999999997</v>
      </c>
      <c r="I198" s="17">
        <f t="shared" si="10"/>
        <v>2.3199999999999932</v>
      </c>
      <c r="J198" s="111">
        <v>5</v>
      </c>
      <c r="K198" s="111">
        <v>24</v>
      </c>
      <c r="L198" s="114" t="s">
        <v>112</v>
      </c>
      <c r="M198" s="265">
        <v>43658</v>
      </c>
      <c r="N198" s="141"/>
      <c r="O198" s="137"/>
      <c r="P198" s="3"/>
      <c r="Q198" s="4"/>
      <c r="R198" s="3"/>
      <c r="S198" s="3"/>
      <c r="T198" s="65"/>
      <c r="U198" s="69">
        <f t="shared" si="8"/>
        <v>0</v>
      </c>
      <c r="V198" s="116"/>
      <c r="W198" s="118"/>
      <c r="X198" s="14">
        <v>10</v>
      </c>
      <c r="Y198" s="14">
        <v>0</v>
      </c>
      <c r="Z198" s="77"/>
      <c r="AA198" s="16"/>
      <c r="AB198" s="16"/>
      <c r="AC198" s="16"/>
      <c r="AD198" s="78"/>
    </row>
    <row r="199" spans="1:30" x14ac:dyDescent="0.2">
      <c r="A199" s="252">
        <v>43659</v>
      </c>
      <c r="B199" s="3">
        <v>5</v>
      </c>
      <c r="C199" s="3">
        <v>1</v>
      </c>
      <c r="D199" s="4"/>
      <c r="E199" s="3">
        <v>12</v>
      </c>
      <c r="F199" s="3">
        <v>5</v>
      </c>
      <c r="G199" s="4"/>
      <c r="H199" s="61">
        <f t="shared" si="7"/>
        <v>243.59999999999997</v>
      </c>
      <c r="I199" s="17">
        <f t="shared" si="10"/>
        <v>0</v>
      </c>
      <c r="J199" s="111"/>
      <c r="K199" s="111"/>
      <c r="L199" s="114" t="s">
        <v>111</v>
      </c>
      <c r="M199" s="265">
        <v>43659</v>
      </c>
      <c r="N199" s="141"/>
      <c r="O199" s="137"/>
      <c r="P199" s="3"/>
      <c r="Q199" s="4"/>
      <c r="R199" s="3"/>
      <c r="S199" s="3"/>
      <c r="T199" s="65"/>
      <c r="U199" s="69">
        <f t="shared" si="8"/>
        <v>0</v>
      </c>
      <c r="V199" s="116"/>
      <c r="W199" s="118"/>
      <c r="X199" s="14"/>
      <c r="Y199" s="14"/>
      <c r="Z199" s="77"/>
      <c r="AA199" s="16"/>
      <c r="AB199" s="16"/>
      <c r="AC199" s="16"/>
      <c r="AD199" s="78"/>
    </row>
    <row r="200" spans="1:30" x14ac:dyDescent="0.2">
      <c r="A200" s="252">
        <v>43660</v>
      </c>
      <c r="B200" s="3">
        <v>5</v>
      </c>
      <c r="C200" s="3">
        <v>1</v>
      </c>
      <c r="D200" s="4"/>
      <c r="E200" s="3">
        <v>12</v>
      </c>
      <c r="F200" s="3">
        <v>5</v>
      </c>
      <c r="G200" s="4"/>
      <c r="H200" s="61">
        <f t="shared" si="7"/>
        <v>243.59999999999997</v>
      </c>
      <c r="I200" s="17">
        <f t="shared" si="10"/>
        <v>0</v>
      </c>
      <c r="J200" s="111"/>
      <c r="K200" s="111"/>
      <c r="L200" s="114" t="s">
        <v>111</v>
      </c>
      <c r="M200" s="265">
        <v>43660</v>
      </c>
      <c r="N200" s="141"/>
      <c r="O200" s="137"/>
      <c r="P200" s="3"/>
      <c r="Q200" s="4"/>
      <c r="R200" s="3"/>
      <c r="S200" s="3"/>
      <c r="T200" s="65"/>
      <c r="U200" s="69">
        <f t="shared" si="8"/>
        <v>0</v>
      </c>
      <c r="V200" s="116"/>
      <c r="W200" s="118"/>
      <c r="X200" s="14"/>
      <c r="Y200" s="14"/>
      <c r="Z200" s="77"/>
      <c r="AA200" s="16"/>
      <c r="AB200" s="16"/>
      <c r="AC200" s="16"/>
      <c r="AD200" s="78"/>
    </row>
    <row r="201" spans="1:30" x14ac:dyDescent="0.2">
      <c r="A201" s="252">
        <v>43661</v>
      </c>
      <c r="B201" s="3">
        <v>5</v>
      </c>
      <c r="C201" s="3">
        <v>1</v>
      </c>
      <c r="D201" s="4"/>
      <c r="E201" s="3">
        <v>12</v>
      </c>
      <c r="F201" s="3">
        <v>5</v>
      </c>
      <c r="G201" s="4"/>
      <c r="H201" s="61">
        <f t="shared" si="7"/>
        <v>243.59999999999997</v>
      </c>
      <c r="I201" s="17">
        <f t="shared" si="10"/>
        <v>0</v>
      </c>
      <c r="J201" s="111"/>
      <c r="K201" s="111"/>
      <c r="L201" s="420" t="s">
        <v>111</v>
      </c>
      <c r="M201" s="265">
        <v>43661</v>
      </c>
      <c r="N201" s="141"/>
      <c r="O201" s="137"/>
      <c r="P201" s="3"/>
      <c r="Q201" s="4"/>
      <c r="R201" s="3"/>
      <c r="S201" s="3"/>
      <c r="T201" s="65"/>
      <c r="U201" s="69">
        <f t="shared" si="8"/>
        <v>0</v>
      </c>
      <c r="V201" s="116"/>
      <c r="W201" s="118"/>
      <c r="X201" s="14"/>
      <c r="Y201" s="14"/>
      <c r="Z201" s="77"/>
      <c r="AA201" s="16"/>
      <c r="AB201" s="16"/>
      <c r="AC201" s="16"/>
      <c r="AD201" s="78"/>
    </row>
    <row r="202" spans="1:30" x14ac:dyDescent="0.2">
      <c r="A202" s="252">
        <v>43662</v>
      </c>
      <c r="B202" s="3">
        <v>4</v>
      </c>
      <c r="C202" s="3">
        <v>7</v>
      </c>
      <c r="D202" s="4"/>
      <c r="E202" s="3">
        <v>13</v>
      </c>
      <c r="F202" s="3">
        <v>2</v>
      </c>
      <c r="G202" s="4"/>
      <c r="H202" s="61">
        <f t="shared" ref="H202:H265" si="11">((B202*12)+C202+D202)*1.16+((E202*12)+F202+G202)*1.16</f>
        <v>247.07999999999998</v>
      </c>
      <c r="I202" s="17">
        <f t="shared" si="10"/>
        <v>3.4800000000000182</v>
      </c>
      <c r="J202" s="111">
        <v>7</v>
      </c>
      <c r="K202" s="111">
        <v>24</v>
      </c>
      <c r="L202" s="114" t="s">
        <v>112</v>
      </c>
      <c r="M202" s="265">
        <v>43662</v>
      </c>
      <c r="N202" s="141"/>
      <c r="O202" s="137"/>
      <c r="P202" s="3"/>
      <c r="Q202" s="4"/>
      <c r="R202" s="3"/>
      <c r="S202" s="3"/>
      <c r="T202" s="65"/>
      <c r="U202" s="69">
        <f t="shared" ref="U202:U265" si="12">((O202*12)+P202+Q202)*1.16-((R202*12)+S202+T202)*1.16</f>
        <v>0</v>
      </c>
      <c r="V202" s="116"/>
      <c r="W202" s="118"/>
      <c r="X202" s="14">
        <v>10</v>
      </c>
      <c r="Y202" s="14">
        <v>0</v>
      </c>
      <c r="Z202" s="77"/>
      <c r="AA202" s="16"/>
      <c r="AB202" s="16"/>
      <c r="AC202" s="16"/>
      <c r="AD202" s="78"/>
    </row>
    <row r="203" spans="1:30" x14ac:dyDescent="0.2">
      <c r="A203" s="252">
        <v>43663</v>
      </c>
      <c r="B203" s="3">
        <v>4</v>
      </c>
      <c r="C203" s="3">
        <v>7</v>
      </c>
      <c r="D203" s="4"/>
      <c r="E203" s="3">
        <v>13</v>
      </c>
      <c r="F203" s="3">
        <v>2</v>
      </c>
      <c r="G203" s="4"/>
      <c r="H203" s="61">
        <f t="shared" si="11"/>
        <v>247.07999999999998</v>
      </c>
      <c r="I203" s="17">
        <f t="shared" si="10"/>
        <v>0</v>
      </c>
      <c r="J203" s="111"/>
      <c r="K203" s="111"/>
      <c r="L203" s="114" t="s">
        <v>111</v>
      </c>
      <c r="M203" s="265">
        <v>43663</v>
      </c>
      <c r="N203" s="141"/>
      <c r="O203" s="137"/>
      <c r="P203" s="3"/>
      <c r="Q203" s="4"/>
      <c r="R203" s="3"/>
      <c r="S203" s="3"/>
      <c r="T203" s="65"/>
      <c r="U203" s="69">
        <f t="shared" si="12"/>
        <v>0</v>
      </c>
      <c r="V203" s="116"/>
      <c r="W203" s="118"/>
      <c r="X203" s="14"/>
      <c r="Y203" s="14"/>
      <c r="Z203" s="77"/>
      <c r="AA203" s="16"/>
      <c r="AB203" s="16"/>
      <c r="AC203" s="16"/>
      <c r="AD203" s="78"/>
    </row>
    <row r="204" spans="1:30" x14ac:dyDescent="0.2">
      <c r="A204" s="252">
        <v>43664</v>
      </c>
      <c r="B204" s="3">
        <v>4</v>
      </c>
      <c r="C204" s="3">
        <v>7</v>
      </c>
      <c r="D204" s="4"/>
      <c r="E204" s="3">
        <v>13</v>
      </c>
      <c r="F204" s="3">
        <v>2</v>
      </c>
      <c r="G204" s="4"/>
      <c r="H204" s="61">
        <f t="shared" si="11"/>
        <v>247.07999999999998</v>
      </c>
      <c r="I204" s="17">
        <f t="shared" si="10"/>
        <v>0</v>
      </c>
      <c r="J204" s="111"/>
      <c r="K204" s="111"/>
      <c r="L204" s="114" t="s">
        <v>111</v>
      </c>
      <c r="M204" s="265">
        <v>43664</v>
      </c>
      <c r="N204" s="141"/>
      <c r="O204" s="137"/>
      <c r="P204" s="3"/>
      <c r="Q204" s="4"/>
      <c r="R204" s="3"/>
      <c r="S204" s="3"/>
      <c r="T204" s="65"/>
      <c r="U204" s="69">
        <f t="shared" si="12"/>
        <v>0</v>
      </c>
      <c r="V204" s="116"/>
      <c r="W204" s="118"/>
      <c r="X204" s="14"/>
      <c r="Y204" s="14"/>
      <c r="Z204" s="77"/>
      <c r="AA204" s="16"/>
      <c r="AB204" s="16"/>
      <c r="AC204" s="16"/>
      <c r="AD204" s="78"/>
    </row>
    <row r="205" spans="1:30" x14ac:dyDescent="0.2">
      <c r="A205" s="252">
        <v>43665</v>
      </c>
      <c r="B205" s="3">
        <v>4</v>
      </c>
      <c r="C205" s="3">
        <v>2</v>
      </c>
      <c r="D205" s="4"/>
      <c r="E205" s="3">
        <v>13</v>
      </c>
      <c r="F205" s="3">
        <v>9</v>
      </c>
      <c r="G205" s="4"/>
      <c r="H205" s="61">
        <f t="shared" si="11"/>
        <v>249.39999999999998</v>
      </c>
      <c r="I205" s="17">
        <f t="shared" si="10"/>
        <v>2.3199999999999932</v>
      </c>
      <c r="J205" s="111">
        <v>5</v>
      </c>
      <c r="K205" s="111">
        <v>24</v>
      </c>
      <c r="L205" s="114" t="s">
        <v>112</v>
      </c>
      <c r="M205" s="265">
        <v>43665</v>
      </c>
      <c r="N205" s="141"/>
      <c r="O205" s="137"/>
      <c r="P205" s="3"/>
      <c r="Q205" s="4"/>
      <c r="R205" s="3"/>
      <c r="S205" s="3"/>
      <c r="T205" s="65"/>
      <c r="U205" s="69">
        <f t="shared" si="12"/>
        <v>0</v>
      </c>
      <c r="V205" s="116"/>
      <c r="W205" s="118"/>
      <c r="X205" s="14">
        <v>10</v>
      </c>
      <c r="Y205" s="14">
        <v>0</v>
      </c>
      <c r="Z205" s="77"/>
      <c r="AA205" s="16"/>
      <c r="AB205" s="16"/>
      <c r="AC205" s="16"/>
      <c r="AD205" s="78"/>
    </row>
    <row r="206" spans="1:30" x14ac:dyDescent="0.2">
      <c r="A206" s="252">
        <v>43666</v>
      </c>
      <c r="B206" s="3">
        <v>4</v>
      </c>
      <c r="C206" s="3">
        <v>2</v>
      </c>
      <c r="D206" s="4"/>
      <c r="E206" s="3">
        <v>13</v>
      </c>
      <c r="F206" s="3">
        <v>9</v>
      </c>
      <c r="G206" s="4"/>
      <c r="H206" s="61">
        <f t="shared" si="11"/>
        <v>249.39999999999998</v>
      </c>
      <c r="I206" s="17">
        <f t="shared" si="10"/>
        <v>0</v>
      </c>
      <c r="J206" s="111"/>
      <c r="K206" s="111"/>
      <c r="L206" s="114" t="s">
        <v>111</v>
      </c>
      <c r="M206" s="265">
        <v>43666</v>
      </c>
      <c r="N206" s="141"/>
      <c r="O206" s="137"/>
      <c r="P206" s="3"/>
      <c r="Q206" s="4"/>
      <c r="R206" s="3"/>
      <c r="S206" s="3"/>
      <c r="T206" s="65"/>
      <c r="U206" s="69">
        <f t="shared" si="12"/>
        <v>0</v>
      </c>
      <c r="V206" s="116"/>
      <c r="W206" s="118"/>
      <c r="X206" s="14"/>
      <c r="Y206" s="14"/>
      <c r="Z206" s="77"/>
      <c r="AA206" s="16"/>
      <c r="AB206" s="16"/>
      <c r="AC206" s="16"/>
      <c r="AD206" s="78"/>
    </row>
    <row r="207" spans="1:30" x14ac:dyDescent="0.2">
      <c r="A207" s="252">
        <v>43667</v>
      </c>
      <c r="B207" s="3">
        <v>4</v>
      </c>
      <c r="C207" s="3">
        <v>2</v>
      </c>
      <c r="D207" s="4"/>
      <c r="E207" s="3">
        <v>13</v>
      </c>
      <c r="F207" s="3">
        <v>9</v>
      </c>
      <c r="G207" s="4"/>
      <c r="H207" s="61">
        <f t="shared" si="11"/>
        <v>249.39999999999998</v>
      </c>
      <c r="I207" s="17">
        <f t="shared" si="10"/>
        <v>0</v>
      </c>
      <c r="J207" s="111"/>
      <c r="K207" s="111"/>
      <c r="L207" s="114" t="s">
        <v>111</v>
      </c>
      <c r="M207" s="265">
        <v>43667</v>
      </c>
      <c r="N207" s="141"/>
      <c r="O207" s="137"/>
      <c r="P207" s="3"/>
      <c r="Q207" s="4"/>
      <c r="R207" s="3"/>
      <c r="S207" s="3"/>
      <c r="T207" s="65"/>
      <c r="U207" s="69">
        <f t="shared" si="12"/>
        <v>0</v>
      </c>
      <c r="V207" s="116"/>
      <c r="W207" s="118"/>
      <c r="X207" s="14"/>
      <c r="Y207" s="14"/>
      <c r="Z207" s="77"/>
      <c r="AA207" s="16"/>
      <c r="AB207" s="16"/>
      <c r="AC207" s="16"/>
      <c r="AD207" s="78"/>
    </row>
    <row r="208" spans="1:30" x14ac:dyDescent="0.2">
      <c r="A208" s="252">
        <v>43668</v>
      </c>
      <c r="B208" s="3">
        <v>4</v>
      </c>
      <c r="C208" s="3">
        <v>2</v>
      </c>
      <c r="D208" s="4"/>
      <c r="E208" s="3">
        <v>13</v>
      </c>
      <c r="F208" s="3">
        <v>9</v>
      </c>
      <c r="G208" s="4"/>
      <c r="H208" s="61">
        <f t="shared" si="11"/>
        <v>249.39999999999998</v>
      </c>
      <c r="I208" s="17">
        <f t="shared" si="10"/>
        <v>0</v>
      </c>
      <c r="J208" s="111"/>
      <c r="K208" s="111"/>
      <c r="L208" s="420" t="s">
        <v>111</v>
      </c>
      <c r="M208" s="265">
        <v>43668</v>
      </c>
      <c r="N208" s="141"/>
      <c r="O208" s="137"/>
      <c r="P208" s="3"/>
      <c r="Q208" s="4"/>
      <c r="R208" s="3"/>
      <c r="S208" s="3"/>
      <c r="T208" s="65"/>
      <c r="U208" s="69">
        <f t="shared" si="12"/>
        <v>0</v>
      </c>
      <c r="V208" s="116"/>
      <c r="W208" s="118"/>
      <c r="X208" s="14"/>
      <c r="Y208" s="14"/>
      <c r="Z208" s="77"/>
      <c r="AA208" s="16"/>
      <c r="AB208" s="16"/>
      <c r="AC208" s="16"/>
      <c r="AD208" s="78"/>
    </row>
    <row r="209" spans="1:30" x14ac:dyDescent="0.2">
      <c r="A209" s="252">
        <v>43669</v>
      </c>
      <c r="B209" s="3">
        <v>3</v>
      </c>
      <c r="C209" s="3">
        <v>11</v>
      </c>
      <c r="D209" s="4"/>
      <c r="E209" s="3">
        <v>14</v>
      </c>
      <c r="F209" s="3">
        <v>3</v>
      </c>
      <c r="G209" s="4"/>
      <c r="H209" s="61">
        <f t="shared" si="11"/>
        <v>252.88</v>
      </c>
      <c r="I209" s="17">
        <f t="shared" si="10"/>
        <v>3.4800000000000182</v>
      </c>
      <c r="J209" s="111">
        <v>7</v>
      </c>
      <c r="K209" s="111">
        <v>24</v>
      </c>
      <c r="L209" s="114" t="s">
        <v>112</v>
      </c>
      <c r="M209" s="265">
        <v>43669</v>
      </c>
      <c r="N209" s="141"/>
      <c r="O209" s="137"/>
      <c r="P209" s="3"/>
      <c r="Q209" s="4"/>
      <c r="R209" s="3"/>
      <c r="S209" s="3"/>
      <c r="T209" s="65"/>
      <c r="U209" s="69">
        <f t="shared" si="12"/>
        <v>0</v>
      </c>
      <c r="V209" s="116"/>
      <c r="W209" s="118"/>
      <c r="X209" s="14">
        <v>10</v>
      </c>
      <c r="Y209" s="14">
        <v>0</v>
      </c>
      <c r="Z209" s="77"/>
      <c r="AA209" s="16"/>
      <c r="AB209" s="16"/>
      <c r="AC209" s="16"/>
      <c r="AD209" s="78"/>
    </row>
    <row r="210" spans="1:30" x14ac:dyDescent="0.2">
      <c r="A210" s="252">
        <v>43670</v>
      </c>
      <c r="B210" s="3">
        <v>3</v>
      </c>
      <c r="C210" s="3">
        <v>11</v>
      </c>
      <c r="D210" s="4"/>
      <c r="E210" s="3">
        <v>14</v>
      </c>
      <c r="F210" s="3">
        <v>3</v>
      </c>
      <c r="G210" s="4"/>
      <c r="H210" s="61">
        <f t="shared" si="11"/>
        <v>252.88</v>
      </c>
      <c r="I210" s="17">
        <f t="shared" si="10"/>
        <v>0</v>
      </c>
      <c r="J210" s="111"/>
      <c r="K210" s="111"/>
      <c r="L210" s="114" t="s">
        <v>111</v>
      </c>
      <c r="M210" s="265">
        <v>43670</v>
      </c>
      <c r="N210" s="141"/>
      <c r="O210" s="137"/>
      <c r="P210" s="3"/>
      <c r="Q210" s="4"/>
      <c r="R210" s="3"/>
      <c r="S210" s="3"/>
      <c r="T210" s="65"/>
      <c r="U210" s="69">
        <f t="shared" si="12"/>
        <v>0</v>
      </c>
      <c r="V210" s="116">
        <v>150</v>
      </c>
      <c r="W210" s="118">
        <v>4264</v>
      </c>
      <c r="X210" s="14"/>
      <c r="Y210" s="14"/>
      <c r="Z210" s="77"/>
      <c r="AA210" s="16"/>
      <c r="AB210" s="16"/>
      <c r="AC210" s="16"/>
      <c r="AD210" s="78"/>
    </row>
    <row r="211" spans="1:30" x14ac:dyDescent="0.2">
      <c r="A211" s="252">
        <v>43671</v>
      </c>
      <c r="B211" s="3">
        <v>3</v>
      </c>
      <c r="C211" s="3">
        <v>11</v>
      </c>
      <c r="D211" s="4"/>
      <c r="E211" s="3">
        <v>14</v>
      </c>
      <c r="F211" s="3">
        <v>3</v>
      </c>
      <c r="G211" s="4"/>
      <c r="H211" s="61">
        <f t="shared" si="11"/>
        <v>252.88</v>
      </c>
      <c r="I211" s="17">
        <f t="shared" si="10"/>
        <v>0</v>
      </c>
      <c r="J211" s="111"/>
      <c r="K211" s="111"/>
      <c r="L211" s="114" t="s">
        <v>111</v>
      </c>
      <c r="M211" s="265">
        <v>43671</v>
      </c>
      <c r="N211" s="141">
        <v>12936307</v>
      </c>
      <c r="O211" s="137">
        <v>14</v>
      </c>
      <c r="P211" s="3">
        <v>3</v>
      </c>
      <c r="Q211" s="4"/>
      <c r="R211" s="3">
        <v>1</v>
      </c>
      <c r="S211" s="3">
        <v>7</v>
      </c>
      <c r="T211" s="65"/>
      <c r="U211" s="69">
        <f t="shared" si="12"/>
        <v>176.32</v>
      </c>
      <c r="V211" s="116"/>
      <c r="W211" s="118"/>
      <c r="X211" s="14"/>
      <c r="Y211" s="14"/>
      <c r="Z211" s="77"/>
      <c r="AA211" s="16"/>
      <c r="AB211" s="16"/>
      <c r="AC211" s="16"/>
      <c r="AD211" s="78"/>
    </row>
    <row r="212" spans="1:30" x14ac:dyDescent="0.2">
      <c r="A212" s="252">
        <v>43672</v>
      </c>
      <c r="B212" s="3">
        <v>3</v>
      </c>
      <c r="C212" s="3">
        <v>11</v>
      </c>
      <c r="D212" s="4"/>
      <c r="E212" s="3">
        <v>1</v>
      </c>
      <c r="F212" s="3">
        <v>7</v>
      </c>
      <c r="G212" s="4"/>
      <c r="H212" s="61">
        <f t="shared" si="11"/>
        <v>76.56</v>
      </c>
      <c r="I212" s="17">
        <f t="shared" si="10"/>
        <v>0</v>
      </c>
      <c r="J212" s="111"/>
      <c r="K212" s="111"/>
      <c r="L212" s="114" t="s">
        <v>111</v>
      </c>
      <c r="M212" s="265">
        <v>43672</v>
      </c>
      <c r="N212" s="141"/>
      <c r="O212" s="137"/>
      <c r="P212" s="3"/>
      <c r="Q212" s="4"/>
      <c r="R212" s="3"/>
      <c r="S212" s="3"/>
      <c r="T212" s="65"/>
      <c r="U212" s="69">
        <f t="shared" si="12"/>
        <v>0</v>
      </c>
      <c r="V212" s="116"/>
      <c r="W212" s="118"/>
      <c r="X212" s="14"/>
      <c r="Y212" s="14"/>
      <c r="Z212" s="77"/>
      <c r="AA212" s="16"/>
      <c r="AB212" s="16"/>
      <c r="AC212" s="16"/>
      <c r="AD212" s="78"/>
    </row>
    <row r="213" spans="1:30" x14ac:dyDescent="0.2">
      <c r="A213" s="252">
        <v>43673</v>
      </c>
      <c r="B213" s="3">
        <v>3</v>
      </c>
      <c r="C213" s="3">
        <v>11</v>
      </c>
      <c r="D213" s="4"/>
      <c r="E213" s="3">
        <v>1</v>
      </c>
      <c r="F213" s="3">
        <v>7</v>
      </c>
      <c r="G213" s="4"/>
      <c r="H213" s="61">
        <f t="shared" si="11"/>
        <v>76.56</v>
      </c>
      <c r="I213" s="17">
        <f t="shared" si="10"/>
        <v>0</v>
      </c>
      <c r="J213" s="111"/>
      <c r="K213" s="111"/>
      <c r="L213" s="114" t="s">
        <v>111</v>
      </c>
      <c r="M213" s="265">
        <v>43673</v>
      </c>
      <c r="N213" s="141"/>
      <c r="O213" s="137"/>
      <c r="P213" s="3"/>
      <c r="Q213" s="4"/>
      <c r="R213" s="3"/>
      <c r="S213" s="3"/>
      <c r="T213" s="65"/>
      <c r="U213" s="69">
        <f t="shared" si="12"/>
        <v>0</v>
      </c>
      <c r="V213" s="116"/>
      <c r="W213" s="118"/>
      <c r="X213" s="14"/>
      <c r="Y213" s="14"/>
      <c r="Z213" s="77"/>
      <c r="AA213" s="16"/>
      <c r="AB213" s="16"/>
      <c r="AC213" s="16"/>
      <c r="AD213" s="78"/>
    </row>
    <row r="214" spans="1:30" x14ac:dyDescent="0.2">
      <c r="A214" s="252">
        <v>43674</v>
      </c>
      <c r="B214" s="3">
        <v>3</v>
      </c>
      <c r="C214" s="3">
        <v>11</v>
      </c>
      <c r="D214" s="4"/>
      <c r="E214" s="3">
        <v>1</v>
      </c>
      <c r="F214" s="3">
        <v>7</v>
      </c>
      <c r="G214" s="4"/>
      <c r="H214" s="61">
        <f t="shared" si="11"/>
        <v>76.56</v>
      </c>
      <c r="I214" s="17">
        <f t="shared" si="10"/>
        <v>0</v>
      </c>
      <c r="J214" s="111"/>
      <c r="K214" s="111"/>
      <c r="L214" s="114" t="s">
        <v>111</v>
      </c>
      <c r="M214" s="265">
        <v>43674</v>
      </c>
      <c r="N214" s="141"/>
      <c r="O214" s="137"/>
      <c r="P214" s="3"/>
      <c r="Q214" s="4"/>
      <c r="R214" s="3"/>
      <c r="S214" s="3"/>
      <c r="T214" s="65"/>
      <c r="U214" s="69">
        <f t="shared" si="12"/>
        <v>0</v>
      </c>
      <c r="V214" s="116"/>
      <c r="W214" s="118"/>
      <c r="X214" s="14"/>
      <c r="Y214" s="14"/>
      <c r="Z214" s="77"/>
      <c r="AA214" s="16"/>
      <c r="AB214" s="16"/>
      <c r="AC214" s="16"/>
      <c r="AD214" s="78"/>
    </row>
    <row r="215" spans="1:30" x14ac:dyDescent="0.2">
      <c r="A215" s="252">
        <v>43675</v>
      </c>
      <c r="B215" s="3">
        <v>3</v>
      </c>
      <c r="C215" s="3">
        <v>11</v>
      </c>
      <c r="D215" s="4"/>
      <c r="E215" s="3">
        <v>1</v>
      </c>
      <c r="F215" s="3">
        <v>7</v>
      </c>
      <c r="G215" s="4"/>
      <c r="H215" s="61">
        <f t="shared" si="11"/>
        <v>76.56</v>
      </c>
      <c r="I215" s="17">
        <f t="shared" si="10"/>
        <v>0</v>
      </c>
      <c r="J215" s="111"/>
      <c r="K215" s="111"/>
      <c r="L215" s="420" t="s">
        <v>111</v>
      </c>
      <c r="M215" s="265">
        <v>43675</v>
      </c>
      <c r="N215" s="141"/>
      <c r="O215" s="137"/>
      <c r="P215" s="3"/>
      <c r="Q215" s="4"/>
      <c r="R215" s="3"/>
      <c r="S215" s="3"/>
      <c r="T215" s="65"/>
      <c r="U215" s="69">
        <f t="shared" si="12"/>
        <v>0</v>
      </c>
      <c r="V215" s="116"/>
      <c r="W215" s="118"/>
      <c r="X215" s="14"/>
      <c r="Y215" s="14"/>
      <c r="Z215" s="77"/>
      <c r="AA215" s="16"/>
      <c r="AB215" s="16"/>
      <c r="AC215" s="16"/>
      <c r="AD215" s="78"/>
    </row>
    <row r="216" spans="1:30" x14ac:dyDescent="0.2">
      <c r="A216" s="252">
        <v>43676</v>
      </c>
      <c r="B216" s="3">
        <v>4</v>
      </c>
      <c r="C216" s="3">
        <v>3</v>
      </c>
      <c r="D216" s="4"/>
      <c r="E216" s="3">
        <v>1</v>
      </c>
      <c r="F216" s="3">
        <v>7</v>
      </c>
      <c r="G216" s="4"/>
      <c r="H216" s="61">
        <f t="shared" si="11"/>
        <v>81.199999999999989</v>
      </c>
      <c r="I216" s="17">
        <f t="shared" si="10"/>
        <v>4.6399999999999864</v>
      </c>
      <c r="J216" s="111">
        <v>8</v>
      </c>
      <c r="K216" s="111">
        <v>24</v>
      </c>
      <c r="L216" s="114" t="s">
        <v>112</v>
      </c>
      <c r="M216" s="265">
        <v>43676</v>
      </c>
      <c r="N216" s="141"/>
      <c r="O216" s="137"/>
      <c r="P216" s="3"/>
      <c r="Q216" s="4"/>
      <c r="R216" s="3"/>
      <c r="S216" s="3"/>
      <c r="T216" s="65"/>
      <c r="U216" s="69">
        <f t="shared" si="12"/>
        <v>0</v>
      </c>
      <c r="V216" s="116"/>
      <c r="W216" s="118"/>
      <c r="X216" s="14">
        <v>10</v>
      </c>
      <c r="Y216" s="14">
        <v>0</v>
      </c>
      <c r="Z216" s="77"/>
      <c r="AA216" s="16"/>
      <c r="AB216" s="16"/>
      <c r="AC216" s="16"/>
      <c r="AD216" s="78"/>
    </row>
    <row r="217" spans="1:30" ht="13.5" thickBot="1" x14ac:dyDescent="0.25">
      <c r="A217" s="252">
        <v>43677</v>
      </c>
      <c r="B217" s="3">
        <v>4</v>
      </c>
      <c r="C217" s="3">
        <v>3</v>
      </c>
      <c r="D217" s="4"/>
      <c r="E217" s="3">
        <v>1</v>
      </c>
      <c r="F217" s="3">
        <v>7</v>
      </c>
      <c r="G217" s="4"/>
      <c r="H217" s="127">
        <f t="shared" si="11"/>
        <v>81.199999999999989</v>
      </c>
      <c r="I217" s="17">
        <f t="shared" si="10"/>
        <v>0</v>
      </c>
      <c r="J217" s="111"/>
      <c r="K217" s="111"/>
      <c r="L217" s="114" t="s">
        <v>111</v>
      </c>
      <c r="M217" s="265">
        <v>43677</v>
      </c>
      <c r="N217" s="141"/>
      <c r="O217" s="137"/>
      <c r="P217" s="3"/>
      <c r="Q217" s="4"/>
      <c r="R217" s="3"/>
      <c r="S217" s="3"/>
      <c r="T217" s="65"/>
      <c r="U217" s="69">
        <f t="shared" si="12"/>
        <v>0</v>
      </c>
      <c r="V217" s="116"/>
      <c r="W217" s="118"/>
      <c r="X217" s="14"/>
      <c r="Y217" s="14"/>
      <c r="Z217" s="77"/>
      <c r="AA217" s="16"/>
      <c r="AB217" s="16"/>
      <c r="AC217" s="16"/>
      <c r="AD217" s="78"/>
    </row>
    <row r="218" spans="1:30" x14ac:dyDescent="0.2">
      <c r="A218" s="252">
        <v>43678</v>
      </c>
      <c r="B218" s="280">
        <v>4</v>
      </c>
      <c r="C218" s="280">
        <v>3</v>
      </c>
      <c r="D218" s="295"/>
      <c r="E218" s="280">
        <v>1</v>
      </c>
      <c r="F218" s="280">
        <v>7</v>
      </c>
      <c r="G218" s="296"/>
      <c r="H218" s="291">
        <f t="shared" si="11"/>
        <v>81.199999999999989</v>
      </c>
      <c r="I218" s="338">
        <f t="shared" si="10"/>
        <v>0</v>
      </c>
      <c r="J218" s="268"/>
      <c r="K218" s="268"/>
      <c r="L218" s="355" t="s">
        <v>111</v>
      </c>
      <c r="M218" s="265">
        <v>43678</v>
      </c>
      <c r="N218" s="297"/>
      <c r="O218" s="284"/>
      <c r="P218" s="280"/>
      <c r="Q218" s="295"/>
      <c r="R218" s="280"/>
      <c r="S218" s="280"/>
      <c r="T218" s="296"/>
      <c r="U218" s="286">
        <f t="shared" si="12"/>
        <v>0</v>
      </c>
      <c r="V218" s="287"/>
      <c r="W218" s="119"/>
      <c r="X218" s="288"/>
      <c r="Y218" s="288"/>
      <c r="Z218" s="289"/>
      <c r="AA218" s="216"/>
      <c r="AB218" s="216"/>
      <c r="AC218" s="216"/>
      <c r="AD218" s="290"/>
    </row>
    <row r="219" spans="1:30" x14ac:dyDescent="0.2">
      <c r="A219" s="252">
        <v>43679</v>
      </c>
      <c r="B219" s="91">
        <v>4</v>
      </c>
      <c r="C219" s="91">
        <v>5</v>
      </c>
      <c r="D219" s="292"/>
      <c r="E219" s="280">
        <v>1</v>
      </c>
      <c r="F219" s="3">
        <v>7</v>
      </c>
      <c r="G219" s="292"/>
      <c r="H219" s="228">
        <f t="shared" si="11"/>
        <v>83.52</v>
      </c>
      <c r="I219" s="169">
        <f t="shared" si="10"/>
        <v>2.3200000000000074</v>
      </c>
      <c r="J219" s="245">
        <v>5</v>
      </c>
      <c r="K219" s="245">
        <v>24</v>
      </c>
      <c r="L219" s="272" t="s">
        <v>112</v>
      </c>
      <c r="M219" s="265">
        <v>43679</v>
      </c>
      <c r="N219" s="293"/>
      <c r="O219" s="274"/>
      <c r="P219" s="91"/>
      <c r="Q219" s="292"/>
      <c r="R219" s="91"/>
      <c r="S219" s="91"/>
      <c r="T219" s="294"/>
      <c r="U219" s="210">
        <f t="shared" si="12"/>
        <v>0</v>
      </c>
      <c r="V219" s="275"/>
      <c r="W219" s="276"/>
      <c r="X219" s="205">
        <v>10</v>
      </c>
      <c r="Y219" s="205">
        <v>0</v>
      </c>
      <c r="Z219" s="277"/>
      <c r="AA219" s="278"/>
      <c r="AB219" s="278"/>
      <c r="AC219" s="278"/>
      <c r="AD219" s="279"/>
    </row>
    <row r="220" spans="1:30" x14ac:dyDescent="0.2">
      <c r="A220" s="252">
        <v>43680</v>
      </c>
      <c r="B220" s="3">
        <v>4</v>
      </c>
      <c r="C220" s="3">
        <v>5</v>
      </c>
      <c r="D220" s="4"/>
      <c r="E220" s="280">
        <v>1</v>
      </c>
      <c r="F220" s="280">
        <v>7</v>
      </c>
      <c r="G220" s="4"/>
      <c r="H220" s="229">
        <f t="shared" si="11"/>
        <v>83.52</v>
      </c>
      <c r="I220" s="364">
        <f t="shared" si="10"/>
        <v>0</v>
      </c>
      <c r="J220" s="111"/>
      <c r="K220" s="111"/>
      <c r="L220" s="114" t="s">
        <v>111</v>
      </c>
      <c r="M220" s="265">
        <v>43680</v>
      </c>
      <c r="N220" s="141"/>
      <c r="O220" s="137"/>
      <c r="P220" s="3"/>
      <c r="Q220" s="4"/>
      <c r="R220" s="3"/>
      <c r="S220" s="3"/>
      <c r="T220" s="65"/>
      <c r="U220" s="69">
        <f t="shared" si="12"/>
        <v>0</v>
      </c>
      <c r="V220" s="116"/>
      <c r="W220" s="118"/>
      <c r="X220" s="14"/>
      <c r="Y220" s="14"/>
      <c r="Z220" s="77"/>
      <c r="AA220" s="16"/>
      <c r="AB220" s="16"/>
      <c r="AC220" s="16"/>
      <c r="AD220" s="78"/>
    </row>
    <row r="221" spans="1:30" x14ac:dyDescent="0.2">
      <c r="A221" s="252">
        <v>43681</v>
      </c>
      <c r="B221" s="3">
        <v>4</v>
      </c>
      <c r="C221" s="3">
        <v>5</v>
      </c>
      <c r="D221" s="4"/>
      <c r="E221" s="280">
        <v>1</v>
      </c>
      <c r="F221" s="3">
        <v>7</v>
      </c>
      <c r="G221" s="4"/>
      <c r="H221" s="229">
        <f t="shared" si="11"/>
        <v>83.52</v>
      </c>
      <c r="I221" s="364">
        <f t="shared" si="10"/>
        <v>0</v>
      </c>
      <c r="J221" s="111"/>
      <c r="K221" s="111"/>
      <c r="L221" s="114" t="s">
        <v>111</v>
      </c>
      <c r="M221" s="265">
        <v>43681</v>
      </c>
      <c r="N221" s="141"/>
      <c r="O221" s="137"/>
      <c r="P221" s="3"/>
      <c r="Q221" s="4"/>
      <c r="R221" s="3"/>
      <c r="S221" s="3"/>
      <c r="T221" s="65"/>
      <c r="U221" s="69">
        <f t="shared" si="12"/>
        <v>0</v>
      </c>
      <c r="V221" s="116"/>
      <c r="W221" s="118"/>
      <c r="X221" s="14"/>
      <c r="Y221" s="14"/>
      <c r="Z221" s="77"/>
      <c r="AA221" s="16"/>
      <c r="AB221" s="16"/>
      <c r="AC221" s="16"/>
      <c r="AD221" s="78"/>
    </row>
    <row r="222" spans="1:30" x14ac:dyDescent="0.2">
      <c r="A222" s="252">
        <v>43682</v>
      </c>
      <c r="B222" s="3">
        <v>4</v>
      </c>
      <c r="C222" s="3">
        <v>5</v>
      </c>
      <c r="D222" s="4"/>
      <c r="E222" s="280">
        <v>1</v>
      </c>
      <c r="F222" s="280">
        <v>7</v>
      </c>
      <c r="G222" s="4"/>
      <c r="H222" s="229">
        <f t="shared" si="11"/>
        <v>83.52</v>
      </c>
      <c r="I222" s="364">
        <f t="shared" si="10"/>
        <v>0</v>
      </c>
      <c r="J222" s="111"/>
      <c r="K222" s="111"/>
      <c r="L222" s="114" t="s">
        <v>111</v>
      </c>
      <c r="M222" s="265">
        <v>43682</v>
      </c>
      <c r="N222" s="141"/>
      <c r="O222" s="137"/>
      <c r="P222" s="3"/>
      <c r="Q222" s="4"/>
      <c r="R222" s="3"/>
      <c r="S222" s="3"/>
      <c r="T222" s="65"/>
      <c r="U222" s="69">
        <f t="shared" si="12"/>
        <v>0</v>
      </c>
      <c r="V222" s="116"/>
      <c r="W222" s="118"/>
      <c r="X222" s="14"/>
      <c r="Y222" s="14"/>
      <c r="Z222" s="77"/>
      <c r="AA222" s="16"/>
      <c r="AB222" s="16"/>
      <c r="AC222" s="16"/>
      <c r="AD222" s="78"/>
    </row>
    <row r="223" spans="1:30" x14ac:dyDescent="0.2">
      <c r="A223" s="252">
        <v>43683</v>
      </c>
      <c r="B223" s="3">
        <v>4</v>
      </c>
      <c r="C223" s="3">
        <v>8</v>
      </c>
      <c r="D223" s="4"/>
      <c r="E223" s="280">
        <v>1</v>
      </c>
      <c r="F223" s="3">
        <v>7</v>
      </c>
      <c r="G223" s="4"/>
      <c r="H223" s="229">
        <f t="shared" si="11"/>
        <v>87</v>
      </c>
      <c r="I223" s="364">
        <f t="shared" si="10"/>
        <v>3.480000000000004</v>
      </c>
      <c r="J223" s="111">
        <v>7</v>
      </c>
      <c r="K223" s="111">
        <v>24</v>
      </c>
      <c r="L223" s="114" t="s">
        <v>112</v>
      </c>
      <c r="M223" s="265">
        <v>43683</v>
      </c>
      <c r="N223" s="141"/>
      <c r="O223" s="137"/>
      <c r="P223" s="3"/>
      <c r="Q223" s="4"/>
      <c r="R223" s="3"/>
      <c r="S223" s="3"/>
      <c r="T223" s="65"/>
      <c r="U223" s="69">
        <f t="shared" si="12"/>
        <v>0</v>
      </c>
      <c r="V223" s="116"/>
      <c r="W223" s="118"/>
      <c r="X223" s="14">
        <v>10</v>
      </c>
      <c r="Y223" s="14">
        <v>0</v>
      </c>
      <c r="Z223" s="77"/>
      <c r="AA223" s="16"/>
      <c r="AB223" s="16"/>
      <c r="AC223" s="16"/>
      <c r="AD223" s="78"/>
    </row>
    <row r="224" spans="1:30" x14ac:dyDescent="0.2">
      <c r="A224" s="252">
        <v>43684</v>
      </c>
      <c r="B224" s="3">
        <v>4</v>
      </c>
      <c r="C224" s="3">
        <v>8</v>
      </c>
      <c r="D224" s="4"/>
      <c r="E224" s="280">
        <v>1</v>
      </c>
      <c r="F224" s="280">
        <v>7</v>
      </c>
      <c r="G224" s="4"/>
      <c r="H224" s="229">
        <f t="shared" si="11"/>
        <v>87</v>
      </c>
      <c r="I224" s="364">
        <f t="shared" si="10"/>
        <v>0</v>
      </c>
      <c r="J224" s="111"/>
      <c r="K224" s="111"/>
      <c r="L224" s="114" t="s">
        <v>111</v>
      </c>
      <c r="M224" s="265">
        <v>43684</v>
      </c>
      <c r="N224" s="141"/>
      <c r="O224" s="137"/>
      <c r="P224" s="3"/>
      <c r="Q224" s="4"/>
      <c r="R224" s="3"/>
      <c r="S224" s="3"/>
      <c r="T224" s="65"/>
      <c r="U224" s="69">
        <f t="shared" si="12"/>
        <v>0</v>
      </c>
      <c r="V224" s="116"/>
      <c r="W224" s="118"/>
      <c r="X224" s="14"/>
      <c r="Y224" s="14"/>
      <c r="Z224" s="77"/>
      <c r="AA224" s="16"/>
      <c r="AB224" s="16"/>
      <c r="AC224" s="16"/>
      <c r="AD224" s="78"/>
    </row>
    <row r="225" spans="1:30" x14ac:dyDescent="0.2">
      <c r="A225" s="252">
        <v>43685</v>
      </c>
      <c r="B225" s="3">
        <v>4</v>
      </c>
      <c r="C225" s="3">
        <v>8</v>
      </c>
      <c r="D225" s="4"/>
      <c r="E225" s="280">
        <v>1</v>
      </c>
      <c r="F225" s="3">
        <v>7</v>
      </c>
      <c r="G225" s="4"/>
      <c r="H225" s="229">
        <f t="shared" si="11"/>
        <v>87</v>
      </c>
      <c r="I225" s="364">
        <f t="shared" si="10"/>
        <v>0</v>
      </c>
      <c r="J225" s="111"/>
      <c r="K225" s="111"/>
      <c r="L225" s="114" t="s">
        <v>111</v>
      </c>
      <c r="M225" s="265">
        <v>43685</v>
      </c>
      <c r="N225" s="141"/>
      <c r="O225" s="137"/>
      <c r="P225" s="3"/>
      <c r="Q225" s="4"/>
      <c r="R225" s="3"/>
      <c r="S225" s="3"/>
      <c r="T225" s="65"/>
      <c r="U225" s="69">
        <f t="shared" si="12"/>
        <v>0</v>
      </c>
      <c r="V225" s="116"/>
      <c r="W225" s="118"/>
      <c r="X225" s="14"/>
      <c r="Y225" s="14"/>
      <c r="Z225" s="77"/>
      <c r="AA225" s="16"/>
      <c r="AB225" s="16"/>
      <c r="AC225" s="16"/>
      <c r="AD225" s="78"/>
    </row>
    <row r="226" spans="1:30" x14ac:dyDescent="0.2">
      <c r="A226" s="252">
        <v>43686</v>
      </c>
      <c r="B226" s="3">
        <v>4</v>
      </c>
      <c r="C226" s="3">
        <v>10</v>
      </c>
      <c r="D226" s="4"/>
      <c r="E226" s="280">
        <v>1</v>
      </c>
      <c r="F226" s="280">
        <v>7</v>
      </c>
      <c r="G226" s="4"/>
      <c r="H226" s="229">
        <f t="shared" si="11"/>
        <v>89.32</v>
      </c>
      <c r="I226" s="364">
        <f t="shared" si="10"/>
        <v>2.3199999999999932</v>
      </c>
      <c r="J226" s="111">
        <v>5</v>
      </c>
      <c r="K226" s="111">
        <v>24</v>
      </c>
      <c r="L226" s="114" t="s">
        <v>112</v>
      </c>
      <c r="M226" s="265">
        <v>43686</v>
      </c>
      <c r="N226" s="141"/>
      <c r="O226" s="137"/>
      <c r="P226" s="3"/>
      <c r="Q226" s="4"/>
      <c r="R226" s="3"/>
      <c r="S226" s="3"/>
      <c r="T226" s="65"/>
      <c r="U226" s="69">
        <f t="shared" si="12"/>
        <v>0</v>
      </c>
      <c r="V226" s="116"/>
      <c r="W226" s="118"/>
      <c r="X226" s="14">
        <v>10</v>
      </c>
      <c r="Y226" s="14">
        <v>0</v>
      </c>
      <c r="Z226" s="77"/>
      <c r="AA226" s="16"/>
      <c r="AB226" s="16"/>
      <c r="AC226" s="16"/>
      <c r="AD226" s="78"/>
    </row>
    <row r="227" spans="1:30" x14ac:dyDescent="0.2">
      <c r="A227" s="252">
        <v>43687</v>
      </c>
      <c r="B227" s="3">
        <v>4</v>
      </c>
      <c r="C227" s="3">
        <v>10</v>
      </c>
      <c r="D227" s="4"/>
      <c r="E227" s="280">
        <v>1</v>
      </c>
      <c r="F227" s="3">
        <v>7</v>
      </c>
      <c r="G227" s="4"/>
      <c r="H227" s="229">
        <f t="shared" si="11"/>
        <v>89.32</v>
      </c>
      <c r="I227" s="364">
        <f t="shared" si="10"/>
        <v>0</v>
      </c>
      <c r="J227" s="111"/>
      <c r="K227" s="111"/>
      <c r="L227" s="114" t="s">
        <v>111</v>
      </c>
      <c r="M227" s="265">
        <v>43687</v>
      </c>
      <c r="N227" s="141"/>
      <c r="O227" s="137"/>
      <c r="P227" s="3"/>
      <c r="Q227" s="4"/>
      <c r="R227" s="3"/>
      <c r="S227" s="3"/>
      <c r="T227" s="65"/>
      <c r="U227" s="69">
        <f t="shared" si="12"/>
        <v>0</v>
      </c>
      <c r="V227" s="116"/>
      <c r="W227" s="118"/>
      <c r="X227" s="14"/>
      <c r="Y227" s="14"/>
      <c r="Z227" s="77"/>
      <c r="AA227" s="16"/>
      <c r="AB227" s="16"/>
      <c r="AC227" s="16"/>
      <c r="AD227" s="78"/>
    </row>
    <row r="228" spans="1:30" x14ac:dyDescent="0.2">
      <c r="A228" s="252">
        <v>43688</v>
      </c>
      <c r="B228" s="3">
        <v>4</v>
      </c>
      <c r="C228" s="3">
        <v>10</v>
      </c>
      <c r="D228" s="4"/>
      <c r="E228" s="280">
        <v>1</v>
      </c>
      <c r="F228" s="280">
        <v>7</v>
      </c>
      <c r="G228" s="4"/>
      <c r="H228" s="229">
        <f t="shared" si="11"/>
        <v>89.32</v>
      </c>
      <c r="I228" s="364">
        <f t="shared" si="10"/>
        <v>0</v>
      </c>
      <c r="J228" s="111"/>
      <c r="K228" s="111"/>
      <c r="L228" s="114" t="s">
        <v>111</v>
      </c>
      <c r="M228" s="265">
        <v>43688</v>
      </c>
      <c r="N228" s="141"/>
      <c r="O228" s="137"/>
      <c r="P228" s="3"/>
      <c r="Q228" s="4"/>
      <c r="R228" s="3"/>
      <c r="S228" s="3"/>
      <c r="T228" s="65"/>
      <c r="U228" s="69">
        <f t="shared" si="12"/>
        <v>0</v>
      </c>
      <c r="V228" s="116"/>
      <c r="W228" s="118"/>
      <c r="X228" s="14"/>
      <c r="Y228" s="14"/>
      <c r="Z228" s="77"/>
      <c r="AA228" s="16"/>
      <c r="AB228" s="16"/>
      <c r="AC228" s="16"/>
      <c r="AD228" s="78"/>
    </row>
    <row r="229" spans="1:30" x14ac:dyDescent="0.2">
      <c r="A229" s="252">
        <v>43689</v>
      </c>
      <c r="B229" s="3">
        <v>4</v>
      </c>
      <c r="C229" s="3">
        <v>10</v>
      </c>
      <c r="D229" s="4"/>
      <c r="E229" s="280">
        <v>1</v>
      </c>
      <c r="F229" s="3">
        <v>7</v>
      </c>
      <c r="G229" s="4"/>
      <c r="H229" s="229">
        <f t="shared" si="11"/>
        <v>89.32</v>
      </c>
      <c r="I229" s="364">
        <f t="shared" si="10"/>
        <v>0</v>
      </c>
      <c r="J229" s="111"/>
      <c r="K229" s="111"/>
      <c r="L229" s="114" t="s">
        <v>111</v>
      </c>
      <c r="M229" s="265">
        <v>43689</v>
      </c>
      <c r="N229" s="141"/>
      <c r="O229" s="137"/>
      <c r="P229" s="3"/>
      <c r="Q229" s="4"/>
      <c r="R229" s="3"/>
      <c r="S229" s="3"/>
      <c r="T229" s="65"/>
      <c r="U229" s="69">
        <f t="shared" si="12"/>
        <v>0</v>
      </c>
      <c r="V229" s="116"/>
      <c r="W229" s="118"/>
      <c r="X229" s="14"/>
      <c r="Y229" s="14"/>
      <c r="Z229" s="77"/>
      <c r="AA229" s="16"/>
      <c r="AB229" s="16"/>
      <c r="AC229" s="16"/>
      <c r="AD229" s="78"/>
    </row>
    <row r="230" spans="1:30" x14ac:dyDescent="0.2">
      <c r="A230" s="252">
        <v>43690</v>
      </c>
      <c r="B230" s="3">
        <v>5</v>
      </c>
      <c r="C230" s="3">
        <v>1</v>
      </c>
      <c r="D230" s="4"/>
      <c r="E230" s="280">
        <v>1</v>
      </c>
      <c r="F230" s="280">
        <v>7</v>
      </c>
      <c r="G230" s="4"/>
      <c r="H230" s="229">
        <f t="shared" si="11"/>
        <v>92.799999999999983</v>
      </c>
      <c r="I230" s="364">
        <f t="shared" si="10"/>
        <v>3.4799999999999898</v>
      </c>
      <c r="J230" s="111">
        <v>7</v>
      </c>
      <c r="K230" s="111">
        <v>24</v>
      </c>
      <c r="L230" s="114" t="s">
        <v>112</v>
      </c>
      <c r="M230" s="265">
        <v>43690</v>
      </c>
      <c r="N230" s="141"/>
      <c r="O230" s="137"/>
      <c r="P230" s="3"/>
      <c r="Q230" s="4"/>
      <c r="R230" s="3"/>
      <c r="S230" s="3"/>
      <c r="T230" s="65"/>
      <c r="U230" s="69">
        <f t="shared" si="12"/>
        <v>0</v>
      </c>
      <c r="V230" s="116"/>
      <c r="W230" s="118"/>
      <c r="X230" s="14">
        <v>10</v>
      </c>
      <c r="Y230" s="14">
        <v>0</v>
      </c>
      <c r="Z230" s="77"/>
      <c r="AA230" s="16"/>
      <c r="AB230" s="16"/>
      <c r="AC230" s="16"/>
      <c r="AD230" s="78"/>
    </row>
    <row r="231" spans="1:30" x14ac:dyDescent="0.2">
      <c r="A231" s="252">
        <v>43691</v>
      </c>
      <c r="B231" s="3">
        <v>5</v>
      </c>
      <c r="C231" s="3">
        <v>1</v>
      </c>
      <c r="D231" s="4"/>
      <c r="E231" s="280">
        <v>1</v>
      </c>
      <c r="F231" s="3">
        <v>7</v>
      </c>
      <c r="G231" s="4"/>
      <c r="H231" s="229">
        <f t="shared" si="11"/>
        <v>92.799999999999983</v>
      </c>
      <c r="I231" s="364">
        <f t="shared" si="10"/>
        <v>0</v>
      </c>
      <c r="J231" s="111"/>
      <c r="K231" s="111"/>
      <c r="L231" s="114" t="s">
        <v>111</v>
      </c>
      <c r="M231" s="265">
        <v>43691</v>
      </c>
      <c r="N231" s="141"/>
      <c r="O231" s="137"/>
      <c r="P231" s="3"/>
      <c r="Q231" s="4"/>
      <c r="R231" s="3"/>
      <c r="S231" s="3"/>
      <c r="T231" s="65"/>
      <c r="U231" s="69">
        <f t="shared" si="12"/>
        <v>0</v>
      </c>
      <c r="V231" s="116"/>
      <c r="W231" s="118"/>
      <c r="X231" s="14"/>
      <c r="Y231" s="14"/>
      <c r="Z231" s="77"/>
      <c r="AA231" s="16"/>
      <c r="AB231" s="16"/>
      <c r="AC231" s="16"/>
      <c r="AD231" s="78"/>
    </row>
    <row r="232" spans="1:30" x14ac:dyDescent="0.2">
      <c r="A232" s="252">
        <v>43692</v>
      </c>
      <c r="B232" s="3">
        <v>5</v>
      </c>
      <c r="C232" s="3">
        <v>1</v>
      </c>
      <c r="D232" s="4"/>
      <c r="E232" s="280">
        <v>1</v>
      </c>
      <c r="F232" s="280">
        <v>7</v>
      </c>
      <c r="G232" s="4"/>
      <c r="H232" s="229">
        <f t="shared" si="11"/>
        <v>92.799999999999983</v>
      </c>
      <c r="I232" s="364">
        <f t="shared" si="10"/>
        <v>0</v>
      </c>
      <c r="J232" s="111"/>
      <c r="K232" s="111"/>
      <c r="L232" s="114" t="s">
        <v>111</v>
      </c>
      <c r="M232" s="265">
        <v>43692</v>
      </c>
      <c r="N232" s="141"/>
      <c r="O232" s="137"/>
      <c r="P232" s="3"/>
      <c r="Q232" s="4"/>
      <c r="R232" s="3"/>
      <c r="S232" s="3"/>
      <c r="T232" s="65"/>
      <c r="U232" s="69">
        <f t="shared" si="12"/>
        <v>0</v>
      </c>
      <c r="V232" s="116"/>
      <c r="W232" s="118"/>
      <c r="X232" s="14"/>
      <c r="Y232" s="14"/>
      <c r="Z232" s="77"/>
      <c r="AA232" s="16"/>
      <c r="AB232" s="16"/>
      <c r="AC232" s="16"/>
      <c r="AD232" s="78"/>
    </row>
    <row r="233" spans="1:30" x14ac:dyDescent="0.2">
      <c r="A233" s="252">
        <v>43693</v>
      </c>
      <c r="B233" s="3">
        <v>5</v>
      </c>
      <c r="C233" s="3">
        <v>3</v>
      </c>
      <c r="D233" s="4"/>
      <c r="E233" s="280">
        <v>1</v>
      </c>
      <c r="F233" s="3">
        <v>7</v>
      </c>
      <c r="G233" s="4"/>
      <c r="H233" s="229">
        <f t="shared" si="11"/>
        <v>95.12</v>
      </c>
      <c r="I233" s="364">
        <f t="shared" si="10"/>
        <v>2.3200000000000216</v>
      </c>
      <c r="J233" s="111">
        <v>5</v>
      </c>
      <c r="K233" s="111">
        <v>24</v>
      </c>
      <c r="L233" s="114" t="s">
        <v>112</v>
      </c>
      <c r="M233" s="265">
        <v>43693</v>
      </c>
      <c r="N233" s="141"/>
      <c r="O233" s="137"/>
      <c r="P233" s="3"/>
      <c r="Q233" s="4"/>
      <c r="R233" s="3"/>
      <c r="S233" s="3"/>
      <c r="T233" s="65"/>
      <c r="U233" s="69">
        <f t="shared" si="12"/>
        <v>0</v>
      </c>
      <c r="V233" s="116"/>
      <c r="W233" s="118"/>
      <c r="X233" s="14">
        <v>10</v>
      </c>
      <c r="Y233" s="14">
        <v>0</v>
      </c>
      <c r="Z233" s="77"/>
      <c r="AA233" s="16"/>
      <c r="AB233" s="16"/>
      <c r="AC233" s="16"/>
      <c r="AD233" s="78"/>
    </row>
    <row r="234" spans="1:30" x14ac:dyDescent="0.2">
      <c r="A234" s="252">
        <v>43694</v>
      </c>
      <c r="B234" s="3">
        <v>5</v>
      </c>
      <c r="C234" s="3">
        <v>3</v>
      </c>
      <c r="D234" s="4"/>
      <c r="E234" s="280">
        <v>1</v>
      </c>
      <c r="F234" s="280">
        <v>7</v>
      </c>
      <c r="G234" s="4"/>
      <c r="H234" s="229">
        <f t="shared" si="11"/>
        <v>95.12</v>
      </c>
      <c r="I234" s="364">
        <f t="shared" si="10"/>
        <v>0</v>
      </c>
      <c r="J234" s="111"/>
      <c r="K234" s="111"/>
      <c r="L234" s="114" t="s">
        <v>111</v>
      </c>
      <c r="M234" s="265">
        <v>43694</v>
      </c>
      <c r="N234" s="141"/>
      <c r="O234" s="137"/>
      <c r="P234" s="3"/>
      <c r="Q234" s="4"/>
      <c r="R234" s="3"/>
      <c r="S234" s="3"/>
      <c r="T234" s="65"/>
      <c r="U234" s="69">
        <f t="shared" si="12"/>
        <v>0</v>
      </c>
      <c r="V234" s="116"/>
      <c r="W234" s="118"/>
      <c r="X234" s="14"/>
      <c r="Y234" s="14"/>
      <c r="Z234" s="77"/>
      <c r="AA234" s="16"/>
      <c r="AB234" s="16"/>
      <c r="AC234" s="16"/>
      <c r="AD234" s="78"/>
    </row>
    <row r="235" spans="1:30" x14ac:dyDescent="0.2">
      <c r="A235" s="252">
        <v>43695</v>
      </c>
      <c r="B235" s="3">
        <v>5</v>
      </c>
      <c r="C235" s="3">
        <v>3</v>
      </c>
      <c r="D235" s="4"/>
      <c r="E235" s="280">
        <v>1</v>
      </c>
      <c r="F235" s="3">
        <v>7</v>
      </c>
      <c r="G235" s="4"/>
      <c r="H235" s="229">
        <f t="shared" si="11"/>
        <v>95.12</v>
      </c>
      <c r="I235" s="364">
        <f t="shared" si="10"/>
        <v>0</v>
      </c>
      <c r="J235" s="361"/>
      <c r="K235" s="111"/>
      <c r="L235" s="114" t="s">
        <v>111</v>
      </c>
      <c r="M235" s="265">
        <v>43695</v>
      </c>
      <c r="N235" s="141"/>
      <c r="O235" s="137"/>
      <c r="P235" s="3"/>
      <c r="Q235" s="4"/>
      <c r="R235" s="3"/>
      <c r="S235" s="3"/>
      <c r="T235" s="65"/>
      <c r="U235" s="69">
        <f t="shared" si="12"/>
        <v>0</v>
      </c>
      <c r="V235" s="116"/>
      <c r="W235" s="118"/>
      <c r="X235" s="14"/>
      <c r="Y235" s="14"/>
      <c r="Z235" s="77"/>
      <c r="AA235" s="16"/>
      <c r="AB235" s="16"/>
      <c r="AC235" s="16"/>
      <c r="AD235" s="78"/>
    </row>
    <row r="236" spans="1:30" x14ac:dyDescent="0.2">
      <c r="A236" s="252">
        <v>43696</v>
      </c>
      <c r="B236" s="3">
        <v>5</v>
      </c>
      <c r="C236" s="3">
        <v>3</v>
      </c>
      <c r="D236" s="4"/>
      <c r="E236" s="280">
        <v>1</v>
      </c>
      <c r="F236" s="280">
        <v>7</v>
      </c>
      <c r="G236" s="4"/>
      <c r="H236" s="229">
        <f t="shared" si="11"/>
        <v>95.12</v>
      </c>
      <c r="I236" s="364">
        <f t="shared" si="10"/>
        <v>0</v>
      </c>
      <c r="J236" s="111"/>
      <c r="K236" s="111"/>
      <c r="L236" s="114" t="s">
        <v>111</v>
      </c>
      <c r="M236" s="265">
        <v>43696</v>
      </c>
      <c r="N236" s="141"/>
      <c r="O236" s="137"/>
      <c r="P236" s="3"/>
      <c r="Q236" s="4"/>
      <c r="R236" s="3"/>
      <c r="S236" s="3"/>
      <c r="T236" s="65"/>
      <c r="U236" s="69">
        <f t="shared" si="12"/>
        <v>0</v>
      </c>
      <c r="V236" s="116"/>
      <c r="W236" s="118"/>
      <c r="X236" s="14"/>
      <c r="Y236" s="14"/>
      <c r="Z236" s="77"/>
      <c r="AA236" s="16"/>
      <c r="AB236" s="16"/>
      <c r="AC236" s="16"/>
      <c r="AD236" s="78"/>
    </row>
    <row r="237" spans="1:30" x14ac:dyDescent="0.2">
      <c r="A237" s="252">
        <v>43697</v>
      </c>
      <c r="B237" s="3">
        <v>5</v>
      </c>
      <c r="C237" s="3">
        <v>6</v>
      </c>
      <c r="D237" s="4"/>
      <c r="E237" s="280">
        <v>1</v>
      </c>
      <c r="F237" s="3">
        <v>7</v>
      </c>
      <c r="G237" s="4"/>
      <c r="H237" s="229">
        <f t="shared" si="11"/>
        <v>98.6</v>
      </c>
      <c r="I237" s="364">
        <f t="shared" ref="I237:I242" si="13">H237-H236+U236</f>
        <v>3.4799999999999898</v>
      </c>
      <c r="J237" s="111">
        <v>7</v>
      </c>
      <c r="K237" s="111">
        <v>24</v>
      </c>
      <c r="L237" s="114" t="s">
        <v>112</v>
      </c>
      <c r="M237" s="265">
        <v>43697</v>
      </c>
      <c r="N237" s="141"/>
      <c r="O237" s="137"/>
      <c r="P237" s="3"/>
      <c r="Q237" s="4"/>
      <c r="R237" s="3"/>
      <c r="S237" s="3"/>
      <c r="T237" s="65"/>
      <c r="U237" s="69">
        <f t="shared" si="12"/>
        <v>0</v>
      </c>
      <c r="V237" s="116"/>
      <c r="W237" s="118"/>
      <c r="X237" s="14">
        <v>10</v>
      </c>
      <c r="Y237" s="14">
        <v>0</v>
      </c>
      <c r="Z237" s="77"/>
      <c r="AA237" s="16"/>
      <c r="AB237" s="16"/>
      <c r="AC237" s="16"/>
      <c r="AD237" s="78"/>
    </row>
    <row r="238" spans="1:30" x14ac:dyDescent="0.2">
      <c r="A238" s="252">
        <v>43698</v>
      </c>
      <c r="B238" s="3">
        <v>5</v>
      </c>
      <c r="C238" s="3">
        <v>6</v>
      </c>
      <c r="D238" s="4"/>
      <c r="E238" s="280">
        <v>1</v>
      </c>
      <c r="F238" s="280">
        <v>7</v>
      </c>
      <c r="G238" s="4"/>
      <c r="H238" s="229">
        <f t="shared" si="11"/>
        <v>98.6</v>
      </c>
      <c r="I238" s="364">
        <f t="shared" si="13"/>
        <v>0</v>
      </c>
      <c r="J238" s="111"/>
      <c r="K238" s="111"/>
      <c r="L238" s="114" t="s">
        <v>111</v>
      </c>
      <c r="M238" s="265">
        <v>43698</v>
      </c>
      <c r="N238" s="141"/>
      <c r="O238" s="137"/>
      <c r="P238" s="3"/>
      <c r="Q238" s="4"/>
      <c r="R238" s="3"/>
      <c r="S238" s="3"/>
      <c r="T238" s="65"/>
      <c r="U238" s="69">
        <f t="shared" si="12"/>
        <v>0</v>
      </c>
      <c r="V238" s="116"/>
      <c r="W238" s="118"/>
      <c r="X238" s="14"/>
      <c r="Y238" s="14"/>
      <c r="Z238" s="77"/>
      <c r="AA238" s="16"/>
      <c r="AB238" s="16"/>
      <c r="AC238" s="16"/>
      <c r="AD238" s="78"/>
    </row>
    <row r="239" spans="1:30" x14ac:dyDescent="0.2">
      <c r="A239" s="252">
        <v>43699</v>
      </c>
      <c r="B239" s="3">
        <v>5</v>
      </c>
      <c r="C239" s="3">
        <v>6</v>
      </c>
      <c r="D239" s="4"/>
      <c r="E239" s="280">
        <v>1</v>
      </c>
      <c r="F239" s="3">
        <v>7</v>
      </c>
      <c r="G239" s="4"/>
      <c r="H239" s="229">
        <f t="shared" si="11"/>
        <v>98.6</v>
      </c>
      <c r="I239" s="364">
        <f t="shared" si="13"/>
        <v>0</v>
      </c>
      <c r="J239" s="111"/>
      <c r="K239" s="111"/>
      <c r="L239" s="114" t="s">
        <v>111</v>
      </c>
      <c r="M239" s="265">
        <v>43699</v>
      </c>
      <c r="N239" s="141"/>
      <c r="O239" s="137"/>
      <c r="P239" s="3"/>
      <c r="Q239" s="4"/>
      <c r="R239" s="3"/>
      <c r="S239" s="3"/>
      <c r="T239" s="65"/>
      <c r="U239" s="69">
        <f t="shared" si="12"/>
        <v>0</v>
      </c>
      <c r="V239" s="116"/>
      <c r="W239" s="118"/>
      <c r="X239" s="14"/>
      <c r="Y239" s="14"/>
      <c r="Z239" s="77"/>
      <c r="AA239" s="16"/>
      <c r="AB239" s="16"/>
      <c r="AC239" s="16"/>
      <c r="AD239" s="78"/>
    </row>
    <row r="240" spans="1:30" x14ac:dyDescent="0.2">
      <c r="A240" s="252">
        <v>43700</v>
      </c>
      <c r="B240" s="3">
        <v>5</v>
      </c>
      <c r="C240" s="3">
        <v>8</v>
      </c>
      <c r="D240" s="4"/>
      <c r="E240" s="280">
        <v>1</v>
      </c>
      <c r="F240" s="280">
        <v>7</v>
      </c>
      <c r="G240" s="4"/>
      <c r="H240" s="229">
        <f t="shared" si="11"/>
        <v>100.91999999999999</v>
      </c>
      <c r="I240" s="364">
        <f t="shared" si="13"/>
        <v>2.3199999999999932</v>
      </c>
      <c r="J240" s="111">
        <v>5</v>
      </c>
      <c r="K240" s="111">
        <v>24</v>
      </c>
      <c r="L240" s="114" t="s">
        <v>112</v>
      </c>
      <c r="M240" s="265">
        <v>43700</v>
      </c>
      <c r="N240" s="141"/>
      <c r="O240" s="137"/>
      <c r="P240" s="3"/>
      <c r="Q240" s="4"/>
      <c r="R240" s="3"/>
      <c r="S240" s="3"/>
      <c r="T240" s="65"/>
      <c r="U240" s="69">
        <f t="shared" si="12"/>
        <v>0</v>
      </c>
      <c r="V240" s="116"/>
      <c r="W240" s="118"/>
      <c r="X240" s="14">
        <v>10</v>
      </c>
      <c r="Y240" s="14">
        <v>0</v>
      </c>
      <c r="Z240" s="77"/>
      <c r="AA240" s="16"/>
      <c r="AB240" s="16"/>
      <c r="AC240" s="16"/>
      <c r="AD240" s="78"/>
    </row>
    <row r="241" spans="1:30" x14ac:dyDescent="0.2">
      <c r="A241" s="252">
        <v>43701</v>
      </c>
      <c r="B241" s="3">
        <v>5</v>
      </c>
      <c r="C241" s="3">
        <v>8</v>
      </c>
      <c r="D241" s="4"/>
      <c r="E241" s="280">
        <v>1</v>
      </c>
      <c r="F241" s="3">
        <v>7</v>
      </c>
      <c r="G241" s="4"/>
      <c r="H241" s="229">
        <f t="shared" si="11"/>
        <v>100.91999999999999</v>
      </c>
      <c r="I241" s="364">
        <f t="shared" si="13"/>
        <v>0</v>
      </c>
      <c r="J241" s="111"/>
      <c r="K241" s="111"/>
      <c r="L241" s="114" t="s">
        <v>111</v>
      </c>
      <c r="M241" s="265">
        <v>43701</v>
      </c>
      <c r="N241" s="141"/>
      <c r="O241" s="137"/>
      <c r="P241" s="3"/>
      <c r="Q241" s="4"/>
      <c r="R241" s="3"/>
      <c r="S241" s="3"/>
      <c r="T241" s="65"/>
      <c r="U241" s="69">
        <f t="shared" si="12"/>
        <v>0</v>
      </c>
      <c r="V241" s="116"/>
      <c r="W241" s="118"/>
      <c r="X241" s="14"/>
      <c r="Y241" s="14"/>
      <c r="Z241" s="77"/>
      <c r="AA241" s="16"/>
      <c r="AB241" s="16"/>
      <c r="AC241" s="16"/>
      <c r="AD241" s="78"/>
    </row>
    <row r="242" spans="1:30" x14ac:dyDescent="0.2">
      <c r="A242" s="252">
        <v>43702</v>
      </c>
      <c r="B242" s="3">
        <v>5</v>
      </c>
      <c r="C242" s="3">
        <v>8</v>
      </c>
      <c r="D242" s="4"/>
      <c r="E242" s="280">
        <v>1</v>
      </c>
      <c r="F242" s="280">
        <v>7</v>
      </c>
      <c r="G242" s="4"/>
      <c r="H242" s="229">
        <f t="shared" si="11"/>
        <v>100.91999999999999</v>
      </c>
      <c r="I242" s="364">
        <f t="shared" si="13"/>
        <v>0</v>
      </c>
      <c r="J242" s="111"/>
      <c r="K242" s="111"/>
      <c r="L242" s="114" t="s">
        <v>111</v>
      </c>
      <c r="M242" s="265">
        <v>43702</v>
      </c>
      <c r="N242" s="141"/>
      <c r="O242" s="137"/>
      <c r="P242" s="3"/>
      <c r="Q242" s="4"/>
      <c r="R242" s="3"/>
      <c r="S242" s="3"/>
      <c r="T242" s="65"/>
      <c r="U242" s="69">
        <f t="shared" si="12"/>
        <v>0</v>
      </c>
      <c r="V242" s="116"/>
      <c r="W242" s="118"/>
      <c r="X242" s="14"/>
      <c r="Y242" s="14"/>
      <c r="Z242" s="77"/>
      <c r="AA242" s="16"/>
      <c r="AB242" s="16"/>
      <c r="AC242" s="16"/>
      <c r="AD242" s="78"/>
    </row>
    <row r="243" spans="1:30" x14ac:dyDescent="0.2">
      <c r="A243" s="252">
        <v>43703</v>
      </c>
      <c r="B243" s="3">
        <v>5</v>
      </c>
      <c r="C243" s="3">
        <v>8</v>
      </c>
      <c r="D243" s="4"/>
      <c r="E243" s="280">
        <v>1</v>
      </c>
      <c r="F243" s="3">
        <v>7</v>
      </c>
      <c r="G243" s="4"/>
      <c r="H243" s="229">
        <f t="shared" si="11"/>
        <v>100.91999999999999</v>
      </c>
      <c r="I243" s="364">
        <f t="shared" ref="I243:I306" si="14">H243-H242+U242</f>
        <v>0</v>
      </c>
      <c r="J243" s="111"/>
      <c r="K243" s="111"/>
      <c r="L243" s="114" t="s">
        <v>111</v>
      </c>
      <c r="M243" s="265">
        <v>43703</v>
      </c>
      <c r="N243" s="141"/>
      <c r="O243" s="137"/>
      <c r="P243" s="3"/>
      <c r="Q243" s="4"/>
      <c r="R243" s="3"/>
      <c r="S243" s="3"/>
      <c r="T243" s="65"/>
      <c r="U243" s="69">
        <f t="shared" si="12"/>
        <v>0</v>
      </c>
      <c r="V243" s="116"/>
      <c r="W243" s="118"/>
      <c r="X243" s="14"/>
      <c r="Y243" s="14"/>
      <c r="Z243" s="77"/>
      <c r="AA243" s="16"/>
      <c r="AB243" s="16"/>
      <c r="AC243" s="16"/>
      <c r="AD243" s="78"/>
    </row>
    <row r="244" spans="1:30" x14ac:dyDescent="0.2">
      <c r="A244" s="252">
        <v>43704</v>
      </c>
      <c r="B244" s="3">
        <v>5</v>
      </c>
      <c r="C244" s="3">
        <v>11</v>
      </c>
      <c r="D244" s="4"/>
      <c r="E244" s="280">
        <v>1</v>
      </c>
      <c r="F244" s="280">
        <v>7</v>
      </c>
      <c r="G244" s="4"/>
      <c r="H244" s="229">
        <f t="shared" si="11"/>
        <v>104.4</v>
      </c>
      <c r="I244" s="364">
        <f t="shared" si="14"/>
        <v>3.4800000000000182</v>
      </c>
      <c r="J244" s="111">
        <v>7</v>
      </c>
      <c r="K244" s="111">
        <v>24</v>
      </c>
      <c r="L244" s="114" t="s">
        <v>112</v>
      </c>
      <c r="M244" s="265">
        <v>43704</v>
      </c>
      <c r="N244" s="141"/>
      <c r="O244" s="137"/>
      <c r="P244" s="3"/>
      <c r="Q244" s="4"/>
      <c r="R244" s="3"/>
      <c r="S244" s="3"/>
      <c r="T244" s="65"/>
      <c r="U244" s="69">
        <f t="shared" si="12"/>
        <v>0</v>
      </c>
      <c r="V244" s="116"/>
      <c r="W244" s="118"/>
      <c r="X244" s="14">
        <v>10</v>
      </c>
      <c r="Y244" s="14">
        <v>0</v>
      </c>
      <c r="Z244" s="77"/>
      <c r="AA244" s="16"/>
      <c r="AB244" s="16"/>
      <c r="AC244" s="16"/>
      <c r="AD244" s="78"/>
    </row>
    <row r="245" spans="1:30" x14ac:dyDescent="0.2">
      <c r="A245" s="252">
        <v>43705</v>
      </c>
      <c r="B245" s="3">
        <v>5</v>
      </c>
      <c r="C245" s="3">
        <v>11</v>
      </c>
      <c r="D245" s="4"/>
      <c r="E245" s="280">
        <v>1</v>
      </c>
      <c r="F245" s="3">
        <v>7</v>
      </c>
      <c r="G245" s="4"/>
      <c r="H245" s="229">
        <f t="shared" si="11"/>
        <v>104.4</v>
      </c>
      <c r="I245" s="364">
        <f t="shared" si="14"/>
        <v>0</v>
      </c>
      <c r="J245" s="111"/>
      <c r="K245" s="111"/>
      <c r="L245" s="114" t="s">
        <v>111</v>
      </c>
      <c r="M245" s="265">
        <v>43705</v>
      </c>
      <c r="N245" s="141"/>
      <c r="O245" s="137"/>
      <c r="P245" s="3"/>
      <c r="Q245" s="4"/>
      <c r="R245" s="3"/>
      <c r="S245" s="3"/>
      <c r="T245" s="65"/>
      <c r="U245" s="69">
        <f t="shared" si="12"/>
        <v>0</v>
      </c>
      <c r="V245" s="116"/>
      <c r="W245" s="118"/>
      <c r="X245" s="14"/>
      <c r="Y245" s="14"/>
      <c r="Z245" s="77"/>
      <c r="AA245" s="16"/>
      <c r="AB245" s="16"/>
      <c r="AC245" s="16"/>
      <c r="AD245" s="78"/>
    </row>
    <row r="246" spans="1:30" x14ac:dyDescent="0.2">
      <c r="A246" s="252">
        <v>43706</v>
      </c>
      <c r="B246" s="3">
        <v>5</v>
      </c>
      <c r="C246" s="3">
        <v>11</v>
      </c>
      <c r="D246" s="4"/>
      <c r="E246" s="280">
        <v>1</v>
      </c>
      <c r="F246" s="280">
        <v>7</v>
      </c>
      <c r="G246" s="4"/>
      <c r="H246" s="229">
        <f t="shared" si="11"/>
        <v>104.4</v>
      </c>
      <c r="I246" s="364">
        <f t="shared" si="14"/>
        <v>0</v>
      </c>
      <c r="J246" s="111"/>
      <c r="K246" s="111"/>
      <c r="L246" s="114" t="s">
        <v>111</v>
      </c>
      <c r="M246" s="265">
        <v>43706</v>
      </c>
      <c r="N246" s="141"/>
      <c r="O246" s="137"/>
      <c r="P246" s="3"/>
      <c r="Q246" s="4"/>
      <c r="R246" s="3"/>
      <c r="S246" s="3"/>
      <c r="T246" s="65"/>
      <c r="U246" s="69">
        <f t="shared" si="12"/>
        <v>0</v>
      </c>
      <c r="V246" s="116"/>
      <c r="W246" s="118"/>
      <c r="X246" s="14"/>
      <c r="Y246" s="14"/>
      <c r="Z246" s="77"/>
      <c r="AA246" s="16"/>
      <c r="AB246" s="16"/>
      <c r="AC246" s="16"/>
      <c r="AD246" s="78"/>
    </row>
    <row r="247" spans="1:30" x14ac:dyDescent="0.2">
      <c r="A247" s="252">
        <v>43707</v>
      </c>
      <c r="B247" s="3">
        <v>6</v>
      </c>
      <c r="C247" s="3">
        <v>1</v>
      </c>
      <c r="D247" s="4"/>
      <c r="E247" s="280">
        <v>1</v>
      </c>
      <c r="F247" s="3">
        <v>7</v>
      </c>
      <c r="G247" s="4"/>
      <c r="H247" s="229">
        <f t="shared" si="11"/>
        <v>106.72</v>
      </c>
      <c r="I247" s="364">
        <f t="shared" si="14"/>
        <v>2.3199999999999932</v>
      </c>
      <c r="J247" s="111">
        <v>5</v>
      </c>
      <c r="K247" s="111">
        <v>24</v>
      </c>
      <c r="L247" s="114" t="s">
        <v>112</v>
      </c>
      <c r="M247" s="265">
        <v>43707</v>
      </c>
      <c r="N247" s="141"/>
      <c r="O247" s="137"/>
      <c r="P247" s="3"/>
      <c r="Q247" s="4"/>
      <c r="R247" s="3"/>
      <c r="S247" s="3"/>
      <c r="T247" s="65"/>
      <c r="U247" s="69">
        <f t="shared" si="12"/>
        <v>0</v>
      </c>
      <c r="V247" s="116"/>
      <c r="W247" s="118"/>
      <c r="X247" s="14">
        <v>10</v>
      </c>
      <c r="Y247" s="14">
        <v>0</v>
      </c>
      <c r="Z247" s="77"/>
      <c r="AA247" s="16"/>
      <c r="AB247" s="16"/>
      <c r="AC247" s="16"/>
      <c r="AD247" s="78"/>
    </row>
    <row r="248" spans="1:30" x14ac:dyDescent="0.2">
      <c r="A248" s="252">
        <v>43708</v>
      </c>
      <c r="B248" s="3">
        <v>6</v>
      </c>
      <c r="C248" s="3">
        <v>1</v>
      </c>
      <c r="D248" s="4"/>
      <c r="E248" s="280">
        <v>1</v>
      </c>
      <c r="F248" s="280">
        <v>7</v>
      </c>
      <c r="G248" s="4"/>
      <c r="H248" s="229">
        <f t="shared" si="11"/>
        <v>106.72</v>
      </c>
      <c r="I248" s="364">
        <f t="shared" si="14"/>
        <v>0</v>
      </c>
      <c r="J248" s="111"/>
      <c r="K248" s="111"/>
      <c r="L248" s="114" t="s">
        <v>111</v>
      </c>
      <c r="M248" s="265">
        <v>43708</v>
      </c>
      <c r="N248" s="141"/>
      <c r="O248" s="137"/>
      <c r="P248" s="3"/>
      <c r="Q248" s="4"/>
      <c r="R248" s="3"/>
      <c r="S248" s="3"/>
      <c r="T248" s="65"/>
      <c r="U248" s="69">
        <f t="shared" si="12"/>
        <v>0</v>
      </c>
      <c r="V248" s="116"/>
      <c r="W248" s="118"/>
      <c r="X248" s="14"/>
      <c r="Y248" s="14"/>
      <c r="Z248" s="77"/>
      <c r="AA248" s="16"/>
      <c r="AB248" s="16"/>
      <c r="AC248" s="16"/>
      <c r="AD248" s="78"/>
    </row>
    <row r="249" spans="1:30" x14ac:dyDescent="0.2">
      <c r="A249" s="252">
        <v>43709</v>
      </c>
      <c r="B249" s="280">
        <v>6</v>
      </c>
      <c r="C249" s="280">
        <v>1</v>
      </c>
      <c r="D249" s="295"/>
      <c r="E249" s="280">
        <v>1</v>
      </c>
      <c r="F249" s="3">
        <v>7</v>
      </c>
      <c r="G249" s="296"/>
      <c r="H249" s="291">
        <f t="shared" si="11"/>
        <v>106.72</v>
      </c>
      <c r="I249" s="364">
        <f t="shared" si="14"/>
        <v>0</v>
      </c>
      <c r="J249" s="268"/>
      <c r="K249" s="111"/>
      <c r="L249" s="114" t="s">
        <v>111</v>
      </c>
      <c r="M249" s="265">
        <v>43709</v>
      </c>
      <c r="N249" s="297"/>
      <c r="O249" s="284"/>
      <c r="P249" s="280"/>
      <c r="Q249" s="295"/>
      <c r="R249" s="280"/>
      <c r="S249" s="280"/>
      <c r="T249" s="296"/>
      <c r="U249" s="286">
        <f t="shared" si="12"/>
        <v>0</v>
      </c>
      <c r="V249" s="287"/>
      <c r="W249" s="119"/>
      <c r="X249" s="14"/>
      <c r="Y249" s="14"/>
      <c r="Z249" s="289"/>
      <c r="AA249" s="216"/>
      <c r="AB249" s="216"/>
      <c r="AC249" s="216"/>
      <c r="AD249" s="290"/>
    </row>
    <row r="250" spans="1:30" x14ac:dyDescent="0.2">
      <c r="A250" s="252">
        <v>43710</v>
      </c>
      <c r="B250" s="91">
        <v>6</v>
      </c>
      <c r="C250" s="91">
        <v>1</v>
      </c>
      <c r="D250" s="292"/>
      <c r="E250" s="91">
        <v>1</v>
      </c>
      <c r="F250" s="91">
        <v>7</v>
      </c>
      <c r="G250" s="292"/>
      <c r="H250" s="60">
        <f t="shared" si="11"/>
        <v>106.72</v>
      </c>
      <c r="I250" s="108">
        <f t="shared" si="14"/>
        <v>0</v>
      </c>
      <c r="J250" s="245"/>
      <c r="K250" s="111"/>
      <c r="L250" s="114" t="s">
        <v>111</v>
      </c>
      <c r="M250" s="265">
        <v>43710</v>
      </c>
      <c r="N250" s="293"/>
      <c r="O250" s="274"/>
      <c r="P250" s="91"/>
      <c r="Q250" s="292"/>
      <c r="R250" s="91"/>
      <c r="S250" s="91"/>
      <c r="T250" s="294"/>
      <c r="U250" s="210">
        <f t="shared" si="12"/>
        <v>0</v>
      </c>
      <c r="V250" s="275"/>
      <c r="W250" s="276"/>
      <c r="X250" s="14"/>
      <c r="Y250" s="14"/>
      <c r="Z250" s="277"/>
      <c r="AA250" s="278"/>
      <c r="AB250" s="278"/>
      <c r="AC250" s="278"/>
      <c r="AD250" s="279"/>
    </row>
    <row r="251" spans="1:30" x14ac:dyDescent="0.2">
      <c r="A251" s="252">
        <v>43711</v>
      </c>
      <c r="B251" s="3">
        <v>6</v>
      </c>
      <c r="C251" s="3">
        <v>4</v>
      </c>
      <c r="D251" s="4"/>
      <c r="E251" s="3">
        <v>1</v>
      </c>
      <c r="F251" s="3">
        <v>7</v>
      </c>
      <c r="G251" s="4"/>
      <c r="H251" s="61">
        <f t="shared" si="11"/>
        <v>110.19999999999999</v>
      </c>
      <c r="I251" s="17">
        <f t="shared" si="14"/>
        <v>3.4799999999999898</v>
      </c>
      <c r="J251" s="111">
        <v>7</v>
      </c>
      <c r="K251" s="111">
        <v>24</v>
      </c>
      <c r="L251" s="114" t="s">
        <v>112</v>
      </c>
      <c r="M251" s="265">
        <v>43711</v>
      </c>
      <c r="N251" s="141"/>
      <c r="O251" s="137"/>
      <c r="P251" s="3"/>
      <c r="Q251" s="4"/>
      <c r="R251" s="3"/>
      <c r="S251" s="3"/>
      <c r="T251" s="65"/>
      <c r="U251" s="69">
        <f t="shared" si="12"/>
        <v>0</v>
      </c>
      <c r="V251" s="116"/>
      <c r="W251" s="118"/>
      <c r="X251" s="14">
        <v>10</v>
      </c>
      <c r="Y251" s="14">
        <v>0</v>
      </c>
      <c r="Z251" s="77"/>
      <c r="AA251" s="16"/>
      <c r="AB251" s="16"/>
      <c r="AC251" s="16"/>
      <c r="AD251" s="78"/>
    </row>
    <row r="252" spans="1:30" x14ac:dyDescent="0.2">
      <c r="A252" s="252">
        <v>43712</v>
      </c>
      <c r="B252" s="3">
        <v>6</v>
      </c>
      <c r="C252" s="3">
        <v>4</v>
      </c>
      <c r="D252" s="4"/>
      <c r="E252" s="3">
        <v>1</v>
      </c>
      <c r="F252" s="3">
        <v>7</v>
      </c>
      <c r="G252" s="4"/>
      <c r="H252" s="61">
        <f t="shared" si="11"/>
        <v>110.19999999999999</v>
      </c>
      <c r="I252" s="17">
        <f t="shared" si="14"/>
        <v>0</v>
      </c>
      <c r="J252" s="111"/>
      <c r="K252" s="111"/>
      <c r="L252" s="114" t="s">
        <v>111</v>
      </c>
      <c r="M252" s="265">
        <v>43712</v>
      </c>
      <c r="N252" s="141"/>
      <c r="O252" s="137"/>
      <c r="P252" s="3"/>
      <c r="Q252" s="4"/>
      <c r="R252" s="3"/>
      <c r="S252" s="3"/>
      <c r="T252" s="65"/>
      <c r="U252" s="69">
        <f t="shared" si="12"/>
        <v>0</v>
      </c>
      <c r="V252" s="116"/>
      <c r="W252" s="118"/>
      <c r="X252" s="14"/>
      <c r="Y252" s="14"/>
      <c r="Z252" s="77"/>
      <c r="AA252" s="16"/>
      <c r="AB252" s="16"/>
      <c r="AC252" s="16"/>
      <c r="AD252" s="78"/>
    </row>
    <row r="253" spans="1:30" x14ac:dyDescent="0.2">
      <c r="A253" s="252">
        <v>43713</v>
      </c>
      <c r="B253" s="3">
        <v>6</v>
      </c>
      <c r="C253" s="3">
        <v>4</v>
      </c>
      <c r="D253" s="4"/>
      <c r="E253" s="3">
        <v>1</v>
      </c>
      <c r="F253" s="3">
        <v>7</v>
      </c>
      <c r="G253" s="4"/>
      <c r="H253" s="61">
        <f t="shared" si="11"/>
        <v>110.19999999999999</v>
      </c>
      <c r="I253" s="17">
        <f t="shared" si="14"/>
        <v>0</v>
      </c>
      <c r="J253" s="111"/>
      <c r="K253" s="111"/>
      <c r="L253" s="114" t="s">
        <v>111</v>
      </c>
      <c r="M253" s="265">
        <v>43713</v>
      </c>
      <c r="N253" s="141"/>
      <c r="O253" s="137"/>
      <c r="P253" s="3"/>
      <c r="Q253" s="4"/>
      <c r="R253" s="3"/>
      <c r="S253" s="3"/>
      <c r="T253" s="65"/>
      <c r="U253" s="69">
        <f t="shared" si="12"/>
        <v>0</v>
      </c>
      <c r="V253" s="116"/>
      <c r="W253" s="118"/>
      <c r="X253" s="14"/>
      <c r="Y253" s="14"/>
      <c r="Z253" s="77"/>
      <c r="AA253" s="16"/>
      <c r="AB253" s="16"/>
      <c r="AC253" s="16"/>
      <c r="AD253" s="78"/>
    </row>
    <row r="254" spans="1:30" x14ac:dyDescent="0.2">
      <c r="A254" s="252">
        <v>43714</v>
      </c>
      <c r="B254" s="3">
        <v>6</v>
      </c>
      <c r="C254" s="3">
        <v>6</v>
      </c>
      <c r="D254" s="4"/>
      <c r="E254" s="3">
        <v>1</v>
      </c>
      <c r="F254" s="3">
        <v>7</v>
      </c>
      <c r="G254" s="4"/>
      <c r="H254" s="61">
        <f t="shared" si="11"/>
        <v>112.51999999999998</v>
      </c>
      <c r="I254" s="17">
        <f t="shared" si="14"/>
        <v>2.3199999999999932</v>
      </c>
      <c r="J254" s="111">
        <v>5</v>
      </c>
      <c r="K254" s="111">
        <v>24</v>
      </c>
      <c r="L254" s="114" t="s">
        <v>112</v>
      </c>
      <c r="M254" s="265">
        <v>43714</v>
      </c>
      <c r="N254" s="141"/>
      <c r="O254" s="137"/>
      <c r="P254" s="3"/>
      <c r="Q254" s="4"/>
      <c r="R254" s="3"/>
      <c r="S254" s="3"/>
      <c r="T254" s="65"/>
      <c r="U254" s="69">
        <f t="shared" si="12"/>
        <v>0</v>
      </c>
      <c r="V254" s="116"/>
      <c r="W254" s="118"/>
      <c r="X254" s="14">
        <v>10</v>
      </c>
      <c r="Y254" s="14">
        <v>0</v>
      </c>
      <c r="Z254" s="77"/>
      <c r="AA254" s="16"/>
      <c r="AB254" s="16"/>
      <c r="AC254" s="16"/>
      <c r="AD254" s="78"/>
    </row>
    <row r="255" spans="1:30" x14ac:dyDescent="0.2">
      <c r="A255" s="252">
        <v>43715</v>
      </c>
      <c r="B255" s="3">
        <v>6</v>
      </c>
      <c r="C255" s="3">
        <v>6</v>
      </c>
      <c r="D255" s="4"/>
      <c r="E255" s="3">
        <v>1</v>
      </c>
      <c r="F255" s="3">
        <v>7</v>
      </c>
      <c r="G255" s="4"/>
      <c r="H255" s="61">
        <f t="shared" si="11"/>
        <v>112.51999999999998</v>
      </c>
      <c r="I255" s="17">
        <f t="shared" si="14"/>
        <v>0</v>
      </c>
      <c r="J255" s="111"/>
      <c r="K255" s="111"/>
      <c r="L255" s="114" t="s">
        <v>111</v>
      </c>
      <c r="M255" s="265">
        <v>43715</v>
      </c>
      <c r="N255" s="141"/>
      <c r="O255" s="137"/>
      <c r="P255" s="3"/>
      <c r="Q255" s="4"/>
      <c r="R255" s="3"/>
      <c r="S255" s="3"/>
      <c r="T255" s="65"/>
      <c r="U255" s="69">
        <f t="shared" si="12"/>
        <v>0</v>
      </c>
      <c r="V255" s="116"/>
      <c r="W255" s="118"/>
      <c r="X255" s="14"/>
      <c r="Y255" s="14"/>
      <c r="Z255" s="77"/>
      <c r="AA255" s="16"/>
      <c r="AB255" s="16"/>
      <c r="AC255" s="16"/>
      <c r="AD255" s="78"/>
    </row>
    <row r="256" spans="1:30" x14ac:dyDescent="0.2">
      <c r="A256" s="252">
        <v>43716</v>
      </c>
      <c r="B256" s="3">
        <v>6</v>
      </c>
      <c r="C256" s="3">
        <v>6</v>
      </c>
      <c r="D256" s="4"/>
      <c r="E256" s="3">
        <v>1</v>
      </c>
      <c r="F256" s="3">
        <v>7</v>
      </c>
      <c r="G256" s="4"/>
      <c r="H256" s="61">
        <f t="shared" si="11"/>
        <v>112.51999999999998</v>
      </c>
      <c r="I256" s="17">
        <f t="shared" si="14"/>
        <v>0</v>
      </c>
      <c r="J256" s="111"/>
      <c r="K256" s="111"/>
      <c r="L256" s="114" t="s">
        <v>111</v>
      </c>
      <c r="M256" s="265">
        <v>43716</v>
      </c>
      <c r="N256" s="141"/>
      <c r="O256" s="137"/>
      <c r="P256" s="3"/>
      <c r="Q256" s="4"/>
      <c r="R256" s="3"/>
      <c r="S256" s="3"/>
      <c r="T256" s="65"/>
      <c r="U256" s="69">
        <f t="shared" si="12"/>
        <v>0</v>
      </c>
      <c r="V256" s="116"/>
      <c r="W256" s="118"/>
      <c r="X256" s="14"/>
      <c r="Y256" s="14"/>
      <c r="Z256" s="77"/>
      <c r="AA256" s="16"/>
      <c r="AB256" s="16"/>
      <c r="AC256" s="16"/>
      <c r="AD256" s="78"/>
    </row>
    <row r="257" spans="1:30" x14ac:dyDescent="0.2">
      <c r="A257" s="252">
        <v>43717</v>
      </c>
      <c r="B257" s="3">
        <v>6</v>
      </c>
      <c r="C257" s="3">
        <v>6</v>
      </c>
      <c r="D257" s="4"/>
      <c r="E257" s="3">
        <v>1</v>
      </c>
      <c r="F257" s="3">
        <v>7</v>
      </c>
      <c r="G257" s="4"/>
      <c r="H257" s="61">
        <f t="shared" si="11"/>
        <v>112.51999999999998</v>
      </c>
      <c r="I257" s="17">
        <f t="shared" si="14"/>
        <v>0</v>
      </c>
      <c r="J257" s="111"/>
      <c r="K257" s="111"/>
      <c r="L257" s="114" t="s">
        <v>111</v>
      </c>
      <c r="M257" s="265">
        <v>43717</v>
      </c>
      <c r="N257" s="141"/>
      <c r="O257" s="137"/>
      <c r="P257" s="3"/>
      <c r="Q257" s="4"/>
      <c r="R257" s="3"/>
      <c r="S257" s="3"/>
      <c r="T257" s="65"/>
      <c r="U257" s="69">
        <f t="shared" si="12"/>
        <v>0</v>
      </c>
      <c r="V257" s="116"/>
      <c r="W257" s="118"/>
      <c r="X257" s="14"/>
      <c r="Y257" s="14"/>
      <c r="Z257" s="77"/>
      <c r="AA257" s="16"/>
      <c r="AB257" s="16"/>
      <c r="AC257" s="16"/>
      <c r="AD257" s="78"/>
    </row>
    <row r="258" spans="1:30" x14ac:dyDescent="0.2">
      <c r="A258" s="252">
        <v>43718</v>
      </c>
      <c r="B258" s="3">
        <v>6</v>
      </c>
      <c r="C258" s="3">
        <v>9</v>
      </c>
      <c r="D258" s="4"/>
      <c r="E258" s="3">
        <v>1</v>
      </c>
      <c r="F258" s="3">
        <v>7</v>
      </c>
      <c r="G258" s="4"/>
      <c r="H258" s="61">
        <f t="shared" si="11"/>
        <v>116</v>
      </c>
      <c r="I258" s="17">
        <f t="shared" si="14"/>
        <v>3.4800000000000182</v>
      </c>
      <c r="J258" s="111">
        <v>7</v>
      </c>
      <c r="K258" s="111">
        <v>24</v>
      </c>
      <c r="L258" s="114" t="s">
        <v>112</v>
      </c>
      <c r="M258" s="265">
        <v>43718</v>
      </c>
      <c r="N258" s="141"/>
      <c r="O258" s="137"/>
      <c r="P258" s="3"/>
      <c r="Q258" s="4"/>
      <c r="R258" s="3"/>
      <c r="S258" s="3"/>
      <c r="T258" s="65"/>
      <c r="U258" s="69">
        <f t="shared" si="12"/>
        <v>0</v>
      </c>
      <c r="V258" s="116"/>
      <c r="W258" s="118"/>
      <c r="X258" s="14">
        <v>10</v>
      </c>
      <c r="Y258" s="14">
        <v>0</v>
      </c>
      <c r="Z258" s="77"/>
      <c r="AA258" s="16"/>
      <c r="AB258" s="16"/>
      <c r="AC258" s="16"/>
      <c r="AD258" s="78"/>
    </row>
    <row r="259" spans="1:30" x14ac:dyDescent="0.2">
      <c r="A259" s="252">
        <v>43719</v>
      </c>
      <c r="B259" s="3">
        <v>6</v>
      </c>
      <c r="C259" s="3">
        <v>9</v>
      </c>
      <c r="D259" s="4"/>
      <c r="E259" s="3">
        <v>1</v>
      </c>
      <c r="F259" s="3">
        <v>7</v>
      </c>
      <c r="G259" s="4"/>
      <c r="H259" s="61">
        <f t="shared" si="11"/>
        <v>116</v>
      </c>
      <c r="I259" s="17">
        <f t="shared" si="14"/>
        <v>0</v>
      </c>
      <c r="J259" s="111"/>
      <c r="K259" s="111"/>
      <c r="L259" s="114" t="s">
        <v>111</v>
      </c>
      <c r="M259" s="265">
        <v>43719</v>
      </c>
      <c r="N259" s="141"/>
      <c r="O259" s="137"/>
      <c r="P259" s="3"/>
      <c r="Q259" s="4"/>
      <c r="R259" s="3"/>
      <c r="S259" s="3"/>
      <c r="T259" s="65"/>
      <c r="U259" s="69">
        <f t="shared" si="12"/>
        <v>0</v>
      </c>
      <c r="V259" s="116"/>
      <c r="W259" s="118"/>
      <c r="X259" s="14"/>
      <c r="Y259" s="14"/>
      <c r="Z259" s="77"/>
      <c r="AA259" s="16"/>
      <c r="AB259" s="16"/>
      <c r="AC259" s="16"/>
      <c r="AD259" s="78"/>
    </row>
    <row r="260" spans="1:30" x14ac:dyDescent="0.2">
      <c r="A260" s="252">
        <v>43720</v>
      </c>
      <c r="B260" s="3">
        <v>6</v>
      </c>
      <c r="C260" s="3">
        <v>9</v>
      </c>
      <c r="D260" s="4"/>
      <c r="E260" s="3">
        <v>1</v>
      </c>
      <c r="F260" s="3">
        <v>7</v>
      </c>
      <c r="G260" s="4"/>
      <c r="H260" s="61">
        <f t="shared" si="11"/>
        <v>116</v>
      </c>
      <c r="I260" s="17">
        <f t="shared" si="14"/>
        <v>0</v>
      </c>
      <c r="J260" s="111"/>
      <c r="K260" s="111"/>
      <c r="L260" s="114" t="s">
        <v>111</v>
      </c>
      <c r="M260" s="265">
        <v>43720</v>
      </c>
      <c r="N260" s="141"/>
      <c r="O260" s="137"/>
      <c r="P260" s="3"/>
      <c r="Q260" s="4"/>
      <c r="R260" s="3"/>
      <c r="S260" s="3"/>
      <c r="T260" s="65"/>
      <c r="U260" s="69">
        <f t="shared" si="12"/>
        <v>0</v>
      </c>
      <c r="V260" s="116"/>
      <c r="W260" s="118"/>
      <c r="X260" s="14"/>
      <c r="Y260" s="14"/>
      <c r="Z260" s="77"/>
      <c r="AA260" s="16"/>
      <c r="AB260" s="16"/>
      <c r="AC260" s="16"/>
      <c r="AD260" s="78"/>
    </row>
    <row r="261" spans="1:30" x14ac:dyDescent="0.2">
      <c r="A261" s="252">
        <v>43721</v>
      </c>
      <c r="B261" s="3">
        <v>6</v>
      </c>
      <c r="C261" s="3">
        <v>11</v>
      </c>
      <c r="D261" s="4"/>
      <c r="E261" s="3">
        <v>1</v>
      </c>
      <c r="F261" s="3">
        <v>7</v>
      </c>
      <c r="G261" s="4"/>
      <c r="H261" s="61">
        <f t="shared" si="11"/>
        <v>118.32</v>
      </c>
      <c r="I261" s="17">
        <f t="shared" si="14"/>
        <v>2.3199999999999932</v>
      </c>
      <c r="J261" s="111">
        <v>5</v>
      </c>
      <c r="K261" s="111">
        <v>24</v>
      </c>
      <c r="L261" s="114" t="s">
        <v>112</v>
      </c>
      <c r="M261" s="265">
        <v>43721</v>
      </c>
      <c r="N261" s="141"/>
      <c r="O261" s="137"/>
      <c r="P261" s="3"/>
      <c r="Q261" s="4"/>
      <c r="R261" s="3"/>
      <c r="S261" s="3"/>
      <c r="T261" s="65"/>
      <c r="U261" s="69">
        <f t="shared" si="12"/>
        <v>0</v>
      </c>
      <c r="V261" s="116"/>
      <c r="W261" s="118"/>
      <c r="X261" s="14">
        <v>10</v>
      </c>
      <c r="Y261" s="14">
        <v>0</v>
      </c>
      <c r="Z261" s="77"/>
      <c r="AA261" s="16"/>
      <c r="AB261" s="16"/>
      <c r="AC261" s="16"/>
      <c r="AD261" s="78"/>
    </row>
    <row r="262" spans="1:30" x14ac:dyDescent="0.2">
      <c r="A262" s="252">
        <v>43722</v>
      </c>
      <c r="B262" s="3">
        <v>6</v>
      </c>
      <c r="C262" s="3">
        <v>11</v>
      </c>
      <c r="D262" s="4"/>
      <c r="E262" s="3">
        <v>1</v>
      </c>
      <c r="F262" s="3">
        <v>7</v>
      </c>
      <c r="G262" s="4"/>
      <c r="H262" s="61">
        <f t="shared" si="11"/>
        <v>118.32</v>
      </c>
      <c r="I262" s="17">
        <f t="shared" si="14"/>
        <v>0</v>
      </c>
      <c r="J262" s="111"/>
      <c r="K262" s="111"/>
      <c r="L262" s="114" t="s">
        <v>111</v>
      </c>
      <c r="M262" s="265">
        <v>43722</v>
      </c>
      <c r="N262" s="141"/>
      <c r="O262" s="137"/>
      <c r="P262" s="3"/>
      <c r="Q262" s="4"/>
      <c r="R262" s="3"/>
      <c r="S262" s="3"/>
      <c r="T262" s="65"/>
      <c r="U262" s="69">
        <f t="shared" si="12"/>
        <v>0</v>
      </c>
      <c r="V262" s="116"/>
      <c r="W262" s="118"/>
      <c r="X262" s="14"/>
      <c r="Y262" s="14"/>
      <c r="Z262" s="77"/>
      <c r="AA262" s="16"/>
      <c r="AB262" s="16"/>
      <c r="AC262" s="16"/>
      <c r="AD262" s="78"/>
    </row>
    <row r="263" spans="1:30" x14ac:dyDescent="0.2">
      <c r="A263" s="252">
        <v>43723</v>
      </c>
      <c r="B263" s="3">
        <v>6</v>
      </c>
      <c r="C263" s="3">
        <v>11</v>
      </c>
      <c r="D263" s="4"/>
      <c r="E263" s="3">
        <v>1</v>
      </c>
      <c r="F263" s="3">
        <v>7</v>
      </c>
      <c r="G263" s="4"/>
      <c r="H263" s="61">
        <f t="shared" si="11"/>
        <v>118.32</v>
      </c>
      <c r="I263" s="17">
        <f t="shared" si="14"/>
        <v>0</v>
      </c>
      <c r="J263" s="111"/>
      <c r="K263" s="111"/>
      <c r="L263" s="114" t="s">
        <v>111</v>
      </c>
      <c r="M263" s="265">
        <v>43723</v>
      </c>
      <c r="N263" s="141"/>
      <c r="O263" s="137"/>
      <c r="P263" s="3"/>
      <c r="Q263" s="4"/>
      <c r="R263" s="3"/>
      <c r="S263" s="3"/>
      <c r="T263" s="65"/>
      <c r="U263" s="69">
        <f t="shared" si="12"/>
        <v>0</v>
      </c>
      <c r="V263" s="116"/>
      <c r="W263" s="118"/>
      <c r="X263" s="14"/>
      <c r="Y263" s="14"/>
      <c r="Z263" s="77"/>
      <c r="AA263" s="16"/>
      <c r="AB263" s="16"/>
      <c r="AC263" s="16"/>
      <c r="AD263" s="78"/>
    </row>
    <row r="264" spans="1:30" x14ac:dyDescent="0.2">
      <c r="A264" s="252">
        <v>43724</v>
      </c>
      <c r="B264" s="3">
        <v>6</v>
      </c>
      <c r="C264" s="3">
        <v>11</v>
      </c>
      <c r="D264" s="4"/>
      <c r="E264" s="3">
        <v>1</v>
      </c>
      <c r="F264" s="3">
        <v>7</v>
      </c>
      <c r="G264" s="4"/>
      <c r="H264" s="61">
        <f t="shared" si="11"/>
        <v>118.32</v>
      </c>
      <c r="I264" s="17">
        <f t="shared" si="14"/>
        <v>0</v>
      </c>
      <c r="J264" s="111"/>
      <c r="K264" s="111"/>
      <c r="L264" s="114" t="s">
        <v>111</v>
      </c>
      <c r="M264" s="265">
        <v>43724</v>
      </c>
      <c r="N264" s="141"/>
      <c r="O264" s="137"/>
      <c r="P264" s="3"/>
      <c r="Q264" s="4"/>
      <c r="R264" s="3"/>
      <c r="S264" s="3"/>
      <c r="T264" s="65"/>
      <c r="U264" s="69">
        <f t="shared" si="12"/>
        <v>0</v>
      </c>
      <c r="V264" s="116"/>
      <c r="W264" s="118"/>
      <c r="X264" s="14"/>
      <c r="Y264" s="14"/>
      <c r="Z264" s="77"/>
      <c r="AA264" s="16"/>
      <c r="AB264" s="16"/>
      <c r="AC264" s="16"/>
      <c r="AD264" s="78"/>
    </row>
    <row r="265" spans="1:30" x14ac:dyDescent="0.2">
      <c r="A265" s="252">
        <v>43725</v>
      </c>
      <c r="B265" s="3">
        <v>6</v>
      </c>
      <c r="C265" s="3">
        <v>11</v>
      </c>
      <c r="D265" s="4"/>
      <c r="E265" s="3">
        <v>1</v>
      </c>
      <c r="F265" s="3">
        <v>10</v>
      </c>
      <c r="G265" s="4"/>
      <c r="H265" s="61">
        <f t="shared" si="11"/>
        <v>121.79999999999998</v>
      </c>
      <c r="I265" s="17">
        <f t="shared" si="14"/>
        <v>3.4799999999999898</v>
      </c>
      <c r="J265" s="111">
        <v>7</v>
      </c>
      <c r="K265" s="111">
        <v>24</v>
      </c>
      <c r="L265" s="114" t="s">
        <v>112</v>
      </c>
      <c r="M265" s="265">
        <v>43725</v>
      </c>
      <c r="N265" s="141"/>
      <c r="O265" s="137"/>
      <c r="P265" s="3"/>
      <c r="Q265" s="4"/>
      <c r="R265" s="3"/>
      <c r="S265" s="3"/>
      <c r="T265" s="65"/>
      <c r="U265" s="69">
        <f t="shared" si="12"/>
        <v>0</v>
      </c>
      <c r="V265" s="116"/>
      <c r="W265" s="118"/>
      <c r="X265" s="14">
        <v>10</v>
      </c>
      <c r="Y265" s="14">
        <v>0</v>
      </c>
      <c r="Z265" s="77"/>
      <c r="AA265" s="16"/>
      <c r="AB265" s="16"/>
      <c r="AC265" s="16"/>
      <c r="AD265" s="78"/>
    </row>
    <row r="266" spans="1:30" x14ac:dyDescent="0.2">
      <c r="A266" s="252">
        <v>43726</v>
      </c>
      <c r="B266" s="3">
        <v>6</v>
      </c>
      <c r="C266" s="3">
        <v>11</v>
      </c>
      <c r="D266" s="4"/>
      <c r="E266" s="3">
        <v>1</v>
      </c>
      <c r="F266" s="3">
        <v>10</v>
      </c>
      <c r="G266" s="4"/>
      <c r="H266" s="61">
        <f t="shared" ref="H266:H329" si="15">((B266*12)+C266+D266)*1.16+((E266*12)+F266+G266)*1.16</f>
        <v>121.79999999999998</v>
      </c>
      <c r="I266" s="17">
        <f t="shared" si="14"/>
        <v>0</v>
      </c>
      <c r="J266" s="111"/>
      <c r="K266" s="111"/>
      <c r="L266" s="114" t="s">
        <v>111</v>
      </c>
      <c r="M266" s="265">
        <v>43726</v>
      </c>
      <c r="N266" s="141"/>
      <c r="O266" s="137"/>
      <c r="P266" s="3"/>
      <c r="Q266" s="4"/>
      <c r="R266" s="3"/>
      <c r="S266" s="3"/>
      <c r="T266" s="65"/>
      <c r="U266" s="69">
        <f t="shared" ref="U266:U329" si="16">((O266*12)+P266+Q266)*1.16-((R266*12)+S266+T266)*1.16</f>
        <v>0</v>
      </c>
      <c r="V266" s="116"/>
      <c r="W266" s="118"/>
      <c r="X266" s="14"/>
      <c r="Y266" s="14"/>
      <c r="Z266" s="77"/>
      <c r="AA266" s="16"/>
      <c r="AB266" s="16"/>
      <c r="AC266" s="16"/>
      <c r="AD266" s="78"/>
    </row>
    <row r="267" spans="1:30" x14ac:dyDescent="0.2">
      <c r="A267" s="252">
        <v>43727</v>
      </c>
      <c r="B267" s="3">
        <v>6</v>
      </c>
      <c r="C267" s="3">
        <v>11</v>
      </c>
      <c r="D267" s="4"/>
      <c r="E267" s="3">
        <v>1</v>
      </c>
      <c r="F267" s="3">
        <v>10</v>
      </c>
      <c r="G267" s="4"/>
      <c r="H267" s="61">
        <f t="shared" si="15"/>
        <v>121.79999999999998</v>
      </c>
      <c r="I267" s="17">
        <f t="shared" si="14"/>
        <v>0</v>
      </c>
      <c r="J267" s="111"/>
      <c r="K267" s="111"/>
      <c r="L267" s="114" t="s">
        <v>111</v>
      </c>
      <c r="M267" s="265">
        <v>43727</v>
      </c>
      <c r="N267" s="141"/>
      <c r="O267" s="137"/>
      <c r="P267" s="3"/>
      <c r="Q267" s="4"/>
      <c r="R267" s="3"/>
      <c r="S267" s="3"/>
      <c r="T267" s="65"/>
      <c r="U267" s="69">
        <f t="shared" si="16"/>
        <v>0</v>
      </c>
      <c r="V267" s="116"/>
      <c r="W267" s="118"/>
      <c r="X267" s="14"/>
      <c r="Y267" s="14"/>
      <c r="Z267" s="77"/>
      <c r="AA267" s="16"/>
      <c r="AB267" s="16"/>
      <c r="AC267" s="16"/>
      <c r="AD267" s="78"/>
    </row>
    <row r="268" spans="1:30" x14ac:dyDescent="0.2">
      <c r="A268" s="252">
        <v>43728</v>
      </c>
      <c r="B268" s="3">
        <v>6</v>
      </c>
      <c r="C268" s="3">
        <v>6</v>
      </c>
      <c r="D268" s="4"/>
      <c r="E268" s="3">
        <v>2</v>
      </c>
      <c r="F268" s="3">
        <v>5</v>
      </c>
      <c r="G268" s="4"/>
      <c r="H268" s="61">
        <f t="shared" si="15"/>
        <v>124.11999999999999</v>
      </c>
      <c r="I268" s="17">
        <f t="shared" si="14"/>
        <v>2.3200000000000074</v>
      </c>
      <c r="J268" s="111">
        <v>5</v>
      </c>
      <c r="K268" s="111">
        <v>24</v>
      </c>
      <c r="L268" s="114" t="s">
        <v>112</v>
      </c>
      <c r="M268" s="265">
        <v>43728</v>
      </c>
      <c r="N268" s="141"/>
      <c r="O268" s="137"/>
      <c r="P268" s="3"/>
      <c r="Q268" s="4"/>
      <c r="R268" s="3"/>
      <c r="S268" s="3"/>
      <c r="T268" s="65"/>
      <c r="U268" s="69">
        <f t="shared" si="16"/>
        <v>0</v>
      </c>
      <c r="V268" s="116"/>
      <c r="W268" s="118"/>
      <c r="X268" s="14">
        <v>10</v>
      </c>
      <c r="Y268" s="14">
        <v>0</v>
      </c>
      <c r="Z268" s="77"/>
      <c r="AA268" s="16"/>
      <c r="AB268" s="16"/>
      <c r="AC268" s="16"/>
      <c r="AD268" s="78"/>
    </row>
    <row r="269" spans="1:30" x14ac:dyDescent="0.2">
      <c r="A269" s="252">
        <v>43729</v>
      </c>
      <c r="B269" s="3">
        <v>6</v>
      </c>
      <c r="C269" s="3">
        <v>6</v>
      </c>
      <c r="D269" s="4"/>
      <c r="E269" s="3">
        <v>2</v>
      </c>
      <c r="F269" s="3">
        <v>5</v>
      </c>
      <c r="G269" s="4"/>
      <c r="H269" s="61">
        <f t="shared" si="15"/>
        <v>124.11999999999999</v>
      </c>
      <c r="I269" s="17">
        <f t="shared" si="14"/>
        <v>0</v>
      </c>
      <c r="J269" s="111"/>
      <c r="K269" s="111"/>
      <c r="L269" s="114" t="s">
        <v>111</v>
      </c>
      <c r="M269" s="265">
        <v>43729</v>
      </c>
      <c r="N269" s="141"/>
      <c r="O269" s="137"/>
      <c r="P269" s="3"/>
      <c r="Q269" s="4"/>
      <c r="R269" s="3"/>
      <c r="S269" s="3"/>
      <c r="T269" s="65"/>
      <c r="U269" s="69">
        <f t="shared" si="16"/>
        <v>0</v>
      </c>
      <c r="V269" s="116"/>
      <c r="W269" s="118"/>
      <c r="X269" s="14"/>
      <c r="Y269" s="14"/>
      <c r="Z269" s="77"/>
      <c r="AA269" s="16"/>
      <c r="AB269" s="16"/>
      <c r="AC269" s="16"/>
      <c r="AD269" s="78"/>
    </row>
    <row r="270" spans="1:30" x14ac:dyDescent="0.2">
      <c r="A270" s="252">
        <v>43730</v>
      </c>
      <c r="B270" s="3">
        <v>6</v>
      </c>
      <c r="C270" s="3">
        <v>6</v>
      </c>
      <c r="D270" s="4"/>
      <c r="E270" s="3">
        <v>2</v>
      </c>
      <c r="F270" s="3">
        <v>5</v>
      </c>
      <c r="G270" s="4"/>
      <c r="H270" s="61">
        <f t="shared" si="15"/>
        <v>124.11999999999999</v>
      </c>
      <c r="I270" s="17">
        <f t="shared" si="14"/>
        <v>0</v>
      </c>
      <c r="J270" s="111"/>
      <c r="K270" s="111"/>
      <c r="L270" s="114" t="s">
        <v>111</v>
      </c>
      <c r="M270" s="265">
        <v>43730</v>
      </c>
      <c r="N270" s="141"/>
      <c r="O270" s="137"/>
      <c r="P270" s="3"/>
      <c r="Q270" s="4"/>
      <c r="R270" s="3"/>
      <c r="S270" s="3"/>
      <c r="T270" s="65"/>
      <c r="U270" s="69">
        <f t="shared" si="16"/>
        <v>0</v>
      </c>
      <c r="V270" s="116"/>
      <c r="W270" s="118"/>
      <c r="X270" s="14"/>
      <c r="Y270" s="14"/>
      <c r="Z270" s="77"/>
      <c r="AA270" s="16"/>
      <c r="AB270" s="16"/>
      <c r="AC270" s="16"/>
      <c r="AD270" s="78"/>
    </row>
    <row r="271" spans="1:30" x14ac:dyDescent="0.2">
      <c r="A271" s="252">
        <v>43731</v>
      </c>
      <c r="B271" s="3">
        <v>6</v>
      </c>
      <c r="C271" s="3">
        <v>6</v>
      </c>
      <c r="D271" s="4"/>
      <c r="E271" s="3">
        <v>2</v>
      </c>
      <c r="F271" s="3">
        <v>5</v>
      </c>
      <c r="G271" s="4"/>
      <c r="H271" s="61">
        <f t="shared" si="15"/>
        <v>124.11999999999999</v>
      </c>
      <c r="I271" s="17">
        <f t="shared" si="14"/>
        <v>0</v>
      </c>
      <c r="J271" s="111"/>
      <c r="K271" s="111"/>
      <c r="L271" s="114" t="s">
        <v>111</v>
      </c>
      <c r="M271" s="265">
        <v>43731</v>
      </c>
      <c r="N271" s="141"/>
      <c r="O271" s="137"/>
      <c r="P271" s="3"/>
      <c r="Q271" s="4"/>
      <c r="R271" s="3"/>
      <c r="S271" s="3"/>
      <c r="T271" s="65"/>
      <c r="U271" s="69">
        <f t="shared" si="16"/>
        <v>0</v>
      </c>
      <c r="V271" s="116"/>
      <c r="W271" s="118"/>
      <c r="X271" s="14"/>
      <c r="Y271" s="14"/>
      <c r="Z271" s="77"/>
      <c r="AA271" s="16"/>
      <c r="AB271" s="16"/>
      <c r="AC271" s="16"/>
      <c r="AD271" s="78"/>
    </row>
    <row r="272" spans="1:30" x14ac:dyDescent="0.2">
      <c r="A272" s="252">
        <v>43732</v>
      </c>
      <c r="B272" s="3">
        <v>6</v>
      </c>
      <c r="C272" s="3">
        <v>1</v>
      </c>
      <c r="D272" s="4"/>
      <c r="E272" s="3">
        <v>3</v>
      </c>
      <c r="F272" s="3">
        <v>1</v>
      </c>
      <c r="G272" s="4"/>
      <c r="H272" s="61">
        <f t="shared" si="15"/>
        <v>127.6</v>
      </c>
      <c r="I272" s="17">
        <f t="shared" si="14"/>
        <v>3.480000000000004</v>
      </c>
      <c r="J272" s="111">
        <v>7</v>
      </c>
      <c r="K272" s="111">
        <v>24</v>
      </c>
      <c r="L272" s="114" t="s">
        <v>112</v>
      </c>
      <c r="M272" s="265">
        <v>43732</v>
      </c>
      <c r="N272" s="141"/>
      <c r="O272" s="137"/>
      <c r="P272" s="3"/>
      <c r="Q272" s="4"/>
      <c r="R272" s="3"/>
      <c r="S272" s="3"/>
      <c r="T272" s="65"/>
      <c r="U272" s="69">
        <f t="shared" si="16"/>
        <v>0</v>
      </c>
      <c r="V272" s="116"/>
      <c r="W272" s="118"/>
      <c r="X272" s="14">
        <v>10</v>
      </c>
      <c r="Y272" s="14">
        <v>0</v>
      </c>
      <c r="Z272" s="77"/>
      <c r="AA272" s="16"/>
      <c r="AB272" s="16"/>
      <c r="AC272" s="16"/>
      <c r="AD272" s="78"/>
    </row>
    <row r="273" spans="1:30" x14ac:dyDescent="0.2">
      <c r="A273" s="252">
        <v>43733</v>
      </c>
      <c r="B273" s="3">
        <v>6</v>
      </c>
      <c r="C273" s="3">
        <v>1</v>
      </c>
      <c r="D273" s="4"/>
      <c r="E273" s="3">
        <v>3</v>
      </c>
      <c r="F273" s="3">
        <v>1</v>
      </c>
      <c r="G273" s="4"/>
      <c r="H273" s="61">
        <f t="shared" si="15"/>
        <v>127.6</v>
      </c>
      <c r="I273" s="17">
        <f t="shared" si="14"/>
        <v>0</v>
      </c>
      <c r="J273" s="111"/>
      <c r="K273" s="111"/>
      <c r="L273" s="114" t="s">
        <v>111</v>
      </c>
      <c r="M273" s="265">
        <v>43733</v>
      </c>
      <c r="N273" s="141"/>
      <c r="O273" s="137"/>
      <c r="P273" s="3"/>
      <c r="Q273" s="4"/>
      <c r="R273" s="3"/>
      <c r="S273" s="3"/>
      <c r="T273" s="65"/>
      <c r="U273" s="69">
        <f t="shared" si="16"/>
        <v>0</v>
      </c>
      <c r="V273" s="116"/>
      <c r="W273" s="118"/>
      <c r="X273" s="14"/>
      <c r="Y273" s="14"/>
      <c r="Z273" s="77"/>
      <c r="AA273" s="16"/>
      <c r="AB273" s="16"/>
      <c r="AC273" s="16"/>
      <c r="AD273" s="78"/>
    </row>
    <row r="274" spans="1:30" x14ac:dyDescent="0.2">
      <c r="A274" s="252">
        <v>43734</v>
      </c>
      <c r="B274" s="3">
        <v>6</v>
      </c>
      <c r="C274" s="3">
        <v>1</v>
      </c>
      <c r="D274" s="4"/>
      <c r="E274" s="3">
        <v>3</v>
      </c>
      <c r="F274" s="3">
        <v>1</v>
      </c>
      <c r="G274" s="4"/>
      <c r="H274" s="61">
        <f t="shared" si="15"/>
        <v>127.6</v>
      </c>
      <c r="I274" s="17">
        <f t="shared" si="14"/>
        <v>0</v>
      </c>
      <c r="J274" s="111"/>
      <c r="K274" s="111"/>
      <c r="L274" s="114" t="s">
        <v>111</v>
      </c>
      <c r="M274" s="265">
        <v>43734</v>
      </c>
      <c r="N274" s="141"/>
      <c r="O274" s="137"/>
      <c r="P274" s="3"/>
      <c r="Q274" s="4"/>
      <c r="R274" s="3"/>
      <c r="S274" s="3"/>
      <c r="T274" s="65"/>
      <c r="U274" s="69">
        <f t="shared" si="16"/>
        <v>0</v>
      </c>
      <c r="V274" s="116"/>
      <c r="W274" s="118"/>
      <c r="X274" s="14"/>
      <c r="Y274" s="14"/>
      <c r="Z274" s="77"/>
      <c r="AA274" s="16"/>
      <c r="AB274" s="16"/>
      <c r="AC274" s="16"/>
      <c r="AD274" s="78"/>
    </row>
    <row r="275" spans="1:30" x14ac:dyDescent="0.2">
      <c r="A275" s="252">
        <v>43735</v>
      </c>
      <c r="B275" s="3">
        <v>5</v>
      </c>
      <c r="C275" s="3">
        <v>8</v>
      </c>
      <c r="D275" s="4"/>
      <c r="E275" s="3">
        <v>3</v>
      </c>
      <c r="F275" s="3">
        <v>8</v>
      </c>
      <c r="G275" s="4"/>
      <c r="H275" s="61">
        <f t="shared" si="15"/>
        <v>129.91999999999999</v>
      </c>
      <c r="I275" s="17">
        <f t="shared" si="14"/>
        <v>2.3199999999999932</v>
      </c>
      <c r="J275" s="111">
        <v>5</v>
      </c>
      <c r="K275" s="111">
        <v>24</v>
      </c>
      <c r="L275" s="114" t="s">
        <v>112</v>
      </c>
      <c r="M275" s="265">
        <v>43735</v>
      </c>
      <c r="N275" s="141"/>
      <c r="O275" s="137"/>
      <c r="P275" s="3"/>
      <c r="Q275" s="4"/>
      <c r="R275" s="3"/>
      <c r="S275" s="3"/>
      <c r="T275" s="65"/>
      <c r="U275" s="69">
        <f t="shared" si="16"/>
        <v>0</v>
      </c>
      <c r="V275" s="116"/>
      <c r="W275" s="118"/>
      <c r="X275" s="14">
        <v>10</v>
      </c>
      <c r="Y275" s="14">
        <v>0</v>
      </c>
      <c r="Z275" s="77"/>
      <c r="AA275" s="16"/>
      <c r="AB275" s="16"/>
      <c r="AC275" s="16"/>
      <c r="AD275" s="78"/>
    </row>
    <row r="276" spans="1:30" x14ac:dyDescent="0.2">
      <c r="A276" s="252">
        <v>43736</v>
      </c>
      <c r="B276" s="3">
        <v>5</v>
      </c>
      <c r="C276" s="3">
        <v>8</v>
      </c>
      <c r="D276" s="4"/>
      <c r="E276" s="3">
        <v>3</v>
      </c>
      <c r="F276" s="3">
        <v>8</v>
      </c>
      <c r="G276" s="4"/>
      <c r="H276" s="61">
        <f t="shared" si="15"/>
        <v>129.91999999999999</v>
      </c>
      <c r="I276" s="17">
        <f t="shared" si="14"/>
        <v>0</v>
      </c>
      <c r="J276" s="111"/>
      <c r="K276" s="111"/>
      <c r="L276" s="114" t="s">
        <v>111</v>
      </c>
      <c r="M276" s="265">
        <v>43736</v>
      </c>
      <c r="N276" s="141"/>
      <c r="O276" s="137"/>
      <c r="P276" s="3"/>
      <c r="Q276" s="4"/>
      <c r="R276" s="3"/>
      <c r="S276" s="3"/>
      <c r="T276" s="65"/>
      <c r="U276" s="69">
        <f t="shared" si="16"/>
        <v>0</v>
      </c>
      <c r="V276" s="116"/>
      <c r="W276" s="118"/>
      <c r="X276" s="14"/>
      <c r="Y276" s="14"/>
      <c r="Z276" s="77"/>
      <c r="AA276" s="16"/>
      <c r="AB276" s="16"/>
      <c r="AC276" s="16"/>
      <c r="AD276" s="78"/>
    </row>
    <row r="277" spans="1:30" x14ac:dyDescent="0.2">
      <c r="A277" s="252">
        <v>43737</v>
      </c>
      <c r="B277" s="3">
        <v>5</v>
      </c>
      <c r="C277" s="3">
        <v>8</v>
      </c>
      <c r="D277" s="4"/>
      <c r="E277" s="3">
        <v>3</v>
      </c>
      <c r="F277" s="3">
        <v>8</v>
      </c>
      <c r="G277" s="4"/>
      <c r="H277" s="61">
        <f t="shared" si="15"/>
        <v>129.91999999999999</v>
      </c>
      <c r="I277" s="17">
        <f t="shared" si="14"/>
        <v>0</v>
      </c>
      <c r="J277" s="111"/>
      <c r="K277" s="111"/>
      <c r="L277" s="114" t="s">
        <v>111</v>
      </c>
      <c r="M277" s="265">
        <v>43737</v>
      </c>
      <c r="N277" s="141"/>
      <c r="O277" s="137"/>
      <c r="P277" s="3"/>
      <c r="Q277" s="4"/>
      <c r="R277" s="3"/>
      <c r="S277" s="3"/>
      <c r="T277" s="65"/>
      <c r="U277" s="69">
        <f t="shared" si="16"/>
        <v>0</v>
      </c>
      <c r="V277" s="116"/>
      <c r="W277" s="118"/>
      <c r="X277" s="14"/>
      <c r="Y277" s="14"/>
      <c r="Z277" s="77"/>
      <c r="AA277" s="16"/>
      <c r="AB277" s="16"/>
      <c r="AC277" s="16"/>
      <c r="AD277" s="78"/>
    </row>
    <row r="278" spans="1:30" x14ac:dyDescent="0.2">
      <c r="A278" s="252">
        <v>43738</v>
      </c>
      <c r="B278" s="3">
        <v>5</v>
      </c>
      <c r="C278" s="3">
        <v>8</v>
      </c>
      <c r="D278" s="4"/>
      <c r="E278" s="3">
        <v>3</v>
      </c>
      <c r="F278" s="3">
        <v>8</v>
      </c>
      <c r="G278" s="4"/>
      <c r="H278" s="127">
        <f t="shared" si="15"/>
        <v>129.91999999999999</v>
      </c>
      <c r="I278" s="17">
        <f t="shared" si="14"/>
        <v>0</v>
      </c>
      <c r="J278" s="111"/>
      <c r="K278" s="111"/>
      <c r="L278" s="114" t="s">
        <v>111</v>
      </c>
      <c r="M278" s="265">
        <v>43738</v>
      </c>
      <c r="N278" s="141"/>
      <c r="O278" s="137"/>
      <c r="P278" s="3"/>
      <c r="Q278" s="4"/>
      <c r="R278" s="3"/>
      <c r="S278" s="3"/>
      <c r="T278" s="65"/>
      <c r="U278" s="69">
        <f t="shared" si="16"/>
        <v>0</v>
      </c>
      <c r="V278" s="116"/>
      <c r="W278" s="118"/>
      <c r="X278" s="14"/>
      <c r="Y278" s="14"/>
      <c r="Z278" s="77"/>
      <c r="AA278" s="16"/>
      <c r="AB278" s="16"/>
      <c r="AC278" s="16"/>
      <c r="AD278" s="78"/>
    </row>
    <row r="279" spans="1:30" x14ac:dyDescent="0.2">
      <c r="A279" s="252">
        <v>43739</v>
      </c>
      <c r="B279" s="280">
        <v>5</v>
      </c>
      <c r="C279" s="280">
        <v>3</v>
      </c>
      <c r="D279" s="295"/>
      <c r="E279" s="280">
        <v>4</v>
      </c>
      <c r="F279" s="280">
        <v>4</v>
      </c>
      <c r="G279" s="296"/>
      <c r="H279" s="291">
        <f t="shared" si="15"/>
        <v>133.39999999999998</v>
      </c>
      <c r="I279" s="338">
        <f t="shared" si="14"/>
        <v>3.4799999999999898</v>
      </c>
      <c r="J279" s="268">
        <v>7</v>
      </c>
      <c r="K279" s="111">
        <v>24</v>
      </c>
      <c r="L279" s="114" t="s">
        <v>112</v>
      </c>
      <c r="M279" s="265">
        <v>43739</v>
      </c>
      <c r="N279" s="297"/>
      <c r="O279" s="284"/>
      <c r="P279" s="280"/>
      <c r="Q279" s="295"/>
      <c r="R279" s="280"/>
      <c r="S279" s="280"/>
      <c r="T279" s="296"/>
      <c r="U279" s="286">
        <f t="shared" si="16"/>
        <v>0</v>
      </c>
      <c r="V279" s="287"/>
      <c r="W279" s="119"/>
      <c r="X279" s="14">
        <v>10</v>
      </c>
      <c r="Y279" s="14">
        <v>0</v>
      </c>
      <c r="Z279" s="289"/>
      <c r="AA279" s="216"/>
      <c r="AB279" s="216"/>
      <c r="AC279" s="216"/>
      <c r="AD279" s="290"/>
    </row>
    <row r="280" spans="1:30" x14ac:dyDescent="0.2">
      <c r="A280" s="252">
        <v>43740</v>
      </c>
      <c r="B280" s="91">
        <v>5</v>
      </c>
      <c r="C280" s="91">
        <v>3</v>
      </c>
      <c r="D280" s="292"/>
      <c r="E280" s="91">
        <v>4</v>
      </c>
      <c r="F280" s="91">
        <v>4</v>
      </c>
      <c r="G280" s="292"/>
      <c r="H280" s="60">
        <f t="shared" si="15"/>
        <v>133.39999999999998</v>
      </c>
      <c r="I280" s="27">
        <f t="shared" si="14"/>
        <v>0</v>
      </c>
      <c r="J280" s="111"/>
      <c r="K280" s="111"/>
      <c r="L280" s="114" t="s">
        <v>111</v>
      </c>
      <c r="M280" s="265">
        <v>43740</v>
      </c>
      <c r="N280" s="293"/>
      <c r="O280" s="274"/>
      <c r="P280" s="91"/>
      <c r="Q280" s="292"/>
      <c r="R280" s="91"/>
      <c r="S280" s="91"/>
      <c r="T280" s="294"/>
      <c r="U280" s="210">
        <f t="shared" si="16"/>
        <v>0</v>
      </c>
      <c r="V280" s="275"/>
      <c r="W280" s="276"/>
      <c r="X280" s="14"/>
      <c r="Y280" s="14"/>
      <c r="Z280" s="277"/>
      <c r="AA280" s="278"/>
      <c r="AB280" s="278"/>
      <c r="AC280" s="278"/>
      <c r="AD280" s="279"/>
    </row>
    <row r="281" spans="1:30" x14ac:dyDescent="0.2">
      <c r="A281" s="252">
        <v>43741</v>
      </c>
      <c r="B281" s="3">
        <v>5</v>
      </c>
      <c r="C281" s="3">
        <v>3</v>
      </c>
      <c r="D281" s="4"/>
      <c r="E281" s="3">
        <v>4</v>
      </c>
      <c r="F281" s="3">
        <v>4</v>
      </c>
      <c r="G281" s="4"/>
      <c r="H281" s="61">
        <f t="shared" si="15"/>
        <v>133.39999999999998</v>
      </c>
      <c r="I281" s="17">
        <f t="shared" si="14"/>
        <v>0</v>
      </c>
      <c r="J281" s="111"/>
      <c r="K281" s="111"/>
      <c r="L281" s="114" t="s">
        <v>111</v>
      </c>
      <c r="M281" s="265">
        <v>43741</v>
      </c>
      <c r="N281" s="141"/>
      <c r="O281" s="137"/>
      <c r="P281" s="3"/>
      <c r="Q281" s="4"/>
      <c r="R281" s="3"/>
      <c r="S281" s="3"/>
      <c r="T281" s="65"/>
      <c r="U281" s="69">
        <f t="shared" si="16"/>
        <v>0</v>
      </c>
      <c r="V281" s="116"/>
      <c r="W281" s="118"/>
      <c r="X281" s="14"/>
      <c r="Y281" s="14"/>
      <c r="Z281" s="77"/>
      <c r="AA281" s="16"/>
      <c r="AB281" s="16"/>
      <c r="AC281" s="16"/>
      <c r="AD281" s="78"/>
    </row>
    <row r="282" spans="1:30" x14ac:dyDescent="0.2">
      <c r="A282" s="252">
        <v>43742</v>
      </c>
      <c r="B282" s="3">
        <v>4</v>
      </c>
      <c r="C282" s="3">
        <v>10</v>
      </c>
      <c r="D282" s="4"/>
      <c r="E282" s="3">
        <v>4</v>
      </c>
      <c r="F282" s="3">
        <v>11</v>
      </c>
      <c r="G282" s="4"/>
      <c r="H282" s="61">
        <f t="shared" si="15"/>
        <v>135.72</v>
      </c>
      <c r="I282" s="17">
        <f t="shared" si="14"/>
        <v>2.3200000000000216</v>
      </c>
      <c r="J282" s="111">
        <v>5</v>
      </c>
      <c r="K282" s="111">
        <v>24</v>
      </c>
      <c r="L282" s="114" t="s">
        <v>112</v>
      </c>
      <c r="M282" s="265">
        <v>43742</v>
      </c>
      <c r="N282" s="141"/>
      <c r="O282" s="137"/>
      <c r="P282" s="3"/>
      <c r="Q282" s="4"/>
      <c r="R282" s="3"/>
      <c r="S282" s="3"/>
      <c r="T282" s="65"/>
      <c r="U282" s="69">
        <f t="shared" si="16"/>
        <v>0</v>
      </c>
      <c r="V282" s="116"/>
      <c r="W282" s="118"/>
      <c r="X282" s="14">
        <v>10</v>
      </c>
      <c r="Y282" s="14">
        <v>0</v>
      </c>
      <c r="Z282" s="77"/>
      <c r="AA282" s="16"/>
      <c r="AB282" s="16"/>
      <c r="AC282" s="16"/>
      <c r="AD282" s="78"/>
    </row>
    <row r="283" spans="1:30" x14ac:dyDescent="0.2">
      <c r="A283" s="252">
        <v>43743</v>
      </c>
      <c r="B283" s="3">
        <v>4</v>
      </c>
      <c r="C283" s="3">
        <v>10</v>
      </c>
      <c r="D283" s="4"/>
      <c r="E283" s="3">
        <v>4</v>
      </c>
      <c r="F283" s="3">
        <v>11</v>
      </c>
      <c r="G283" s="4"/>
      <c r="H283" s="61">
        <f t="shared" si="15"/>
        <v>135.72</v>
      </c>
      <c r="I283" s="17">
        <f t="shared" si="14"/>
        <v>0</v>
      </c>
      <c r="J283" s="111"/>
      <c r="K283" s="111"/>
      <c r="L283" s="114" t="s">
        <v>111</v>
      </c>
      <c r="M283" s="265">
        <v>43743</v>
      </c>
      <c r="N283" s="141"/>
      <c r="O283" s="137"/>
      <c r="P283" s="3"/>
      <c r="Q283" s="4"/>
      <c r="R283" s="3"/>
      <c r="S283" s="3"/>
      <c r="T283" s="65"/>
      <c r="U283" s="69">
        <f t="shared" si="16"/>
        <v>0</v>
      </c>
      <c r="V283" s="116"/>
      <c r="W283" s="118"/>
      <c r="X283" s="14"/>
      <c r="Y283" s="14"/>
      <c r="Z283" s="77"/>
      <c r="AA283" s="16"/>
      <c r="AB283" s="16"/>
      <c r="AC283" s="16"/>
      <c r="AD283" s="78"/>
    </row>
    <row r="284" spans="1:30" x14ac:dyDescent="0.2">
      <c r="A284" s="252">
        <v>43744</v>
      </c>
      <c r="B284" s="3">
        <v>4</v>
      </c>
      <c r="C284" s="3">
        <v>10</v>
      </c>
      <c r="D284" s="4"/>
      <c r="E284" s="3">
        <v>4</v>
      </c>
      <c r="F284" s="3">
        <v>11</v>
      </c>
      <c r="G284" s="4"/>
      <c r="H284" s="61">
        <f t="shared" si="15"/>
        <v>135.72</v>
      </c>
      <c r="I284" s="17">
        <f t="shared" si="14"/>
        <v>0</v>
      </c>
      <c r="J284" s="111"/>
      <c r="K284" s="111"/>
      <c r="L284" s="114" t="s">
        <v>111</v>
      </c>
      <c r="M284" s="265">
        <v>43744</v>
      </c>
      <c r="N284" s="141"/>
      <c r="O284" s="137"/>
      <c r="P284" s="3"/>
      <c r="Q284" s="4"/>
      <c r="R284" s="3"/>
      <c r="S284" s="3"/>
      <c r="T284" s="65"/>
      <c r="U284" s="69">
        <f t="shared" si="16"/>
        <v>0</v>
      </c>
      <c r="V284" s="116"/>
      <c r="W284" s="118"/>
      <c r="X284" s="14"/>
      <c r="Y284" s="14"/>
      <c r="Z284" s="77"/>
      <c r="AA284" s="16"/>
      <c r="AB284" s="16"/>
      <c r="AC284" s="16"/>
      <c r="AD284" s="78"/>
    </row>
    <row r="285" spans="1:30" x14ac:dyDescent="0.2">
      <c r="A285" s="252">
        <v>43745</v>
      </c>
      <c r="B285" s="3">
        <v>4</v>
      </c>
      <c r="C285" s="3">
        <v>10</v>
      </c>
      <c r="D285" s="4"/>
      <c r="E285" s="3">
        <v>4</v>
      </c>
      <c r="F285" s="3">
        <v>11</v>
      </c>
      <c r="G285" s="4"/>
      <c r="H285" s="61">
        <f t="shared" si="15"/>
        <v>135.72</v>
      </c>
      <c r="I285" s="17">
        <f t="shared" si="14"/>
        <v>0</v>
      </c>
      <c r="J285" s="111"/>
      <c r="K285" s="111"/>
      <c r="L285" s="114" t="s">
        <v>111</v>
      </c>
      <c r="M285" s="265">
        <v>43745</v>
      </c>
      <c r="N285" s="141"/>
      <c r="O285" s="137"/>
      <c r="P285" s="3"/>
      <c r="Q285" s="4"/>
      <c r="R285" s="3"/>
      <c r="S285" s="3"/>
      <c r="T285" s="65"/>
      <c r="U285" s="69">
        <f t="shared" si="16"/>
        <v>0</v>
      </c>
      <c r="V285" s="116"/>
      <c r="W285" s="118"/>
      <c r="X285" s="14"/>
      <c r="Y285" s="14"/>
      <c r="Z285" s="77"/>
      <c r="AA285" s="16"/>
      <c r="AB285" s="16"/>
      <c r="AC285" s="16"/>
      <c r="AD285" s="78"/>
    </row>
    <row r="286" spans="1:30" x14ac:dyDescent="0.2">
      <c r="A286" s="252">
        <v>43746</v>
      </c>
      <c r="B286" s="3">
        <v>4</v>
      </c>
      <c r="C286" s="3">
        <v>4</v>
      </c>
      <c r="D286" s="4"/>
      <c r="E286" s="3">
        <v>5</v>
      </c>
      <c r="F286" s="3">
        <v>8</v>
      </c>
      <c r="G286" s="4"/>
      <c r="H286" s="61">
        <f t="shared" si="15"/>
        <v>139.19999999999999</v>
      </c>
      <c r="I286" s="17">
        <f t="shared" si="14"/>
        <v>3.4799999999999898</v>
      </c>
      <c r="J286" s="268">
        <v>7</v>
      </c>
      <c r="K286" s="111">
        <v>24</v>
      </c>
      <c r="L286" s="114" t="s">
        <v>112</v>
      </c>
      <c r="M286" s="265">
        <v>43746</v>
      </c>
      <c r="N286" s="141"/>
      <c r="O286" s="137"/>
      <c r="P286" s="3"/>
      <c r="Q286" s="4"/>
      <c r="R286" s="3"/>
      <c r="S286" s="3"/>
      <c r="T286" s="65"/>
      <c r="U286" s="69">
        <f t="shared" si="16"/>
        <v>0</v>
      </c>
      <c r="V286" s="116"/>
      <c r="W286" s="118"/>
      <c r="X286" s="14">
        <v>10</v>
      </c>
      <c r="Y286" s="14">
        <v>0</v>
      </c>
      <c r="Z286" s="77"/>
      <c r="AA286" s="16"/>
      <c r="AB286" s="16"/>
      <c r="AC286" s="16"/>
      <c r="AD286" s="78"/>
    </row>
    <row r="287" spans="1:30" x14ac:dyDescent="0.2">
      <c r="A287" s="252">
        <v>43747</v>
      </c>
      <c r="B287" s="3">
        <v>4</v>
      </c>
      <c r="C287" s="3">
        <v>4</v>
      </c>
      <c r="D287" s="4"/>
      <c r="E287" s="3">
        <v>5</v>
      </c>
      <c r="F287" s="3">
        <v>8</v>
      </c>
      <c r="G287" s="4"/>
      <c r="H287" s="61">
        <f t="shared" si="15"/>
        <v>139.19999999999999</v>
      </c>
      <c r="I287" s="17">
        <f t="shared" si="14"/>
        <v>0</v>
      </c>
      <c r="J287" s="111"/>
      <c r="K287" s="111"/>
      <c r="L287" s="114" t="s">
        <v>111</v>
      </c>
      <c r="M287" s="265">
        <v>43747</v>
      </c>
      <c r="N287" s="141"/>
      <c r="O287" s="137"/>
      <c r="P287" s="3"/>
      <c r="Q287" s="4"/>
      <c r="R287" s="3"/>
      <c r="S287" s="3"/>
      <c r="T287" s="65"/>
      <c r="U287" s="69">
        <f t="shared" si="16"/>
        <v>0</v>
      </c>
      <c r="V287" s="116"/>
      <c r="W287" s="118"/>
      <c r="X287" s="14"/>
      <c r="Y287" s="14"/>
      <c r="Z287" s="77"/>
      <c r="AA287" s="16"/>
      <c r="AB287" s="16"/>
      <c r="AC287" s="16"/>
      <c r="AD287" s="78"/>
    </row>
    <row r="288" spans="1:30" x14ac:dyDescent="0.2">
      <c r="A288" s="252">
        <v>43748</v>
      </c>
      <c r="B288" s="3">
        <v>4</v>
      </c>
      <c r="C288" s="3">
        <v>4</v>
      </c>
      <c r="D288" s="4"/>
      <c r="E288" s="3">
        <v>5</v>
      </c>
      <c r="F288" s="3">
        <v>8</v>
      </c>
      <c r="G288" s="4"/>
      <c r="H288" s="61">
        <f t="shared" si="15"/>
        <v>139.19999999999999</v>
      </c>
      <c r="I288" s="17">
        <f t="shared" si="14"/>
        <v>0</v>
      </c>
      <c r="J288" s="111"/>
      <c r="K288" s="111"/>
      <c r="L288" s="114" t="s">
        <v>111</v>
      </c>
      <c r="M288" s="265">
        <v>43748</v>
      </c>
      <c r="N288" s="141"/>
      <c r="O288" s="137"/>
      <c r="P288" s="3"/>
      <c r="Q288" s="4"/>
      <c r="R288" s="3"/>
      <c r="S288" s="3"/>
      <c r="T288" s="65"/>
      <c r="U288" s="69">
        <f t="shared" si="16"/>
        <v>0</v>
      </c>
      <c r="V288" s="116"/>
      <c r="W288" s="118"/>
      <c r="X288" s="14"/>
      <c r="Y288" s="14"/>
      <c r="Z288" s="77"/>
      <c r="AA288" s="16"/>
      <c r="AB288" s="16"/>
      <c r="AC288" s="16"/>
      <c r="AD288" s="78"/>
    </row>
    <row r="289" spans="1:30" x14ac:dyDescent="0.2">
      <c r="A289" s="252">
        <v>43749</v>
      </c>
      <c r="B289" s="3">
        <v>3</v>
      </c>
      <c r="C289" s="3">
        <v>11</v>
      </c>
      <c r="D289" s="4"/>
      <c r="E289" s="3">
        <v>6</v>
      </c>
      <c r="F289" s="3">
        <v>3</v>
      </c>
      <c r="G289" s="4"/>
      <c r="H289" s="61">
        <f t="shared" si="15"/>
        <v>141.51999999999998</v>
      </c>
      <c r="I289" s="17">
        <f t="shared" si="14"/>
        <v>2.3199999999999932</v>
      </c>
      <c r="J289" s="111">
        <v>5</v>
      </c>
      <c r="K289" s="111">
        <v>24</v>
      </c>
      <c r="L289" s="114" t="s">
        <v>112</v>
      </c>
      <c r="M289" s="265">
        <v>43749</v>
      </c>
      <c r="N289" s="141"/>
      <c r="O289" s="137"/>
      <c r="P289" s="3"/>
      <c r="Q289" s="4"/>
      <c r="R289" s="3"/>
      <c r="S289" s="3"/>
      <c r="T289" s="65"/>
      <c r="U289" s="69">
        <f t="shared" si="16"/>
        <v>0</v>
      </c>
      <c r="V289" s="116"/>
      <c r="W289" s="118"/>
      <c r="X289" s="14">
        <v>10</v>
      </c>
      <c r="Y289" s="14">
        <v>0</v>
      </c>
      <c r="Z289" s="77"/>
      <c r="AA289" s="16"/>
      <c r="AB289" s="16"/>
      <c r="AC289" s="16"/>
      <c r="AD289" s="78"/>
    </row>
    <row r="290" spans="1:30" x14ac:dyDescent="0.2">
      <c r="A290" s="252">
        <v>43750</v>
      </c>
      <c r="B290" s="3">
        <v>3</v>
      </c>
      <c r="C290" s="3">
        <v>11</v>
      </c>
      <c r="D290" s="4"/>
      <c r="E290" s="3">
        <v>6</v>
      </c>
      <c r="F290" s="3">
        <v>3</v>
      </c>
      <c r="G290" s="4"/>
      <c r="H290" s="61">
        <f t="shared" si="15"/>
        <v>141.51999999999998</v>
      </c>
      <c r="I290" s="17">
        <f t="shared" si="14"/>
        <v>0</v>
      </c>
      <c r="J290" s="111"/>
      <c r="K290" s="111"/>
      <c r="L290" s="114" t="s">
        <v>111</v>
      </c>
      <c r="M290" s="265">
        <v>43750</v>
      </c>
      <c r="N290" s="141"/>
      <c r="O290" s="137"/>
      <c r="P290" s="3"/>
      <c r="Q290" s="4"/>
      <c r="R290" s="3"/>
      <c r="S290" s="3"/>
      <c r="T290" s="65"/>
      <c r="U290" s="69">
        <f t="shared" si="16"/>
        <v>0</v>
      </c>
      <c r="V290" s="116"/>
      <c r="W290" s="118"/>
      <c r="X290" s="14"/>
      <c r="Y290" s="14"/>
      <c r="Z290" s="77"/>
      <c r="AA290" s="16"/>
      <c r="AB290" s="16"/>
      <c r="AC290" s="16"/>
      <c r="AD290" s="78"/>
    </row>
    <row r="291" spans="1:30" x14ac:dyDescent="0.2">
      <c r="A291" s="252">
        <v>43751</v>
      </c>
      <c r="B291" s="3">
        <v>3</v>
      </c>
      <c r="C291" s="3">
        <v>11</v>
      </c>
      <c r="D291" s="4"/>
      <c r="E291" s="3">
        <v>6</v>
      </c>
      <c r="F291" s="3">
        <v>3</v>
      </c>
      <c r="G291" s="4"/>
      <c r="H291" s="61">
        <f t="shared" si="15"/>
        <v>141.51999999999998</v>
      </c>
      <c r="I291" s="17">
        <f t="shared" si="14"/>
        <v>0</v>
      </c>
      <c r="J291" s="111"/>
      <c r="K291" s="111"/>
      <c r="L291" s="114" t="s">
        <v>111</v>
      </c>
      <c r="M291" s="265">
        <v>43751</v>
      </c>
      <c r="N291" s="141"/>
      <c r="O291" s="137"/>
      <c r="P291" s="3"/>
      <c r="Q291" s="4"/>
      <c r="R291" s="3"/>
      <c r="S291" s="3"/>
      <c r="T291" s="65"/>
      <c r="U291" s="69">
        <f t="shared" si="16"/>
        <v>0</v>
      </c>
      <c r="V291" s="116"/>
      <c r="W291" s="118"/>
      <c r="X291" s="14"/>
      <c r="Y291" s="14"/>
      <c r="Z291" s="77"/>
      <c r="AA291" s="16"/>
      <c r="AB291" s="16"/>
      <c r="AC291" s="16"/>
      <c r="AD291" s="78"/>
    </row>
    <row r="292" spans="1:30" x14ac:dyDescent="0.2">
      <c r="A292" s="252">
        <v>43752</v>
      </c>
      <c r="B292" s="3">
        <v>3</v>
      </c>
      <c r="C292" s="3">
        <v>11</v>
      </c>
      <c r="D292" s="4"/>
      <c r="E292" s="3">
        <v>6</v>
      </c>
      <c r="F292" s="3">
        <v>3</v>
      </c>
      <c r="G292" s="4"/>
      <c r="H292" s="61">
        <f t="shared" si="15"/>
        <v>141.51999999999998</v>
      </c>
      <c r="I292" s="17">
        <f t="shared" si="14"/>
        <v>0</v>
      </c>
      <c r="J292" s="111"/>
      <c r="K292" s="111"/>
      <c r="L292" s="114" t="s">
        <v>111</v>
      </c>
      <c r="M292" s="265">
        <v>43752</v>
      </c>
      <c r="N292" s="141"/>
      <c r="O292" s="137"/>
      <c r="P292" s="3"/>
      <c r="Q292" s="4"/>
      <c r="R292" s="3"/>
      <c r="S292" s="3"/>
      <c r="T292" s="65"/>
      <c r="U292" s="69">
        <f t="shared" si="16"/>
        <v>0</v>
      </c>
      <c r="V292" s="116"/>
      <c r="W292" s="118"/>
      <c r="X292" s="14"/>
      <c r="Y292" s="14"/>
      <c r="Z292" s="77"/>
      <c r="AA292" s="16"/>
      <c r="AB292" s="16"/>
      <c r="AC292" s="16"/>
      <c r="AD292" s="78"/>
    </row>
    <row r="293" spans="1:30" x14ac:dyDescent="0.2">
      <c r="A293" s="252">
        <v>43753</v>
      </c>
      <c r="B293" s="3">
        <v>3</v>
      </c>
      <c r="C293" s="3">
        <v>5</v>
      </c>
      <c r="D293" s="4"/>
      <c r="E293" s="3">
        <v>7</v>
      </c>
      <c r="F293" s="3">
        <v>0</v>
      </c>
      <c r="G293" s="4"/>
      <c r="H293" s="61">
        <f t="shared" si="15"/>
        <v>145</v>
      </c>
      <c r="I293" s="17">
        <f t="shared" si="14"/>
        <v>3.4800000000000182</v>
      </c>
      <c r="J293" s="268">
        <v>7</v>
      </c>
      <c r="K293" s="111">
        <v>24</v>
      </c>
      <c r="L293" s="114" t="s">
        <v>112</v>
      </c>
      <c r="M293" s="265">
        <v>43753</v>
      </c>
      <c r="N293" s="141"/>
      <c r="O293" s="137"/>
      <c r="P293" s="3"/>
      <c r="Q293" s="4"/>
      <c r="R293" s="3"/>
      <c r="S293" s="3"/>
      <c r="T293" s="65"/>
      <c r="U293" s="69">
        <f t="shared" si="16"/>
        <v>0</v>
      </c>
      <c r="V293" s="116"/>
      <c r="W293" s="118"/>
      <c r="X293" s="14">
        <v>10</v>
      </c>
      <c r="Y293" s="14">
        <v>0</v>
      </c>
      <c r="Z293" s="77"/>
      <c r="AA293" s="16"/>
      <c r="AB293" s="16"/>
      <c r="AC293" s="16"/>
      <c r="AD293" s="78"/>
    </row>
    <row r="294" spans="1:30" x14ac:dyDescent="0.2">
      <c r="A294" s="252">
        <v>43754</v>
      </c>
      <c r="B294" s="3">
        <v>3</v>
      </c>
      <c r="C294" s="3">
        <v>5</v>
      </c>
      <c r="D294" s="4"/>
      <c r="E294" s="3">
        <v>7</v>
      </c>
      <c r="F294" s="3">
        <v>0</v>
      </c>
      <c r="G294" s="4"/>
      <c r="H294" s="61">
        <f t="shared" si="15"/>
        <v>145</v>
      </c>
      <c r="I294" s="17">
        <f t="shared" si="14"/>
        <v>0</v>
      </c>
      <c r="J294" s="111"/>
      <c r="K294" s="111"/>
      <c r="L294" s="114" t="s">
        <v>111</v>
      </c>
      <c r="M294" s="265">
        <v>43754</v>
      </c>
      <c r="N294" s="141"/>
      <c r="O294" s="137"/>
      <c r="P294" s="3"/>
      <c r="Q294" s="4"/>
      <c r="R294" s="3"/>
      <c r="S294" s="3"/>
      <c r="T294" s="65"/>
      <c r="U294" s="69">
        <f t="shared" si="16"/>
        <v>0</v>
      </c>
      <c r="V294" s="116"/>
      <c r="W294" s="118"/>
      <c r="X294" s="14"/>
      <c r="Y294" s="14"/>
      <c r="Z294" s="77"/>
      <c r="AA294" s="16"/>
      <c r="AB294" s="16"/>
      <c r="AC294" s="16"/>
      <c r="AD294" s="78"/>
    </row>
    <row r="295" spans="1:30" x14ac:dyDescent="0.2">
      <c r="A295" s="252">
        <v>43755</v>
      </c>
      <c r="B295" s="3">
        <v>3</v>
      </c>
      <c r="C295" s="3">
        <v>5</v>
      </c>
      <c r="D295" s="4"/>
      <c r="E295" s="3">
        <v>7</v>
      </c>
      <c r="F295" s="3">
        <v>0</v>
      </c>
      <c r="G295" s="4"/>
      <c r="H295" s="61">
        <f t="shared" si="15"/>
        <v>145</v>
      </c>
      <c r="I295" s="17">
        <f t="shared" si="14"/>
        <v>0</v>
      </c>
      <c r="J295" s="111"/>
      <c r="K295" s="111"/>
      <c r="L295" s="114" t="s">
        <v>111</v>
      </c>
      <c r="M295" s="265">
        <v>43755</v>
      </c>
      <c r="N295" s="141"/>
      <c r="O295" s="137"/>
      <c r="P295" s="3"/>
      <c r="Q295" s="4"/>
      <c r="R295" s="3"/>
      <c r="S295" s="3"/>
      <c r="T295" s="65"/>
      <c r="U295" s="69">
        <f t="shared" si="16"/>
        <v>0</v>
      </c>
      <c r="V295" s="116"/>
      <c r="W295" s="118"/>
      <c r="X295" s="14"/>
      <c r="Y295" s="14"/>
      <c r="Z295" s="77"/>
      <c r="AA295" s="16"/>
      <c r="AB295" s="16"/>
      <c r="AC295" s="16"/>
      <c r="AD295" s="78"/>
    </row>
    <row r="296" spans="1:30" x14ac:dyDescent="0.2">
      <c r="A296" s="252">
        <v>43756</v>
      </c>
      <c r="B296" s="3">
        <v>3</v>
      </c>
      <c r="C296" s="3">
        <v>0</v>
      </c>
      <c r="D296" s="4"/>
      <c r="E296" s="3">
        <v>7</v>
      </c>
      <c r="F296" s="3">
        <v>7</v>
      </c>
      <c r="G296" s="4"/>
      <c r="H296" s="61">
        <f t="shared" si="15"/>
        <v>147.32</v>
      </c>
      <c r="I296" s="17">
        <f t="shared" si="14"/>
        <v>2.3199999999999932</v>
      </c>
      <c r="J296" s="111">
        <v>5</v>
      </c>
      <c r="K296" s="111">
        <v>24</v>
      </c>
      <c r="L296" s="114" t="s">
        <v>112</v>
      </c>
      <c r="M296" s="265">
        <v>43756</v>
      </c>
      <c r="N296" s="141"/>
      <c r="O296" s="137"/>
      <c r="P296" s="3"/>
      <c r="Q296" s="4"/>
      <c r="R296" s="3"/>
      <c r="S296" s="3"/>
      <c r="T296" s="65"/>
      <c r="U296" s="69">
        <f t="shared" si="16"/>
        <v>0</v>
      </c>
      <c r="V296" s="116"/>
      <c r="W296" s="118"/>
      <c r="X296" s="14">
        <v>10</v>
      </c>
      <c r="Y296" s="14">
        <v>0</v>
      </c>
      <c r="Z296" s="77"/>
      <c r="AA296" s="16"/>
      <c r="AB296" s="16"/>
      <c r="AC296" s="16"/>
      <c r="AD296" s="78"/>
    </row>
    <row r="297" spans="1:30" x14ac:dyDescent="0.2">
      <c r="A297" s="252">
        <v>43757</v>
      </c>
      <c r="B297" s="3">
        <v>3</v>
      </c>
      <c r="C297" s="3">
        <v>0</v>
      </c>
      <c r="D297" s="4"/>
      <c r="E297" s="3">
        <v>7</v>
      </c>
      <c r="F297" s="3">
        <v>7</v>
      </c>
      <c r="G297" s="4"/>
      <c r="H297" s="61">
        <f t="shared" si="15"/>
        <v>147.32</v>
      </c>
      <c r="I297" s="17">
        <f t="shared" si="14"/>
        <v>0</v>
      </c>
      <c r="J297" s="111"/>
      <c r="K297" s="111"/>
      <c r="L297" s="114" t="s">
        <v>111</v>
      </c>
      <c r="M297" s="265">
        <v>43757</v>
      </c>
      <c r="N297" s="141"/>
      <c r="O297" s="137"/>
      <c r="P297" s="3"/>
      <c r="Q297" s="4"/>
      <c r="R297" s="3"/>
      <c r="S297" s="3"/>
      <c r="T297" s="65"/>
      <c r="U297" s="69">
        <f t="shared" si="16"/>
        <v>0</v>
      </c>
      <c r="V297" s="116"/>
      <c r="W297" s="118"/>
      <c r="X297" s="14"/>
      <c r="Y297" s="14"/>
      <c r="Z297" s="77"/>
      <c r="AA297" s="16"/>
      <c r="AB297" s="16"/>
      <c r="AC297" s="16"/>
      <c r="AD297" s="78"/>
    </row>
    <row r="298" spans="1:30" x14ac:dyDescent="0.2">
      <c r="A298" s="252">
        <v>43758</v>
      </c>
      <c r="B298" s="3">
        <v>3</v>
      </c>
      <c r="C298" s="3">
        <v>0</v>
      </c>
      <c r="D298" s="4"/>
      <c r="E298" s="3">
        <v>7</v>
      </c>
      <c r="F298" s="3">
        <v>7</v>
      </c>
      <c r="G298" s="4"/>
      <c r="H298" s="61">
        <f t="shared" si="15"/>
        <v>147.32</v>
      </c>
      <c r="I298" s="17">
        <f t="shared" si="14"/>
        <v>0</v>
      </c>
      <c r="J298" s="111"/>
      <c r="K298" s="111"/>
      <c r="L298" s="114" t="s">
        <v>111</v>
      </c>
      <c r="M298" s="265">
        <v>43758</v>
      </c>
      <c r="N298" s="141"/>
      <c r="O298" s="137"/>
      <c r="P298" s="3"/>
      <c r="Q298" s="4"/>
      <c r="R298" s="3"/>
      <c r="S298" s="3"/>
      <c r="T298" s="65"/>
      <c r="U298" s="69">
        <f t="shared" si="16"/>
        <v>0</v>
      </c>
      <c r="V298" s="116"/>
      <c r="W298" s="118"/>
      <c r="X298" s="14"/>
      <c r="Y298" s="14"/>
      <c r="Z298" s="77"/>
      <c r="AA298" s="16"/>
      <c r="AB298" s="16"/>
      <c r="AC298" s="16"/>
      <c r="AD298" s="78"/>
    </row>
    <row r="299" spans="1:30" x14ac:dyDescent="0.2">
      <c r="A299" s="252">
        <v>43759</v>
      </c>
      <c r="B299" s="3">
        <v>3</v>
      </c>
      <c r="C299" s="3">
        <v>0</v>
      </c>
      <c r="D299" s="4"/>
      <c r="E299" s="3">
        <v>7</v>
      </c>
      <c r="F299" s="3">
        <v>7</v>
      </c>
      <c r="G299" s="4"/>
      <c r="H299" s="61">
        <f t="shared" si="15"/>
        <v>147.32</v>
      </c>
      <c r="I299" s="17">
        <f t="shared" si="14"/>
        <v>0</v>
      </c>
      <c r="J299" s="111"/>
      <c r="K299" s="111"/>
      <c r="L299" s="114" t="s">
        <v>111</v>
      </c>
      <c r="M299" s="265">
        <v>43759</v>
      </c>
      <c r="N299" s="141"/>
      <c r="O299" s="137"/>
      <c r="P299" s="3"/>
      <c r="Q299" s="4"/>
      <c r="R299" s="3"/>
      <c r="S299" s="3"/>
      <c r="T299" s="65"/>
      <c r="U299" s="69">
        <f t="shared" si="16"/>
        <v>0</v>
      </c>
      <c r="V299" s="116"/>
      <c r="W299" s="118"/>
      <c r="X299" s="14"/>
      <c r="Y299" s="14"/>
      <c r="Z299" s="77"/>
      <c r="AA299" s="16"/>
      <c r="AB299" s="16"/>
      <c r="AC299" s="16"/>
      <c r="AD299" s="78"/>
    </row>
    <row r="300" spans="1:30" x14ac:dyDescent="0.2">
      <c r="A300" s="252">
        <v>43760</v>
      </c>
      <c r="B300" s="3">
        <v>2</v>
      </c>
      <c r="C300" s="3">
        <v>6</v>
      </c>
      <c r="D300" s="4"/>
      <c r="E300" s="3">
        <v>8</v>
      </c>
      <c r="F300" s="3">
        <v>4</v>
      </c>
      <c r="G300" s="4"/>
      <c r="H300" s="61">
        <f t="shared" si="15"/>
        <v>150.79999999999998</v>
      </c>
      <c r="I300" s="17">
        <f t="shared" si="14"/>
        <v>3.4799999999999898</v>
      </c>
      <c r="J300" s="268">
        <v>7</v>
      </c>
      <c r="K300" s="111">
        <v>24</v>
      </c>
      <c r="L300" s="114" t="s">
        <v>112</v>
      </c>
      <c r="M300" s="265">
        <v>43760</v>
      </c>
      <c r="N300" s="141"/>
      <c r="O300" s="137"/>
      <c r="P300" s="3"/>
      <c r="Q300" s="4"/>
      <c r="R300" s="3"/>
      <c r="S300" s="3"/>
      <c r="T300" s="65"/>
      <c r="U300" s="69">
        <f t="shared" si="16"/>
        <v>0</v>
      </c>
      <c r="V300" s="116"/>
      <c r="W300" s="118"/>
      <c r="X300" s="14">
        <v>10</v>
      </c>
      <c r="Y300" s="14">
        <v>0</v>
      </c>
      <c r="Z300" s="77"/>
      <c r="AA300" s="16"/>
      <c r="AB300" s="16"/>
      <c r="AC300" s="16"/>
      <c r="AD300" s="78"/>
    </row>
    <row r="301" spans="1:30" x14ac:dyDescent="0.2">
      <c r="A301" s="252">
        <v>43761</v>
      </c>
      <c r="B301" s="3">
        <v>2</v>
      </c>
      <c r="C301" s="3">
        <v>6</v>
      </c>
      <c r="D301" s="4"/>
      <c r="E301" s="3">
        <v>8</v>
      </c>
      <c r="F301" s="3">
        <v>4</v>
      </c>
      <c r="G301" s="4"/>
      <c r="H301" s="61">
        <f t="shared" si="15"/>
        <v>150.79999999999998</v>
      </c>
      <c r="I301" s="17">
        <f t="shared" si="14"/>
        <v>0</v>
      </c>
      <c r="J301" s="111"/>
      <c r="K301" s="111"/>
      <c r="L301" s="114" t="s">
        <v>111</v>
      </c>
      <c r="M301" s="265">
        <v>43761</v>
      </c>
      <c r="N301" s="141"/>
      <c r="O301" s="137"/>
      <c r="P301" s="3"/>
      <c r="Q301" s="4"/>
      <c r="R301" s="3"/>
      <c r="S301" s="3"/>
      <c r="T301" s="65"/>
      <c r="U301" s="69">
        <f t="shared" si="16"/>
        <v>0</v>
      </c>
      <c r="V301" s="116"/>
      <c r="W301" s="118"/>
      <c r="X301" s="14"/>
      <c r="Y301" s="14"/>
      <c r="Z301" s="77"/>
      <c r="AA301" s="16"/>
      <c r="AB301" s="16"/>
      <c r="AC301" s="16"/>
      <c r="AD301" s="78"/>
    </row>
    <row r="302" spans="1:30" x14ac:dyDescent="0.2">
      <c r="A302" s="252">
        <v>43762</v>
      </c>
      <c r="B302" s="3">
        <v>2</v>
      </c>
      <c r="C302" s="3">
        <v>6</v>
      </c>
      <c r="D302" s="4"/>
      <c r="E302" s="3">
        <v>8</v>
      </c>
      <c r="F302" s="3">
        <v>4</v>
      </c>
      <c r="G302" s="4"/>
      <c r="H302" s="61">
        <f t="shared" si="15"/>
        <v>150.79999999999998</v>
      </c>
      <c r="I302" s="17">
        <f t="shared" si="14"/>
        <v>0</v>
      </c>
      <c r="J302" s="111"/>
      <c r="K302" s="111"/>
      <c r="L302" s="114" t="s">
        <v>111</v>
      </c>
      <c r="M302" s="265">
        <v>43762</v>
      </c>
      <c r="N302" s="141"/>
      <c r="O302" s="137"/>
      <c r="P302" s="3"/>
      <c r="Q302" s="4"/>
      <c r="R302" s="3"/>
      <c r="S302" s="3"/>
      <c r="T302" s="65"/>
      <c r="U302" s="69">
        <f t="shared" si="16"/>
        <v>0</v>
      </c>
      <c r="V302" s="116"/>
      <c r="W302" s="118"/>
      <c r="X302" s="14"/>
      <c r="Y302" s="14"/>
      <c r="Z302" s="77"/>
      <c r="AA302" s="16"/>
      <c r="AB302" s="16"/>
      <c r="AC302" s="16"/>
      <c r="AD302" s="78"/>
    </row>
    <row r="303" spans="1:30" x14ac:dyDescent="0.2">
      <c r="A303" s="252">
        <v>43763</v>
      </c>
      <c r="B303" s="3">
        <v>2</v>
      </c>
      <c r="C303" s="3">
        <v>1</v>
      </c>
      <c r="D303" s="4"/>
      <c r="E303" s="3">
        <v>8</v>
      </c>
      <c r="F303" s="3">
        <v>11</v>
      </c>
      <c r="G303" s="4"/>
      <c r="H303" s="61">
        <f t="shared" si="15"/>
        <v>153.11999999999998</v>
      </c>
      <c r="I303" s="17">
        <f t="shared" si="14"/>
        <v>2.3199999999999932</v>
      </c>
      <c r="J303" s="111">
        <v>5</v>
      </c>
      <c r="K303" s="111">
        <v>24</v>
      </c>
      <c r="L303" s="114" t="s">
        <v>112</v>
      </c>
      <c r="M303" s="265">
        <v>43763</v>
      </c>
      <c r="N303" s="141"/>
      <c r="O303" s="137"/>
      <c r="P303" s="3"/>
      <c r="Q303" s="4"/>
      <c r="R303" s="3"/>
      <c r="S303" s="3"/>
      <c r="T303" s="65"/>
      <c r="U303" s="69">
        <f t="shared" si="16"/>
        <v>0</v>
      </c>
      <c r="V303" s="116"/>
      <c r="W303" s="118"/>
      <c r="X303" s="14">
        <v>10</v>
      </c>
      <c r="Y303" s="14">
        <v>0</v>
      </c>
      <c r="Z303" s="77"/>
      <c r="AA303" s="16"/>
      <c r="AB303" s="16"/>
      <c r="AC303" s="16"/>
      <c r="AD303" s="78"/>
    </row>
    <row r="304" spans="1:30" x14ac:dyDescent="0.2">
      <c r="A304" s="252">
        <v>43764</v>
      </c>
      <c r="B304" s="3">
        <v>2</v>
      </c>
      <c r="C304" s="3">
        <v>1</v>
      </c>
      <c r="D304" s="4"/>
      <c r="E304" s="3">
        <v>8</v>
      </c>
      <c r="F304" s="3">
        <v>11</v>
      </c>
      <c r="G304" s="4"/>
      <c r="H304" s="61">
        <f t="shared" si="15"/>
        <v>153.11999999999998</v>
      </c>
      <c r="I304" s="17">
        <f t="shared" si="14"/>
        <v>0</v>
      </c>
      <c r="J304" s="111"/>
      <c r="K304" s="111"/>
      <c r="L304" s="114" t="s">
        <v>111</v>
      </c>
      <c r="M304" s="265">
        <v>43764</v>
      </c>
      <c r="N304" s="141"/>
      <c r="O304" s="137"/>
      <c r="P304" s="3"/>
      <c r="Q304" s="4"/>
      <c r="R304" s="3"/>
      <c r="S304" s="3"/>
      <c r="T304" s="65"/>
      <c r="U304" s="69">
        <f t="shared" si="16"/>
        <v>0</v>
      </c>
      <c r="V304" s="116"/>
      <c r="W304" s="118"/>
      <c r="X304" s="14"/>
      <c r="Y304" s="14"/>
      <c r="Z304" s="77"/>
      <c r="AA304" s="16"/>
      <c r="AB304" s="16"/>
      <c r="AC304" s="16"/>
      <c r="AD304" s="78"/>
    </row>
    <row r="305" spans="1:30" x14ac:dyDescent="0.2">
      <c r="A305" s="252">
        <v>43765</v>
      </c>
      <c r="B305" s="3">
        <v>2</v>
      </c>
      <c r="C305" s="3">
        <v>1</v>
      </c>
      <c r="D305" s="4"/>
      <c r="E305" s="3">
        <v>8</v>
      </c>
      <c r="F305" s="3">
        <v>11</v>
      </c>
      <c r="G305" s="4"/>
      <c r="H305" s="61">
        <f t="shared" si="15"/>
        <v>153.11999999999998</v>
      </c>
      <c r="I305" s="17">
        <f t="shared" si="14"/>
        <v>0</v>
      </c>
      <c r="J305" s="111"/>
      <c r="K305" s="111"/>
      <c r="L305" s="114" t="s">
        <v>111</v>
      </c>
      <c r="M305" s="265">
        <v>43765</v>
      </c>
      <c r="N305" s="141"/>
      <c r="O305" s="137"/>
      <c r="P305" s="3"/>
      <c r="Q305" s="4"/>
      <c r="R305" s="3"/>
      <c r="S305" s="3"/>
      <c r="T305" s="65"/>
      <c r="U305" s="69">
        <f t="shared" si="16"/>
        <v>0</v>
      </c>
      <c r="V305" s="116"/>
      <c r="W305" s="118"/>
      <c r="X305" s="14"/>
      <c r="Y305" s="14"/>
      <c r="Z305" s="77"/>
      <c r="AA305" s="16"/>
      <c r="AB305" s="16"/>
      <c r="AC305" s="16"/>
      <c r="AD305" s="78"/>
    </row>
    <row r="306" spans="1:30" x14ac:dyDescent="0.2">
      <c r="A306" s="252">
        <v>43766</v>
      </c>
      <c r="B306" s="3">
        <v>2</v>
      </c>
      <c r="C306" s="3">
        <v>1</v>
      </c>
      <c r="D306" s="4"/>
      <c r="E306" s="3">
        <v>8</v>
      </c>
      <c r="F306" s="3">
        <v>11</v>
      </c>
      <c r="G306" s="4"/>
      <c r="H306" s="61">
        <f t="shared" si="15"/>
        <v>153.11999999999998</v>
      </c>
      <c r="I306" s="17">
        <f t="shared" si="14"/>
        <v>0</v>
      </c>
      <c r="J306" s="111"/>
      <c r="K306" s="111"/>
      <c r="L306" s="114" t="s">
        <v>111</v>
      </c>
      <c r="M306" s="265">
        <v>43766</v>
      </c>
      <c r="N306" s="141"/>
      <c r="O306" s="137"/>
      <c r="P306" s="3"/>
      <c r="Q306" s="4"/>
      <c r="R306" s="3"/>
      <c r="S306" s="3"/>
      <c r="T306" s="65"/>
      <c r="U306" s="69">
        <f t="shared" si="16"/>
        <v>0</v>
      </c>
      <c r="V306" s="116"/>
      <c r="W306" s="118"/>
      <c r="X306" s="14"/>
      <c r="Y306" s="14"/>
      <c r="Z306" s="77"/>
      <c r="AA306" s="16"/>
      <c r="AB306" s="16"/>
      <c r="AC306" s="16"/>
      <c r="AD306" s="78"/>
    </row>
    <row r="307" spans="1:30" x14ac:dyDescent="0.2">
      <c r="A307" s="252">
        <v>43767</v>
      </c>
      <c r="B307" s="3">
        <v>1</v>
      </c>
      <c r="C307" s="3">
        <v>7</v>
      </c>
      <c r="D307" s="4"/>
      <c r="E307" s="3">
        <v>9</v>
      </c>
      <c r="F307" s="3">
        <v>8</v>
      </c>
      <c r="G307" s="4"/>
      <c r="H307" s="61">
        <f t="shared" si="15"/>
        <v>156.6</v>
      </c>
      <c r="I307" s="17">
        <f>H307-H306+U306</f>
        <v>3.4800000000000182</v>
      </c>
      <c r="J307" s="268">
        <v>7</v>
      </c>
      <c r="K307" s="111">
        <v>24</v>
      </c>
      <c r="L307" s="114" t="s">
        <v>112</v>
      </c>
      <c r="M307" s="265">
        <v>43767</v>
      </c>
      <c r="N307" s="141"/>
      <c r="O307" s="137"/>
      <c r="P307" s="3"/>
      <c r="Q307" s="4"/>
      <c r="R307" s="3"/>
      <c r="S307" s="3"/>
      <c r="T307" s="65"/>
      <c r="U307" s="69">
        <f t="shared" si="16"/>
        <v>0</v>
      </c>
      <c r="V307" s="116"/>
      <c r="W307" s="118"/>
      <c r="X307" s="14">
        <v>10</v>
      </c>
      <c r="Y307" s="14">
        <v>0</v>
      </c>
      <c r="Z307" s="77"/>
      <c r="AA307" s="16"/>
      <c r="AB307" s="16"/>
      <c r="AC307" s="16"/>
      <c r="AD307" s="78"/>
    </row>
    <row r="308" spans="1:30" x14ac:dyDescent="0.2">
      <c r="A308" s="252">
        <v>43768</v>
      </c>
      <c r="B308" s="3">
        <v>1</v>
      </c>
      <c r="C308" s="3">
        <v>7</v>
      </c>
      <c r="D308" s="4"/>
      <c r="E308" s="3">
        <v>9</v>
      </c>
      <c r="F308" s="3">
        <v>8</v>
      </c>
      <c r="G308" s="4"/>
      <c r="H308" s="61">
        <f t="shared" si="15"/>
        <v>156.6</v>
      </c>
      <c r="I308" s="17">
        <f>H308-H307+U307</f>
        <v>0</v>
      </c>
      <c r="J308" s="111"/>
      <c r="K308" s="111"/>
      <c r="L308" s="114" t="s">
        <v>111</v>
      </c>
      <c r="M308" s="265">
        <v>43768</v>
      </c>
      <c r="N308" s="141"/>
      <c r="O308" s="137"/>
      <c r="P308" s="3"/>
      <c r="Q308" s="4"/>
      <c r="R308" s="3"/>
      <c r="S308" s="3"/>
      <c r="T308" s="65"/>
      <c r="U308" s="69">
        <f t="shared" si="16"/>
        <v>0</v>
      </c>
      <c r="V308" s="116"/>
      <c r="W308" s="118"/>
      <c r="X308" s="14"/>
      <c r="Y308" s="14"/>
      <c r="Z308" s="77"/>
      <c r="AA308" s="16"/>
      <c r="AB308" s="16"/>
      <c r="AC308" s="16"/>
      <c r="AD308" s="78"/>
    </row>
    <row r="309" spans="1:30" x14ac:dyDescent="0.2">
      <c r="A309" s="252">
        <v>43769</v>
      </c>
      <c r="B309" s="3">
        <v>1</v>
      </c>
      <c r="C309" s="3">
        <v>7</v>
      </c>
      <c r="D309" s="4"/>
      <c r="E309" s="3">
        <v>9</v>
      </c>
      <c r="F309" s="3">
        <v>8</v>
      </c>
      <c r="G309" s="4"/>
      <c r="H309" s="127">
        <f t="shared" si="15"/>
        <v>156.6</v>
      </c>
      <c r="I309" s="17">
        <f>H309-H308+U308</f>
        <v>0</v>
      </c>
      <c r="J309" s="111"/>
      <c r="K309" s="111"/>
      <c r="L309" s="114" t="s">
        <v>111</v>
      </c>
      <c r="M309" s="265">
        <v>43769</v>
      </c>
      <c r="N309" s="141"/>
      <c r="O309" s="137"/>
      <c r="P309" s="3"/>
      <c r="Q309" s="4"/>
      <c r="R309" s="3"/>
      <c r="S309" s="3"/>
      <c r="T309" s="65"/>
      <c r="U309" s="69">
        <f t="shared" si="16"/>
        <v>0</v>
      </c>
      <c r="V309" s="116"/>
      <c r="W309" s="118"/>
      <c r="X309" s="14"/>
      <c r="Y309" s="14"/>
      <c r="Z309" s="77"/>
      <c r="AA309" s="16"/>
      <c r="AB309" s="16"/>
      <c r="AC309" s="16"/>
      <c r="AD309" s="78"/>
    </row>
    <row r="310" spans="1:30" x14ac:dyDescent="0.2">
      <c r="A310" s="252">
        <v>43770</v>
      </c>
      <c r="B310" s="280">
        <v>1</v>
      </c>
      <c r="C310" s="280">
        <v>2</v>
      </c>
      <c r="D310" s="295"/>
      <c r="E310" s="280">
        <v>10</v>
      </c>
      <c r="F310" s="280">
        <v>3</v>
      </c>
      <c r="G310" s="296"/>
      <c r="H310" s="375">
        <f t="shared" si="15"/>
        <v>158.91999999999999</v>
      </c>
      <c r="I310" s="18">
        <f>H310-H309+U309</f>
        <v>2.3199999999999932</v>
      </c>
      <c r="J310" s="111">
        <v>5</v>
      </c>
      <c r="K310" s="111">
        <v>24</v>
      </c>
      <c r="L310" s="114" t="s">
        <v>112</v>
      </c>
      <c r="M310" s="265">
        <v>43770</v>
      </c>
      <c r="N310" s="297"/>
      <c r="O310" s="284"/>
      <c r="P310" s="280"/>
      <c r="Q310" s="295"/>
      <c r="R310" s="280"/>
      <c r="S310" s="280"/>
      <c r="T310" s="296"/>
      <c r="U310" s="286">
        <f t="shared" si="16"/>
        <v>0</v>
      </c>
      <c r="V310" s="287"/>
      <c r="W310" s="119"/>
      <c r="X310" s="14">
        <v>10</v>
      </c>
      <c r="Y310" s="14">
        <v>0</v>
      </c>
      <c r="Z310" s="289"/>
      <c r="AA310" s="216"/>
      <c r="AB310" s="216"/>
      <c r="AC310" s="216"/>
      <c r="AD310" s="290"/>
    </row>
    <row r="311" spans="1:30" x14ac:dyDescent="0.2">
      <c r="A311" s="252">
        <v>43771</v>
      </c>
      <c r="B311" s="280">
        <v>1</v>
      </c>
      <c r="C311" s="280">
        <v>2</v>
      </c>
      <c r="D311" s="292"/>
      <c r="E311" s="280">
        <v>10</v>
      </c>
      <c r="F311" s="280">
        <v>3</v>
      </c>
      <c r="G311" s="292"/>
      <c r="H311" s="60">
        <f t="shared" si="15"/>
        <v>158.91999999999999</v>
      </c>
      <c r="I311" s="27">
        <f t="shared" ref="I311:I371" si="17">H311-H310+U310</f>
        <v>0</v>
      </c>
      <c r="J311" s="245"/>
      <c r="K311" s="111"/>
      <c r="L311" s="114" t="s">
        <v>111</v>
      </c>
      <c r="M311" s="265">
        <v>43771</v>
      </c>
      <c r="N311" s="293"/>
      <c r="O311" s="274"/>
      <c r="P311" s="91"/>
      <c r="Q311" s="292"/>
      <c r="R311" s="91"/>
      <c r="S311" s="91"/>
      <c r="T311" s="294"/>
      <c r="U311" s="210">
        <f t="shared" si="16"/>
        <v>0</v>
      </c>
      <c r="V311" s="275"/>
      <c r="W311" s="276"/>
      <c r="X311" s="205"/>
      <c r="Y311" s="205"/>
      <c r="Z311" s="277"/>
      <c r="AA311" s="278"/>
      <c r="AB311" s="278"/>
      <c r="AC311" s="278"/>
      <c r="AD311" s="279"/>
    </row>
    <row r="312" spans="1:30" x14ac:dyDescent="0.2">
      <c r="A312" s="252">
        <v>43772</v>
      </c>
      <c r="B312" s="280">
        <v>1</v>
      </c>
      <c r="C312" s="280">
        <v>2</v>
      </c>
      <c r="D312" s="4"/>
      <c r="E312" s="280">
        <v>10</v>
      </c>
      <c r="F312" s="280">
        <v>3</v>
      </c>
      <c r="G312" s="4"/>
      <c r="H312" s="61">
        <f t="shared" si="15"/>
        <v>158.91999999999999</v>
      </c>
      <c r="I312" s="17">
        <f t="shared" si="17"/>
        <v>0</v>
      </c>
      <c r="J312" s="111"/>
      <c r="K312" s="111"/>
      <c r="L312" s="114" t="s">
        <v>111</v>
      </c>
      <c r="M312" s="265">
        <v>43772</v>
      </c>
      <c r="N312" s="141"/>
      <c r="O312" s="137"/>
      <c r="P312" s="3"/>
      <c r="Q312" s="4"/>
      <c r="R312" s="3"/>
      <c r="S312" s="3"/>
      <c r="T312" s="65"/>
      <c r="U312" s="69">
        <f t="shared" si="16"/>
        <v>0</v>
      </c>
      <c r="V312" s="116"/>
      <c r="W312" s="118"/>
      <c r="X312" s="14"/>
      <c r="Y312" s="14"/>
      <c r="Z312" s="77"/>
      <c r="AA312" s="16"/>
      <c r="AB312" s="16"/>
      <c r="AC312" s="16"/>
      <c r="AD312" s="78"/>
    </row>
    <row r="313" spans="1:30" x14ac:dyDescent="0.2">
      <c r="A313" s="252">
        <v>43773</v>
      </c>
      <c r="B313" s="280">
        <v>1</v>
      </c>
      <c r="C313" s="280">
        <v>2</v>
      </c>
      <c r="D313" s="4"/>
      <c r="E313" s="280">
        <v>10</v>
      </c>
      <c r="F313" s="280">
        <v>3</v>
      </c>
      <c r="G313" s="4"/>
      <c r="H313" s="61">
        <f t="shared" si="15"/>
        <v>158.91999999999999</v>
      </c>
      <c r="I313" s="17">
        <f t="shared" si="17"/>
        <v>0</v>
      </c>
      <c r="J313" s="111"/>
      <c r="K313" s="111"/>
      <c r="L313" s="114" t="s">
        <v>111</v>
      </c>
      <c r="M313" s="265">
        <v>43773</v>
      </c>
      <c r="N313" s="141"/>
      <c r="O313" s="137"/>
      <c r="P313" s="3"/>
      <c r="Q313" s="4"/>
      <c r="R313" s="3"/>
      <c r="S313" s="3"/>
      <c r="T313" s="65"/>
      <c r="U313" s="69">
        <f t="shared" si="16"/>
        <v>0</v>
      </c>
      <c r="V313" s="116"/>
      <c r="W313" s="118"/>
      <c r="X313" s="14"/>
      <c r="Y313" s="14"/>
      <c r="Z313" s="77"/>
      <c r="AA313" s="16"/>
      <c r="AB313" s="16"/>
      <c r="AC313" s="16"/>
      <c r="AD313" s="78"/>
    </row>
    <row r="314" spans="1:30" x14ac:dyDescent="0.2">
      <c r="A314" s="252">
        <v>43774</v>
      </c>
      <c r="B314" s="3">
        <v>0</v>
      </c>
      <c r="C314" s="3">
        <v>8</v>
      </c>
      <c r="D314" s="4"/>
      <c r="E314" s="3">
        <v>10</v>
      </c>
      <c r="F314" s="3">
        <v>11</v>
      </c>
      <c r="G314" s="4">
        <v>0.5</v>
      </c>
      <c r="H314" s="61">
        <f t="shared" si="15"/>
        <v>161.82</v>
      </c>
      <c r="I314" s="17">
        <f t="shared" si="17"/>
        <v>2.9000000000000057</v>
      </c>
      <c r="J314" s="111">
        <v>7</v>
      </c>
      <c r="K314" s="111">
        <v>24</v>
      </c>
      <c r="L314" s="114" t="s">
        <v>112</v>
      </c>
      <c r="M314" s="265">
        <v>43774</v>
      </c>
      <c r="N314" s="141"/>
      <c r="O314" s="137"/>
      <c r="P314" s="3"/>
      <c r="Q314" s="4"/>
      <c r="R314" s="3"/>
      <c r="S314" s="3"/>
      <c r="T314" s="65"/>
      <c r="U314" s="69">
        <f t="shared" si="16"/>
        <v>0</v>
      </c>
      <c r="V314" s="116"/>
      <c r="W314" s="118"/>
      <c r="X314" s="14">
        <v>10</v>
      </c>
      <c r="Y314" s="14">
        <v>0</v>
      </c>
      <c r="Z314" s="77"/>
      <c r="AA314" s="16"/>
      <c r="AB314" s="16"/>
      <c r="AC314" s="16"/>
      <c r="AD314" s="78"/>
    </row>
    <row r="315" spans="1:30" x14ac:dyDescent="0.2">
      <c r="A315" s="252">
        <v>43775</v>
      </c>
      <c r="B315" s="3">
        <v>0</v>
      </c>
      <c r="C315" s="3">
        <v>8</v>
      </c>
      <c r="D315" s="4"/>
      <c r="E315" s="3">
        <v>10</v>
      </c>
      <c r="F315" s="3">
        <v>11</v>
      </c>
      <c r="G315" s="4">
        <v>0.5</v>
      </c>
      <c r="H315" s="61">
        <f t="shared" si="15"/>
        <v>161.82</v>
      </c>
      <c r="I315" s="17">
        <f t="shared" si="17"/>
        <v>0</v>
      </c>
      <c r="J315" s="111"/>
      <c r="K315" s="111"/>
      <c r="L315" s="114" t="s">
        <v>111</v>
      </c>
      <c r="M315" s="265">
        <v>43775</v>
      </c>
      <c r="N315" s="141"/>
      <c r="O315" s="137"/>
      <c r="P315" s="3"/>
      <c r="Q315" s="4"/>
      <c r="R315" s="3"/>
      <c r="S315" s="3"/>
      <c r="T315" s="65"/>
      <c r="U315" s="69">
        <f t="shared" si="16"/>
        <v>0</v>
      </c>
      <c r="V315" s="116"/>
      <c r="W315" s="118"/>
      <c r="X315" s="14"/>
      <c r="Y315" s="14"/>
      <c r="Z315" s="77"/>
      <c r="AA315" s="16"/>
      <c r="AB315" s="16"/>
      <c r="AC315" s="16"/>
      <c r="AD315" s="78"/>
    </row>
    <row r="316" spans="1:30" x14ac:dyDescent="0.2">
      <c r="A316" s="252">
        <v>43776</v>
      </c>
      <c r="B316" s="3">
        <v>0</v>
      </c>
      <c r="C316" s="3">
        <v>8</v>
      </c>
      <c r="D316" s="4"/>
      <c r="E316" s="3">
        <v>10</v>
      </c>
      <c r="F316" s="3">
        <v>11</v>
      </c>
      <c r="G316" s="4">
        <v>0.5</v>
      </c>
      <c r="H316" s="61">
        <f t="shared" si="15"/>
        <v>161.82</v>
      </c>
      <c r="I316" s="17">
        <f t="shared" si="17"/>
        <v>0</v>
      </c>
      <c r="J316" s="111"/>
      <c r="K316" s="111"/>
      <c r="L316" s="114" t="s">
        <v>111</v>
      </c>
      <c r="M316" s="265">
        <v>43776</v>
      </c>
      <c r="N316" s="141"/>
      <c r="O316" s="137"/>
      <c r="P316" s="3"/>
      <c r="Q316" s="4"/>
      <c r="R316" s="3"/>
      <c r="S316" s="3"/>
      <c r="T316" s="65"/>
      <c r="U316" s="69">
        <f t="shared" si="16"/>
        <v>0</v>
      </c>
      <c r="V316" s="116"/>
      <c r="W316" s="118"/>
      <c r="X316" s="14"/>
      <c r="Y316" s="14"/>
      <c r="Z316" s="77"/>
      <c r="AA316" s="16"/>
      <c r="AB316" s="16"/>
      <c r="AC316" s="16"/>
      <c r="AD316" s="78"/>
    </row>
    <row r="317" spans="1:30" x14ac:dyDescent="0.2">
      <c r="A317" s="252">
        <v>43777</v>
      </c>
      <c r="B317" s="3">
        <v>0</v>
      </c>
      <c r="C317" s="3">
        <v>3</v>
      </c>
      <c r="D317" s="4"/>
      <c r="E317" s="3">
        <v>11</v>
      </c>
      <c r="F317" s="3">
        <v>6</v>
      </c>
      <c r="G317" s="4">
        <v>0.5</v>
      </c>
      <c r="H317" s="61">
        <f t="shared" si="15"/>
        <v>164.14</v>
      </c>
      <c r="I317" s="17">
        <f t="shared" si="17"/>
        <v>2.3199999999999932</v>
      </c>
      <c r="J317" s="111">
        <v>5</v>
      </c>
      <c r="K317" s="111">
        <v>24</v>
      </c>
      <c r="L317" s="114" t="s">
        <v>112</v>
      </c>
      <c r="M317" s="265">
        <v>43777</v>
      </c>
      <c r="N317" s="141"/>
      <c r="O317" s="137"/>
      <c r="P317" s="3"/>
      <c r="Q317" s="4"/>
      <c r="R317" s="3"/>
      <c r="S317" s="3"/>
      <c r="T317" s="65"/>
      <c r="U317" s="69">
        <f t="shared" si="16"/>
        <v>0</v>
      </c>
      <c r="V317" s="116"/>
      <c r="W317" s="118"/>
      <c r="X317" s="14">
        <v>10</v>
      </c>
      <c r="Y317" s="14">
        <v>0</v>
      </c>
      <c r="Z317" s="77"/>
      <c r="AA317" s="16"/>
      <c r="AB317" s="16"/>
      <c r="AC317" s="16"/>
      <c r="AD317" s="78"/>
    </row>
    <row r="318" spans="1:30" x14ac:dyDescent="0.2">
      <c r="A318" s="252">
        <v>43778</v>
      </c>
      <c r="B318" s="3">
        <v>0</v>
      </c>
      <c r="C318" s="3">
        <v>3</v>
      </c>
      <c r="D318" s="4"/>
      <c r="E318" s="3">
        <v>11</v>
      </c>
      <c r="F318" s="3">
        <v>6</v>
      </c>
      <c r="G318" s="4">
        <v>0.5</v>
      </c>
      <c r="H318" s="61">
        <f t="shared" si="15"/>
        <v>164.14</v>
      </c>
      <c r="I318" s="17">
        <f t="shared" si="17"/>
        <v>0</v>
      </c>
      <c r="J318" s="111"/>
      <c r="K318" s="111"/>
      <c r="L318" s="114" t="s">
        <v>111</v>
      </c>
      <c r="M318" s="265">
        <v>43778</v>
      </c>
      <c r="N318" s="141"/>
      <c r="O318" s="137"/>
      <c r="P318" s="3"/>
      <c r="Q318" s="4"/>
      <c r="R318" s="3"/>
      <c r="S318" s="3"/>
      <c r="T318" s="65"/>
      <c r="U318" s="69">
        <f t="shared" si="16"/>
        <v>0</v>
      </c>
      <c r="V318" s="116"/>
      <c r="W318" s="118"/>
      <c r="X318" s="14"/>
      <c r="Y318" s="14"/>
      <c r="Z318" s="77"/>
      <c r="AA318" s="16"/>
      <c r="AB318" s="16"/>
      <c r="AC318" s="16"/>
      <c r="AD318" s="78"/>
    </row>
    <row r="319" spans="1:30" x14ac:dyDescent="0.2">
      <c r="A319" s="252">
        <v>43779</v>
      </c>
      <c r="B319" s="3">
        <v>0</v>
      </c>
      <c r="C319" s="3">
        <v>3</v>
      </c>
      <c r="D319" s="4"/>
      <c r="E319" s="3">
        <v>11</v>
      </c>
      <c r="F319" s="3">
        <v>6</v>
      </c>
      <c r="G319" s="4">
        <v>0.5</v>
      </c>
      <c r="H319" s="61">
        <f t="shared" si="15"/>
        <v>164.14</v>
      </c>
      <c r="I319" s="17">
        <f t="shared" si="17"/>
        <v>0</v>
      </c>
      <c r="J319" s="111"/>
      <c r="K319" s="111"/>
      <c r="L319" s="114" t="s">
        <v>111</v>
      </c>
      <c r="M319" s="265">
        <v>43779</v>
      </c>
      <c r="N319" s="141"/>
      <c r="O319" s="137"/>
      <c r="P319" s="3"/>
      <c r="Q319" s="4"/>
      <c r="R319" s="3"/>
      <c r="S319" s="3"/>
      <c r="T319" s="65"/>
      <c r="U319" s="69">
        <f t="shared" si="16"/>
        <v>0</v>
      </c>
      <c r="V319" s="116"/>
      <c r="W319" s="118"/>
      <c r="X319" s="14"/>
      <c r="Y319" s="14"/>
      <c r="Z319" s="77"/>
      <c r="AA319" s="16"/>
      <c r="AB319" s="16"/>
      <c r="AC319" s="16"/>
      <c r="AD319" s="78"/>
    </row>
    <row r="320" spans="1:30" x14ac:dyDescent="0.2">
      <c r="A320" s="252">
        <v>43780</v>
      </c>
      <c r="B320" s="3">
        <v>0</v>
      </c>
      <c r="C320" s="3">
        <v>3</v>
      </c>
      <c r="D320" s="4"/>
      <c r="E320" s="3">
        <v>11</v>
      </c>
      <c r="F320" s="3">
        <v>6</v>
      </c>
      <c r="G320" s="4">
        <v>0.5</v>
      </c>
      <c r="H320" s="61">
        <f t="shared" si="15"/>
        <v>164.14</v>
      </c>
      <c r="I320" s="17">
        <f t="shared" si="17"/>
        <v>0</v>
      </c>
      <c r="J320" s="111"/>
      <c r="K320" s="111"/>
      <c r="L320" s="114" t="s">
        <v>111</v>
      </c>
      <c r="M320" s="265">
        <v>43780</v>
      </c>
      <c r="N320" s="141"/>
      <c r="O320" s="137"/>
      <c r="P320" s="3"/>
      <c r="Q320" s="4"/>
      <c r="R320" s="3"/>
      <c r="S320" s="3"/>
      <c r="T320" s="65"/>
      <c r="U320" s="69">
        <f t="shared" si="16"/>
        <v>0</v>
      </c>
      <c r="V320" s="116"/>
      <c r="W320" s="118"/>
      <c r="X320" s="14"/>
      <c r="Y320" s="14"/>
      <c r="Z320" s="77"/>
      <c r="AA320" s="16"/>
      <c r="AB320" s="16"/>
      <c r="AC320" s="16"/>
      <c r="AD320" s="78"/>
    </row>
    <row r="321" spans="1:30" x14ac:dyDescent="0.2">
      <c r="A321" s="252">
        <v>43781</v>
      </c>
      <c r="B321" s="3">
        <v>0</v>
      </c>
      <c r="C321" s="3">
        <v>6</v>
      </c>
      <c r="D321" s="4"/>
      <c r="E321" s="3">
        <v>11</v>
      </c>
      <c r="F321" s="3">
        <v>6</v>
      </c>
      <c r="G321" s="4"/>
      <c r="H321" s="61">
        <f t="shared" si="15"/>
        <v>167.04</v>
      </c>
      <c r="I321" s="17">
        <f t="shared" si="17"/>
        <v>2.9000000000000057</v>
      </c>
      <c r="J321" s="111">
        <v>7</v>
      </c>
      <c r="K321" s="111">
        <v>24</v>
      </c>
      <c r="L321" s="114" t="s">
        <v>112</v>
      </c>
      <c r="M321" s="265">
        <v>43781</v>
      </c>
      <c r="N321" s="141"/>
      <c r="O321" s="137"/>
      <c r="P321" s="3"/>
      <c r="Q321" s="4"/>
      <c r="R321" s="3"/>
      <c r="S321" s="3"/>
      <c r="T321" s="65"/>
      <c r="U321" s="69">
        <f t="shared" si="16"/>
        <v>0</v>
      </c>
      <c r="V321" s="116">
        <v>120</v>
      </c>
      <c r="W321" s="118">
        <v>1002463</v>
      </c>
      <c r="X321" s="14">
        <v>10</v>
      </c>
      <c r="Y321" s="14">
        <v>0</v>
      </c>
      <c r="Z321" s="77"/>
      <c r="AA321" s="16"/>
      <c r="AB321" s="16"/>
      <c r="AC321" s="16"/>
      <c r="AD321" s="78"/>
    </row>
    <row r="322" spans="1:30" x14ac:dyDescent="0.2">
      <c r="A322" s="252">
        <v>43782</v>
      </c>
      <c r="B322" s="3">
        <v>0</v>
      </c>
      <c r="C322" s="3">
        <v>6</v>
      </c>
      <c r="D322" s="4"/>
      <c r="E322" s="3">
        <v>11</v>
      </c>
      <c r="F322" s="3">
        <v>6</v>
      </c>
      <c r="G322" s="4"/>
      <c r="H322" s="61">
        <f t="shared" si="15"/>
        <v>167.04</v>
      </c>
      <c r="I322" s="17">
        <f t="shared" si="17"/>
        <v>0</v>
      </c>
      <c r="J322" s="111"/>
      <c r="K322" s="111"/>
      <c r="L322" s="114" t="s">
        <v>111</v>
      </c>
      <c r="M322" s="265">
        <v>43782</v>
      </c>
      <c r="N322" s="141"/>
      <c r="O322" s="137"/>
      <c r="P322" s="3"/>
      <c r="Q322" s="4"/>
      <c r="R322" s="3"/>
      <c r="S322" s="3"/>
      <c r="T322" s="65"/>
      <c r="U322" s="69">
        <f t="shared" si="16"/>
        <v>0</v>
      </c>
      <c r="V322" s="116"/>
      <c r="W322" s="118"/>
      <c r="X322" s="14"/>
      <c r="Y322" s="14"/>
      <c r="Z322" s="77"/>
      <c r="AA322" s="16"/>
      <c r="AB322" s="16"/>
      <c r="AC322" s="16"/>
      <c r="AD322" s="78"/>
    </row>
    <row r="323" spans="1:30" x14ac:dyDescent="0.2">
      <c r="A323" s="252">
        <v>43783</v>
      </c>
      <c r="B323" s="3">
        <v>0</v>
      </c>
      <c r="C323" s="3">
        <v>6</v>
      </c>
      <c r="D323" s="4"/>
      <c r="E323" s="3">
        <v>11</v>
      </c>
      <c r="F323" s="3">
        <v>6</v>
      </c>
      <c r="G323" s="4"/>
      <c r="H323" s="61">
        <f t="shared" si="15"/>
        <v>167.04</v>
      </c>
      <c r="I323" s="17">
        <f t="shared" si="17"/>
        <v>0</v>
      </c>
      <c r="J323" s="111"/>
      <c r="K323" s="111"/>
      <c r="L323" s="114" t="s">
        <v>111</v>
      </c>
      <c r="M323" s="265">
        <v>43783</v>
      </c>
      <c r="N323" s="141"/>
      <c r="O323" s="137"/>
      <c r="P323" s="3"/>
      <c r="Q323" s="4"/>
      <c r="R323" s="3"/>
      <c r="S323" s="3"/>
      <c r="T323" s="65"/>
      <c r="U323" s="69">
        <f t="shared" si="16"/>
        <v>0</v>
      </c>
      <c r="V323" s="116"/>
      <c r="W323" s="118"/>
      <c r="X323" s="14"/>
      <c r="Y323" s="14"/>
      <c r="Z323" s="77"/>
      <c r="AA323" s="16"/>
      <c r="AB323" s="16"/>
      <c r="AC323" s="16"/>
      <c r="AD323" s="78"/>
    </row>
    <row r="324" spans="1:30" x14ac:dyDescent="0.2">
      <c r="A324" s="252">
        <v>43784</v>
      </c>
      <c r="B324" s="3">
        <v>0</v>
      </c>
      <c r="C324" s="3">
        <v>8</v>
      </c>
      <c r="D324" s="4"/>
      <c r="E324" s="3">
        <v>11</v>
      </c>
      <c r="F324" s="3">
        <v>6</v>
      </c>
      <c r="G324" s="4"/>
      <c r="H324" s="61">
        <f t="shared" si="15"/>
        <v>169.35999999999999</v>
      </c>
      <c r="I324" s="17">
        <f t="shared" si="17"/>
        <v>2.3199999999999932</v>
      </c>
      <c r="J324" s="111">
        <v>5</v>
      </c>
      <c r="K324" s="111">
        <v>24</v>
      </c>
      <c r="L324" s="114" t="s">
        <v>112</v>
      </c>
      <c r="M324" s="265">
        <v>43784</v>
      </c>
      <c r="N324" s="141"/>
      <c r="O324" s="137"/>
      <c r="P324" s="3"/>
      <c r="Q324" s="4"/>
      <c r="R324" s="3"/>
      <c r="S324" s="3"/>
      <c r="T324" s="65"/>
      <c r="U324" s="69">
        <f t="shared" si="16"/>
        <v>0</v>
      </c>
      <c r="V324" s="116"/>
      <c r="W324" s="118"/>
      <c r="X324" s="14">
        <v>10</v>
      </c>
      <c r="Y324" s="14">
        <v>0</v>
      </c>
      <c r="Z324" s="77"/>
      <c r="AA324" s="16"/>
      <c r="AB324" s="16"/>
      <c r="AC324" s="16"/>
      <c r="AD324" s="78"/>
    </row>
    <row r="325" spans="1:30" x14ac:dyDescent="0.2">
      <c r="A325" s="252">
        <v>43785</v>
      </c>
      <c r="B325" s="3">
        <v>0</v>
      </c>
      <c r="C325" s="3">
        <v>8</v>
      </c>
      <c r="D325" s="4"/>
      <c r="E325" s="3">
        <v>11</v>
      </c>
      <c r="F325" s="3">
        <v>6</v>
      </c>
      <c r="G325" s="4"/>
      <c r="H325" s="61">
        <f t="shared" si="15"/>
        <v>169.35999999999999</v>
      </c>
      <c r="I325" s="17">
        <f t="shared" si="17"/>
        <v>0</v>
      </c>
      <c r="J325" s="111"/>
      <c r="K325" s="111"/>
      <c r="L325" s="114" t="s">
        <v>111</v>
      </c>
      <c r="M325" s="265">
        <v>43785</v>
      </c>
      <c r="N325" s="141"/>
      <c r="O325" s="137"/>
      <c r="P325" s="3"/>
      <c r="Q325" s="4"/>
      <c r="R325" s="3"/>
      <c r="S325" s="3"/>
      <c r="T325" s="65"/>
      <c r="U325" s="69">
        <f t="shared" si="16"/>
        <v>0</v>
      </c>
      <c r="V325" s="116"/>
      <c r="W325" s="118"/>
      <c r="X325" s="14"/>
      <c r="Y325" s="14"/>
      <c r="Z325" s="77"/>
      <c r="AA325" s="16"/>
      <c r="AB325" s="16"/>
      <c r="AC325" s="16"/>
      <c r="AD325" s="78"/>
    </row>
    <row r="326" spans="1:30" x14ac:dyDescent="0.2">
      <c r="A326" s="252">
        <v>43786</v>
      </c>
      <c r="B326" s="3">
        <v>0</v>
      </c>
      <c r="C326" s="3">
        <v>8</v>
      </c>
      <c r="D326" s="4"/>
      <c r="E326" s="3">
        <v>11</v>
      </c>
      <c r="F326" s="3">
        <v>6</v>
      </c>
      <c r="G326" s="4"/>
      <c r="H326" s="61">
        <f t="shared" si="15"/>
        <v>169.35999999999999</v>
      </c>
      <c r="I326" s="17">
        <f t="shared" si="17"/>
        <v>0</v>
      </c>
      <c r="J326" s="111"/>
      <c r="K326" s="111"/>
      <c r="L326" s="114" t="s">
        <v>111</v>
      </c>
      <c r="M326" s="265">
        <v>43786</v>
      </c>
      <c r="N326" s="141"/>
      <c r="O326" s="137"/>
      <c r="P326" s="3"/>
      <c r="Q326" s="4"/>
      <c r="R326" s="3"/>
      <c r="S326" s="3"/>
      <c r="T326" s="65"/>
      <c r="U326" s="69">
        <f t="shared" si="16"/>
        <v>0</v>
      </c>
      <c r="V326" s="116"/>
      <c r="W326" s="118"/>
      <c r="X326" s="14"/>
      <c r="Y326" s="14"/>
      <c r="Z326" s="77"/>
      <c r="AA326" s="16"/>
      <c r="AB326" s="16"/>
      <c r="AC326" s="16"/>
      <c r="AD326" s="78"/>
    </row>
    <row r="327" spans="1:30" x14ac:dyDescent="0.2">
      <c r="A327" s="252">
        <v>43787</v>
      </c>
      <c r="B327" s="3">
        <v>0</v>
      </c>
      <c r="C327" s="3">
        <v>8</v>
      </c>
      <c r="D327" s="4"/>
      <c r="E327" s="3">
        <v>11</v>
      </c>
      <c r="F327" s="3">
        <v>6</v>
      </c>
      <c r="G327" s="4"/>
      <c r="H327" s="61">
        <f t="shared" si="15"/>
        <v>169.35999999999999</v>
      </c>
      <c r="I327" s="17">
        <f t="shared" si="17"/>
        <v>0</v>
      </c>
      <c r="J327" s="111"/>
      <c r="K327" s="111"/>
      <c r="L327" s="114" t="s">
        <v>111</v>
      </c>
      <c r="M327" s="265">
        <v>43787</v>
      </c>
      <c r="N327" s="141"/>
      <c r="O327" s="137"/>
      <c r="P327" s="3"/>
      <c r="Q327" s="4"/>
      <c r="R327" s="3"/>
      <c r="S327" s="3"/>
      <c r="T327" s="65"/>
      <c r="U327" s="69">
        <f t="shared" si="16"/>
        <v>0</v>
      </c>
      <c r="V327" s="116"/>
      <c r="W327" s="118"/>
      <c r="X327" s="14"/>
      <c r="Y327" s="14"/>
      <c r="Z327" s="77"/>
      <c r="AA327" s="16"/>
      <c r="AB327" s="16"/>
      <c r="AC327" s="16"/>
      <c r="AD327" s="78"/>
    </row>
    <row r="328" spans="1:30" x14ac:dyDescent="0.2">
      <c r="A328" s="252">
        <v>43788</v>
      </c>
      <c r="B328" s="3">
        <v>0</v>
      </c>
      <c r="C328" s="3">
        <v>10</v>
      </c>
      <c r="D328" s="4">
        <v>0.5</v>
      </c>
      <c r="E328" s="3">
        <v>11</v>
      </c>
      <c r="F328" s="3">
        <v>6</v>
      </c>
      <c r="G328" s="4"/>
      <c r="H328" s="61">
        <f t="shared" si="15"/>
        <v>172.26</v>
      </c>
      <c r="I328" s="17">
        <f t="shared" si="17"/>
        <v>2.9000000000000057</v>
      </c>
      <c r="J328" s="111">
        <v>7</v>
      </c>
      <c r="K328" s="111">
        <v>24</v>
      </c>
      <c r="L328" s="114" t="s">
        <v>112</v>
      </c>
      <c r="M328" s="265">
        <v>43788</v>
      </c>
      <c r="N328" s="141"/>
      <c r="O328" s="137"/>
      <c r="P328" s="3"/>
      <c r="Q328" s="4"/>
      <c r="R328" s="3"/>
      <c r="S328" s="3"/>
      <c r="T328" s="65"/>
      <c r="U328" s="69">
        <f t="shared" si="16"/>
        <v>0</v>
      </c>
      <c r="V328" s="116"/>
      <c r="W328" s="118"/>
      <c r="X328" s="14">
        <v>10</v>
      </c>
      <c r="Y328" s="14">
        <v>0</v>
      </c>
      <c r="Z328" s="77"/>
      <c r="AA328" s="16"/>
      <c r="AB328" s="16"/>
      <c r="AC328" s="16"/>
      <c r="AD328" s="78"/>
    </row>
    <row r="329" spans="1:30" x14ac:dyDescent="0.2">
      <c r="A329" s="252">
        <v>43789</v>
      </c>
      <c r="B329" s="3">
        <v>0</v>
      </c>
      <c r="C329" s="3">
        <v>10</v>
      </c>
      <c r="D329" s="4">
        <v>0.5</v>
      </c>
      <c r="E329" s="3">
        <v>11</v>
      </c>
      <c r="F329" s="3">
        <v>6</v>
      </c>
      <c r="G329" s="4"/>
      <c r="H329" s="61">
        <f t="shared" si="15"/>
        <v>172.26</v>
      </c>
      <c r="I329" s="17">
        <f t="shared" si="17"/>
        <v>0</v>
      </c>
      <c r="J329" s="111"/>
      <c r="K329" s="111"/>
      <c r="L329" s="114" t="s">
        <v>111</v>
      </c>
      <c r="M329" s="265">
        <v>43789</v>
      </c>
      <c r="N329" s="141"/>
      <c r="O329" s="137"/>
      <c r="P329" s="3"/>
      <c r="Q329" s="4"/>
      <c r="R329" s="3"/>
      <c r="S329" s="3"/>
      <c r="T329" s="65"/>
      <c r="U329" s="69">
        <f t="shared" si="16"/>
        <v>0</v>
      </c>
      <c r="V329" s="116"/>
      <c r="W329" s="118"/>
      <c r="X329" s="14"/>
      <c r="Y329" s="14"/>
      <c r="Z329" s="77"/>
      <c r="AA329" s="16"/>
      <c r="AB329" s="16"/>
      <c r="AC329" s="16"/>
      <c r="AD329" s="78"/>
    </row>
    <row r="330" spans="1:30" x14ac:dyDescent="0.2">
      <c r="A330" s="252">
        <v>43790</v>
      </c>
      <c r="B330" s="3">
        <v>0</v>
      </c>
      <c r="C330" s="3">
        <v>10</v>
      </c>
      <c r="D330" s="4">
        <v>0.5</v>
      </c>
      <c r="E330" s="3">
        <v>11</v>
      </c>
      <c r="F330" s="3">
        <v>6</v>
      </c>
      <c r="G330" s="4"/>
      <c r="H330" s="61">
        <f t="shared" ref="H330:H371" si="18">((B330*12)+C330+D330)*1.16+((E330*12)+F330+G330)*1.16</f>
        <v>172.26</v>
      </c>
      <c r="I330" s="17">
        <f t="shared" si="17"/>
        <v>0</v>
      </c>
      <c r="J330" s="111"/>
      <c r="K330" s="111"/>
      <c r="L330" s="114" t="s">
        <v>111</v>
      </c>
      <c r="M330" s="265">
        <v>43790</v>
      </c>
      <c r="N330" s="141"/>
      <c r="O330" s="137"/>
      <c r="P330" s="3"/>
      <c r="Q330" s="4"/>
      <c r="R330" s="3"/>
      <c r="S330" s="3"/>
      <c r="T330" s="65"/>
      <c r="U330" s="69">
        <f t="shared" ref="U330:U371" si="19">((O330*12)+P330+Q330)*1.16-((R330*12)+S330+T330)*1.16</f>
        <v>0</v>
      </c>
      <c r="V330" s="116"/>
      <c r="W330" s="118"/>
      <c r="X330" s="14"/>
      <c r="Y330" s="14"/>
      <c r="Z330" s="77"/>
      <c r="AA330" s="16"/>
      <c r="AB330" s="16"/>
      <c r="AC330" s="16"/>
      <c r="AD330" s="78"/>
    </row>
    <row r="331" spans="1:30" x14ac:dyDescent="0.2">
      <c r="A331" s="252">
        <v>43791</v>
      </c>
      <c r="B331" s="3">
        <v>0</v>
      </c>
      <c r="C331" s="3">
        <v>10</v>
      </c>
      <c r="D331" s="4">
        <v>0.5</v>
      </c>
      <c r="E331" s="3">
        <v>11</v>
      </c>
      <c r="F331" s="3">
        <v>6</v>
      </c>
      <c r="G331" s="4"/>
      <c r="H331" s="61">
        <f t="shared" si="18"/>
        <v>172.26</v>
      </c>
      <c r="I331" s="17">
        <f t="shared" si="17"/>
        <v>0</v>
      </c>
      <c r="J331" s="111"/>
      <c r="K331" s="111"/>
      <c r="L331" s="114" t="s">
        <v>111</v>
      </c>
      <c r="M331" s="265">
        <v>43791</v>
      </c>
      <c r="N331" s="141"/>
      <c r="O331" s="137"/>
      <c r="P331" s="3"/>
      <c r="Q331" s="4"/>
      <c r="R331" s="3"/>
      <c r="S331" s="3"/>
      <c r="T331" s="65"/>
      <c r="U331" s="69">
        <f t="shared" si="19"/>
        <v>0</v>
      </c>
      <c r="V331" s="116"/>
      <c r="W331" s="118"/>
      <c r="X331" s="14"/>
      <c r="Y331" s="14"/>
      <c r="Z331" s="77" t="s">
        <v>121</v>
      </c>
      <c r="AA331" s="16"/>
      <c r="AB331" s="16"/>
      <c r="AC331" s="16"/>
      <c r="AD331" s="78"/>
    </row>
    <row r="332" spans="1:30" x14ac:dyDescent="0.2">
      <c r="A332" s="252">
        <v>43792</v>
      </c>
      <c r="B332" s="3">
        <v>0</v>
      </c>
      <c r="C332" s="3">
        <v>10</v>
      </c>
      <c r="D332" s="4">
        <v>0.5</v>
      </c>
      <c r="E332" s="3">
        <v>11</v>
      </c>
      <c r="F332" s="3">
        <v>6</v>
      </c>
      <c r="G332" s="4"/>
      <c r="H332" s="61">
        <f t="shared" si="18"/>
        <v>172.26</v>
      </c>
      <c r="I332" s="17">
        <f t="shared" si="17"/>
        <v>0</v>
      </c>
      <c r="J332" s="111"/>
      <c r="K332" s="111"/>
      <c r="L332" s="114" t="s">
        <v>111</v>
      </c>
      <c r="M332" s="265">
        <v>43792</v>
      </c>
      <c r="N332" s="141"/>
      <c r="O332" s="137"/>
      <c r="P332" s="3"/>
      <c r="Q332" s="4"/>
      <c r="R332" s="3"/>
      <c r="S332" s="3"/>
      <c r="T332" s="65"/>
      <c r="U332" s="69">
        <f t="shared" si="19"/>
        <v>0</v>
      </c>
      <c r="V332" s="116"/>
      <c r="W332" s="118"/>
      <c r="X332" s="14"/>
      <c r="Y332" s="14"/>
      <c r="Z332" s="77" t="s">
        <v>122</v>
      </c>
      <c r="AA332" s="16"/>
      <c r="AB332" s="16"/>
      <c r="AC332" s="16"/>
      <c r="AD332" s="78"/>
    </row>
    <row r="333" spans="1:30" x14ac:dyDescent="0.2">
      <c r="A333" s="252">
        <v>43793</v>
      </c>
      <c r="B333" s="3">
        <v>0</v>
      </c>
      <c r="C333" s="3">
        <v>10</v>
      </c>
      <c r="D333" s="4">
        <v>0.5</v>
      </c>
      <c r="E333" s="3">
        <v>11</v>
      </c>
      <c r="F333" s="3">
        <v>6</v>
      </c>
      <c r="G333" s="4"/>
      <c r="H333" s="61">
        <f t="shared" si="18"/>
        <v>172.26</v>
      </c>
      <c r="I333" s="17">
        <f t="shared" si="17"/>
        <v>0</v>
      </c>
      <c r="J333" s="111"/>
      <c r="K333" s="111"/>
      <c r="L333" s="114" t="s">
        <v>111</v>
      </c>
      <c r="M333" s="265">
        <v>43793</v>
      </c>
      <c r="N333" s="141"/>
      <c r="O333" s="137"/>
      <c r="P333" s="3"/>
      <c r="Q333" s="4"/>
      <c r="R333" s="3"/>
      <c r="S333" s="3"/>
      <c r="T333" s="65"/>
      <c r="U333" s="69">
        <f t="shared" si="19"/>
        <v>0</v>
      </c>
      <c r="V333" s="116"/>
      <c r="W333" s="118"/>
      <c r="X333" s="14"/>
      <c r="Y333" s="14"/>
      <c r="Z333" s="77"/>
      <c r="AA333" s="16"/>
      <c r="AB333" s="16"/>
      <c r="AC333" s="16"/>
      <c r="AD333" s="78"/>
    </row>
    <row r="334" spans="1:30" x14ac:dyDescent="0.2">
      <c r="A334" s="252">
        <v>43794</v>
      </c>
      <c r="B334" s="3">
        <v>0</v>
      </c>
      <c r="C334" s="3">
        <v>10</v>
      </c>
      <c r="D334" s="4">
        <v>0.5</v>
      </c>
      <c r="E334" s="3">
        <v>11</v>
      </c>
      <c r="F334" s="3">
        <v>6</v>
      </c>
      <c r="G334" s="4"/>
      <c r="H334" s="61">
        <f t="shared" si="18"/>
        <v>172.26</v>
      </c>
      <c r="I334" s="17">
        <f t="shared" si="17"/>
        <v>0</v>
      </c>
      <c r="J334" s="111"/>
      <c r="K334" s="111"/>
      <c r="L334" s="114" t="s">
        <v>111</v>
      </c>
      <c r="M334" s="265">
        <v>43794</v>
      </c>
      <c r="N334" s="141"/>
      <c r="O334" s="137"/>
      <c r="P334" s="3"/>
      <c r="Q334" s="4"/>
      <c r="R334" s="3"/>
      <c r="S334" s="3"/>
      <c r="T334" s="65"/>
      <c r="U334" s="69">
        <f t="shared" si="19"/>
        <v>0</v>
      </c>
      <c r="V334" s="116"/>
      <c r="W334" s="118"/>
      <c r="X334" s="14"/>
      <c r="Y334" s="14"/>
      <c r="Z334" s="77"/>
      <c r="AA334" s="16"/>
      <c r="AB334" s="16"/>
      <c r="AC334" s="16"/>
      <c r="AD334" s="78"/>
    </row>
    <row r="335" spans="1:30" x14ac:dyDescent="0.2">
      <c r="A335" s="252">
        <v>43795</v>
      </c>
      <c r="B335" s="3">
        <v>0</v>
      </c>
      <c r="C335" s="3">
        <v>10</v>
      </c>
      <c r="D335" s="4">
        <v>0.5</v>
      </c>
      <c r="E335" s="3">
        <v>11</v>
      </c>
      <c r="F335" s="3">
        <v>6</v>
      </c>
      <c r="G335" s="4"/>
      <c r="H335" s="61">
        <f t="shared" si="18"/>
        <v>172.26</v>
      </c>
      <c r="I335" s="17">
        <f t="shared" si="17"/>
        <v>0</v>
      </c>
      <c r="J335" s="111"/>
      <c r="K335" s="111"/>
      <c r="L335" s="114" t="s">
        <v>111</v>
      </c>
      <c r="M335" s="265">
        <v>43795</v>
      </c>
      <c r="N335" s="141"/>
      <c r="O335" s="137"/>
      <c r="P335" s="3"/>
      <c r="Q335" s="4"/>
      <c r="R335" s="3"/>
      <c r="S335" s="3"/>
      <c r="T335" s="65"/>
      <c r="U335" s="69">
        <f t="shared" si="19"/>
        <v>0</v>
      </c>
      <c r="V335" s="116"/>
      <c r="W335" s="118"/>
      <c r="X335" s="14"/>
      <c r="Y335" s="14"/>
      <c r="Z335" s="77"/>
      <c r="AA335" s="16"/>
      <c r="AB335" s="16"/>
      <c r="AC335" s="16"/>
      <c r="AD335" s="78"/>
    </row>
    <row r="336" spans="1:30" x14ac:dyDescent="0.2">
      <c r="A336" s="252">
        <v>43796</v>
      </c>
      <c r="B336" s="3">
        <v>0</v>
      </c>
      <c r="C336" s="3">
        <v>10</v>
      </c>
      <c r="D336" s="4">
        <v>0.5</v>
      </c>
      <c r="E336" s="3">
        <v>11</v>
      </c>
      <c r="F336" s="3">
        <v>6</v>
      </c>
      <c r="G336" s="4"/>
      <c r="H336" s="61">
        <f t="shared" si="18"/>
        <v>172.26</v>
      </c>
      <c r="I336" s="17">
        <f t="shared" si="17"/>
        <v>0</v>
      </c>
      <c r="J336" s="111"/>
      <c r="K336" s="111"/>
      <c r="L336" s="114" t="s">
        <v>111</v>
      </c>
      <c r="M336" s="265">
        <v>43796</v>
      </c>
      <c r="N336" s="141"/>
      <c r="O336" s="137"/>
      <c r="P336" s="3"/>
      <c r="Q336" s="4"/>
      <c r="R336" s="3"/>
      <c r="S336" s="3"/>
      <c r="T336" s="65"/>
      <c r="U336" s="69">
        <f t="shared" si="19"/>
        <v>0</v>
      </c>
      <c r="V336" s="116"/>
      <c r="W336" s="118"/>
      <c r="X336" s="14"/>
      <c r="Y336" s="14"/>
      <c r="Z336" s="77" t="s">
        <v>123</v>
      </c>
      <c r="AA336" s="16"/>
      <c r="AB336" s="16"/>
      <c r="AC336" s="16"/>
      <c r="AD336" s="78"/>
    </row>
    <row r="337" spans="1:30" x14ac:dyDescent="0.2">
      <c r="A337" s="252">
        <v>43797</v>
      </c>
      <c r="B337" s="3">
        <v>1</v>
      </c>
      <c r="C337" s="3">
        <v>2</v>
      </c>
      <c r="D337" s="4"/>
      <c r="E337" s="3">
        <v>11</v>
      </c>
      <c r="F337" s="3">
        <v>6</v>
      </c>
      <c r="G337" s="4"/>
      <c r="H337" s="61">
        <f t="shared" si="18"/>
        <v>176.32</v>
      </c>
      <c r="I337" s="17">
        <f t="shared" si="17"/>
        <v>4.0600000000000023</v>
      </c>
      <c r="J337" s="111">
        <v>9</v>
      </c>
      <c r="K337" s="111">
        <v>24</v>
      </c>
      <c r="L337" s="114" t="s">
        <v>112</v>
      </c>
      <c r="M337" s="265">
        <v>43797</v>
      </c>
      <c r="N337" s="141"/>
      <c r="O337" s="137"/>
      <c r="P337" s="3"/>
      <c r="Q337" s="4"/>
      <c r="R337" s="3"/>
      <c r="S337" s="3"/>
      <c r="T337" s="65"/>
      <c r="U337" s="69">
        <f t="shared" si="19"/>
        <v>0</v>
      </c>
      <c r="V337" s="116"/>
      <c r="W337" s="118"/>
      <c r="X337" s="14">
        <v>10</v>
      </c>
      <c r="Y337" s="14">
        <v>0</v>
      </c>
      <c r="Z337" s="77" t="s">
        <v>124</v>
      </c>
      <c r="AA337" s="16"/>
      <c r="AB337" s="16"/>
      <c r="AC337" s="16"/>
      <c r="AD337" s="78"/>
    </row>
    <row r="338" spans="1:30" x14ac:dyDescent="0.2">
      <c r="A338" s="252">
        <v>43798</v>
      </c>
      <c r="B338" s="3">
        <v>1</v>
      </c>
      <c r="C338" s="3">
        <v>2</v>
      </c>
      <c r="D338" s="4"/>
      <c r="E338" s="3">
        <v>11</v>
      </c>
      <c r="F338" s="3">
        <v>6</v>
      </c>
      <c r="G338" s="4"/>
      <c r="H338" s="61">
        <f t="shared" si="18"/>
        <v>176.32</v>
      </c>
      <c r="I338" s="17">
        <f t="shared" si="17"/>
        <v>0</v>
      </c>
      <c r="J338" s="111"/>
      <c r="K338" s="111"/>
      <c r="L338" s="114" t="s">
        <v>111</v>
      </c>
      <c r="M338" s="265">
        <v>43798</v>
      </c>
      <c r="N338" s="141"/>
      <c r="O338" s="137"/>
      <c r="P338" s="3"/>
      <c r="Q338" s="4"/>
      <c r="R338" s="3"/>
      <c r="S338" s="3"/>
      <c r="T338" s="65"/>
      <c r="U338" s="69">
        <f t="shared" si="19"/>
        <v>0</v>
      </c>
      <c r="V338" s="116"/>
      <c r="W338" s="118"/>
      <c r="X338" s="14"/>
      <c r="Y338" s="14"/>
      <c r="Z338" s="77"/>
      <c r="AA338" s="16"/>
      <c r="AB338" s="16"/>
      <c r="AC338" s="16"/>
      <c r="AD338" s="78"/>
    </row>
    <row r="339" spans="1:30" x14ac:dyDescent="0.2">
      <c r="A339" s="252">
        <v>43799</v>
      </c>
      <c r="B339" s="3">
        <v>1</v>
      </c>
      <c r="C339" s="3">
        <v>2</v>
      </c>
      <c r="D339" s="4"/>
      <c r="E339" s="3">
        <v>11</v>
      </c>
      <c r="F339" s="3">
        <v>6</v>
      </c>
      <c r="G339" s="4"/>
      <c r="H339" s="127">
        <f t="shared" si="18"/>
        <v>176.32</v>
      </c>
      <c r="I339" s="17">
        <f t="shared" si="17"/>
        <v>0</v>
      </c>
      <c r="J339" s="111"/>
      <c r="K339" s="111"/>
      <c r="L339" s="114" t="s">
        <v>111</v>
      </c>
      <c r="M339" s="265">
        <v>43799</v>
      </c>
      <c r="N339" s="141"/>
      <c r="O339" s="137"/>
      <c r="P339" s="3"/>
      <c r="Q339" s="4"/>
      <c r="R339" s="3"/>
      <c r="S339" s="3"/>
      <c r="T339" s="65"/>
      <c r="U339" s="69">
        <f t="shared" si="19"/>
        <v>0</v>
      </c>
      <c r="V339" s="116"/>
      <c r="W339" s="118"/>
      <c r="X339" s="14"/>
      <c r="Y339" s="14"/>
      <c r="Z339" s="77"/>
      <c r="AA339" s="16"/>
      <c r="AB339" s="16"/>
      <c r="AC339" s="16"/>
      <c r="AD339" s="78"/>
    </row>
    <row r="340" spans="1:30" x14ac:dyDescent="0.2">
      <c r="A340" s="252">
        <v>43800</v>
      </c>
      <c r="B340" s="3">
        <v>1</v>
      </c>
      <c r="C340" s="280">
        <v>2</v>
      </c>
      <c r="D340" s="295"/>
      <c r="E340" s="3">
        <v>11</v>
      </c>
      <c r="F340" s="3">
        <v>6</v>
      </c>
      <c r="G340" s="296"/>
      <c r="H340" s="291">
        <f t="shared" si="18"/>
        <v>176.32</v>
      </c>
      <c r="I340" s="338">
        <f t="shared" si="17"/>
        <v>0</v>
      </c>
      <c r="J340" s="268"/>
      <c r="K340" s="268"/>
      <c r="L340" s="114" t="s">
        <v>111</v>
      </c>
      <c r="M340" s="265">
        <v>43800</v>
      </c>
      <c r="N340" s="297"/>
      <c r="O340" s="284"/>
      <c r="P340" s="280"/>
      <c r="Q340" s="295"/>
      <c r="R340" s="280"/>
      <c r="S340" s="280"/>
      <c r="T340" s="296"/>
      <c r="U340" s="286">
        <f t="shared" si="19"/>
        <v>0</v>
      </c>
      <c r="V340" s="287"/>
      <c r="W340" s="119"/>
      <c r="X340" s="356"/>
      <c r="Y340" s="357"/>
      <c r="Z340" s="289"/>
      <c r="AA340" s="216"/>
      <c r="AB340" s="216"/>
      <c r="AC340" s="216"/>
      <c r="AD340" s="290"/>
    </row>
    <row r="341" spans="1:30" x14ac:dyDescent="0.2">
      <c r="A341" s="252">
        <v>43801</v>
      </c>
      <c r="B341" s="91"/>
      <c r="C341" s="91"/>
      <c r="D341" s="292"/>
      <c r="E341" s="91"/>
      <c r="F341" s="91"/>
      <c r="G341" s="292"/>
      <c r="H341" s="60">
        <f t="shared" si="18"/>
        <v>0</v>
      </c>
      <c r="I341" s="27">
        <f t="shared" si="17"/>
        <v>-176.32</v>
      </c>
      <c r="J341" s="245"/>
      <c r="K341" s="245"/>
      <c r="L341" s="272"/>
      <c r="M341" s="265">
        <v>43801</v>
      </c>
      <c r="N341" s="293"/>
      <c r="O341" s="274"/>
      <c r="P341" s="91"/>
      <c r="Q341" s="292"/>
      <c r="R341" s="91"/>
      <c r="S341" s="91"/>
      <c r="T341" s="294"/>
      <c r="U341" s="210">
        <f t="shared" si="19"/>
        <v>0</v>
      </c>
      <c r="V341" s="275"/>
      <c r="W341" s="276"/>
      <c r="X341" s="205"/>
      <c r="Y341" s="205"/>
      <c r="Z341" s="277"/>
      <c r="AA341" s="278"/>
      <c r="AB341" s="278"/>
      <c r="AC341" s="278"/>
      <c r="AD341" s="279"/>
    </row>
    <row r="342" spans="1:30" x14ac:dyDescent="0.2">
      <c r="A342" s="252">
        <v>43802</v>
      </c>
      <c r="B342" s="3"/>
      <c r="C342" s="3"/>
      <c r="D342" s="4"/>
      <c r="E342" s="3"/>
      <c r="F342" s="3"/>
      <c r="G342" s="4"/>
      <c r="H342" s="61">
        <f t="shared" si="18"/>
        <v>0</v>
      </c>
      <c r="I342" s="17">
        <f t="shared" si="17"/>
        <v>0</v>
      </c>
      <c r="J342" s="111"/>
      <c r="K342" s="111"/>
      <c r="L342" s="114"/>
      <c r="M342" s="265">
        <v>43802</v>
      </c>
      <c r="N342" s="141"/>
      <c r="O342" s="137"/>
      <c r="P342" s="3"/>
      <c r="Q342" s="4"/>
      <c r="R342" s="3"/>
      <c r="S342" s="3"/>
      <c r="T342" s="65"/>
      <c r="U342" s="69">
        <f t="shared" si="19"/>
        <v>0</v>
      </c>
      <c r="V342" s="116"/>
      <c r="W342" s="118"/>
      <c r="X342" s="14"/>
      <c r="Y342" s="14"/>
      <c r="Z342" s="77"/>
      <c r="AA342" s="16"/>
      <c r="AB342" s="16"/>
      <c r="AC342" s="16"/>
      <c r="AD342" s="78"/>
    </row>
    <row r="343" spans="1:30" x14ac:dyDescent="0.2">
      <c r="A343" s="252">
        <v>43803</v>
      </c>
      <c r="B343" s="3"/>
      <c r="C343" s="3"/>
      <c r="D343" s="4"/>
      <c r="E343" s="3"/>
      <c r="F343" s="3"/>
      <c r="G343" s="4"/>
      <c r="H343" s="61">
        <f t="shared" si="18"/>
        <v>0</v>
      </c>
      <c r="I343" s="17">
        <f t="shared" si="17"/>
        <v>0</v>
      </c>
      <c r="J343" s="111"/>
      <c r="K343" s="111"/>
      <c r="L343" s="114"/>
      <c r="M343" s="265">
        <v>43803</v>
      </c>
      <c r="N343" s="141"/>
      <c r="O343" s="137"/>
      <c r="P343" s="3"/>
      <c r="Q343" s="4"/>
      <c r="R343" s="3"/>
      <c r="S343" s="3"/>
      <c r="T343" s="65"/>
      <c r="U343" s="69">
        <f t="shared" si="19"/>
        <v>0</v>
      </c>
      <c r="V343" s="116"/>
      <c r="W343" s="118"/>
      <c r="X343" s="14"/>
      <c r="Y343" s="14"/>
      <c r="Z343" s="77"/>
      <c r="AA343" s="16"/>
      <c r="AB343" s="16"/>
      <c r="AC343" s="16"/>
      <c r="AD343" s="78"/>
    </row>
    <row r="344" spans="1:30" x14ac:dyDescent="0.2">
      <c r="A344" s="252">
        <v>43804</v>
      </c>
      <c r="B344" s="3"/>
      <c r="C344" s="3"/>
      <c r="D344" s="4"/>
      <c r="E344" s="3"/>
      <c r="F344" s="3"/>
      <c r="G344" s="4"/>
      <c r="H344" s="61">
        <f t="shared" si="18"/>
        <v>0</v>
      </c>
      <c r="I344" s="17">
        <f t="shared" si="17"/>
        <v>0</v>
      </c>
      <c r="J344" s="111"/>
      <c r="K344" s="111"/>
      <c r="L344" s="114"/>
      <c r="M344" s="265">
        <v>43804</v>
      </c>
      <c r="N344" s="141"/>
      <c r="O344" s="137"/>
      <c r="P344" s="3"/>
      <c r="Q344" s="4"/>
      <c r="R344" s="3"/>
      <c r="S344" s="3"/>
      <c r="T344" s="65"/>
      <c r="U344" s="69">
        <f t="shared" si="19"/>
        <v>0</v>
      </c>
      <c r="V344" s="116"/>
      <c r="W344" s="118"/>
      <c r="X344" s="14"/>
      <c r="Y344" s="14"/>
      <c r="Z344" s="77"/>
      <c r="AA344" s="16"/>
      <c r="AB344" s="16"/>
      <c r="AC344" s="16"/>
      <c r="AD344" s="78"/>
    </row>
    <row r="345" spans="1:30" x14ac:dyDescent="0.2">
      <c r="A345" s="252">
        <v>43805</v>
      </c>
      <c r="B345" s="3"/>
      <c r="C345" s="3"/>
      <c r="D345" s="4"/>
      <c r="E345" s="3"/>
      <c r="F345" s="3"/>
      <c r="G345" s="4"/>
      <c r="H345" s="61">
        <f t="shared" si="18"/>
        <v>0</v>
      </c>
      <c r="I345" s="17">
        <f t="shared" si="17"/>
        <v>0</v>
      </c>
      <c r="J345" s="111"/>
      <c r="K345" s="111"/>
      <c r="L345" s="114"/>
      <c r="M345" s="265">
        <v>43805</v>
      </c>
      <c r="N345" s="141"/>
      <c r="O345" s="137"/>
      <c r="P345" s="3"/>
      <c r="Q345" s="4"/>
      <c r="R345" s="3"/>
      <c r="S345" s="3"/>
      <c r="T345" s="65"/>
      <c r="U345" s="69">
        <f t="shared" si="19"/>
        <v>0</v>
      </c>
      <c r="V345" s="116"/>
      <c r="W345" s="118"/>
      <c r="X345" s="14"/>
      <c r="Y345" s="14"/>
      <c r="Z345" s="77"/>
      <c r="AA345" s="16"/>
      <c r="AB345" s="16"/>
      <c r="AC345" s="16"/>
      <c r="AD345" s="78"/>
    </row>
    <row r="346" spans="1:30" x14ac:dyDescent="0.2">
      <c r="A346" s="252">
        <v>43806</v>
      </c>
      <c r="B346" s="3"/>
      <c r="C346" s="3"/>
      <c r="D346" s="4"/>
      <c r="E346" s="3"/>
      <c r="F346" s="3"/>
      <c r="G346" s="4"/>
      <c r="H346" s="61">
        <f t="shared" si="18"/>
        <v>0</v>
      </c>
      <c r="I346" s="17">
        <f t="shared" si="17"/>
        <v>0</v>
      </c>
      <c r="J346" s="111"/>
      <c r="K346" s="111"/>
      <c r="L346" s="114"/>
      <c r="M346" s="265">
        <v>43806</v>
      </c>
      <c r="N346" s="141"/>
      <c r="O346" s="137"/>
      <c r="P346" s="3"/>
      <c r="Q346" s="4"/>
      <c r="R346" s="3"/>
      <c r="S346" s="3"/>
      <c r="T346" s="65"/>
      <c r="U346" s="69">
        <f t="shared" si="19"/>
        <v>0</v>
      </c>
      <c r="V346" s="116"/>
      <c r="W346" s="118"/>
      <c r="X346" s="14"/>
      <c r="Y346" s="14"/>
      <c r="Z346" s="77"/>
      <c r="AA346" s="16"/>
      <c r="AB346" s="16"/>
      <c r="AC346" s="16"/>
      <c r="AD346" s="78"/>
    </row>
    <row r="347" spans="1:30" x14ac:dyDescent="0.2">
      <c r="A347" s="252">
        <v>43807</v>
      </c>
      <c r="B347" s="3"/>
      <c r="C347" s="3"/>
      <c r="D347" s="4"/>
      <c r="E347" s="3"/>
      <c r="F347" s="3"/>
      <c r="G347" s="4"/>
      <c r="H347" s="61">
        <f t="shared" si="18"/>
        <v>0</v>
      </c>
      <c r="I347" s="17">
        <f t="shared" si="17"/>
        <v>0</v>
      </c>
      <c r="J347" s="111"/>
      <c r="K347" s="111"/>
      <c r="L347" s="114"/>
      <c r="M347" s="265">
        <v>43807</v>
      </c>
      <c r="N347" s="141"/>
      <c r="O347" s="137"/>
      <c r="P347" s="3"/>
      <c r="Q347" s="4"/>
      <c r="R347" s="3"/>
      <c r="S347" s="3"/>
      <c r="T347" s="65"/>
      <c r="U347" s="69">
        <f t="shared" si="19"/>
        <v>0</v>
      </c>
      <c r="V347" s="116"/>
      <c r="W347" s="118"/>
      <c r="X347" s="14"/>
      <c r="Y347" s="14"/>
      <c r="Z347" s="77"/>
      <c r="AA347" s="16"/>
      <c r="AB347" s="16"/>
      <c r="AC347" s="16"/>
      <c r="AD347" s="78"/>
    </row>
    <row r="348" spans="1:30" x14ac:dyDescent="0.2">
      <c r="A348" s="252">
        <v>43808</v>
      </c>
      <c r="B348" s="3"/>
      <c r="C348" s="3"/>
      <c r="D348" s="4"/>
      <c r="E348" s="3"/>
      <c r="F348" s="3"/>
      <c r="G348" s="4"/>
      <c r="H348" s="61">
        <f t="shared" si="18"/>
        <v>0</v>
      </c>
      <c r="I348" s="17">
        <f t="shared" si="17"/>
        <v>0</v>
      </c>
      <c r="J348" s="111"/>
      <c r="K348" s="111"/>
      <c r="L348" s="114"/>
      <c r="M348" s="265">
        <v>43808</v>
      </c>
      <c r="N348" s="141"/>
      <c r="O348" s="137"/>
      <c r="P348" s="3"/>
      <c r="Q348" s="4"/>
      <c r="R348" s="3"/>
      <c r="S348" s="3"/>
      <c r="T348" s="65"/>
      <c r="U348" s="69">
        <f t="shared" si="19"/>
        <v>0</v>
      </c>
      <c r="V348" s="116"/>
      <c r="W348" s="118"/>
      <c r="X348" s="14"/>
      <c r="Y348" s="14"/>
      <c r="Z348" s="77"/>
      <c r="AA348" s="16"/>
      <c r="AB348" s="16"/>
      <c r="AC348" s="16"/>
      <c r="AD348" s="78"/>
    </row>
    <row r="349" spans="1:30" x14ac:dyDescent="0.2">
      <c r="A349" s="252">
        <v>43809</v>
      </c>
      <c r="B349" s="3"/>
      <c r="C349" s="3"/>
      <c r="D349" s="4"/>
      <c r="E349" s="3"/>
      <c r="F349" s="3"/>
      <c r="G349" s="4"/>
      <c r="H349" s="61">
        <f t="shared" si="18"/>
        <v>0</v>
      </c>
      <c r="I349" s="17">
        <f t="shared" si="17"/>
        <v>0</v>
      </c>
      <c r="J349" s="111"/>
      <c r="K349" s="111"/>
      <c r="L349" s="114"/>
      <c r="M349" s="265">
        <v>43809</v>
      </c>
      <c r="N349" s="141"/>
      <c r="O349" s="137"/>
      <c r="P349" s="3"/>
      <c r="Q349" s="4"/>
      <c r="R349" s="3"/>
      <c r="S349" s="3"/>
      <c r="T349" s="65"/>
      <c r="U349" s="69">
        <f t="shared" si="19"/>
        <v>0</v>
      </c>
      <c r="V349" s="116"/>
      <c r="W349" s="118"/>
      <c r="X349" s="14"/>
      <c r="Y349" s="14"/>
      <c r="Z349" s="77"/>
      <c r="AA349" s="16"/>
      <c r="AB349" s="16"/>
      <c r="AC349" s="16"/>
      <c r="AD349" s="78"/>
    </row>
    <row r="350" spans="1:30" x14ac:dyDescent="0.2">
      <c r="A350" s="252">
        <v>43810</v>
      </c>
      <c r="B350" s="3"/>
      <c r="C350" s="3"/>
      <c r="D350" s="4"/>
      <c r="E350" s="3"/>
      <c r="F350" s="3"/>
      <c r="G350" s="4"/>
      <c r="H350" s="61">
        <f t="shared" si="18"/>
        <v>0</v>
      </c>
      <c r="I350" s="17">
        <f t="shared" si="17"/>
        <v>0</v>
      </c>
      <c r="J350" s="111"/>
      <c r="K350" s="111"/>
      <c r="L350" s="114"/>
      <c r="M350" s="265">
        <v>43810</v>
      </c>
      <c r="N350" s="141"/>
      <c r="O350" s="137"/>
      <c r="P350" s="3"/>
      <c r="Q350" s="4"/>
      <c r="R350" s="3"/>
      <c r="S350" s="3"/>
      <c r="T350" s="65"/>
      <c r="U350" s="69">
        <f t="shared" si="19"/>
        <v>0</v>
      </c>
      <c r="V350" s="116"/>
      <c r="W350" s="118"/>
      <c r="X350" s="14"/>
      <c r="Y350" s="14"/>
      <c r="Z350" s="77"/>
      <c r="AA350" s="16"/>
      <c r="AB350" s="16"/>
      <c r="AC350" s="16"/>
      <c r="AD350" s="78"/>
    </row>
    <row r="351" spans="1:30" x14ac:dyDescent="0.2">
      <c r="A351" s="252">
        <v>43811</v>
      </c>
      <c r="B351" s="3"/>
      <c r="C351" s="3"/>
      <c r="D351" s="4"/>
      <c r="E351" s="3"/>
      <c r="F351" s="3"/>
      <c r="G351" s="4"/>
      <c r="H351" s="61">
        <f t="shared" si="18"/>
        <v>0</v>
      </c>
      <c r="I351" s="17">
        <f t="shared" si="17"/>
        <v>0</v>
      </c>
      <c r="J351" s="111"/>
      <c r="K351" s="111"/>
      <c r="L351" s="114"/>
      <c r="M351" s="265">
        <v>43811</v>
      </c>
      <c r="N351" s="141"/>
      <c r="O351" s="137"/>
      <c r="P351" s="3"/>
      <c r="Q351" s="4"/>
      <c r="R351" s="3"/>
      <c r="S351" s="3"/>
      <c r="T351" s="65"/>
      <c r="U351" s="69">
        <f t="shared" si="19"/>
        <v>0</v>
      </c>
      <c r="V351" s="116"/>
      <c r="W351" s="118"/>
      <c r="X351" s="14"/>
      <c r="Y351" s="14"/>
      <c r="Z351" s="77"/>
      <c r="AA351" s="16"/>
      <c r="AB351" s="16"/>
      <c r="AC351" s="16"/>
      <c r="AD351" s="78"/>
    </row>
    <row r="352" spans="1:30" x14ac:dyDescent="0.2">
      <c r="A352" s="252">
        <v>43812</v>
      </c>
      <c r="B352" s="3"/>
      <c r="C352" s="3"/>
      <c r="D352" s="4"/>
      <c r="E352" s="3"/>
      <c r="F352" s="3"/>
      <c r="G352" s="4"/>
      <c r="H352" s="61">
        <f t="shared" si="18"/>
        <v>0</v>
      </c>
      <c r="I352" s="17">
        <f t="shared" si="17"/>
        <v>0</v>
      </c>
      <c r="J352" s="111"/>
      <c r="K352" s="111"/>
      <c r="L352" s="114"/>
      <c r="M352" s="265">
        <v>43812</v>
      </c>
      <c r="N352" s="141"/>
      <c r="O352" s="137"/>
      <c r="P352" s="3"/>
      <c r="Q352" s="4"/>
      <c r="R352" s="3"/>
      <c r="S352" s="3"/>
      <c r="T352" s="65"/>
      <c r="U352" s="69">
        <f t="shared" si="19"/>
        <v>0</v>
      </c>
      <c r="V352" s="116"/>
      <c r="W352" s="118"/>
      <c r="X352" s="14"/>
      <c r="Y352" s="14"/>
      <c r="Z352" s="77"/>
      <c r="AA352" s="16"/>
      <c r="AB352" s="16"/>
      <c r="AC352" s="16"/>
      <c r="AD352" s="78"/>
    </row>
    <row r="353" spans="1:30" x14ac:dyDescent="0.2">
      <c r="A353" s="252">
        <v>43813</v>
      </c>
      <c r="B353" s="3"/>
      <c r="C353" s="3"/>
      <c r="D353" s="4"/>
      <c r="E353" s="3"/>
      <c r="F353" s="3"/>
      <c r="G353" s="4"/>
      <c r="H353" s="61">
        <f t="shared" si="18"/>
        <v>0</v>
      </c>
      <c r="I353" s="17">
        <f t="shared" si="17"/>
        <v>0</v>
      </c>
      <c r="J353" s="111"/>
      <c r="K353" s="111"/>
      <c r="L353" s="114"/>
      <c r="M353" s="265">
        <v>43813</v>
      </c>
      <c r="N353" s="141"/>
      <c r="O353" s="137"/>
      <c r="P353" s="3"/>
      <c r="Q353" s="4"/>
      <c r="R353" s="3"/>
      <c r="S353" s="3"/>
      <c r="T353" s="65"/>
      <c r="U353" s="69">
        <f t="shared" si="19"/>
        <v>0</v>
      </c>
      <c r="V353" s="116"/>
      <c r="W353" s="118"/>
      <c r="X353" s="14"/>
      <c r="Y353" s="14"/>
      <c r="Z353" s="77"/>
      <c r="AA353" s="16"/>
      <c r="AB353" s="16"/>
      <c r="AC353" s="16"/>
      <c r="AD353" s="78"/>
    </row>
    <row r="354" spans="1:30" x14ac:dyDescent="0.2">
      <c r="A354" s="252">
        <v>43814</v>
      </c>
      <c r="B354" s="3"/>
      <c r="C354" s="3"/>
      <c r="D354" s="4"/>
      <c r="E354" s="3"/>
      <c r="F354" s="3"/>
      <c r="G354" s="4"/>
      <c r="H354" s="61">
        <f t="shared" si="18"/>
        <v>0</v>
      </c>
      <c r="I354" s="17">
        <f t="shared" si="17"/>
        <v>0</v>
      </c>
      <c r="J354" s="111"/>
      <c r="K354" s="111"/>
      <c r="L354" s="114"/>
      <c r="M354" s="265">
        <v>43814</v>
      </c>
      <c r="N354" s="141"/>
      <c r="O354" s="137"/>
      <c r="P354" s="3"/>
      <c r="Q354" s="4"/>
      <c r="R354" s="3"/>
      <c r="S354" s="3"/>
      <c r="T354" s="65"/>
      <c r="U354" s="69">
        <f t="shared" si="19"/>
        <v>0</v>
      </c>
      <c r="V354" s="116"/>
      <c r="W354" s="118"/>
      <c r="X354" s="14"/>
      <c r="Y354" s="14"/>
      <c r="Z354" s="77"/>
      <c r="AA354" s="16"/>
      <c r="AB354" s="16"/>
      <c r="AC354" s="16"/>
      <c r="AD354" s="78"/>
    </row>
    <row r="355" spans="1:30" x14ac:dyDescent="0.2">
      <c r="A355" s="252">
        <v>43815</v>
      </c>
      <c r="B355" s="3"/>
      <c r="C355" s="3"/>
      <c r="D355" s="4"/>
      <c r="E355" s="3"/>
      <c r="F355" s="3"/>
      <c r="G355" s="4"/>
      <c r="H355" s="61">
        <f t="shared" si="18"/>
        <v>0</v>
      </c>
      <c r="I355" s="17">
        <f t="shared" si="17"/>
        <v>0</v>
      </c>
      <c r="J355" s="111"/>
      <c r="K355" s="111"/>
      <c r="L355" s="114"/>
      <c r="M355" s="265">
        <v>43815</v>
      </c>
      <c r="N355" s="141"/>
      <c r="O355" s="137"/>
      <c r="P355" s="3"/>
      <c r="Q355" s="4"/>
      <c r="R355" s="3"/>
      <c r="S355" s="3"/>
      <c r="T355" s="65"/>
      <c r="U355" s="69">
        <f t="shared" si="19"/>
        <v>0</v>
      </c>
      <c r="V355" s="116"/>
      <c r="W355" s="118"/>
      <c r="X355" s="14"/>
      <c r="Y355" s="14"/>
      <c r="Z355" s="77"/>
      <c r="AA355" s="16"/>
      <c r="AB355" s="16"/>
      <c r="AC355" s="16"/>
      <c r="AD355" s="78"/>
    </row>
    <row r="356" spans="1:30" x14ac:dyDescent="0.2">
      <c r="A356" s="252">
        <v>43816</v>
      </c>
      <c r="B356" s="3"/>
      <c r="C356" s="3"/>
      <c r="D356" s="4"/>
      <c r="E356" s="3"/>
      <c r="F356" s="3"/>
      <c r="G356" s="4"/>
      <c r="H356" s="61">
        <f t="shared" si="18"/>
        <v>0</v>
      </c>
      <c r="I356" s="17">
        <f t="shared" si="17"/>
        <v>0</v>
      </c>
      <c r="J356" s="111"/>
      <c r="K356" s="111"/>
      <c r="L356" s="114"/>
      <c r="M356" s="265">
        <v>43816</v>
      </c>
      <c r="N356" s="141"/>
      <c r="O356" s="137"/>
      <c r="P356" s="3"/>
      <c r="Q356" s="4"/>
      <c r="R356" s="3"/>
      <c r="S356" s="3"/>
      <c r="T356" s="65"/>
      <c r="U356" s="69">
        <f t="shared" si="19"/>
        <v>0</v>
      </c>
      <c r="V356" s="116"/>
      <c r="W356" s="118"/>
      <c r="X356" s="14"/>
      <c r="Y356" s="14"/>
      <c r="Z356" s="77"/>
      <c r="AA356" s="16"/>
      <c r="AB356" s="16"/>
      <c r="AC356" s="16"/>
      <c r="AD356" s="78"/>
    </row>
    <row r="357" spans="1:30" x14ac:dyDescent="0.2">
      <c r="A357" s="252">
        <v>43817</v>
      </c>
      <c r="B357" s="3"/>
      <c r="C357" s="3"/>
      <c r="D357" s="4"/>
      <c r="E357" s="3"/>
      <c r="F357" s="3"/>
      <c r="G357" s="4"/>
      <c r="H357" s="61">
        <f t="shared" si="18"/>
        <v>0</v>
      </c>
      <c r="I357" s="17">
        <f t="shared" si="17"/>
        <v>0</v>
      </c>
      <c r="J357" s="111"/>
      <c r="K357" s="111"/>
      <c r="L357" s="114"/>
      <c r="M357" s="265">
        <v>43817</v>
      </c>
      <c r="N357" s="141"/>
      <c r="O357" s="137"/>
      <c r="P357" s="3"/>
      <c r="Q357" s="4"/>
      <c r="R357" s="3"/>
      <c r="S357" s="3"/>
      <c r="T357" s="65"/>
      <c r="U357" s="69">
        <f t="shared" si="19"/>
        <v>0</v>
      </c>
      <c r="V357" s="116"/>
      <c r="W357" s="118"/>
      <c r="X357" s="14"/>
      <c r="Y357" s="14"/>
      <c r="Z357" s="77"/>
      <c r="AA357" s="16"/>
      <c r="AB357" s="16"/>
      <c r="AC357" s="16"/>
      <c r="AD357" s="78"/>
    </row>
    <row r="358" spans="1:30" x14ac:dyDescent="0.2">
      <c r="A358" s="252">
        <v>43818</v>
      </c>
      <c r="B358" s="3"/>
      <c r="C358" s="3"/>
      <c r="D358" s="4"/>
      <c r="E358" s="3"/>
      <c r="F358" s="3"/>
      <c r="G358" s="4"/>
      <c r="H358" s="61">
        <f t="shared" si="18"/>
        <v>0</v>
      </c>
      <c r="I358" s="17">
        <f t="shared" si="17"/>
        <v>0</v>
      </c>
      <c r="J358" s="111"/>
      <c r="K358" s="111"/>
      <c r="L358" s="114"/>
      <c r="M358" s="265">
        <v>43818</v>
      </c>
      <c r="N358" s="141"/>
      <c r="O358" s="137"/>
      <c r="P358" s="3"/>
      <c r="Q358" s="4"/>
      <c r="R358" s="3"/>
      <c r="S358" s="3"/>
      <c r="T358" s="65"/>
      <c r="U358" s="69">
        <f t="shared" si="19"/>
        <v>0</v>
      </c>
      <c r="V358" s="116"/>
      <c r="W358" s="118"/>
      <c r="X358" s="14"/>
      <c r="Y358" s="14"/>
      <c r="Z358" s="77"/>
      <c r="AA358" s="16"/>
      <c r="AB358" s="16"/>
      <c r="AC358" s="16"/>
      <c r="AD358" s="78"/>
    </row>
    <row r="359" spans="1:30" x14ac:dyDescent="0.2">
      <c r="A359" s="252">
        <v>43819</v>
      </c>
      <c r="B359" s="3"/>
      <c r="C359" s="3"/>
      <c r="D359" s="4"/>
      <c r="E359" s="3"/>
      <c r="F359" s="3"/>
      <c r="G359" s="4"/>
      <c r="H359" s="61">
        <f t="shared" si="18"/>
        <v>0</v>
      </c>
      <c r="I359" s="17">
        <f t="shared" si="17"/>
        <v>0</v>
      </c>
      <c r="J359" s="111"/>
      <c r="K359" s="111"/>
      <c r="L359" s="114"/>
      <c r="M359" s="265">
        <v>43819</v>
      </c>
      <c r="N359" s="141"/>
      <c r="O359" s="137"/>
      <c r="P359" s="3"/>
      <c r="Q359" s="4"/>
      <c r="R359" s="3"/>
      <c r="S359" s="3"/>
      <c r="T359" s="65"/>
      <c r="U359" s="69">
        <f t="shared" si="19"/>
        <v>0</v>
      </c>
      <c r="V359" s="116"/>
      <c r="W359" s="118"/>
      <c r="X359" s="14"/>
      <c r="Y359" s="14"/>
      <c r="Z359" s="77"/>
      <c r="AA359" s="16"/>
      <c r="AB359" s="16"/>
      <c r="AC359" s="16"/>
      <c r="AD359" s="78"/>
    </row>
    <row r="360" spans="1:30" x14ac:dyDescent="0.2">
      <c r="A360" s="252">
        <v>43820</v>
      </c>
      <c r="B360" s="3"/>
      <c r="C360" s="3"/>
      <c r="D360" s="4"/>
      <c r="E360" s="3"/>
      <c r="F360" s="3"/>
      <c r="G360" s="4"/>
      <c r="H360" s="61">
        <f t="shared" si="18"/>
        <v>0</v>
      </c>
      <c r="I360" s="17">
        <f t="shared" si="17"/>
        <v>0</v>
      </c>
      <c r="J360" s="111"/>
      <c r="K360" s="111"/>
      <c r="L360" s="114"/>
      <c r="M360" s="265">
        <v>43820</v>
      </c>
      <c r="N360" s="141"/>
      <c r="O360" s="137"/>
      <c r="P360" s="3"/>
      <c r="Q360" s="4"/>
      <c r="R360" s="3"/>
      <c r="S360" s="3"/>
      <c r="T360" s="65"/>
      <c r="U360" s="69">
        <f t="shared" si="19"/>
        <v>0</v>
      </c>
      <c r="V360" s="116"/>
      <c r="W360" s="118"/>
      <c r="X360" s="14"/>
      <c r="Y360" s="14"/>
      <c r="Z360" s="77"/>
      <c r="AA360" s="16"/>
      <c r="AB360" s="16"/>
      <c r="AC360" s="16"/>
      <c r="AD360" s="78"/>
    </row>
    <row r="361" spans="1:30" x14ac:dyDescent="0.2">
      <c r="A361" s="252">
        <v>43821</v>
      </c>
      <c r="B361" s="3"/>
      <c r="C361" s="3"/>
      <c r="D361" s="4"/>
      <c r="E361" s="3"/>
      <c r="F361" s="3"/>
      <c r="G361" s="4"/>
      <c r="H361" s="61">
        <f t="shared" si="18"/>
        <v>0</v>
      </c>
      <c r="I361" s="17">
        <f t="shared" si="17"/>
        <v>0</v>
      </c>
      <c r="J361" s="111"/>
      <c r="K361" s="111"/>
      <c r="L361" s="114"/>
      <c r="M361" s="265">
        <v>43821</v>
      </c>
      <c r="N361" s="141"/>
      <c r="O361" s="137"/>
      <c r="P361" s="3"/>
      <c r="Q361" s="4"/>
      <c r="R361" s="3"/>
      <c r="S361" s="3"/>
      <c r="T361" s="65"/>
      <c r="U361" s="69">
        <f t="shared" si="19"/>
        <v>0</v>
      </c>
      <c r="V361" s="116"/>
      <c r="W361" s="118"/>
      <c r="X361" s="14"/>
      <c r="Y361" s="14"/>
      <c r="Z361" s="77"/>
      <c r="AA361" s="16"/>
      <c r="AB361" s="16"/>
      <c r="AC361" s="16"/>
      <c r="AD361" s="78"/>
    </row>
    <row r="362" spans="1:30" x14ac:dyDescent="0.2">
      <c r="A362" s="252">
        <v>43822</v>
      </c>
      <c r="B362" s="3"/>
      <c r="C362" s="3"/>
      <c r="D362" s="4"/>
      <c r="E362" s="3"/>
      <c r="F362" s="3"/>
      <c r="G362" s="4"/>
      <c r="H362" s="61">
        <f t="shared" si="18"/>
        <v>0</v>
      </c>
      <c r="I362" s="17">
        <f t="shared" si="17"/>
        <v>0</v>
      </c>
      <c r="J362" s="111"/>
      <c r="K362" s="111"/>
      <c r="L362" s="114"/>
      <c r="M362" s="265">
        <v>43822</v>
      </c>
      <c r="N362" s="141"/>
      <c r="O362" s="137"/>
      <c r="P362" s="3"/>
      <c r="Q362" s="4"/>
      <c r="R362" s="3"/>
      <c r="S362" s="3"/>
      <c r="T362" s="65"/>
      <c r="U362" s="69">
        <f t="shared" si="19"/>
        <v>0</v>
      </c>
      <c r="V362" s="116"/>
      <c r="W362" s="118"/>
      <c r="X362" s="14"/>
      <c r="Y362" s="14"/>
      <c r="Z362" s="77"/>
      <c r="AA362" s="16"/>
      <c r="AB362" s="16"/>
      <c r="AC362" s="16"/>
      <c r="AD362" s="78"/>
    </row>
    <row r="363" spans="1:30" x14ac:dyDescent="0.2">
      <c r="A363" s="252">
        <v>43823</v>
      </c>
      <c r="B363" s="3"/>
      <c r="C363" s="3"/>
      <c r="D363" s="4"/>
      <c r="E363" s="3"/>
      <c r="F363" s="3"/>
      <c r="G363" s="4"/>
      <c r="H363" s="61">
        <f t="shared" si="18"/>
        <v>0</v>
      </c>
      <c r="I363" s="17">
        <f t="shared" si="17"/>
        <v>0</v>
      </c>
      <c r="J363" s="111"/>
      <c r="K363" s="111"/>
      <c r="L363" s="114"/>
      <c r="M363" s="265">
        <v>43823</v>
      </c>
      <c r="N363" s="141"/>
      <c r="O363" s="137"/>
      <c r="P363" s="3"/>
      <c r="Q363" s="4"/>
      <c r="R363" s="3"/>
      <c r="S363" s="3"/>
      <c r="T363" s="65"/>
      <c r="U363" s="69">
        <f t="shared" si="19"/>
        <v>0</v>
      </c>
      <c r="V363" s="116"/>
      <c r="W363" s="118"/>
      <c r="X363" s="14"/>
      <c r="Y363" s="14"/>
      <c r="Z363" s="77"/>
      <c r="AA363" s="16"/>
      <c r="AB363" s="16"/>
      <c r="AC363" s="16"/>
      <c r="AD363" s="78"/>
    </row>
    <row r="364" spans="1:30" x14ac:dyDescent="0.2">
      <c r="A364" s="252">
        <v>43824</v>
      </c>
      <c r="B364" s="3"/>
      <c r="C364" s="3"/>
      <c r="D364" s="4"/>
      <c r="E364" s="3"/>
      <c r="F364" s="3"/>
      <c r="G364" s="4"/>
      <c r="H364" s="61">
        <f t="shared" si="18"/>
        <v>0</v>
      </c>
      <c r="I364" s="17">
        <f t="shared" si="17"/>
        <v>0</v>
      </c>
      <c r="J364" s="111"/>
      <c r="K364" s="111"/>
      <c r="L364" s="114"/>
      <c r="M364" s="265">
        <v>43824</v>
      </c>
      <c r="N364" s="141"/>
      <c r="O364" s="137"/>
      <c r="P364" s="3"/>
      <c r="Q364" s="4"/>
      <c r="R364" s="3"/>
      <c r="S364" s="3"/>
      <c r="T364" s="65"/>
      <c r="U364" s="69">
        <f t="shared" si="19"/>
        <v>0</v>
      </c>
      <c r="V364" s="116"/>
      <c r="W364" s="118"/>
      <c r="X364" s="14"/>
      <c r="Y364" s="14"/>
      <c r="Z364" s="77"/>
      <c r="AA364" s="16"/>
      <c r="AB364" s="16"/>
      <c r="AC364" s="16"/>
      <c r="AD364" s="78"/>
    </row>
    <row r="365" spans="1:30" x14ac:dyDescent="0.2">
      <c r="A365" s="252">
        <v>43825</v>
      </c>
      <c r="B365" s="3"/>
      <c r="C365" s="3"/>
      <c r="D365" s="4"/>
      <c r="E365" s="3"/>
      <c r="F365" s="3"/>
      <c r="G365" s="4"/>
      <c r="H365" s="61">
        <f t="shared" si="18"/>
        <v>0</v>
      </c>
      <c r="I365" s="17">
        <f t="shared" si="17"/>
        <v>0</v>
      </c>
      <c r="J365" s="111"/>
      <c r="K365" s="111"/>
      <c r="L365" s="114"/>
      <c r="M365" s="265">
        <v>43825</v>
      </c>
      <c r="N365" s="141"/>
      <c r="O365" s="137"/>
      <c r="P365" s="3"/>
      <c r="Q365" s="4"/>
      <c r="R365" s="3"/>
      <c r="S365" s="3"/>
      <c r="T365" s="65"/>
      <c r="U365" s="69">
        <f t="shared" si="19"/>
        <v>0</v>
      </c>
      <c r="V365" s="116"/>
      <c r="W365" s="118"/>
      <c r="X365" s="14"/>
      <c r="Y365" s="14"/>
      <c r="Z365" s="77"/>
      <c r="AA365" s="16"/>
      <c r="AB365" s="16"/>
      <c r="AC365" s="16"/>
      <c r="AD365" s="78"/>
    </row>
    <row r="366" spans="1:30" x14ac:dyDescent="0.2">
      <c r="A366" s="252">
        <v>43826</v>
      </c>
      <c r="B366" s="3"/>
      <c r="C366" s="3"/>
      <c r="D366" s="4"/>
      <c r="E366" s="3"/>
      <c r="F366" s="3"/>
      <c r="G366" s="4"/>
      <c r="H366" s="61">
        <f t="shared" si="18"/>
        <v>0</v>
      </c>
      <c r="I366" s="17">
        <f t="shared" si="17"/>
        <v>0</v>
      </c>
      <c r="J366" s="111"/>
      <c r="K366" s="111"/>
      <c r="L366" s="114"/>
      <c r="M366" s="265">
        <v>43826</v>
      </c>
      <c r="N366" s="141"/>
      <c r="O366" s="137"/>
      <c r="P366" s="3"/>
      <c r="Q366" s="4"/>
      <c r="R366" s="3"/>
      <c r="S366" s="3"/>
      <c r="T366" s="65"/>
      <c r="U366" s="69">
        <f t="shared" si="19"/>
        <v>0</v>
      </c>
      <c r="V366" s="116"/>
      <c r="W366" s="118"/>
      <c r="X366" s="14"/>
      <c r="Y366" s="14"/>
      <c r="Z366" s="77"/>
      <c r="AA366" s="16"/>
      <c r="AB366" s="16"/>
      <c r="AC366" s="16"/>
      <c r="AD366" s="78"/>
    </row>
    <row r="367" spans="1:30" x14ac:dyDescent="0.2">
      <c r="A367" s="252">
        <v>43827</v>
      </c>
      <c r="B367" s="3"/>
      <c r="C367" s="3"/>
      <c r="D367" s="4"/>
      <c r="E367" s="3"/>
      <c r="F367" s="3"/>
      <c r="G367" s="4"/>
      <c r="H367" s="61">
        <f t="shared" si="18"/>
        <v>0</v>
      </c>
      <c r="I367" s="17">
        <f t="shared" si="17"/>
        <v>0</v>
      </c>
      <c r="J367" s="111"/>
      <c r="K367" s="111"/>
      <c r="L367" s="114"/>
      <c r="M367" s="265">
        <v>43827</v>
      </c>
      <c r="N367" s="141"/>
      <c r="O367" s="137"/>
      <c r="P367" s="3"/>
      <c r="Q367" s="4"/>
      <c r="R367" s="3"/>
      <c r="S367" s="3"/>
      <c r="T367" s="65"/>
      <c r="U367" s="69">
        <f t="shared" si="19"/>
        <v>0</v>
      </c>
      <c r="V367" s="116"/>
      <c r="W367" s="118"/>
      <c r="X367" s="14"/>
      <c r="Y367" s="14"/>
      <c r="Z367" s="77"/>
      <c r="AA367" s="16"/>
      <c r="AB367" s="16"/>
      <c r="AC367" s="16"/>
      <c r="AD367" s="78"/>
    </row>
    <row r="368" spans="1:30" x14ac:dyDescent="0.2">
      <c r="A368" s="252">
        <v>43828</v>
      </c>
      <c r="B368" s="3"/>
      <c r="C368" s="3"/>
      <c r="D368" s="4"/>
      <c r="E368" s="3"/>
      <c r="F368" s="3"/>
      <c r="G368" s="4"/>
      <c r="H368" s="61">
        <f t="shared" si="18"/>
        <v>0</v>
      </c>
      <c r="I368" s="17">
        <f t="shared" si="17"/>
        <v>0</v>
      </c>
      <c r="J368" s="111"/>
      <c r="K368" s="111"/>
      <c r="L368" s="114"/>
      <c r="M368" s="265">
        <v>43828</v>
      </c>
      <c r="N368" s="141"/>
      <c r="O368" s="137"/>
      <c r="P368" s="3"/>
      <c r="Q368" s="4"/>
      <c r="R368" s="3"/>
      <c r="S368" s="3"/>
      <c r="T368" s="65"/>
      <c r="U368" s="69">
        <f t="shared" si="19"/>
        <v>0</v>
      </c>
      <c r="V368" s="116"/>
      <c r="W368" s="118"/>
      <c r="X368" s="14"/>
      <c r="Y368" s="14"/>
      <c r="Z368" s="77"/>
      <c r="AA368" s="16"/>
      <c r="AB368" s="16"/>
      <c r="AC368" s="16"/>
      <c r="AD368" s="78"/>
    </row>
    <row r="369" spans="1:30" x14ac:dyDescent="0.2">
      <c r="A369" s="252">
        <v>43829</v>
      </c>
      <c r="B369" s="3"/>
      <c r="C369" s="3"/>
      <c r="D369" s="4"/>
      <c r="E369" s="3"/>
      <c r="F369" s="3"/>
      <c r="G369" s="4"/>
      <c r="H369" s="61">
        <f t="shared" si="18"/>
        <v>0</v>
      </c>
      <c r="I369" s="17">
        <f t="shared" si="17"/>
        <v>0</v>
      </c>
      <c r="J369" s="111"/>
      <c r="K369" s="111"/>
      <c r="L369" s="114"/>
      <c r="M369" s="265">
        <v>43829</v>
      </c>
      <c r="N369" s="141"/>
      <c r="O369" s="137"/>
      <c r="P369" s="3"/>
      <c r="Q369" s="4"/>
      <c r="R369" s="3"/>
      <c r="S369" s="3"/>
      <c r="T369" s="65"/>
      <c r="U369" s="69">
        <f t="shared" si="19"/>
        <v>0</v>
      </c>
      <c r="V369" s="116"/>
      <c r="W369" s="118"/>
      <c r="X369" s="14"/>
      <c r="Y369" s="14"/>
      <c r="Z369" s="77"/>
      <c r="AA369" s="16"/>
      <c r="AB369" s="16"/>
      <c r="AC369" s="16"/>
      <c r="AD369" s="78"/>
    </row>
    <row r="370" spans="1:30" ht="13.5" thickBot="1" x14ac:dyDescent="0.25">
      <c r="A370" s="252">
        <v>43830</v>
      </c>
      <c r="B370" s="3"/>
      <c r="C370" s="3"/>
      <c r="D370" s="4"/>
      <c r="E370" s="3"/>
      <c r="F370" s="3"/>
      <c r="G370" s="4"/>
      <c r="H370" s="127">
        <f t="shared" si="18"/>
        <v>0</v>
      </c>
      <c r="I370" s="17">
        <f t="shared" si="17"/>
        <v>0</v>
      </c>
      <c r="J370" s="111"/>
      <c r="K370" s="111"/>
      <c r="L370" s="114"/>
      <c r="M370" s="265">
        <v>43830</v>
      </c>
      <c r="N370" s="141"/>
      <c r="O370" s="137"/>
      <c r="P370" s="3"/>
      <c r="Q370" s="4"/>
      <c r="R370" s="3"/>
      <c r="S370" s="3"/>
      <c r="T370" s="65"/>
      <c r="U370" s="69">
        <f t="shared" si="19"/>
        <v>0</v>
      </c>
      <c r="V370" s="116"/>
      <c r="W370" s="118"/>
      <c r="X370" s="14"/>
      <c r="Y370" s="14"/>
      <c r="Z370" s="77"/>
      <c r="AA370" s="16"/>
      <c r="AB370" s="16"/>
      <c r="AC370" s="16"/>
      <c r="AD370" s="78"/>
    </row>
    <row r="371" spans="1:30" ht="13.5" thickBot="1" x14ac:dyDescent="0.25">
      <c r="A371" s="396">
        <v>43831</v>
      </c>
      <c r="B371" s="177"/>
      <c r="C371" s="177"/>
      <c r="D371" s="178"/>
      <c r="E371" s="177"/>
      <c r="F371" s="177"/>
      <c r="G371" s="380"/>
      <c r="H371" s="95">
        <f t="shared" si="18"/>
        <v>0</v>
      </c>
      <c r="I371" s="379">
        <f t="shared" si="17"/>
        <v>0</v>
      </c>
      <c r="J371" s="189"/>
      <c r="K371" s="189"/>
      <c r="L371" s="378"/>
      <c r="M371" s="266">
        <v>43831</v>
      </c>
      <c r="N371" s="190"/>
      <c r="O371" s="191"/>
      <c r="P371" s="177"/>
      <c r="Q371" s="178"/>
      <c r="R371" s="177"/>
      <c r="S371" s="177"/>
      <c r="T371" s="179"/>
      <c r="U371" s="76">
        <f t="shared" si="19"/>
        <v>0</v>
      </c>
      <c r="V371" s="192"/>
      <c r="W371" s="193"/>
      <c r="X371" s="381"/>
      <c r="Y371" s="382"/>
      <c r="Z371" s="84"/>
      <c r="AA371" s="85"/>
      <c r="AB371" s="85"/>
      <c r="AC371" s="85"/>
      <c r="AD371" s="86"/>
    </row>
    <row r="374" spans="1:30" ht="15.75" x14ac:dyDescent="0.2">
      <c r="B374" s="487" t="s">
        <v>116</v>
      </c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2"/>
      <c r="P374" s="463"/>
      <c r="Q374" s="126"/>
      <c r="R374" s="126"/>
    </row>
    <row r="375" spans="1:30" ht="38.25" x14ac:dyDescent="0.2">
      <c r="B375" s="88"/>
      <c r="C375" s="8"/>
      <c r="D375" s="8"/>
      <c r="E375" s="89"/>
      <c r="F375" s="494" t="s">
        <v>30</v>
      </c>
      <c r="G375" s="495"/>
      <c r="H375" s="442" t="s">
        <v>92</v>
      </c>
      <c r="I375" s="124" t="s">
        <v>20</v>
      </c>
      <c r="J375" s="124" t="s">
        <v>93</v>
      </c>
      <c r="K375" s="124" t="s">
        <v>21</v>
      </c>
      <c r="L375" s="124" t="s">
        <v>117</v>
      </c>
      <c r="M375" s="443"/>
      <c r="N375" s="443"/>
      <c r="O375" s="496" t="s">
        <v>22</v>
      </c>
      <c r="P375" s="497"/>
    </row>
    <row r="376" spans="1:30" x14ac:dyDescent="0.2">
      <c r="B376" s="499" t="s">
        <v>94</v>
      </c>
      <c r="C376" s="500"/>
      <c r="D376" s="500"/>
      <c r="E376" s="501"/>
      <c r="F376" s="484">
        <f>H6</f>
        <v>96.86</v>
      </c>
      <c r="G376" s="485"/>
      <c r="H376" s="62">
        <f t="shared" ref="H376:H386" si="20">F377</f>
        <v>118.32</v>
      </c>
      <c r="I376" s="27">
        <f>SUM(I7:I37)</f>
        <v>21.459999999999994</v>
      </c>
      <c r="J376" s="27">
        <f>SUM(U7:U37)</f>
        <v>0</v>
      </c>
      <c r="K376" s="28">
        <f>SUM(J7:J37)</f>
        <v>71</v>
      </c>
      <c r="L376" s="28">
        <f>SUM(V7:V37)</f>
        <v>0</v>
      </c>
      <c r="M376" s="128"/>
      <c r="N376" s="128"/>
      <c r="O376" s="502">
        <f>SUM(K7:K37)</f>
        <v>216</v>
      </c>
      <c r="P376" s="503"/>
    </row>
    <row r="377" spans="1:30" x14ac:dyDescent="0.2">
      <c r="B377" s="457" t="s">
        <v>95</v>
      </c>
      <c r="C377" s="458"/>
      <c r="D377" s="458"/>
      <c r="E377" s="450"/>
      <c r="F377" s="482">
        <f>H37</f>
        <v>118.32</v>
      </c>
      <c r="G377" s="504"/>
      <c r="H377" s="63">
        <f t="shared" si="20"/>
        <v>136.88</v>
      </c>
      <c r="I377" s="17">
        <f>SUM(I38:I65)</f>
        <v>18.560000000000002</v>
      </c>
      <c r="J377" s="17">
        <f>SUM(U38:U65)</f>
        <v>0</v>
      </c>
      <c r="K377" s="19">
        <f>SUM(J38:J65)</f>
        <v>64</v>
      </c>
      <c r="L377" s="19">
        <f>SUM(V38:V65)</f>
        <v>130</v>
      </c>
      <c r="M377" s="128"/>
      <c r="N377" s="128"/>
      <c r="O377" s="505">
        <f>SUM(K38:K65)</f>
        <v>192</v>
      </c>
      <c r="P377" s="506"/>
    </row>
    <row r="378" spans="1:30" x14ac:dyDescent="0.2">
      <c r="B378" s="457" t="s">
        <v>96</v>
      </c>
      <c r="C378" s="458"/>
      <c r="D378" s="458"/>
      <c r="E378" s="450"/>
      <c r="F378" s="482">
        <f>H65</f>
        <v>136.88</v>
      </c>
      <c r="G378" s="504"/>
      <c r="H378" s="63">
        <f t="shared" si="20"/>
        <v>160.07999999999998</v>
      </c>
      <c r="I378" s="17">
        <f>SUM(I66:I96)</f>
        <v>23.199999999999989</v>
      </c>
      <c r="J378" s="17">
        <f>SUM(U66:U96)</f>
        <v>0</v>
      </c>
      <c r="K378" s="19">
        <f>SUM(J66:J96)</f>
        <v>64</v>
      </c>
      <c r="L378" s="19">
        <f>SUM(V66:V96)</f>
        <v>0</v>
      </c>
      <c r="M378" s="128"/>
      <c r="N378" s="128"/>
      <c r="O378" s="505">
        <f>SUM(K66:K96)</f>
        <v>192</v>
      </c>
      <c r="P378" s="506"/>
    </row>
    <row r="379" spans="1:30" x14ac:dyDescent="0.2">
      <c r="B379" s="457" t="s">
        <v>97</v>
      </c>
      <c r="C379" s="458"/>
      <c r="D379" s="458"/>
      <c r="E379" s="450"/>
      <c r="F379" s="482">
        <f>H96</f>
        <v>160.07999999999998</v>
      </c>
      <c r="G379" s="504"/>
      <c r="H379" s="63">
        <f t="shared" si="20"/>
        <v>185.6</v>
      </c>
      <c r="I379" s="17">
        <f>SUM(I97:I126)</f>
        <v>25.52000000000001</v>
      </c>
      <c r="J379" s="17">
        <f>SUM(U97:U126)</f>
        <v>0</v>
      </c>
      <c r="K379" s="19">
        <f>SUM(J97:J126)</f>
        <v>73</v>
      </c>
      <c r="L379" s="19">
        <f>SUM(V97:V126)</f>
        <v>0</v>
      </c>
      <c r="M379" s="128"/>
      <c r="N379" s="128"/>
      <c r="O379" s="505">
        <f>SUM(K97:K126)</f>
        <v>216</v>
      </c>
      <c r="P379" s="506"/>
    </row>
    <row r="380" spans="1:30" x14ac:dyDescent="0.2">
      <c r="B380" s="457" t="s">
        <v>98</v>
      </c>
      <c r="C380" s="458"/>
      <c r="D380" s="458"/>
      <c r="E380" s="450"/>
      <c r="F380" s="482">
        <f>H126</f>
        <v>185.6</v>
      </c>
      <c r="G380" s="504"/>
      <c r="H380" s="63">
        <f t="shared" si="20"/>
        <v>208.79999999999998</v>
      </c>
      <c r="I380" s="17">
        <f>SUM(I127:I157)</f>
        <v>23.199999999999989</v>
      </c>
      <c r="J380" s="17">
        <f>SUM(U127:U157)</f>
        <v>0</v>
      </c>
      <c r="K380" s="19">
        <f>SUM(J127:J157)</f>
        <v>71</v>
      </c>
      <c r="L380" s="19">
        <f>SUM(V127:V157)</f>
        <v>130</v>
      </c>
      <c r="M380" s="128"/>
      <c r="N380" s="128"/>
      <c r="O380" s="505">
        <f>SUM(K127:K157)</f>
        <v>216</v>
      </c>
      <c r="P380" s="506"/>
    </row>
    <row r="381" spans="1:30" x14ac:dyDescent="0.2">
      <c r="B381" s="457" t="s">
        <v>99</v>
      </c>
      <c r="C381" s="458"/>
      <c r="D381" s="458"/>
      <c r="E381" s="450"/>
      <c r="F381" s="482">
        <f>H157</f>
        <v>208.79999999999998</v>
      </c>
      <c r="G381" s="504"/>
      <c r="H381" s="63">
        <f t="shared" si="20"/>
        <v>232</v>
      </c>
      <c r="I381" s="17">
        <f>SUM(I158:I187)</f>
        <v>23.200000000000017</v>
      </c>
      <c r="J381" s="17">
        <f>SUM(U158:U187)</f>
        <v>0</v>
      </c>
      <c r="K381" s="19">
        <f>SUM(J158:J187)</f>
        <v>64</v>
      </c>
      <c r="L381" s="19">
        <f>SUM(V158:V187)</f>
        <v>0</v>
      </c>
      <c r="M381" s="128"/>
      <c r="N381" s="128"/>
      <c r="O381" s="505">
        <f>SUM(K158:K187)</f>
        <v>192</v>
      </c>
      <c r="P381" s="506"/>
    </row>
    <row r="382" spans="1:30" x14ac:dyDescent="0.2">
      <c r="B382" s="457" t="s">
        <v>100</v>
      </c>
      <c r="C382" s="458"/>
      <c r="D382" s="458"/>
      <c r="E382" s="450"/>
      <c r="F382" s="482">
        <f>H187</f>
        <v>232</v>
      </c>
      <c r="G382" s="504"/>
      <c r="H382" s="63">
        <f t="shared" si="20"/>
        <v>81.199999999999989</v>
      </c>
      <c r="I382" s="17">
        <f>SUM(I188:I218)</f>
        <v>25.519999999999982</v>
      </c>
      <c r="J382" s="17">
        <f>SUM(U188:U218)</f>
        <v>176.32</v>
      </c>
      <c r="K382" s="19">
        <f>SUM(J188:J218)</f>
        <v>51</v>
      </c>
      <c r="L382" s="19">
        <f>SUM(V188:V218)</f>
        <v>150</v>
      </c>
      <c r="M382" s="128"/>
      <c r="N382" s="128"/>
      <c r="O382" s="505">
        <f>SUM(K188:K218)</f>
        <v>192</v>
      </c>
      <c r="P382" s="506"/>
    </row>
    <row r="383" spans="1:30" x14ac:dyDescent="0.2">
      <c r="B383" s="457" t="s">
        <v>101</v>
      </c>
      <c r="C383" s="458"/>
      <c r="D383" s="458"/>
      <c r="E383" s="450"/>
      <c r="F383" s="482">
        <f>H218</f>
        <v>81.199999999999989</v>
      </c>
      <c r="G383" s="504"/>
      <c r="H383" s="63">
        <f t="shared" si="20"/>
        <v>106.72</v>
      </c>
      <c r="I383" s="17">
        <f>SUM(I219:I249)</f>
        <v>25.52000000000001</v>
      </c>
      <c r="J383" s="17">
        <f>SUM(U219:U249)</f>
        <v>0</v>
      </c>
      <c r="K383" s="19">
        <f>SUM(J219:J249)</f>
        <v>53</v>
      </c>
      <c r="L383" s="19">
        <f>SUM(V219:V249)</f>
        <v>0</v>
      </c>
      <c r="M383" s="128"/>
      <c r="N383" s="128"/>
      <c r="O383" s="505">
        <f>SUM(K219:K249)</f>
        <v>216</v>
      </c>
      <c r="P383" s="506"/>
    </row>
    <row r="384" spans="1:30" x14ac:dyDescent="0.2">
      <c r="B384" s="457" t="s">
        <v>102</v>
      </c>
      <c r="C384" s="458"/>
      <c r="D384" s="458"/>
      <c r="E384" s="450"/>
      <c r="F384" s="482">
        <f>H249</f>
        <v>106.72</v>
      </c>
      <c r="G384" s="504"/>
      <c r="H384" s="63">
        <f t="shared" si="20"/>
        <v>133.39999999999998</v>
      </c>
      <c r="I384" s="17">
        <f>SUM(I250:I279)</f>
        <v>26.679999999999978</v>
      </c>
      <c r="J384" s="17">
        <f>SUM(U250:U279)</f>
        <v>0</v>
      </c>
      <c r="K384" s="19">
        <f>SUM(J250:J279)</f>
        <v>55</v>
      </c>
      <c r="L384" s="19">
        <f>SUM(V250:V279)</f>
        <v>0</v>
      </c>
      <c r="M384" s="128"/>
      <c r="N384" s="128"/>
      <c r="O384" s="505">
        <f>SUM(K250:K279)</f>
        <v>216</v>
      </c>
      <c r="P384" s="506"/>
    </row>
    <row r="385" spans="2:16" x14ac:dyDescent="0.2">
      <c r="B385" s="457" t="s">
        <v>103</v>
      </c>
      <c r="C385" s="458"/>
      <c r="D385" s="458"/>
      <c r="E385" s="450"/>
      <c r="F385" s="482">
        <f>H279</f>
        <v>133.39999999999998</v>
      </c>
      <c r="G385" s="504"/>
      <c r="H385" s="63">
        <f t="shared" si="20"/>
        <v>158.91999999999999</v>
      </c>
      <c r="I385" s="17">
        <f>SUM(I280:I310)</f>
        <v>25.52000000000001</v>
      </c>
      <c r="J385" s="17">
        <f>SUM(U280:U310)</f>
        <v>0</v>
      </c>
      <c r="K385" s="19">
        <f>SUM(J280:J310)</f>
        <v>53</v>
      </c>
      <c r="L385" s="19">
        <f>SUM(V280:V310)</f>
        <v>0</v>
      </c>
      <c r="M385" s="128"/>
      <c r="N385" s="128"/>
      <c r="O385" s="505">
        <f>SUM(K280:K310)</f>
        <v>216</v>
      </c>
      <c r="P385" s="506"/>
    </row>
    <row r="386" spans="2:16" x14ac:dyDescent="0.2">
      <c r="B386" s="457" t="s">
        <v>104</v>
      </c>
      <c r="C386" s="458"/>
      <c r="D386" s="458"/>
      <c r="E386" s="450"/>
      <c r="F386" s="482">
        <f>H310</f>
        <v>158.91999999999999</v>
      </c>
      <c r="G386" s="504"/>
      <c r="H386" s="63">
        <f t="shared" si="20"/>
        <v>176.32</v>
      </c>
      <c r="I386" s="17">
        <f>SUM(I311:I340)</f>
        <v>17.400000000000006</v>
      </c>
      <c r="J386" s="17">
        <f>SUM(U311:U340)</f>
        <v>0</v>
      </c>
      <c r="K386" s="19">
        <f>SUM(J311:J340)</f>
        <v>40</v>
      </c>
      <c r="L386" s="19">
        <f>SUM(V311:V340)</f>
        <v>120</v>
      </c>
      <c r="M386" s="128"/>
      <c r="N386" s="128"/>
      <c r="O386" s="505">
        <f>SUM(K311:K340)</f>
        <v>144</v>
      </c>
      <c r="P386" s="506"/>
    </row>
    <row r="387" spans="2:16" x14ac:dyDescent="0.2">
      <c r="B387" s="509" t="s">
        <v>105</v>
      </c>
      <c r="C387" s="510"/>
      <c r="D387" s="510"/>
      <c r="E387" s="511"/>
      <c r="F387" s="478">
        <f>H340</f>
        <v>176.32</v>
      </c>
      <c r="G387" s="512"/>
      <c r="H387" s="64">
        <f>H371</f>
        <v>0</v>
      </c>
      <c r="I387" s="18">
        <f>SUM(I341:I369)</f>
        <v>-176.32</v>
      </c>
      <c r="J387" s="17">
        <f>SUM(U341:U369)</f>
        <v>0</v>
      </c>
      <c r="K387" s="20">
        <f>SUM(J341:J369)</f>
        <v>0</v>
      </c>
      <c r="L387" s="20">
        <f>SUM(V341:V369)</f>
        <v>0</v>
      </c>
      <c r="M387" s="128"/>
      <c r="N387" s="128"/>
      <c r="O387" s="505">
        <f>SUM(K341:K369)</f>
        <v>0</v>
      </c>
      <c r="P387" s="506"/>
    </row>
    <row r="388" spans="2:16" x14ac:dyDescent="0.2">
      <c r="B388" s="469" t="s">
        <v>106</v>
      </c>
      <c r="C388" s="470"/>
      <c r="D388" s="470"/>
      <c r="E388" s="471"/>
      <c r="F388" s="480"/>
      <c r="G388" s="481"/>
      <c r="H388" s="120"/>
      <c r="I388" s="32">
        <f>SUM(I11:I373)</f>
        <v>76.560000000000031</v>
      </c>
      <c r="J388" s="32">
        <f>SUM(J376:J387)</f>
        <v>176.32</v>
      </c>
      <c r="K388" s="33">
        <f>SUM(J11:J373)</f>
        <v>652</v>
      </c>
      <c r="L388" s="33">
        <f>SUM(V11:V373)</f>
        <v>530</v>
      </c>
      <c r="M388" s="129"/>
      <c r="N388" s="129"/>
      <c r="O388" s="507">
        <f>SUM(O376:P387)</f>
        <v>2208</v>
      </c>
      <c r="P388" s="508"/>
    </row>
  </sheetData>
  <mergeCells count="48">
    <mergeCell ref="B388:E388"/>
    <mergeCell ref="F388:G388"/>
    <mergeCell ref="O388:P388"/>
    <mergeCell ref="B374:P374"/>
    <mergeCell ref="B386:E386"/>
    <mergeCell ref="F386:G386"/>
    <mergeCell ref="O386:P386"/>
    <mergeCell ref="B387:E387"/>
    <mergeCell ref="F387:G387"/>
    <mergeCell ref="O387:P387"/>
    <mergeCell ref="B384:E384"/>
    <mergeCell ref="F384:G384"/>
    <mergeCell ref="O384:P384"/>
    <mergeCell ref="B385:E385"/>
    <mergeCell ref="F385:G385"/>
    <mergeCell ref="O385:P385"/>
    <mergeCell ref="B382:E382"/>
    <mergeCell ref="F382:G382"/>
    <mergeCell ref="O382:P382"/>
    <mergeCell ref="B383:E383"/>
    <mergeCell ref="F383:G383"/>
    <mergeCell ref="O383:P383"/>
    <mergeCell ref="B380:E380"/>
    <mergeCell ref="F380:G380"/>
    <mergeCell ref="O380:P380"/>
    <mergeCell ref="B381:E381"/>
    <mergeCell ref="F381:G381"/>
    <mergeCell ref="O381:P381"/>
    <mergeCell ref="B378:E378"/>
    <mergeCell ref="F378:G378"/>
    <mergeCell ref="O378:P378"/>
    <mergeCell ref="B379:E379"/>
    <mergeCell ref="F379:G379"/>
    <mergeCell ref="O379:P379"/>
    <mergeCell ref="B376:E376"/>
    <mergeCell ref="F376:G376"/>
    <mergeCell ref="O376:P376"/>
    <mergeCell ref="B377:E377"/>
    <mergeCell ref="F377:G377"/>
    <mergeCell ref="O377:P377"/>
    <mergeCell ref="V4:W4"/>
    <mergeCell ref="B6:G6"/>
    <mergeCell ref="F375:G375"/>
    <mergeCell ref="O375:P375"/>
    <mergeCell ref="M4:U4"/>
    <mergeCell ref="B4:D4"/>
    <mergeCell ref="E4:G4"/>
    <mergeCell ref="I4:J4"/>
  </mergeCells>
  <phoneticPr fontId="4" type="noConversion"/>
  <dataValidations count="5">
    <dataValidation type="list" allowBlank="1" showInputMessage="1" showErrorMessage="1" sqref="I6 L7:L371" xr:uid="{00000000-0002-0000-0200-000000000000}">
      <formula1>"ON,RESTING,OFF"</formula1>
    </dataValidation>
    <dataValidation type="list" allowBlank="1" showInputMessage="1" showErrorMessage="1" sqref="K7:K371" xr:uid="{00000000-0002-0000-0200-000001000000}">
      <formula1>"0,1,2,3,4,5,6,7,8,9,10,11,12,13,14,15,16,17,18,19,20,21,22,23,24"</formula1>
    </dataValidation>
    <dataValidation type="list" allowBlank="1" showInputMessage="1" showErrorMessage="1" sqref="E7:E371 R7:R371 O7:O371 B7:B371" xr:uid="{00000000-0002-0000-0200-000002000000}">
      <formula1>"0,1,2,3,4,5,6,7,8,9,10,11,12,13,14,15,16,17,18,19"</formula1>
    </dataValidation>
    <dataValidation type="list" allowBlank="1" showInputMessage="1" showErrorMessage="1" sqref="F7:F371 S7:S371 P7:P371 C7:C371" xr:uid="{00000000-0002-0000-0200-000003000000}">
      <formula1>"0,1,2,3,4,5,6,7,8,9,10,11"</formula1>
    </dataValidation>
    <dataValidation type="list" allowBlank="1" showInputMessage="1" showErrorMessage="1" sqref="G7:G371 T7:T371 Q7:Q371 D7:D371" xr:uid="{00000000-0002-0000-0200-000004000000}">
      <formula1>".25,.5,.75"</formula1>
    </dataValidation>
  </dataValidations>
  <pageMargins left="0.75" right="0.75" top="1" bottom="1" header="0.5" footer="0.5"/>
  <pageSetup orientation="portrait" r:id="rId1"/>
  <headerFooter alignWithMargins="0"/>
  <ignoredErrors>
    <ignoredError sqref="O376:O377 K376:K377 K388:L388 K378:K387 O378:P38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</sheetPr>
  <dimension ref="A1:AG389"/>
  <sheetViews>
    <sheetView workbookViewId="0">
      <pane ySplit="5" topLeftCell="A6" activePane="bottomLeft" state="frozen"/>
      <selection pane="bottomLeft" activeCell="G2" sqref="G2"/>
    </sheetView>
  </sheetViews>
  <sheetFormatPr defaultRowHeight="12.75" x14ac:dyDescent="0.2"/>
  <cols>
    <col min="2" max="3" width="5.7109375" customWidth="1"/>
    <col min="4" max="4" width="7.42578125" customWidth="1"/>
    <col min="6" max="6" width="8.7109375" customWidth="1"/>
    <col min="7" max="7" width="7.5703125" customWidth="1"/>
    <col min="8" max="8" width="5.85546875" customWidth="1"/>
    <col min="9" max="9" width="8.28515625" customWidth="1"/>
    <col min="10" max="11" width="6.7109375" customWidth="1"/>
    <col min="12" max="15" width="5.7109375" customWidth="1"/>
    <col min="16" max="17" width="9.28515625" customWidth="1"/>
    <col min="25" max="25" width="9.5703125" customWidth="1"/>
  </cols>
  <sheetData>
    <row r="1" spans="1:33" ht="20.25" x14ac:dyDescent="0.3">
      <c r="A1" s="122" t="s">
        <v>0</v>
      </c>
      <c r="B1" s="30"/>
      <c r="C1" s="30"/>
      <c r="D1" s="30"/>
      <c r="E1" s="30"/>
      <c r="F1" s="30"/>
      <c r="G1" s="385" t="s">
        <v>1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AG1" s="31"/>
    </row>
    <row r="2" spans="1:33" ht="18" customHeight="1" x14ac:dyDescent="0.25">
      <c r="A2" s="155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spans="1:33" ht="20.25" x14ac:dyDescent="0.3">
      <c r="A3" s="121" t="s">
        <v>125</v>
      </c>
      <c r="B3" s="121"/>
      <c r="C3" s="121"/>
      <c r="D3" s="121"/>
      <c r="E3" s="121"/>
      <c r="F3" s="90" t="s">
        <v>4</v>
      </c>
      <c r="G3" s="30"/>
      <c r="H3" s="121"/>
      <c r="I3" s="121"/>
      <c r="J3" s="160" t="s">
        <v>5</v>
      </c>
      <c r="K3" s="121"/>
      <c r="L3" s="121"/>
      <c r="M3" s="121"/>
      <c r="N3" s="386"/>
      <c r="O3" s="121"/>
      <c r="P3" s="121"/>
      <c r="Q3" s="121"/>
      <c r="R3" s="386" t="s">
        <v>6</v>
      </c>
      <c r="T3" s="30"/>
      <c r="U3" s="30"/>
      <c r="V3" s="30"/>
      <c r="W3" s="30"/>
      <c r="X3" s="30"/>
      <c r="Y3" s="30"/>
      <c r="AG3" s="31"/>
    </row>
    <row r="4" spans="1:33" ht="36" customHeight="1" x14ac:dyDescent="0.2">
      <c r="A4" s="150"/>
      <c r="B4" s="487"/>
      <c r="C4" s="513"/>
      <c r="D4" s="514"/>
      <c r="E4" s="444" t="s">
        <v>9</v>
      </c>
      <c r="F4" s="464" t="s">
        <v>10</v>
      </c>
      <c r="G4" s="465"/>
      <c r="H4" s="447" t="s">
        <v>12</v>
      </c>
      <c r="I4" s="459"/>
      <c r="J4" s="459"/>
      <c r="K4" s="459"/>
      <c r="L4" s="459"/>
      <c r="M4" s="459"/>
      <c r="N4" s="459"/>
      <c r="O4" s="459"/>
      <c r="P4" s="459"/>
      <c r="Q4" s="425"/>
      <c r="R4" s="487" t="s">
        <v>126</v>
      </c>
      <c r="S4" s="513"/>
      <c r="T4" s="514"/>
      <c r="U4" s="487" t="s">
        <v>127</v>
      </c>
      <c r="V4" s="459"/>
      <c r="W4" s="459"/>
      <c r="X4" s="459"/>
      <c r="Y4" s="460"/>
      <c r="Z4" s="51"/>
      <c r="AA4" s="30"/>
      <c r="AB4" s="30"/>
      <c r="AC4" s="30"/>
      <c r="AD4" s="30"/>
      <c r="AE4" s="30"/>
      <c r="AF4" s="30"/>
      <c r="AG4" s="31"/>
    </row>
    <row r="5" spans="1:33" ht="26.25" customHeight="1" x14ac:dyDescent="0.2">
      <c r="A5" s="45" t="s">
        <v>16</v>
      </c>
      <c r="B5" s="434" t="s">
        <v>17</v>
      </c>
      <c r="C5" s="434" t="s">
        <v>18</v>
      </c>
      <c r="D5" s="46">
        <v>0.25</v>
      </c>
      <c r="E5" s="55" t="s">
        <v>19</v>
      </c>
      <c r="F5" s="444" t="s">
        <v>20</v>
      </c>
      <c r="G5" s="444" t="s">
        <v>21</v>
      </c>
      <c r="H5" s="93" t="s">
        <v>16</v>
      </c>
      <c r="I5" s="93" t="s">
        <v>24</v>
      </c>
      <c r="J5" s="444" t="s">
        <v>25</v>
      </c>
      <c r="K5" s="444" t="s">
        <v>18</v>
      </c>
      <c r="L5" s="47" t="s">
        <v>26</v>
      </c>
      <c r="M5" s="444" t="s">
        <v>25</v>
      </c>
      <c r="N5" s="444" t="s">
        <v>18</v>
      </c>
      <c r="O5" s="70" t="s">
        <v>26</v>
      </c>
      <c r="P5" s="203" t="s">
        <v>19</v>
      </c>
      <c r="Q5" s="45" t="s">
        <v>16</v>
      </c>
      <c r="R5" s="444" t="s">
        <v>27</v>
      </c>
      <c r="S5" s="444" t="s">
        <v>28</v>
      </c>
      <c r="T5" s="444" t="s">
        <v>128</v>
      </c>
      <c r="U5" s="444" t="s">
        <v>129</v>
      </c>
      <c r="V5" s="444" t="s">
        <v>130</v>
      </c>
      <c r="W5" s="444" t="s">
        <v>22</v>
      </c>
      <c r="X5" s="444" t="s">
        <v>23</v>
      </c>
      <c r="Y5" s="434" t="s">
        <v>131</v>
      </c>
      <c r="Z5" s="487" t="s">
        <v>132</v>
      </c>
      <c r="AA5" s="513"/>
      <c r="AB5" s="513"/>
      <c r="AC5" s="513"/>
      <c r="AD5" s="513"/>
      <c r="AE5" s="513"/>
      <c r="AF5" s="513"/>
      <c r="AG5" s="514"/>
    </row>
    <row r="6" spans="1:33" ht="12.75" customHeight="1" thickBot="1" x14ac:dyDescent="0.25">
      <c r="A6" s="251">
        <v>43466</v>
      </c>
      <c r="B6" s="515" t="s">
        <v>30</v>
      </c>
      <c r="C6" s="516"/>
      <c r="D6" s="516"/>
      <c r="E6" s="231"/>
      <c r="F6" s="235"/>
      <c r="G6" s="211"/>
      <c r="H6" s="211"/>
      <c r="I6" s="211"/>
      <c r="J6" s="212"/>
      <c r="K6" s="212"/>
      <c r="L6" s="213"/>
      <c r="M6" s="212"/>
      <c r="N6" s="212"/>
      <c r="O6" s="213"/>
      <c r="P6" s="214"/>
      <c r="Q6" s="264">
        <v>43466</v>
      </c>
      <c r="R6" s="211"/>
      <c r="S6" s="211"/>
      <c r="T6" s="233"/>
      <c r="U6" s="212"/>
      <c r="V6" s="211"/>
      <c r="W6" s="211"/>
      <c r="X6" s="212"/>
      <c r="Y6" s="234">
        <v>0</v>
      </c>
      <c r="Z6" s="232"/>
      <c r="AA6" s="232"/>
      <c r="AB6" s="232"/>
      <c r="AC6" s="232"/>
      <c r="AD6" s="232"/>
      <c r="AE6" s="232"/>
      <c r="AF6" s="232"/>
      <c r="AG6" s="235"/>
    </row>
    <row r="7" spans="1:33" x14ac:dyDescent="0.2">
      <c r="A7" s="252">
        <v>43467</v>
      </c>
      <c r="B7" s="91"/>
      <c r="C7" s="91"/>
      <c r="D7" s="244"/>
      <c r="E7" s="53">
        <f>((B7*12)+C7+D7)*1.16</f>
        <v>0</v>
      </c>
      <c r="F7" s="201">
        <f>E7-E6+P7</f>
        <v>0</v>
      </c>
      <c r="G7" s="202">
        <v>0</v>
      </c>
      <c r="H7" s="204"/>
      <c r="I7" s="205"/>
      <c r="J7" s="206"/>
      <c r="K7" s="206"/>
      <c r="L7" s="207"/>
      <c r="M7" s="208"/>
      <c r="N7" s="206"/>
      <c r="O7" s="209"/>
      <c r="P7" s="210">
        <f>(((J7*12)+K7+L7)-((M7*12)+N7+O7))*1.16</f>
        <v>0</v>
      </c>
      <c r="Q7" s="265">
        <v>43467</v>
      </c>
      <c r="R7" s="245"/>
      <c r="S7" s="245"/>
      <c r="T7" s="246"/>
      <c r="U7" s="247"/>
      <c r="V7" s="245"/>
      <c r="W7" s="245"/>
      <c r="X7" s="29">
        <f>SQRT(U7*V7)*0.884/24*W7</f>
        <v>0</v>
      </c>
      <c r="Y7" s="29">
        <f>Y6+X7</f>
        <v>0</v>
      </c>
      <c r="Z7" s="313"/>
      <c r="AA7" s="154"/>
      <c r="AB7" s="154"/>
      <c r="AC7" s="154"/>
      <c r="AD7" s="154"/>
      <c r="AE7" s="154"/>
      <c r="AF7" s="154"/>
      <c r="AG7" s="314"/>
    </row>
    <row r="8" spans="1:33" x14ac:dyDescent="0.2">
      <c r="A8" s="252">
        <v>43468</v>
      </c>
      <c r="B8" s="3"/>
      <c r="C8" s="3"/>
      <c r="D8" s="248"/>
      <c r="E8" s="53">
        <f>((B8*12)+C8+D8)*1.16</f>
        <v>0</v>
      </c>
      <c r="F8" s="12">
        <f>E8-E7+P8</f>
        <v>0</v>
      </c>
      <c r="G8" s="13">
        <v>0</v>
      </c>
      <c r="H8" s="92"/>
      <c r="I8" s="14"/>
      <c r="J8" s="6"/>
      <c r="K8" s="6"/>
      <c r="L8" s="7"/>
      <c r="M8" s="445"/>
      <c r="N8" s="6"/>
      <c r="O8" s="5"/>
      <c r="P8" s="69">
        <f>(((J8*12)+K8+L8)-((M8*12)+N8+O8))*1.16</f>
        <v>0</v>
      </c>
      <c r="Q8" s="265">
        <v>43468</v>
      </c>
      <c r="R8" s="111"/>
      <c r="S8" s="111"/>
      <c r="T8" s="238"/>
      <c r="U8" s="239"/>
      <c r="V8" s="111"/>
      <c r="W8" s="111"/>
      <c r="X8" s="29">
        <f t="shared" ref="X8:X71" si="0">SQRT(U8*V8)*0.884/24*W8</f>
        <v>0</v>
      </c>
      <c r="Y8" s="21">
        <f>Y7+X8</f>
        <v>0</v>
      </c>
      <c r="Z8" s="315"/>
      <c r="AA8" s="16"/>
      <c r="AB8" s="16"/>
      <c r="AC8" s="16"/>
      <c r="AD8" s="16"/>
      <c r="AE8" s="16"/>
      <c r="AF8" s="16"/>
      <c r="AG8" s="316"/>
    </row>
    <row r="9" spans="1:33" x14ac:dyDescent="0.2">
      <c r="A9" s="252">
        <v>43469</v>
      </c>
      <c r="B9" s="3"/>
      <c r="C9" s="3"/>
      <c r="D9" s="248"/>
      <c r="E9" s="53">
        <f>((B9*12)+C9+D9)*1.16</f>
        <v>0</v>
      </c>
      <c r="F9" s="12">
        <f>E9-E8+P9</f>
        <v>0</v>
      </c>
      <c r="G9" s="13">
        <v>0</v>
      </c>
      <c r="H9" s="92"/>
      <c r="I9" s="14"/>
      <c r="J9" s="6"/>
      <c r="K9" s="6"/>
      <c r="L9" s="7"/>
      <c r="M9" s="445"/>
      <c r="N9" s="6"/>
      <c r="O9" s="5"/>
      <c r="P9" s="69">
        <f>(((J9*12)+K9+L9)-((M9*12)+N9+O9))*1.16</f>
        <v>0</v>
      </c>
      <c r="Q9" s="265">
        <v>43469</v>
      </c>
      <c r="R9" s="111"/>
      <c r="S9" s="111"/>
      <c r="T9" s="240"/>
      <c r="U9" s="111"/>
      <c r="V9" s="111"/>
      <c r="W9" s="111"/>
      <c r="X9" s="29">
        <f t="shared" si="0"/>
        <v>0</v>
      </c>
      <c r="Y9" s="21">
        <f t="shared" ref="Y9:Y73" si="1">Y8+X9</f>
        <v>0</v>
      </c>
      <c r="Z9" s="315"/>
      <c r="AA9" s="16"/>
      <c r="AB9" s="16"/>
      <c r="AC9" s="16"/>
      <c r="AD9" s="16"/>
      <c r="AE9" s="16"/>
      <c r="AF9" s="16"/>
      <c r="AG9" s="316"/>
    </row>
    <row r="10" spans="1:33" x14ac:dyDescent="0.2">
      <c r="A10" s="252">
        <v>43470</v>
      </c>
      <c r="B10" s="3"/>
      <c r="C10" s="3"/>
      <c r="D10" s="248"/>
      <c r="E10" s="53">
        <f t="shared" ref="E10:E73" si="2">((B10*12)+C10+D10)*1.16</f>
        <v>0</v>
      </c>
      <c r="F10" s="12">
        <f t="shared" ref="F10:F73" si="3">E10-E9+P10</f>
        <v>0</v>
      </c>
      <c r="G10" s="13">
        <v>0</v>
      </c>
      <c r="H10" s="92"/>
      <c r="I10" s="14"/>
      <c r="J10" s="6"/>
      <c r="K10" s="6"/>
      <c r="L10" s="7"/>
      <c r="M10" s="445"/>
      <c r="N10" s="6"/>
      <c r="O10" s="5"/>
      <c r="P10" s="69">
        <f t="shared" ref="P10:P73" si="4">(((J10*12)+K10+L10)-((M10*12)+N10+O10))*1.16</f>
        <v>0</v>
      </c>
      <c r="Q10" s="265">
        <v>43470</v>
      </c>
      <c r="R10" s="111"/>
      <c r="S10" s="111"/>
      <c r="T10" s="238"/>
      <c r="U10" s="111"/>
      <c r="V10" s="111"/>
      <c r="W10" s="111"/>
      <c r="X10" s="29">
        <f t="shared" si="0"/>
        <v>0</v>
      </c>
      <c r="Y10" s="21">
        <f t="shared" si="1"/>
        <v>0</v>
      </c>
      <c r="Z10" s="315"/>
      <c r="AA10" s="16"/>
      <c r="AB10" s="16"/>
      <c r="AC10" s="16"/>
      <c r="AD10" s="16"/>
      <c r="AE10" s="16"/>
      <c r="AF10" s="16"/>
      <c r="AG10" s="316"/>
    </row>
    <row r="11" spans="1:33" x14ac:dyDescent="0.2">
      <c r="A11" s="252">
        <v>43471</v>
      </c>
      <c r="B11" s="3"/>
      <c r="C11" s="3"/>
      <c r="D11" s="248"/>
      <c r="E11" s="53">
        <f t="shared" si="2"/>
        <v>0</v>
      </c>
      <c r="F11" s="12">
        <f t="shared" si="3"/>
        <v>0</v>
      </c>
      <c r="G11" s="13">
        <v>0</v>
      </c>
      <c r="H11" s="92"/>
      <c r="I11" s="14"/>
      <c r="J11" s="6"/>
      <c r="K11" s="6"/>
      <c r="L11" s="7"/>
      <c r="M11" s="445"/>
      <c r="N11" s="6"/>
      <c r="O11" s="5"/>
      <c r="P11" s="69">
        <f t="shared" si="4"/>
        <v>0</v>
      </c>
      <c r="Q11" s="265">
        <v>43471</v>
      </c>
      <c r="R11" s="111"/>
      <c r="S11" s="111"/>
      <c r="T11" s="240"/>
      <c r="U11" s="111"/>
      <c r="V11" s="111"/>
      <c r="W11" s="111"/>
      <c r="X11" s="29">
        <f t="shared" si="0"/>
        <v>0</v>
      </c>
      <c r="Y11" s="21">
        <f t="shared" si="1"/>
        <v>0</v>
      </c>
      <c r="Z11" s="315"/>
      <c r="AA11" s="16"/>
      <c r="AB11" s="16"/>
      <c r="AC11" s="16"/>
      <c r="AD11" s="16"/>
      <c r="AE11" s="16"/>
      <c r="AF11" s="16"/>
      <c r="AG11" s="316"/>
    </row>
    <row r="12" spans="1:33" x14ac:dyDescent="0.2">
      <c r="A12" s="252">
        <v>43472</v>
      </c>
      <c r="B12" s="3"/>
      <c r="C12" s="3"/>
      <c r="D12" s="248"/>
      <c r="E12" s="53">
        <f t="shared" si="2"/>
        <v>0</v>
      </c>
      <c r="F12" s="12">
        <f t="shared" si="3"/>
        <v>0</v>
      </c>
      <c r="G12" s="13">
        <v>0</v>
      </c>
      <c r="H12" s="92"/>
      <c r="I12" s="14"/>
      <c r="J12" s="6"/>
      <c r="K12" s="6"/>
      <c r="L12" s="7"/>
      <c r="M12" s="445"/>
      <c r="N12" s="6"/>
      <c r="O12" s="5"/>
      <c r="P12" s="69">
        <f t="shared" si="4"/>
        <v>0</v>
      </c>
      <c r="Q12" s="265">
        <v>43472</v>
      </c>
      <c r="R12" s="111"/>
      <c r="S12" s="111"/>
      <c r="T12" s="238"/>
      <c r="U12" s="111"/>
      <c r="V12" s="111"/>
      <c r="W12" s="111"/>
      <c r="X12" s="29">
        <f t="shared" si="0"/>
        <v>0</v>
      </c>
      <c r="Y12" s="21">
        <f t="shared" si="1"/>
        <v>0</v>
      </c>
      <c r="Z12" s="315"/>
      <c r="AA12" s="16"/>
      <c r="AB12" s="16"/>
      <c r="AC12" s="16"/>
      <c r="AD12" s="16"/>
      <c r="AE12" s="16"/>
      <c r="AF12" s="16"/>
      <c r="AG12" s="316"/>
    </row>
    <row r="13" spans="1:33" x14ac:dyDescent="0.2">
      <c r="A13" s="252">
        <v>43473</v>
      </c>
      <c r="B13" s="3"/>
      <c r="C13" s="3"/>
      <c r="D13" s="248"/>
      <c r="E13" s="53">
        <f t="shared" si="2"/>
        <v>0</v>
      </c>
      <c r="F13" s="12">
        <f t="shared" si="3"/>
        <v>0</v>
      </c>
      <c r="G13" s="13">
        <v>0</v>
      </c>
      <c r="H13" s="92"/>
      <c r="I13" s="14"/>
      <c r="J13" s="6"/>
      <c r="K13" s="6"/>
      <c r="L13" s="7"/>
      <c r="M13" s="445"/>
      <c r="N13" s="6"/>
      <c r="O13" s="5"/>
      <c r="P13" s="69">
        <f t="shared" si="4"/>
        <v>0</v>
      </c>
      <c r="Q13" s="265">
        <v>43473</v>
      </c>
      <c r="R13" s="111"/>
      <c r="S13" s="111"/>
      <c r="T13" s="240"/>
      <c r="U13" s="111"/>
      <c r="V13" s="111"/>
      <c r="W13" s="111"/>
      <c r="X13" s="29">
        <f t="shared" si="0"/>
        <v>0</v>
      </c>
      <c r="Y13" s="21">
        <f t="shared" si="1"/>
        <v>0</v>
      </c>
      <c r="Z13" s="315"/>
      <c r="AA13" s="16"/>
      <c r="AB13" s="16"/>
      <c r="AC13" s="16"/>
      <c r="AD13" s="16"/>
      <c r="AE13" s="16"/>
      <c r="AF13" s="16"/>
      <c r="AG13" s="316"/>
    </row>
    <row r="14" spans="1:33" x14ac:dyDescent="0.2">
      <c r="A14" s="252">
        <v>43474</v>
      </c>
      <c r="B14" s="3"/>
      <c r="C14" s="3"/>
      <c r="D14" s="248"/>
      <c r="E14" s="53">
        <f t="shared" si="2"/>
        <v>0</v>
      </c>
      <c r="F14" s="12">
        <f t="shared" si="3"/>
        <v>0</v>
      </c>
      <c r="G14" s="13">
        <v>0</v>
      </c>
      <c r="H14" s="92"/>
      <c r="I14" s="14"/>
      <c r="J14" s="6"/>
      <c r="K14" s="6"/>
      <c r="L14" s="7"/>
      <c r="M14" s="445"/>
      <c r="N14" s="6"/>
      <c r="O14" s="5"/>
      <c r="P14" s="69">
        <f t="shared" si="4"/>
        <v>0</v>
      </c>
      <c r="Q14" s="265">
        <v>43474</v>
      </c>
      <c r="R14" s="111"/>
      <c r="S14" s="111"/>
      <c r="T14" s="238"/>
      <c r="U14" s="111"/>
      <c r="V14" s="111"/>
      <c r="W14" s="111"/>
      <c r="X14" s="29">
        <f t="shared" si="0"/>
        <v>0</v>
      </c>
      <c r="Y14" s="21">
        <f t="shared" si="1"/>
        <v>0</v>
      </c>
      <c r="Z14" s="315"/>
      <c r="AA14" s="16"/>
      <c r="AB14" s="16"/>
      <c r="AC14" s="16"/>
      <c r="AD14" s="16"/>
      <c r="AE14" s="16"/>
      <c r="AF14" s="16"/>
      <c r="AG14" s="316"/>
    </row>
    <row r="15" spans="1:33" x14ac:dyDescent="0.2">
      <c r="A15" s="252">
        <v>43475</v>
      </c>
      <c r="B15" s="3"/>
      <c r="C15" s="3"/>
      <c r="D15" s="248"/>
      <c r="E15" s="53">
        <f t="shared" si="2"/>
        <v>0</v>
      </c>
      <c r="F15" s="12">
        <f t="shared" si="3"/>
        <v>0</v>
      </c>
      <c r="G15" s="13">
        <v>0</v>
      </c>
      <c r="H15" s="92"/>
      <c r="I15" s="14"/>
      <c r="J15" s="6"/>
      <c r="K15" s="6"/>
      <c r="L15" s="7"/>
      <c r="M15" s="445"/>
      <c r="N15" s="6"/>
      <c r="O15" s="5"/>
      <c r="P15" s="69">
        <f t="shared" si="4"/>
        <v>0</v>
      </c>
      <c r="Q15" s="265">
        <v>43475</v>
      </c>
      <c r="R15" s="111"/>
      <c r="S15" s="111"/>
      <c r="T15" s="240"/>
      <c r="U15" s="111"/>
      <c r="V15" s="111"/>
      <c r="W15" s="111"/>
      <c r="X15" s="29">
        <f t="shared" si="0"/>
        <v>0</v>
      </c>
      <c r="Y15" s="21">
        <f t="shared" si="1"/>
        <v>0</v>
      </c>
      <c r="Z15" s="315"/>
      <c r="AA15" s="16"/>
      <c r="AB15" s="16"/>
      <c r="AC15" s="16"/>
      <c r="AD15" s="16"/>
      <c r="AE15" s="16"/>
      <c r="AF15" s="16"/>
      <c r="AG15" s="316"/>
    </row>
    <row r="16" spans="1:33" x14ac:dyDescent="0.2">
      <c r="A16" s="252">
        <v>43476</v>
      </c>
      <c r="B16" s="3"/>
      <c r="C16" s="3"/>
      <c r="D16" s="248"/>
      <c r="E16" s="53">
        <f t="shared" si="2"/>
        <v>0</v>
      </c>
      <c r="F16" s="12">
        <f t="shared" si="3"/>
        <v>0</v>
      </c>
      <c r="G16" s="13">
        <v>0</v>
      </c>
      <c r="H16" s="92"/>
      <c r="I16" s="14"/>
      <c r="J16" s="6"/>
      <c r="K16" s="6"/>
      <c r="L16" s="7"/>
      <c r="M16" s="445"/>
      <c r="N16" s="6"/>
      <c r="O16" s="5"/>
      <c r="P16" s="69">
        <f t="shared" si="4"/>
        <v>0</v>
      </c>
      <c r="Q16" s="265">
        <v>43476</v>
      </c>
      <c r="R16" s="111"/>
      <c r="S16" s="111"/>
      <c r="T16" s="238"/>
      <c r="U16" s="111"/>
      <c r="V16" s="111"/>
      <c r="W16" s="111"/>
      <c r="X16" s="29">
        <f t="shared" si="0"/>
        <v>0</v>
      </c>
      <c r="Y16" s="21">
        <f t="shared" si="1"/>
        <v>0</v>
      </c>
      <c r="Z16" s="315"/>
      <c r="AA16" s="16"/>
      <c r="AB16" s="16"/>
      <c r="AC16" s="16"/>
      <c r="AD16" s="16"/>
      <c r="AE16" s="16"/>
      <c r="AF16" s="16"/>
      <c r="AG16" s="316"/>
    </row>
    <row r="17" spans="1:33" x14ac:dyDescent="0.2">
      <c r="A17" s="252">
        <v>43477</v>
      </c>
      <c r="B17" s="3"/>
      <c r="C17" s="3"/>
      <c r="D17" s="248"/>
      <c r="E17" s="53">
        <f t="shared" si="2"/>
        <v>0</v>
      </c>
      <c r="F17" s="12">
        <f t="shared" si="3"/>
        <v>0</v>
      </c>
      <c r="G17" s="13">
        <v>0</v>
      </c>
      <c r="H17" s="92"/>
      <c r="I17" s="14"/>
      <c r="J17" s="6"/>
      <c r="K17" s="6"/>
      <c r="L17" s="7"/>
      <c r="M17" s="445"/>
      <c r="N17" s="6"/>
      <c r="O17" s="5"/>
      <c r="P17" s="69">
        <f t="shared" si="4"/>
        <v>0</v>
      </c>
      <c r="Q17" s="265">
        <v>43477</v>
      </c>
      <c r="R17" s="111"/>
      <c r="S17" s="111"/>
      <c r="T17" s="240"/>
      <c r="U17" s="111"/>
      <c r="V17" s="111"/>
      <c r="W17" s="111"/>
      <c r="X17" s="29">
        <f t="shared" si="0"/>
        <v>0</v>
      </c>
      <c r="Y17" s="21">
        <f t="shared" si="1"/>
        <v>0</v>
      </c>
      <c r="Z17" s="315"/>
      <c r="AA17" s="16"/>
      <c r="AB17" s="16"/>
      <c r="AC17" s="16"/>
      <c r="AD17" s="16"/>
      <c r="AE17" s="16"/>
      <c r="AF17" s="16"/>
      <c r="AG17" s="316"/>
    </row>
    <row r="18" spans="1:33" x14ac:dyDescent="0.2">
      <c r="A18" s="252">
        <v>43478</v>
      </c>
      <c r="B18" s="3"/>
      <c r="C18" s="3"/>
      <c r="D18" s="248"/>
      <c r="E18" s="53">
        <f t="shared" si="2"/>
        <v>0</v>
      </c>
      <c r="F18" s="12">
        <f t="shared" si="3"/>
        <v>0</v>
      </c>
      <c r="G18" s="13">
        <v>0</v>
      </c>
      <c r="H18" s="92"/>
      <c r="I18" s="14"/>
      <c r="J18" s="6"/>
      <c r="K18" s="6"/>
      <c r="L18" s="7"/>
      <c r="M18" s="445"/>
      <c r="N18" s="6"/>
      <c r="O18" s="5"/>
      <c r="P18" s="69">
        <f t="shared" si="4"/>
        <v>0</v>
      </c>
      <c r="Q18" s="265">
        <v>43478</v>
      </c>
      <c r="R18" s="111"/>
      <c r="S18" s="111"/>
      <c r="T18" s="238"/>
      <c r="U18" s="111"/>
      <c r="V18" s="111"/>
      <c r="W18" s="111"/>
      <c r="X18" s="29">
        <f t="shared" si="0"/>
        <v>0</v>
      </c>
      <c r="Y18" s="21">
        <f t="shared" si="1"/>
        <v>0</v>
      </c>
      <c r="Z18" s="315"/>
      <c r="AA18" s="16"/>
      <c r="AB18" s="16"/>
      <c r="AC18" s="16"/>
      <c r="AD18" s="16"/>
      <c r="AE18" s="16"/>
      <c r="AF18" s="16"/>
      <c r="AG18" s="316"/>
    </row>
    <row r="19" spans="1:33" x14ac:dyDescent="0.2">
      <c r="A19" s="252">
        <v>43479</v>
      </c>
      <c r="B19" s="3"/>
      <c r="C19" s="3"/>
      <c r="D19" s="248"/>
      <c r="E19" s="53">
        <f t="shared" si="2"/>
        <v>0</v>
      </c>
      <c r="F19" s="12">
        <f t="shared" si="3"/>
        <v>0</v>
      </c>
      <c r="G19" s="13">
        <v>0</v>
      </c>
      <c r="H19" s="92"/>
      <c r="I19" s="14"/>
      <c r="J19" s="6"/>
      <c r="K19" s="6"/>
      <c r="L19" s="7"/>
      <c r="M19" s="445"/>
      <c r="N19" s="6"/>
      <c r="O19" s="5"/>
      <c r="P19" s="69">
        <f t="shared" si="4"/>
        <v>0</v>
      </c>
      <c r="Q19" s="265">
        <v>43479</v>
      </c>
      <c r="R19" s="111"/>
      <c r="S19" s="111"/>
      <c r="T19" s="240"/>
      <c r="U19" s="111"/>
      <c r="V19" s="111"/>
      <c r="W19" s="111"/>
      <c r="X19" s="29">
        <f t="shared" si="0"/>
        <v>0</v>
      </c>
      <c r="Y19" s="21">
        <f t="shared" si="1"/>
        <v>0</v>
      </c>
      <c r="Z19" s="315"/>
      <c r="AA19" s="16"/>
      <c r="AB19" s="16"/>
      <c r="AC19" s="16"/>
      <c r="AD19" s="16"/>
      <c r="AE19" s="16"/>
      <c r="AF19" s="16"/>
      <c r="AG19" s="316"/>
    </row>
    <row r="20" spans="1:33" x14ac:dyDescent="0.2">
      <c r="A20" s="252">
        <v>43480</v>
      </c>
      <c r="B20" s="3"/>
      <c r="C20" s="3"/>
      <c r="D20" s="248"/>
      <c r="E20" s="53">
        <f t="shared" si="2"/>
        <v>0</v>
      </c>
      <c r="F20" s="12">
        <f t="shared" si="3"/>
        <v>0</v>
      </c>
      <c r="G20" s="13">
        <v>0</v>
      </c>
      <c r="H20" s="92"/>
      <c r="I20" s="14"/>
      <c r="J20" s="6"/>
      <c r="K20" s="6"/>
      <c r="L20" s="7"/>
      <c r="M20" s="445"/>
      <c r="N20" s="6"/>
      <c r="O20" s="5"/>
      <c r="P20" s="69">
        <f t="shared" si="4"/>
        <v>0</v>
      </c>
      <c r="Q20" s="265">
        <v>43480</v>
      </c>
      <c r="R20" s="111"/>
      <c r="S20" s="111"/>
      <c r="T20" s="238"/>
      <c r="U20" s="111"/>
      <c r="V20" s="111"/>
      <c r="W20" s="111"/>
      <c r="X20" s="29">
        <f t="shared" si="0"/>
        <v>0</v>
      </c>
      <c r="Y20" s="21">
        <f t="shared" si="1"/>
        <v>0</v>
      </c>
      <c r="Z20" s="315"/>
      <c r="AA20" s="16"/>
      <c r="AB20" s="16"/>
      <c r="AC20" s="16"/>
      <c r="AD20" s="16"/>
      <c r="AE20" s="16"/>
      <c r="AF20" s="16"/>
      <c r="AG20" s="316"/>
    </row>
    <row r="21" spans="1:33" x14ac:dyDescent="0.2">
      <c r="A21" s="252">
        <v>43481</v>
      </c>
      <c r="B21" s="3"/>
      <c r="C21" s="3"/>
      <c r="D21" s="248"/>
      <c r="E21" s="53">
        <f t="shared" si="2"/>
        <v>0</v>
      </c>
      <c r="F21" s="12">
        <f t="shared" si="3"/>
        <v>0</v>
      </c>
      <c r="G21" s="13">
        <v>0</v>
      </c>
      <c r="H21" s="92"/>
      <c r="I21" s="14"/>
      <c r="J21" s="6"/>
      <c r="K21" s="6"/>
      <c r="L21" s="7"/>
      <c r="M21" s="445"/>
      <c r="N21" s="6"/>
      <c r="O21" s="5"/>
      <c r="P21" s="69">
        <f t="shared" si="4"/>
        <v>0</v>
      </c>
      <c r="Q21" s="265">
        <v>43481</v>
      </c>
      <c r="R21" s="111"/>
      <c r="S21" s="111"/>
      <c r="T21" s="240"/>
      <c r="U21" s="111"/>
      <c r="V21" s="111"/>
      <c r="W21" s="111"/>
      <c r="X21" s="29">
        <f t="shared" si="0"/>
        <v>0</v>
      </c>
      <c r="Y21" s="21">
        <f t="shared" si="1"/>
        <v>0</v>
      </c>
      <c r="Z21" s="315"/>
      <c r="AA21" s="16"/>
      <c r="AB21" s="16"/>
      <c r="AC21" s="16"/>
      <c r="AD21" s="16"/>
      <c r="AE21" s="16"/>
      <c r="AF21" s="16"/>
      <c r="AG21" s="316"/>
    </row>
    <row r="22" spans="1:33" x14ac:dyDescent="0.2">
      <c r="A22" s="252">
        <v>43482</v>
      </c>
      <c r="B22" s="3"/>
      <c r="C22" s="3"/>
      <c r="D22" s="248"/>
      <c r="E22" s="53">
        <f t="shared" si="2"/>
        <v>0</v>
      </c>
      <c r="F22" s="12">
        <f t="shared" si="3"/>
        <v>0</v>
      </c>
      <c r="G22" s="13">
        <v>0</v>
      </c>
      <c r="H22" s="92"/>
      <c r="I22" s="14"/>
      <c r="J22" s="6"/>
      <c r="K22" s="6"/>
      <c r="L22" s="7"/>
      <c r="M22" s="445"/>
      <c r="N22" s="6"/>
      <c r="O22" s="5"/>
      <c r="P22" s="69">
        <f t="shared" si="4"/>
        <v>0</v>
      </c>
      <c r="Q22" s="265">
        <v>43482</v>
      </c>
      <c r="R22" s="111"/>
      <c r="S22" s="111"/>
      <c r="T22" s="238"/>
      <c r="U22" s="111"/>
      <c r="V22" s="111"/>
      <c r="W22" s="111"/>
      <c r="X22" s="29">
        <f t="shared" si="0"/>
        <v>0</v>
      </c>
      <c r="Y22" s="21">
        <f t="shared" si="1"/>
        <v>0</v>
      </c>
      <c r="Z22" s="315"/>
      <c r="AA22" s="16"/>
      <c r="AB22" s="16"/>
      <c r="AC22" s="16"/>
      <c r="AD22" s="16"/>
      <c r="AE22" s="16"/>
      <c r="AF22" s="16"/>
      <c r="AG22" s="316"/>
    </row>
    <row r="23" spans="1:33" x14ac:dyDescent="0.2">
      <c r="A23" s="252">
        <v>43483</v>
      </c>
      <c r="B23" s="3"/>
      <c r="C23" s="3"/>
      <c r="D23" s="248"/>
      <c r="E23" s="53">
        <f t="shared" si="2"/>
        <v>0</v>
      </c>
      <c r="F23" s="12">
        <f t="shared" si="3"/>
        <v>0</v>
      </c>
      <c r="G23" s="13">
        <v>0</v>
      </c>
      <c r="H23" s="92"/>
      <c r="I23" s="14"/>
      <c r="J23" s="6"/>
      <c r="K23" s="6"/>
      <c r="L23" s="7"/>
      <c r="M23" s="445"/>
      <c r="N23" s="6"/>
      <c r="O23" s="5"/>
      <c r="P23" s="69">
        <f t="shared" si="4"/>
        <v>0</v>
      </c>
      <c r="Q23" s="265">
        <v>43483</v>
      </c>
      <c r="R23" s="111"/>
      <c r="S23" s="111"/>
      <c r="T23" s="240"/>
      <c r="U23" s="111"/>
      <c r="V23" s="111"/>
      <c r="W23" s="111"/>
      <c r="X23" s="29">
        <f t="shared" si="0"/>
        <v>0</v>
      </c>
      <c r="Y23" s="21">
        <f t="shared" si="1"/>
        <v>0</v>
      </c>
      <c r="Z23" s="315"/>
      <c r="AA23" s="16"/>
      <c r="AB23" s="16"/>
      <c r="AC23" s="16"/>
      <c r="AD23" s="16"/>
      <c r="AE23" s="16"/>
      <c r="AF23" s="16"/>
      <c r="AG23" s="316"/>
    </row>
    <row r="24" spans="1:33" x14ac:dyDescent="0.2">
      <c r="A24" s="252">
        <v>43484</v>
      </c>
      <c r="B24" s="3"/>
      <c r="C24" s="3"/>
      <c r="D24" s="248"/>
      <c r="E24" s="53">
        <f t="shared" si="2"/>
        <v>0</v>
      </c>
      <c r="F24" s="12">
        <f t="shared" si="3"/>
        <v>0</v>
      </c>
      <c r="G24" s="13">
        <v>0</v>
      </c>
      <c r="H24" s="92"/>
      <c r="I24" s="14"/>
      <c r="J24" s="6"/>
      <c r="K24" s="6"/>
      <c r="L24" s="7"/>
      <c r="M24" s="445"/>
      <c r="N24" s="6"/>
      <c r="O24" s="5"/>
      <c r="P24" s="69">
        <f t="shared" si="4"/>
        <v>0</v>
      </c>
      <c r="Q24" s="265">
        <v>43484</v>
      </c>
      <c r="R24" s="111"/>
      <c r="S24" s="111"/>
      <c r="T24" s="238"/>
      <c r="U24" s="111"/>
      <c r="V24" s="111"/>
      <c r="W24" s="111"/>
      <c r="X24" s="29">
        <f t="shared" si="0"/>
        <v>0</v>
      </c>
      <c r="Y24" s="21">
        <f t="shared" si="1"/>
        <v>0</v>
      </c>
      <c r="Z24" s="315"/>
      <c r="AA24" s="16"/>
      <c r="AB24" s="16"/>
      <c r="AC24" s="16"/>
      <c r="AD24" s="16"/>
      <c r="AE24" s="16"/>
      <c r="AF24" s="16"/>
      <c r="AG24" s="316"/>
    </row>
    <row r="25" spans="1:33" x14ac:dyDescent="0.2">
      <c r="A25" s="252">
        <v>43485</v>
      </c>
      <c r="B25" s="3"/>
      <c r="C25" s="3"/>
      <c r="D25" s="248"/>
      <c r="E25" s="53">
        <f t="shared" si="2"/>
        <v>0</v>
      </c>
      <c r="F25" s="12">
        <f t="shared" si="3"/>
        <v>0</v>
      </c>
      <c r="G25" s="13">
        <v>0</v>
      </c>
      <c r="H25" s="92"/>
      <c r="I25" s="14"/>
      <c r="J25" s="6"/>
      <c r="K25" s="6"/>
      <c r="L25" s="7"/>
      <c r="M25" s="445"/>
      <c r="N25" s="6"/>
      <c r="O25" s="5"/>
      <c r="P25" s="69">
        <f t="shared" si="4"/>
        <v>0</v>
      </c>
      <c r="Q25" s="265">
        <v>43485</v>
      </c>
      <c r="R25" s="111"/>
      <c r="S25" s="111"/>
      <c r="T25" s="240"/>
      <c r="U25" s="111"/>
      <c r="V25" s="111"/>
      <c r="W25" s="111"/>
      <c r="X25" s="29">
        <f t="shared" si="0"/>
        <v>0</v>
      </c>
      <c r="Y25" s="21">
        <f t="shared" si="1"/>
        <v>0</v>
      </c>
      <c r="Z25" s="315"/>
      <c r="AA25" s="16"/>
      <c r="AB25" s="16"/>
      <c r="AC25" s="16"/>
      <c r="AD25" s="16"/>
      <c r="AE25" s="16"/>
      <c r="AF25" s="16"/>
      <c r="AG25" s="316"/>
    </row>
    <row r="26" spans="1:33" x14ac:dyDescent="0.2">
      <c r="A26" s="252">
        <v>43486</v>
      </c>
      <c r="B26" s="3"/>
      <c r="C26" s="3"/>
      <c r="D26" s="248"/>
      <c r="E26" s="53">
        <f t="shared" si="2"/>
        <v>0</v>
      </c>
      <c r="F26" s="12">
        <f t="shared" si="3"/>
        <v>0</v>
      </c>
      <c r="G26" s="13">
        <v>0</v>
      </c>
      <c r="H26" s="92"/>
      <c r="I26" s="14"/>
      <c r="J26" s="6"/>
      <c r="K26" s="6"/>
      <c r="L26" s="7"/>
      <c r="M26" s="445"/>
      <c r="N26" s="6"/>
      <c r="O26" s="5"/>
      <c r="P26" s="69">
        <f t="shared" si="4"/>
        <v>0</v>
      </c>
      <c r="Q26" s="265">
        <v>43486</v>
      </c>
      <c r="R26" s="111"/>
      <c r="S26" s="111"/>
      <c r="T26" s="238"/>
      <c r="U26" s="111"/>
      <c r="V26" s="111"/>
      <c r="W26" s="111"/>
      <c r="X26" s="29">
        <f t="shared" si="0"/>
        <v>0</v>
      </c>
      <c r="Y26" s="21">
        <f t="shared" si="1"/>
        <v>0</v>
      </c>
      <c r="Z26" s="315"/>
      <c r="AA26" s="16"/>
      <c r="AB26" s="16"/>
      <c r="AC26" s="16"/>
      <c r="AD26" s="16"/>
      <c r="AE26" s="16"/>
      <c r="AF26" s="16"/>
      <c r="AG26" s="316"/>
    </row>
    <row r="27" spans="1:33" x14ac:dyDescent="0.2">
      <c r="A27" s="252">
        <v>43487</v>
      </c>
      <c r="B27" s="3"/>
      <c r="C27" s="3"/>
      <c r="D27" s="248"/>
      <c r="E27" s="53">
        <f t="shared" si="2"/>
        <v>0</v>
      </c>
      <c r="F27" s="12">
        <f t="shared" si="3"/>
        <v>0</v>
      </c>
      <c r="G27" s="13">
        <v>0</v>
      </c>
      <c r="H27" s="92"/>
      <c r="I27" s="14"/>
      <c r="J27" s="6"/>
      <c r="K27" s="6"/>
      <c r="L27" s="7"/>
      <c r="M27" s="445"/>
      <c r="N27" s="6"/>
      <c r="O27" s="5"/>
      <c r="P27" s="69">
        <f t="shared" si="4"/>
        <v>0</v>
      </c>
      <c r="Q27" s="265">
        <v>43487</v>
      </c>
      <c r="R27" s="111"/>
      <c r="S27" s="111"/>
      <c r="T27" s="240"/>
      <c r="U27" s="111"/>
      <c r="V27" s="111"/>
      <c r="W27" s="111"/>
      <c r="X27" s="29">
        <f t="shared" si="0"/>
        <v>0</v>
      </c>
      <c r="Y27" s="21">
        <f t="shared" si="1"/>
        <v>0</v>
      </c>
      <c r="Z27" s="315"/>
      <c r="AA27" s="16"/>
      <c r="AB27" s="16"/>
      <c r="AC27" s="16"/>
      <c r="AD27" s="16"/>
      <c r="AE27" s="16"/>
      <c r="AF27" s="16"/>
      <c r="AG27" s="316"/>
    </row>
    <row r="28" spans="1:33" x14ac:dyDescent="0.2">
      <c r="A28" s="252">
        <v>43488</v>
      </c>
      <c r="B28" s="3"/>
      <c r="C28" s="3"/>
      <c r="D28" s="248"/>
      <c r="E28" s="53">
        <f t="shared" si="2"/>
        <v>0</v>
      </c>
      <c r="F28" s="12">
        <f t="shared" si="3"/>
        <v>0</v>
      </c>
      <c r="G28" s="13">
        <v>0</v>
      </c>
      <c r="H28" s="92"/>
      <c r="I28" s="14"/>
      <c r="J28" s="6"/>
      <c r="K28" s="6"/>
      <c r="L28" s="7"/>
      <c r="M28" s="445"/>
      <c r="N28" s="6"/>
      <c r="O28" s="5"/>
      <c r="P28" s="69">
        <f t="shared" si="4"/>
        <v>0</v>
      </c>
      <c r="Q28" s="265">
        <v>43488</v>
      </c>
      <c r="R28" s="111"/>
      <c r="S28" s="111"/>
      <c r="T28" s="238"/>
      <c r="U28" s="111"/>
      <c r="V28" s="111"/>
      <c r="W28" s="111"/>
      <c r="X28" s="29">
        <f t="shared" si="0"/>
        <v>0</v>
      </c>
      <c r="Y28" s="21">
        <f t="shared" si="1"/>
        <v>0</v>
      </c>
      <c r="Z28" s="315"/>
      <c r="AA28" s="16"/>
      <c r="AB28" s="16"/>
      <c r="AC28" s="16"/>
      <c r="AD28" s="16"/>
      <c r="AE28" s="16"/>
      <c r="AF28" s="16"/>
      <c r="AG28" s="316"/>
    </row>
    <row r="29" spans="1:33" x14ac:dyDescent="0.2">
      <c r="A29" s="252">
        <v>43489</v>
      </c>
      <c r="B29" s="3"/>
      <c r="C29" s="3"/>
      <c r="D29" s="248"/>
      <c r="E29" s="53">
        <f t="shared" si="2"/>
        <v>0</v>
      </c>
      <c r="F29" s="12">
        <f t="shared" si="3"/>
        <v>0</v>
      </c>
      <c r="G29" s="13">
        <v>0</v>
      </c>
      <c r="H29" s="92"/>
      <c r="I29" s="14"/>
      <c r="J29" s="6"/>
      <c r="K29" s="6"/>
      <c r="L29" s="7"/>
      <c r="M29" s="445"/>
      <c r="N29" s="6"/>
      <c r="O29" s="5"/>
      <c r="P29" s="69">
        <f t="shared" si="4"/>
        <v>0</v>
      </c>
      <c r="Q29" s="265">
        <v>43489</v>
      </c>
      <c r="R29" s="111"/>
      <c r="S29" s="111"/>
      <c r="T29" s="240"/>
      <c r="U29" s="111"/>
      <c r="V29" s="111"/>
      <c r="W29" s="111"/>
      <c r="X29" s="29">
        <f t="shared" si="0"/>
        <v>0</v>
      </c>
      <c r="Y29" s="21">
        <f t="shared" si="1"/>
        <v>0</v>
      </c>
      <c r="Z29" s="315"/>
      <c r="AA29" s="16"/>
      <c r="AB29" s="16"/>
      <c r="AC29" s="16"/>
      <c r="AD29" s="16"/>
      <c r="AE29" s="16"/>
      <c r="AF29" s="16"/>
      <c r="AG29" s="316"/>
    </row>
    <row r="30" spans="1:33" x14ac:dyDescent="0.2">
      <c r="A30" s="252">
        <v>43490</v>
      </c>
      <c r="B30" s="3"/>
      <c r="C30" s="3"/>
      <c r="D30" s="248"/>
      <c r="E30" s="53">
        <f t="shared" si="2"/>
        <v>0</v>
      </c>
      <c r="F30" s="12">
        <f t="shared" si="3"/>
        <v>0</v>
      </c>
      <c r="G30" s="13">
        <v>0</v>
      </c>
      <c r="H30" s="92"/>
      <c r="I30" s="14"/>
      <c r="J30" s="6"/>
      <c r="K30" s="6"/>
      <c r="L30" s="7"/>
      <c r="M30" s="445"/>
      <c r="N30" s="6"/>
      <c r="O30" s="5"/>
      <c r="P30" s="69">
        <f t="shared" si="4"/>
        <v>0</v>
      </c>
      <c r="Q30" s="265">
        <v>43490</v>
      </c>
      <c r="R30" s="111"/>
      <c r="S30" s="111"/>
      <c r="T30" s="238"/>
      <c r="U30" s="111"/>
      <c r="V30" s="111"/>
      <c r="W30" s="111"/>
      <c r="X30" s="29">
        <f t="shared" si="0"/>
        <v>0</v>
      </c>
      <c r="Y30" s="21">
        <f t="shared" si="1"/>
        <v>0</v>
      </c>
      <c r="Z30" s="315"/>
      <c r="AA30" s="16"/>
      <c r="AB30" s="16"/>
      <c r="AC30" s="16"/>
      <c r="AD30" s="16"/>
      <c r="AE30" s="16"/>
      <c r="AF30" s="16"/>
      <c r="AG30" s="316"/>
    </row>
    <row r="31" spans="1:33" x14ac:dyDescent="0.2">
      <c r="A31" s="252">
        <v>43491</v>
      </c>
      <c r="B31" s="3"/>
      <c r="C31" s="3"/>
      <c r="D31" s="248"/>
      <c r="E31" s="53">
        <f t="shared" si="2"/>
        <v>0</v>
      </c>
      <c r="F31" s="12">
        <f t="shared" si="3"/>
        <v>0</v>
      </c>
      <c r="G31" s="13">
        <v>0</v>
      </c>
      <c r="H31" s="92"/>
      <c r="I31" s="14"/>
      <c r="J31" s="6"/>
      <c r="K31" s="6"/>
      <c r="L31" s="7"/>
      <c r="M31" s="445"/>
      <c r="N31" s="6"/>
      <c r="O31" s="5"/>
      <c r="P31" s="69">
        <f t="shared" si="4"/>
        <v>0</v>
      </c>
      <c r="Q31" s="265">
        <v>43491</v>
      </c>
      <c r="R31" s="111"/>
      <c r="S31" s="111"/>
      <c r="T31" s="240"/>
      <c r="U31" s="111"/>
      <c r="V31" s="111"/>
      <c r="W31" s="111"/>
      <c r="X31" s="29">
        <f t="shared" si="0"/>
        <v>0</v>
      </c>
      <c r="Y31" s="21">
        <f t="shared" si="1"/>
        <v>0</v>
      </c>
      <c r="Z31" s="315"/>
      <c r="AA31" s="16"/>
      <c r="AB31" s="16"/>
      <c r="AC31" s="16"/>
      <c r="AD31" s="16"/>
      <c r="AE31" s="16"/>
      <c r="AF31" s="16"/>
      <c r="AG31" s="316"/>
    </row>
    <row r="32" spans="1:33" x14ac:dyDescent="0.2">
      <c r="A32" s="252">
        <v>43492</v>
      </c>
      <c r="B32" s="3"/>
      <c r="C32" s="3"/>
      <c r="D32" s="248"/>
      <c r="E32" s="53">
        <f t="shared" si="2"/>
        <v>0</v>
      </c>
      <c r="F32" s="12">
        <f t="shared" si="3"/>
        <v>0</v>
      </c>
      <c r="G32" s="13">
        <v>0</v>
      </c>
      <c r="H32" s="92"/>
      <c r="I32" s="14"/>
      <c r="J32" s="6"/>
      <c r="K32" s="6"/>
      <c r="L32" s="7"/>
      <c r="M32" s="445"/>
      <c r="N32" s="6"/>
      <c r="O32" s="5"/>
      <c r="P32" s="69">
        <f t="shared" si="4"/>
        <v>0</v>
      </c>
      <c r="Q32" s="265">
        <v>43492</v>
      </c>
      <c r="R32" s="111"/>
      <c r="S32" s="111"/>
      <c r="T32" s="238"/>
      <c r="U32" s="111"/>
      <c r="V32" s="111"/>
      <c r="W32" s="111"/>
      <c r="X32" s="29">
        <f t="shared" si="0"/>
        <v>0</v>
      </c>
      <c r="Y32" s="21">
        <f t="shared" si="1"/>
        <v>0</v>
      </c>
      <c r="Z32" s="315"/>
      <c r="AA32" s="16"/>
      <c r="AB32" s="16"/>
      <c r="AC32" s="16"/>
      <c r="AD32" s="16"/>
      <c r="AE32" s="16"/>
      <c r="AF32" s="16"/>
      <c r="AG32" s="316"/>
    </row>
    <row r="33" spans="1:33" x14ac:dyDescent="0.2">
      <c r="A33" s="252">
        <v>43493</v>
      </c>
      <c r="B33" s="3"/>
      <c r="C33" s="3"/>
      <c r="D33" s="248"/>
      <c r="E33" s="53">
        <f t="shared" si="2"/>
        <v>0</v>
      </c>
      <c r="F33" s="12">
        <f t="shared" si="3"/>
        <v>0</v>
      </c>
      <c r="G33" s="13">
        <v>0</v>
      </c>
      <c r="H33" s="92"/>
      <c r="I33" s="14"/>
      <c r="J33" s="6"/>
      <c r="K33" s="6"/>
      <c r="L33" s="7"/>
      <c r="M33" s="445"/>
      <c r="N33" s="6"/>
      <c r="O33" s="5"/>
      <c r="P33" s="69">
        <f t="shared" si="4"/>
        <v>0</v>
      </c>
      <c r="Q33" s="265">
        <v>43493</v>
      </c>
      <c r="R33" s="111"/>
      <c r="S33" s="111"/>
      <c r="T33" s="240"/>
      <c r="U33" s="111"/>
      <c r="V33" s="111"/>
      <c r="W33" s="111"/>
      <c r="X33" s="29">
        <f t="shared" si="0"/>
        <v>0</v>
      </c>
      <c r="Y33" s="21">
        <f t="shared" si="1"/>
        <v>0</v>
      </c>
      <c r="Z33" s="315"/>
      <c r="AA33" s="16"/>
      <c r="AB33" s="16"/>
      <c r="AC33" s="16"/>
      <c r="AD33" s="16"/>
      <c r="AE33" s="16"/>
      <c r="AF33" s="16"/>
      <c r="AG33" s="316"/>
    </row>
    <row r="34" spans="1:33" x14ac:dyDescent="0.2">
      <c r="A34" s="252">
        <v>43494</v>
      </c>
      <c r="B34" s="3"/>
      <c r="C34" s="3"/>
      <c r="D34" s="248"/>
      <c r="E34" s="53">
        <f t="shared" si="2"/>
        <v>0</v>
      </c>
      <c r="F34" s="12">
        <f t="shared" si="3"/>
        <v>0</v>
      </c>
      <c r="G34" s="13">
        <v>0</v>
      </c>
      <c r="H34" s="92"/>
      <c r="I34" s="14"/>
      <c r="J34" s="6"/>
      <c r="K34" s="6"/>
      <c r="L34" s="7"/>
      <c r="M34" s="445"/>
      <c r="N34" s="6"/>
      <c r="O34" s="5"/>
      <c r="P34" s="69">
        <f t="shared" si="4"/>
        <v>0</v>
      </c>
      <c r="Q34" s="265">
        <v>43494</v>
      </c>
      <c r="R34" s="111"/>
      <c r="S34" s="111"/>
      <c r="T34" s="238"/>
      <c r="U34" s="111"/>
      <c r="V34" s="111"/>
      <c r="W34" s="111"/>
      <c r="X34" s="29">
        <f t="shared" si="0"/>
        <v>0</v>
      </c>
      <c r="Y34" s="21">
        <f t="shared" si="1"/>
        <v>0</v>
      </c>
      <c r="Z34" s="315"/>
      <c r="AA34" s="16"/>
      <c r="AB34" s="16"/>
      <c r="AC34" s="16"/>
      <c r="AD34" s="16"/>
      <c r="AE34" s="16"/>
      <c r="AF34" s="16"/>
      <c r="AG34" s="316"/>
    </row>
    <row r="35" spans="1:33" x14ac:dyDescent="0.2">
      <c r="A35" s="252">
        <v>43495</v>
      </c>
      <c r="B35" s="3"/>
      <c r="C35" s="3"/>
      <c r="D35" s="248"/>
      <c r="E35" s="53">
        <f t="shared" si="2"/>
        <v>0</v>
      </c>
      <c r="F35" s="12">
        <f t="shared" si="3"/>
        <v>0</v>
      </c>
      <c r="G35" s="13">
        <v>0</v>
      </c>
      <c r="H35" s="92"/>
      <c r="I35" s="14"/>
      <c r="J35" s="6"/>
      <c r="K35" s="6"/>
      <c r="L35" s="7"/>
      <c r="M35" s="445"/>
      <c r="N35" s="6"/>
      <c r="O35" s="5"/>
      <c r="P35" s="69">
        <f t="shared" si="4"/>
        <v>0</v>
      </c>
      <c r="Q35" s="265">
        <v>43495</v>
      </c>
      <c r="R35" s="111"/>
      <c r="S35" s="111"/>
      <c r="T35" s="240"/>
      <c r="U35" s="111"/>
      <c r="V35" s="111"/>
      <c r="W35" s="111"/>
      <c r="X35" s="29">
        <f t="shared" si="0"/>
        <v>0</v>
      </c>
      <c r="Y35" s="21">
        <f t="shared" si="1"/>
        <v>0</v>
      </c>
      <c r="Z35" s="315"/>
      <c r="AA35" s="16"/>
      <c r="AB35" s="16"/>
      <c r="AC35" s="16"/>
      <c r="AD35" s="16"/>
      <c r="AE35" s="16"/>
      <c r="AF35" s="16"/>
      <c r="AG35" s="316"/>
    </row>
    <row r="36" spans="1:33" ht="13.5" thickBot="1" x14ac:dyDescent="0.25">
      <c r="A36" s="252">
        <v>43496</v>
      </c>
      <c r="B36" s="3"/>
      <c r="C36" s="3"/>
      <c r="D36" s="248"/>
      <c r="E36" s="94">
        <f t="shared" si="2"/>
        <v>0</v>
      </c>
      <c r="F36" s="12">
        <f t="shared" si="3"/>
        <v>0</v>
      </c>
      <c r="G36" s="13">
        <v>0</v>
      </c>
      <c r="H36" s="92"/>
      <c r="I36" s="14"/>
      <c r="J36" s="6"/>
      <c r="K36" s="6"/>
      <c r="L36" s="7"/>
      <c r="M36" s="445"/>
      <c r="N36" s="6"/>
      <c r="O36" s="5"/>
      <c r="P36" s="69">
        <f t="shared" si="4"/>
        <v>0</v>
      </c>
      <c r="Q36" s="265">
        <v>43496</v>
      </c>
      <c r="R36" s="111"/>
      <c r="S36" s="111"/>
      <c r="T36" s="238"/>
      <c r="U36" s="111"/>
      <c r="V36" s="111"/>
      <c r="W36" s="111"/>
      <c r="X36" s="29">
        <f t="shared" si="0"/>
        <v>0</v>
      </c>
      <c r="Y36" s="21">
        <f t="shared" si="1"/>
        <v>0</v>
      </c>
      <c r="Z36" s="315"/>
      <c r="AA36" s="16"/>
      <c r="AB36" s="16"/>
      <c r="AC36" s="16"/>
      <c r="AD36" s="16"/>
      <c r="AE36" s="16"/>
      <c r="AF36" s="16"/>
      <c r="AG36" s="316"/>
    </row>
    <row r="37" spans="1:33" x14ac:dyDescent="0.2">
      <c r="A37" s="252">
        <v>43497</v>
      </c>
      <c r="B37" s="280"/>
      <c r="C37" s="280"/>
      <c r="D37" s="323"/>
      <c r="E37" s="291">
        <f t="shared" si="2"/>
        <v>0</v>
      </c>
      <c r="F37" s="324">
        <f t="shared" si="3"/>
        <v>0</v>
      </c>
      <c r="G37" s="325">
        <v>0</v>
      </c>
      <c r="H37" s="326"/>
      <c r="I37" s="288"/>
      <c r="J37" s="327"/>
      <c r="K37" s="327"/>
      <c r="L37" s="328"/>
      <c r="M37" s="446"/>
      <c r="N37" s="327"/>
      <c r="O37" s="329"/>
      <c r="P37" s="286">
        <f t="shared" si="4"/>
        <v>0</v>
      </c>
      <c r="Q37" s="265">
        <v>43497</v>
      </c>
      <c r="R37" s="268"/>
      <c r="S37" s="268"/>
      <c r="T37" s="330"/>
      <c r="U37" s="268"/>
      <c r="V37" s="268"/>
      <c r="W37" s="268"/>
      <c r="X37" s="331">
        <f t="shared" si="0"/>
        <v>0</v>
      </c>
      <c r="Y37" s="21">
        <f t="shared" si="1"/>
        <v>0</v>
      </c>
      <c r="Z37" s="317"/>
      <c r="AA37" s="216"/>
      <c r="AB37" s="216"/>
      <c r="AC37" s="216"/>
      <c r="AD37" s="216"/>
      <c r="AE37" s="216"/>
      <c r="AF37" s="216"/>
      <c r="AG37" s="318"/>
    </row>
    <row r="38" spans="1:33" x14ac:dyDescent="0.2">
      <c r="A38" s="252">
        <v>43498</v>
      </c>
      <c r="B38" s="91"/>
      <c r="C38" s="91"/>
      <c r="D38" s="244"/>
      <c r="E38" s="53">
        <f t="shared" si="2"/>
        <v>0</v>
      </c>
      <c r="F38" s="201">
        <f t="shared" si="3"/>
        <v>0</v>
      </c>
      <c r="G38" s="202">
        <v>0</v>
      </c>
      <c r="H38" s="204"/>
      <c r="I38" s="205"/>
      <c r="J38" s="206"/>
      <c r="K38" s="206"/>
      <c r="L38" s="207"/>
      <c r="M38" s="208"/>
      <c r="N38" s="206"/>
      <c r="O38" s="209"/>
      <c r="P38" s="210">
        <f t="shared" si="4"/>
        <v>0</v>
      </c>
      <c r="Q38" s="265">
        <v>43498</v>
      </c>
      <c r="R38" s="245"/>
      <c r="S38" s="245"/>
      <c r="T38" s="246"/>
      <c r="U38" s="245"/>
      <c r="V38" s="245"/>
      <c r="W38" s="245"/>
      <c r="X38" s="29">
        <f t="shared" si="0"/>
        <v>0</v>
      </c>
      <c r="Y38" s="21">
        <f t="shared" si="1"/>
        <v>0</v>
      </c>
      <c r="Z38" s="319"/>
      <c r="AA38" s="278"/>
      <c r="AB38" s="278"/>
      <c r="AC38" s="278"/>
      <c r="AD38" s="278"/>
      <c r="AE38" s="278"/>
      <c r="AF38" s="278"/>
      <c r="AG38" s="320"/>
    </row>
    <row r="39" spans="1:33" x14ac:dyDescent="0.2">
      <c r="A39" s="252">
        <v>43499</v>
      </c>
      <c r="B39" s="3"/>
      <c r="C39" s="3"/>
      <c r="D39" s="248"/>
      <c r="E39" s="53">
        <f t="shared" si="2"/>
        <v>0</v>
      </c>
      <c r="F39" s="12">
        <f t="shared" si="3"/>
        <v>0</v>
      </c>
      <c r="G39" s="13">
        <v>0</v>
      </c>
      <c r="H39" s="92"/>
      <c r="I39" s="14"/>
      <c r="J39" s="6"/>
      <c r="K39" s="6"/>
      <c r="L39" s="7"/>
      <c r="M39" s="445"/>
      <c r="N39" s="6"/>
      <c r="O39" s="5"/>
      <c r="P39" s="69">
        <f t="shared" si="4"/>
        <v>0</v>
      </c>
      <c r="Q39" s="265">
        <v>43499</v>
      </c>
      <c r="R39" s="111"/>
      <c r="S39" s="111"/>
      <c r="T39" s="240"/>
      <c r="U39" s="111"/>
      <c r="V39" s="111"/>
      <c r="W39" s="111"/>
      <c r="X39" s="29">
        <f t="shared" si="0"/>
        <v>0</v>
      </c>
      <c r="Y39" s="21">
        <f t="shared" si="1"/>
        <v>0</v>
      </c>
      <c r="Z39" s="315"/>
      <c r="AA39" s="16"/>
      <c r="AB39" s="16"/>
      <c r="AC39" s="16"/>
      <c r="AD39" s="16"/>
      <c r="AE39" s="16"/>
      <c r="AF39" s="16"/>
      <c r="AG39" s="316"/>
    </row>
    <row r="40" spans="1:33" x14ac:dyDescent="0.2">
      <c r="A40" s="252">
        <v>43500</v>
      </c>
      <c r="B40" s="3"/>
      <c r="C40" s="3"/>
      <c r="D40" s="248"/>
      <c r="E40" s="53">
        <f t="shared" si="2"/>
        <v>0</v>
      </c>
      <c r="F40" s="12">
        <f t="shared" si="3"/>
        <v>0</v>
      </c>
      <c r="G40" s="13">
        <v>0</v>
      </c>
      <c r="H40" s="92"/>
      <c r="I40" s="14"/>
      <c r="J40" s="6"/>
      <c r="K40" s="6"/>
      <c r="L40" s="7"/>
      <c r="M40" s="445"/>
      <c r="N40" s="6"/>
      <c r="O40" s="5"/>
      <c r="P40" s="69">
        <f t="shared" si="4"/>
        <v>0</v>
      </c>
      <c r="Q40" s="265">
        <v>43500</v>
      </c>
      <c r="R40" s="111"/>
      <c r="S40" s="111"/>
      <c r="T40" s="238"/>
      <c r="U40" s="111"/>
      <c r="V40" s="111"/>
      <c r="W40" s="111"/>
      <c r="X40" s="29">
        <f t="shared" si="0"/>
        <v>0</v>
      </c>
      <c r="Y40" s="21">
        <f t="shared" si="1"/>
        <v>0</v>
      </c>
      <c r="Z40" s="315"/>
      <c r="AA40" s="16"/>
      <c r="AB40" s="16"/>
      <c r="AC40" s="16"/>
      <c r="AD40" s="16"/>
      <c r="AE40" s="16"/>
      <c r="AF40" s="16"/>
      <c r="AG40" s="316"/>
    </row>
    <row r="41" spans="1:33" x14ac:dyDescent="0.2">
      <c r="A41" s="252">
        <v>43501</v>
      </c>
      <c r="B41" s="3"/>
      <c r="C41" s="3"/>
      <c r="D41" s="248"/>
      <c r="E41" s="53">
        <f t="shared" si="2"/>
        <v>0</v>
      </c>
      <c r="F41" s="12">
        <f t="shared" si="3"/>
        <v>0</v>
      </c>
      <c r="G41" s="13">
        <v>0</v>
      </c>
      <c r="H41" s="92"/>
      <c r="I41" s="14"/>
      <c r="J41" s="6"/>
      <c r="K41" s="6"/>
      <c r="L41" s="7"/>
      <c r="M41" s="445"/>
      <c r="N41" s="6"/>
      <c r="O41" s="5"/>
      <c r="P41" s="69">
        <f t="shared" si="4"/>
        <v>0</v>
      </c>
      <c r="Q41" s="265">
        <v>43501</v>
      </c>
      <c r="R41" s="111"/>
      <c r="S41" s="111"/>
      <c r="T41" s="240"/>
      <c r="U41" s="111"/>
      <c r="V41" s="111"/>
      <c r="W41" s="111"/>
      <c r="X41" s="29">
        <f t="shared" si="0"/>
        <v>0</v>
      </c>
      <c r="Y41" s="21">
        <f t="shared" si="1"/>
        <v>0</v>
      </c>
      <c r="Z41" s="315"/>
      <c r="AA41" s="16"/>
      <c r="AB41" s="16"/>
      <c r="AC41" s="16"/>
      <c r="AD41" s="16"/>
      <c r="AE41" s="16"/>
      <c r="AF41" s="16"/>
      <c r="AG41" s="316"/>
    </row>
    <row r="42" spans="1:33" x14ac:dyDescent="0.2">
      <c r="A42" s="252">
        <v>43502</v>
      </c>
      <c r="B42" s="3"/>
      <c r="C42" s="3"/>
      <c r="D42" s="248"/>
      <c r="E42" s="53">
        <f t="shared" si="2"/>
        <v>0</v>
      </c>
      <c r="F42" s="12">
        <f t="shared" si="3"/>
        <v>0</v>
      </c>
      <c r="G42" s="13">
        <v>0</v>
      </c>
      <c r="H42" s="92"/>
      <c r="I42" s="14"/>
      <c r="J42" s="6"/>
      <c r="K42" s="6"/>
      <c r="L42" s="7"/>
      <c r="M42" s="445"/>
      <c r="N42" s="6"/>
      <c r="O42" s="5"/>
      <c r="P42" s="69">
        <f t="shared" si="4"/>
        <v>0</v>
      </c>
      <c r="Q42" s="265">
        <v>43502</v>
      </c>
      <c r="R42" s="111"/>
      <c r="S42" s="111"/>
      <c r="T42" s="238"/>
      <c r="U42" s="111"/>
      <c r="V42" s="111"/>
      <c r="W42" s="111"/>
      <c r="X42" s="29">
        <f t="shared" si="0"/>
        <v>0</v>
      </c>
      <c r="Y42" s="21">
        <f t="shared" si="1"/>
        <v>0</v>
      </c>
      <c r="Z42" s="315"/>
      <c r="AA42" s="16"/>
      <c r="AB42" s="16"/>
      <c r="AC42" s="16"/>
      <c r="AD42" s="16"/>
      <c r="AE42" s="16"/>
      <c r="AF42" s="16"/>
      <c r="AG42" s="316"/>
    </row>
    <row r="43" spans="1:33" x14ac:dyDescent="0.2">
      <c r="A43" s="252">
        <v>43503</v>
      </c>
      <c r="B43" s="3"/>
      <c r="C43" s="3"/>
      <c r="D43" s="248"/>
      <c r="E43" s="53">
        <f t="shared" si="2"/>
        <v>0</v>
      </c>
      <c r="F43" s="12">
        <f t="shared" si="3"/>
        <v>0</v>
      </c>
      <c r="G43" s="13">
        <v>0</v>
      </c>
      <c r="H43" s="92"/>
      <c r="I43" s="14"/>
      <c r="J43" s="6"/>
      <c r="K43" s="6"/>
      <c r="L43" s="7"/>
      <c r="M43" s="445"/>
      <c r="N43" s="6"/>
      <c r="O43" s="5"/>
      <c r="P43" s="69">
        <f t="shared" si="4"/>
        <v>0</v>
      </c>
      <c r="Q43" s="265">
        <v>43503</v>
      </c>
      <c r="R43" s="111"/>
      <c r="S43" s="111"/>
      <c r="T43" s="240"/>
      <c r="U43" s="111"/>
      <c r="V43" s="111"/>
      <c r="W43" s="111"/>
      <c r="X43" s="29">
        <f t="shared" si="0"/>
        <v>0</v>
      </c>
      <c r="Y43" s="21">
        <f t="shared" si="1"/>
        <v>0</v>
      </c>
      <c r="Z43" s="315"/>
      <c r="AA43" s="16"/>
      <c r="AB43" s="16"/>
      <c r="AC43" s="16"/>
      <c r="AD43" s="16"/>
      <c r="AE43" s="16"/>
      <c r="AF43" s="16"/>
      <c r="AG43" s="316"/>
    </row>
    <row r="44" spans="1:33" x14ac:dyDescent="0.2">
      <c r="A44" s="252">
        <v>43504</v>
      </c>
      <c r="B44" s="3"/>
      <c r="C44" s="3"/>
      <c r="D44" s="248"/>
      <c r="E44" s="53">
        <f t="shared" si="2"/>
        <v>0</v>
      </c>
      <c r="F44" s="12">
        <f t="shared" si="3"/>
        <v>0</v>
      </c>
      <c r="G44" s="13">
        <v>0</v>
      </c>
      <c r="H44" s="92"/>
      <c r="I44" s="14"/>
      <c r="J44" s="6"/>
      <c r="K44" s="6"/>
      <c r="L44" s="7"/>
      <c r="M44" s="445"/>
      <c r="N44" s="6"/>
      <c r="O44" s="5"/>
      <c r="P44" s="69">
        <f t="shared" si="4"/>
        <v>0</v>
      </c>
      <c r="Q44" s="265">
        <v>43504</v>
      </c>
      <c r="R44" s="111"/>
      <c r="S44" s="111"/>
      <c r="T44" s="238"/>
      <c r="U44" s="111"/>
      <c r="V44" s="111"/>
      <c r="W44" s="111"/>
      <c r="X44" s="29">
        <f t="shared" si="0"/>
        <v>0</v>
      </c>
      <c r="Y44" s="21">
        <f t="shared" si="1"/>
        <v>0</v>
      </c>
      <c r="Z44" s="315"/>
      <c r="AA44" s="16"/>
      <c r="AB44" s="16"/>
      <c r="AC44" s="16"/>
      <c r="AD44" s="16"/>
      <c r="AE44" s="16"/>
      <c r="AF44" s="16"/>
      <c r="AG44" s="316"/>
    </row>
    <row r="45" spans="1:33" x14ac:dyDescent="0.2">
      <c r="A45" s="252">
        <v>43505</v>
      </c>
      <c r="B45" s="3"/>
      <c r="C45" s="3"/>
      <c r="D45" s="248"/>
      <c r="E45" s="53">
        <f t="shared" si="2"/>
        <v>0</v>
      </c>
      <c r="F45" s="12">
        <f t="shared" si="3"/>
        <v>0</v>
      </c>
      <c r="G45" s="13">
        <v>0</v>
      </c>
      <c r="H45" s="92"/>
      <c r="I45" s="14"/>
      <c r="J45" s="6"/>
      <c r="K45" s="6"/>
      <c r="L45" s="7"/>
      <c r="M45" s="445"/>
      <c r="N45" s="6"/>
      <c r="O45" s="5"/>
      <c r="P45" s="69">
        <f t="shared" si="4"/>
        <v>0</v>
      </c>
      <c r="Q45" s="265">
        <v>43505</v>
      </c>
      <c r="R45" s="111"/>
      <c r="S45" s="111"/>
      <c r="T45" s="240"/>
      <c r="U45" s="111"/>
      <c r="V45" s="111"/>
      <c r="W45" s="111"/>
      <c r="X45" s="29">
        <f t="shared" si="0"/>
        <v>0</v>
      </c>
      <c r="Y45" s="21">
        <f t="shared" si="1"/>
        <v>0</v>
      </c>
      <c r="Z45" s="315"/>
      <c r="AA45" s="16"/>
      <c r="AB45" s="16"/>
      <c r="AC45" s="16"/>
      <c r="AD45" s="16"/>
      <c r="AE45" s="16"/>
      <c r="AF45" s="16"/>
      <c r="AG45" s="316"/>
    </row>
    <row r="46" spans="1:33" x14ac:dyDescent="0.2">
      <c r="A46" s="252">
        <v>43506</v>
      </c>
      <c r="B46" s="3"/>
      <c r="C46" s="3"/>
      <c r="D46" s="248"/>
      <c r="E46" s="53">
        <f t="shared" si="2"/>
        <v>0</v>
      </c>
      <c r="F46" s="12">
        <f t="shared" si="3"/>
        <v>0</v>
      </c>
      <c r="G46" s="13">
        <v>0</v>
      </c>
      <c r="H46" s="92"/>
      <c r="I46" s="14"/>
      <c r="J46" s="6"/>
      <c r="K46" s="6"/>
      <c r="L46" s="7"/>
      <c r="M46" s="445"/>
      <c r="N46" s="6"/>
      <c r="O46" s="5"/>
      <c r="P46" s="69">
        <f t="shared" si="4"/>
        <v>0</v>
      </c>
      <c r="Q46" s="265">
        <v>43506</v>
      </c>
      <c r="R46" s="111"/>
      <c r="S46" s="111"/>
      <c r="T46" s="238"/>
      <c r="U46" s="111"/>
      <c r="V46" s="111"/>
      <c r="W46" s="111"/>
      <c r="X46" s="29">
        <f t="shared" si="0"/>
        <v>0</v>
      </c>
      <c r="Y46" s="21">
        <f t="shared" si="1"/>
        <v>0</v>
      </c>
      <c r="Z46" s="315"/>
      <c r="AA46" s="16"/>
      <c r="AB46" s="16"/>
      <c r="AC46" s="16"/>
      <c r="AD46" s="16"/>
      <c r="AE46" s="16"/>
      <c r="AF46" s="16"/>
      <c r="AG46" s="316"/>
    </row>
    <row r="47" spans="1:33" x14ac:dyDescent="0.2">
      <c r="A47" s="252">
        <v>43507</v>
      </c>
      <c r="B47" s="3"/>
      <c r="C47" s="3"/>
      <c r="D47" s="248"/>
      <c r="E47" s="53">
        <f t="shared" si="2"/>
        <v>0</v>
      </c>
      <c r="F47" s="12">
        <f t="shared" si="3"/>
        <v>0</v>
      </c>
      <c r="G47" s="13">
        <v>0</v>
      </c>
      <c r="H47" s="92"/>
      <c r="I47" s="14"/>
      <c r="J47" s="6"/>
      <c r="K47" s="6"/>
      <c r="L47" s="7"/>
      <c r="M47" s="445"/>
      <c r="N47" s="6"/>
      <c r="O47" s="5"/>
      <c r="P47" s="69">
        <f t="shared" si="4"/>
        <v>0</v>
      </c>
      <c r="Q47" s="265">
        <v>43507</v>
      </c>
      <c r="R47" s="111"/>
      <c r="S47" s="111"/>
      <c r="T47" s="240"/>
      <c r="U47" s="111"/>
      <c r="V47" s="111"/>
      <c r="W47" s="111"/>
      <c r="X47" s="29">
        <f t="shared" si="0"/>
        <v>0</v>
      </c>
      <c r="Y47" s="21">
        <f t="shared" si="1"/>
        <v>0</v>
      </c>
      <c r="Z47" s="315"/>
      <c r="AA47" s="16"/>
      <c r="AB47" s="16"/>
      <c r="AC47" s="16"/>
      <c r="AD47" s="16"/>
      <c r="AE47" s="16"/>
      <c r="AF47" s="16"/>
      <c r="AG47" s="316"/>
    </row>
    <row r="48" spans="1:33" x14ac:dyDescent="0.2">
      <c r="A48" s="252">
        <v>43508</v>
      </c>
      <c r="B48" s="3"/>
      <c r="C48" s="3"/>
      <c r="D48" s="248"/>
      <c r="E48" s="53">
        <f t="shared" si="2"/>
        <v>0</v>
      </c>
      <c r="F48" s="12">
        <f t="shared" si="3"/>
        <v>0</v>
      </c>
      <c r="G48" s="13">
        <v>0</v>
      </c>
      <c r="H48" s="92"/>
      <c r="I48" s="14"/>
      <c r="J48" s="6"/>
      <c r="K48" s="6"/>
      <c r="L48" s="7"/>
      <c r="M48" s="445"/>
      <c r="N48" s="6"/>
      <c r="O48" s="5"/>
      <c r="P48" s="69">
        <f t="shared" si="4"/>
        <v>0</v>
      </c>
      <c r="Q48" s="265">
        <v>43508</v>
      </c>
      <c r="R48" s="111"/>
      <c r="S48" s="111"/>
      <c r="T48" s="238"/>
      <c r="U48" s="111"/>
      <c r="V48" s="111"/>
      <c r="W48" s="111"/>
      <c r="X48" s="29">
        <f t="shared" si="0"/>
        <v>0</v>
      </c>
      <c r="Y48" s="21">
        <f t="shared" si="1"/>
        <v>0</v>
      </c>
      <c r="Z48" s="315"/>
      <c r="AA48" s="16"/>
      <c r="AB48" s="16"/>
      <c r="AC48" s="16"/>
      <c r="AD48" s="16"/>
      <c r="AE48" s="16"/>
      <c r="AF48" s="16"/>
      <c r="AG48" s="316"/>
    </row>
    <row r="49" spans="1:33" x14ac:dyDescent="0.2">
      <c r="A49" s="252">
        <v>43509</v>
      </c>
      <c r="B49" s="3"/>
      <c r="C49" s="3"/>
      <c r="D49" s="248"/>
      <c r="E49" s="53">
        <f t="shared" si="2"/>
        <v>0</v>
      </c>
      <c r="F49" s="12">
        <f t="shared" si="3"/>
        <v>0</v>
      </c>
      <c r="G49" s="13">
        <v>0</v>
      </c>
      <c r="H49" s="92"/>
      <c r="I49" s="14"/>
      <c r="J49" s="6"/>
      <c r="K49" s="6"/>
      <c r="L49" s="7"/>
      <c r="M49" s="445"/>
      <c r="N49" s="6"/>
      <c r="O49" s="5"/>
      <c r="P49" s="69">
        <f t="shared" si="4"/>
        <v>0</v>
      </c>
      <c r="Q49" s="265">
        <v>43509</v>
      </c>
      <c r="R49" s="111"/>
      <c r="S49" s="111"/>
      <c r="T49" s="240"/>
      <c r="U49" s="111"/>
      <c r="V49" s="111"/>
      <c r="W49" s="111"/>
      <c r="X49" s="29">
        <f t="shared" si="0"/>
        <v>0</v>
      </c>
      <c r="Y49" s="21">
        <f t="shared" si="1"/>
        <v>0</v>
      </c>
      <c r="Z49" s="315"/>
      <c r="AA49" s="16"/>
      <c r="AB49" s="16"/>
      <c r="AC49" s="16"/>
      <c r="AD49" s="16"/>
      <c r="AE49" s="16"/>
      <c r="AF49" s="16"/>
      <c r="AG49" s="316"/>
    </row>
    <row r="50" spans="1:33" x14ac:dyDescent="0.2">
      <c r="A50" s="252">
        <v>43510</v>
      </c>
      <c r="B50" s="3"/>
      <c r="C50" s="3"/>
      <c r="D50" s="248"/>
      <c r="E50" s="53">
        <f t="shared" si="2"/>
        <v>0</v>
      </c>
      <c r="F50" s="12">
        <f t="shared" si="3"/>
        <v>0</v>
      </c>
      <c r="G50" s="13">
        <v>0</v>
      </c>
      <c r="H50" s="92"/>
      <c r="I50" s="14"/>
      <c r="J50" s="6"/>
      <c r="K50" s="6"/>
      <c r="L50" s="7"/>
      <c r="M50" s="445"/>
      <c r="N50" s="6"/>
      <c r="O50" s="5"/>
      <c r="P50" s="69">
        <f t="shared" si="4"/>
        <v>0</v>
      </c>
      <c r="Q50" s="265">
        <v>43510</v>
      </c>
      <c r="R50" s="111"/>
      <c r="S50" s="111"/>
      <c r="T50" s="238"/>
      <c r="U50" s="111"/>
      <c r="V50" s="111"/>
      <c r="W50" s="111"/>
      <c r="X50" s="29">
        <f t="shared" si="0"/>
        <v>0</v>
      </c>
      <c r="Y50" s="21">
        <f t="shared" si="1"/>
        <v>0</v>
      </c>
      <c r="Z50" s="315"/>
      <c r="AA50" s="16"/>
      <c r="AB50" s="16"/>
      <c r="AC50" s="16"/>
      <c r="AD50" s="16"/>
      <c r="AE50" s="16"/>
      <c r="AF50" s="16"/>
      <c r="AG50" s="316"/>
    </row>
    <row r="51" spans="1:33" x14ac:dyDescent="0.2">
      <c r="A51" s="252">
        <v>43511</v>
      </c>
      <c r="B51" s="3"/>
      <c r="C51" s="3"/>
      <c r="D51" s="248"/>
      <c r="E51" s="53">
        <f t="shared" si="2"/>
        <v>0</v>
      </c>
      <c r="F51" s="12">
        <f t="shared" si="3"/>
        <v>0</v>
      </c>
      <c r="G51" s="13">
        <v>0</v>
      </c>
      <c r="H51" s="92"/>
      <c r="I51" s="14"/>
      <c r="J51" s="6"/>
      <c r="K51" s="6"/>
      <c r="L51" s="7"/>
      <c r="M51" s="445"/>
      <c r="N51" s="6"/>
      <c r="O51" s="5"/>
      <c r="P51" s="69">
        <f t="shared" si="4"/>
        <v>0</v>
      </c>
      <c r="Q51" s="265">
        <v>43511</v>
      </c>
      <c r="R51" s="111"/>
      <c r="S51" s="111"/>
      <c r="T51" s="240"/>
      <c r="U51" s="111"/>
      <c r="V51" s="111"/>
      <c r="W51" s="111"/>
      <c r="X51" s="29">
        <f t="shared" si="0"/>
        <v>0</v>
      </c>
      <c r="Y51" s="21">
        <f t="shared" si="1"/>
        <v>0</v>
      </c>
      <c r="Z51" s="315"/>
      <c r="AA51" s="16"/>
      <c r="AB51" s="16"/>
      <c r="AC51" s="16"/>
      <c r="AD51" s="16"/>
      <c r="AE51" s="16"/>
      <c r="AF51" s="16"/>
      <c r="AG51" s="316"/>
    </row>
    <row r="52" spans="1:33" x14ac:dyDescent="0.2">
      <c r="A52" s="252">
        <v>43512</v>
      </c>
      <c r="B52" s="3"/>
      <c r="C52" s="3"/>
      <c r="D52" s="248"/>
      <c r="E52" s="53">
        <f t="shared" si="2"/>
        <v>0</v>
      </c>
      <c r="F52" s="12">
        <f t="shared" si="3"/>
        <v>0</v>
      </c>
      <c r="G52" s="13">
        <v>0</v>
      </c>
      <c r="H52" s="92"/>
      <c r="I52" s="14"/>
      <c r="J52" s="6"/>
      <c r="K52" s="6"/>
      <c r="L52" s="7"/>
      <c r="M52" s="445"/>
      <c r="N52" s="6"/>
      <c r="O52" s="5"/>
      <c r="P52" s="69">
        <f t="shared" si="4"/>
        <v>0</v>
      </c>
      <c r="Q52" s="265">
        <v>43512</v>
      </c>
      <c r="R52" s="111"/>
      <c r="S52" s="111"/>
      <c r="T52" s="238"/>
      <c r="U52" s="111"/>
      <c r="V52" s="111"/>
      <c r="W52" s="111"/>
      <c r="X52" s="29">
        <f t="shared" si="0"/>
        <v>0</v>
      </c>
      <c r="Y52" s="21">
        <f t="shared" si="1"/>
        <v>0</v>
      </c>
      <c r="Z52" s="315"/>
      <c r="AA52" s="16"/>
      <c r="AB52" s="16"/>
      <c r="AC52" s="16"/>
      <c r="AD52" s="16"/>
      <c r="AE52" s="16"/>
      <c r="AF52" s="16"/>
      <c r="AG52" s="316"/>
    </row>
    <row r="53" spans="1:33" x14ac:dyDescent="0.2">
      <c r="A53" s="252">
        <v>43513</v>
      </c>
      <c r="B53" s="3"/>
      <c r="C53" s="3"/>
      <c r="D53" s="248"/>
      <c r="E53" s="53">
        <f t="shared" si="2"/>
        <v>0</v>
      </c>
      <c r="F53" s="12">
        <f t="shared" si="3"/>
        <v>0</v>
      </c>
      <c r="G53" s="13">
        <v>0</v>
      </c>
      <c r="H53" s="92"/>
      <c r="I53" s="14"/>
      <c r="J53" s="6"/>
      <c r="K53" s="6"/>
      <c r="L53" s="7"/>
      <c r="M53" s="445"/>
      <c r="N53" s="6"/>
      <c r="O53" s="5"/>
      <c r="P53" s="69">
        <f t="shared" si="4"/>
        <v>0</v>
      </c>
      <c r="Q53" s="265">
        <v>43513</v>
      </c>
      <c r="R53" s="111"/>
      <c r="S53" s="111"/>
      <c r="T53" s="238"/>
      <c r="U53" s="111"/>
      <c r="V53" s="111"/>
      <c r="W53" s="111"/>
      <c r="X53" s="29">
        <f t="shared" si="0"/>
        <v>0</v>
      </c>
      <c r="Y53" s="21">
        <f t="shared" si="1"/>
        <v>0</v>
      </c>
      <c r="Z53" s="315"/>
      <c r="AA53" s="16"/>
      <c r="AB53" s="16"/>
      <c r="AC53" s="16"/>
      <c r="AD53" s="16"/>
      <c r="AE53" s="16"/>
      <c r="AF53" s="16"/>
      <c r="AG53" s="316"/>
    </row>
    <row r="54" spans="1:33" x14ac:dyDescent="0.2">
      <c r="A54" s="252">
        <v>43514</v>
      </c>
      <c r="B54" s="3"/>
      <c r="C54" s="3"/>
      <c r="D54" s="248"/>
      <c r="E54" s="53">
        <f t="shared" si="2"/>
        <v>0</v>
      </c>
      <c r="F54" s="12">
        <f t="shared" si="3"/>
        <v>0</v>
      </c>
      <c r="G54" s="13">
        <v>0</v>
      </c>
      <c r="H54" s="92"/>
      <c r="I54" s="14"/>
      <c r="J54" s="6"/>
      <c r="K54" s="6"/>
      <c r="L54" s="7"/>
      <c r="M54" s="445"/>
      <c r="N54" s="6"/>
      <c r="O54" s="5"/>
      <c r="P54" s="69">
        <f t="shared" si="4"/>
        <v>0</v>
      </c>
      <c r="Q54" s="265">
        <v>43514</v>
      </c>
      <c r="R54" s="111"/>
      <c r="S54" s="111"/>
      <c r="T54" s="238"/>
      <c r="U54" s="111"/>
      <c r="V54" s="111"/>
      <c r="W54" s="111"/>
      <c r="X54" s="29">
        <f t="shared" si="0"/>
        <v>0</v>
      </c>
      <c r="Y54" s="21">
        <f t="shared" si="1"/>
        <v>0</v>
      </c>
      <c r="Z54" s="315"/>
      <c r="AA54" s="16"/>
      <c r="AB54" s="16"/>
      <c r="AC54" s="16"/>
      <c r="AD54" s="16"/>
      <c r="AE54" s="16"/>
      <c r="AF54" s="16"/>
      <c r="AG54" s="316"/>
    </row>
    <row r="55" spans="1:33" x14ac:dyDescent="0.2">
      <c r="A55" s="252">
        <v>43515</v>
      </c>
      <c r="B55" s="3"/>
      <c r="C55" s="3"/>
      <c r="D55" s="248"/>
      <c r="E55" s="53">
        <f t="shared" si="2"/>
        <v>0</v>
      </c>
      <c r="F55" s="12">
        <f t="shared" si="3"/>
        <v>0</v>
      </c>
      <c r="G55" s="13">
        <v>0</v>
      </c>
      <c r="H55" s="92"/>
      <c r="I55" s="14"/>
      <c r="J55" s="6"/>
      <c r="K55" s="6"/>
      <c r="L55" s="7"/>
      <c r="M55" s="445"/>
      <c r="N55" s="6"/>
      <c r="O55" s="5"/>
      <c r="P55" s="69">
        <f t="shared" si="4"/>
        <v>0</v>
      </c>
      <c r="Q55" s="265">
        <v>43515</v>
      </c>
      <c r="R55" s="111"/>
      <c r="S55" s="111"/>
      <c r="T55" s="238"/>
      <c r="U55" s="111"/>
      <c r="V55" s="111"/>
      <c r="W55" s="111"/>
      <c r="X55" s="29">
        <f t="shared" si="0"/>
        <v>0</v>
      </c>
      <c r="Y55" s="21">
        <f t="shared" si="1"/>
        <v>0</v>
      </c>
      <c r="Z55" s="315"/>
      <c r="AA55" s="16"/>
      <c r="AB55" s="16"/>
      <c r="AC55" s="16"/>
      <c r="AD55" s="16"/>
      <c r="AE55" s="16"/>
      <c r="AF55" s="16"/>
      <c r="AG55" s="316"/>
    </row>
    <row r="56" spans="1:33" x14ac:dyDescent="0.2">
      <c r="A56" s="252">
        <v>43516</v>
      </c>
      <c r="B56" s="3"/>
      <c r="C56" s="3"/>
      <c r="D56" s="248"/>
      <c r="E56" s="53">
        <f t="shared" si="2"/>
        <v>0</v>
      </c>
      <c r="F56" s="12">
        <f t="shared" si="3"/>
        <v>0</v>
      </c>
      <c r="G56" s="13">
        <v>0</v>
      </c>
      <c r="H56" s="92"/>
      <c r="I56" s="14"/>
      <c r="J56" s="6"/>
      <c r="K56" s="6"/>
      <c r="L56" s="7"/>
      <c r="M56" s="445"/>
      <c r="N56" s="6"/>
      <c r="O56" s="5"/>
      <c r="P56" s="69">
        <f t="shared" si="4"/>
        <v>0</v>
      </c>
      <c r="Q56" s="265">
        <v>43516</v>
      </c>
      <c r="R56" s="111"/>
      <c r="S56" s="111"/>
      <c r="T56" s="238"/>
      <c r="U56" s="111"/>
      <c r="V56" s="111"/>
      <c r="W56" s="111"/>
      <c r="X56" s="29">
        <f t="shared" si="0"/>
        <v>0</v>
      </c>
      <c r="Y56" s="21">
        <f t="shared" si="1"/>
        <v>0</v>
      </c>
      <c r="Z56" s="315"/>
      <c r="AA56" s="16"/>
      <c r="AB56" s="16"/>
      <c r="AC56" s="16"/>
      <c r="AD56" s="16"/>
      <c r="AE56" s="16"/>
      <c r="AF56" s="16"/>
      <c r="AG56" s="316"/>
    </row>
    <row r="57" spans="1:33" x14ac:dyDescent="0.2">
      <c r="A57" s="252">
        <v>43517</v>
      </c>
      <c r="B57" s="3"/>
      <c r="C57" s="3"/>
      <c r="D57" s="248"/>
      <c r="E57" s="53">
        <f t="shared" si="2"/>
        <v>0</v>
      </c>
      <c r="F57" s="12">
        <f t="shared" si="3"/>
        <v>0</v>
      </c>
      <c r="G57" s="13">
        <v>0</v>
      </c>
      <c r="H57" s="92"/>
      <c r="I57" s="14"/>
      <c r="J57" s="6"/>
      <c r="K57" s="6"/>
      <c r="L57" s="7"/>
      <c r="M57" s="445"/>
      <c r="N57" s="6"/>
      <c r="O57" s="5"/>
      <c r="P57" s="69">
        <f t="shared" si="4"/>
        <v>0</v>
      </c>
      <c r="Q57" s="265">
        <v>43517</v>
      </c>
      <c r="R57" s="111"/>
      <c r="S57" s="111"/>
      <c r="T57" s="238"/>
      <c r="U57" s="111"/>
      <c r="V57" s="111"/>
      <c r="W57" s="111"/>
      <c r="X57" s="29">
        <f t="shared" si="0"/>
        <v>0</v>
      </c>
      <c r="Y57" s="21">
        <f t="shared" si="1"/>
        <v>0</v>
      </c>
      <c r="Z57" s="315"/>
      <c r="AA57" s="16"/>
      <c r="AB57" s="16"/>
      <c r="AC57" s="16"/>
      <c r="AD57" s="16"/>
      <c r="AE57" s="16"/>
      <c r="AF57" s="16"/>
      <c r="AG57" s="316"/>
    </row>
    <row r="58" spans="1:33" x14ac:dyDescent="0.2">
      <c r="A58" s="252">
        <v>43518</v>
      </c>
      <c r="B58" s="3"/>
      <c r="C58" s="3"/>
      <c r="D58" s="248"/>
      <c r="E58" s="53">
        <f t="shared" si="2"/>
        <v>0</v>
      </c>
      <c r="F58" s="12">
        <f t="shared" si="3"/>
        <v>0</v>
      </c>
      <c r="G58" s="13">
        <v>0</v>
      </c>
      <c r="H58" s="92"/>
      <c r="I58" s="14"/>
      <c r="J58" s="6"/>
      <c r="K58" s="6"/>
      <c r="L58" s="7"/>
      <c r="M58" s="445"/>
      <c r="N58" s="6"/>
      <c r="O58" s="5"/>
      <c r="P58" s="69">
        <f t="shared" si="4"/>
        <v>0</v>
      </c>
      <c r="Q58" s="265">
        <v>43518</v>
      </c>
      <c r="R58" s="111"/>
      <c r="S58" s="111"/>
      <c r="T58" s="238"/>
      <c r="U58" s="111"/>
      <c r="V58" s="111"/>
      <c r="W58" s="111"/>
      <c r="X58" s="29">
        <f t="shared" si="0"/>
        <v>0</v>
      </c>
      <c r="Y58" s="21">
        <f t="shared" si="1"/>
        <v>0</v>
      </c>
      <c r="Z58" s="315"/>
      <c r="AA58" s="16"/>
      <c r="AB58" s="16"/>
      <c r="AC58" s="16"/>
      <c r="AD58" s="16"/>
      <c r="AE58" s="16"/>
      <c r="AF58" s="16"/>
      <c r="AG58" s="316"/>
    </row>
    <row r="59" spans="1:33" x14ac:dyDescent="0.2">
      <c r="A59" s="252">
        <v>43519</v>
      </c>
      <c r="B59" s="3"/>
      <c r="C59" s="3"/>
      <c r="D59" s="248"/>
      <c r="E59" s="53">
        <f t="shared" si="2"/>
        <v>0</v>
      </c>
      <c r="F59" s="12">
        <f t="shared" si="3"/>
        <v>0</v>
      </c>
      <c r="G59" s="13">
        <v>0</v>
      </c>
      <c r="H59" s="92"/>
      <c r="I59" s="14"/>
      <c r="J59" s="6"/>
      <c r="K59" s="6"/>
      <c r="L59" s="7"/>
      <c r="M59" s="445"/>
      <c r="N59" s="6"/>
      <c r="O59" s="5"/>
      <c r="P59" s="69">
        <f t="shared" si="4"/>
        <v>0</v>
      </c>
      <c r="Q59" s="265">
        <v>43519</v>
      </c>
      <c r="R59" s="111"/>
      <c r="S59" s="111"/>
      <c r="T59" s="238"/>
      <c r="U59" s="111"/>
      <c r="V59" s="111"/>
      <c r="W59" s="111"/>
      <c r="X59" s="29">
        <f t="shared" si="0"/>
        <v>0</v>
      </c>
      <c r="Y59" s="21">
        <f t="shared" si="1"/>
        <v>0</v>
      </c>
      <c r="Z59" s="315"/>
      <c r="AA59" s="16"/>
      <c r="AB59" s="16"/>
      <c r="AC59" s="16"/>
      <c r="AD59" s="16"/>
      <c r="AE59" s="16"/>
      <c r="AF59" s="16"/>
      <c r="AG59" s="316"/>
    </row>
    <row r="60" spans="1:33" x14ac:dyDescent="0.2">
      <c r="A60" s="252">
        <v>43520</v>
      </c>
      <c r="B60" s="3"/>
      <c r="C60" s="3"/>
      <c r="D60" s="248"/>
      <c r="E60" s="53">
        <f t="shared" si="2"/>
        <v>0</v>
      </c>
      <c r="F60" s="12">
        <f t="shared" si="3"/>
        <v>0</v>
      </c>
      <c r="G60" s="13">
        <v>0</v>
      </c>
      <c r="H60" s="92"/>
      <c r="I60" s="14"/>
      <c r="J60" s="6"/>
      <c r="K60" s="6"/>
      <c r="L60" s="7"/>
      <c r="M60" s="445"/>
      <c r="N60" s="6"/>
      <c r="O60" s="5"/>
      <c r="P60" s="69">
        <f t="shared" si="4"/>
        <v>0</v>
      </c>
      <c r="Q60" s="265">
        <v>43520</v>
      </c>
      <c r="R60" s="111"/>
      <c r="S60" s="111"/>
      <c r="T60" s="238"/>
      <c r="U60" s="111"/>
      <c r="V60" s="111"/>
      <c r="W60" s="111"/>
      <c r="X60" s="29">
        <f t="shared" si="0"/>
        <v>0</v>
      </c>
      <c r="Y60" s="21">
        <f t="shared" si="1"/>
        <v>0</v>
      </c>
      <c r="Z60" s="315"/>
      <c r="AA60" s="16"/>
      <c r="AB60" s="16"/>
      <c r="AC60" s="16"/>
      <c r="AD60" s="16"/>
      <c r="AE60" s="16"/>
      <c r="AF60" s="16"/>
      <c r="AG60" s="316"/>
    </row>
    <row r="61" spans="1:33" x14ac:dyDescent="0.2">
      <c r="A61" s="252">
        <v>43521</v>
      </c>
      <c r="B61" s="3"/>
      <c r="C61" s="3"/>
      <c r="D61" s="248"/>
      <c r="E61" s="53">
        <f t="shared" si="2"/>
        <v>0</v>
      </c>
      <c r="F61" s="12">
        <f t="shared" si="3"/>
        <v>0</v>
      </c>
      <c r="G61" s="13">
        <v>0</v>
      </c>
      <c r="H61" s="92"/>
      <c r="I61" s="14"/>
      <c r="J61" s="6"/>
      <c r="K61" s="6"/>
      <c r="L61" s="7"/>
      <c r="M61" s="445"/>
      <c r="N61" s="6"/>
      <c r="O61" s="5"/>
      <c r="P61" s="69">
        <f t="shared" si="4"/>
        <v>0</v>
      </c>
      <c r="Q61" s="265">
        <v>43521</v>
      </c>
      <c r="R61" s="111"/>
      <c r="S61" s="111"/>
      <c r="T61" s="238"/>
      <c r="U61" s="111"/>
      <c r="V61" s="111"/>
      <c r="W61" s="111"/>
      <c r="X61" s="29">
        <f t="shared" si="0"/>
        <v>0</v>
      </c>
      <c r="Y61" s="21">
        <f t="shared" si="1"/>
        <v>0</v>
      </c>
      <c r="Z61" s="315"/>
      <c r="AA61" s="16"/>
      <c r="AB61" s="16"/>
      <c r="AC61" s="16"/>
      <c r="AD61" s="16"/>
      <c r="AE61" s="16"/>
      <c r="AF61" s="16"/>
      <c r="AG61" s="316"/>
    </row>
    <row r="62" spans="1:33" x14ac:dyDescent="0.2">
      <c r="A62" s="252">
        <v>43522</v>
      </c>
      <c r="B62" s="3"/>
      <c r="C62" s="3"/>
      <c r="D62" s="248"/>
      <c r="E62" s="53">
        <f t="shared" si="2"/>
        <v>0</v>
      </c>
      <c r="F62" s="12">
        <f t="shared" si="3"/>
        <v>0</v>
      </c>
      <c r="G62" s="13">
        <v>0</v>
      </c>
      <c r="H62" s="92"/>
      <c r="I62" s="14"/>
      <c r="J62" s="6"/>
      <c r="K62" s="6"/>
      <c r="L62" s="7"/>
      <c r="M62" s="445"/>
      <c r="N62" s="6"/>
      <c r="O62" s="5"/>
      <c r="P62" s="69">
        <f t="shared" si="4"/>
        <v>0</v>
      </c>
      <c r="Q62" s="265">
        <v>43522</v>
      </c>
      <c r="R62" s="111"/>
      <c r="S62" s="111"/>
      <c r="T62" s="238"/>
      <c r="U62" s="111"/>
      <c r="V62" s="111"/>
      <c r="W62" s="111"/>
      <c r="X62" s="29">
        <f t="shared" si="0"/>
        <v>0</v>
      </c>
      <c r="Y62" s="21">
        <f t="shared" si="1"/>
        <v>0</v>
      </c>
      <c r="Z62" s="315"/>
      <c r="AA62" s="16"/>
      <c r="AB62" s="16"/>
      <c r="AC62" s="16"/>
      <c r="AD62" s="16"/>
      <c r="AE62" s="16"/>
      <c r="AF62" s="16"/>
      <c r="AG62" s="316"/>
    </row>
    <row r="63" spans="1:33" x14ac:dyDescent="0.2">
      <c r="A63" s="252">
        <v>43523</v>
      </c>
      <c r="B63" s="3"/>
      <c r="C63" s="3"/>
      <c r="D63" s="248"/>
      <c r="E63" s="53">
        <f t="shared" si="2"/>
        <v>0</v>
      </c>
      <c r="F63" s="12">
        <f t="shared" si="3"/>
        <v>0</v>
      </c>
      <c r="G63" s="13">
        <v>0</v>
      </c>
      <c r="H63" s="92"/>
      <c r="I63" s="14"/>
      <c r="J63" s="6"/>
      <c r="K63" s="6"/>
      <c r="L63" s="7"/>
      <c r="M63" s="445"/>
      <c r="N63" s="6"/>
      <c r="O63" s="5"/>
      <c r="P63" s="69">
        <f t="shared" si="4"/>
        <v>0</v>
      </c>
      <c r="Q63" s="265">
        <v>43523</v>
      </c>
      <c r="R63" s="111"/>
      <c r="S63" s="111"/>
      <c r="T63" s="238"/>
      <c r="U63" s="111"/>
      <c r="V63" s="111"/>
      <c r="W63" s="111"/>
      <c r="X63" s="29">
        <f t="shared" si="0"/>
        <v>0</v>
      </c>
      <c r="Y63" s="21">
        <f t="shared" si="1"/>
        <v>0</v>
      </c>
      <c r="Z63" s="315"/>
      <c r="AA63" s="16"/>
      <c r="AB63" s="16"/>
      <c r="AC63" s="16"/>
      <c r="AD63" s="16"/>
      <c r="AE63" s="16"/>
      <c r="AF63" s="16"/>
      <c r="AG63" s="316"/>
    </row>
    <row r="64" spans="1:33" ht="13.5" thickBot="1" x14ac:dyDescent="0.25">
      <c r="A64" s="252">
        <v>43524</v>
      </c>
      <c r="B64" s="3"/>
      <c r="C64" s="3"/>
      <c r="D64" s="248"/>
      <c r="E64" s="94">
        <f t="shared" si="2"/>
        <v>0</v>
      </c>
      <c r="F64" s="12">
        <f t="shared" si="3"/>
        <v>0</v>
      </c>
      <c r="G64" s="13">
        <v>0</v>
      </c>
      <c r="H64" s="92"/>
      <c r="I64" s="14"/>
      <c r="J64" s="6"/>
      <c r="K64" s="6"/>
      <c r="L64" s="7"/>
      <c r="M64" s="445"/>
      <c r="N64" s="6"/>
      <c r="O64" s="5"/>
      <c r="P64" s="69">
        <f t="shared" si="4"/>
        <v>0</v>
      </c>
      <c r="Q64" s="265">
        <v>43524</v>
      </c>
      <c r="R64" s="111"/>
      <c r="S64" s="111"/>
      <c r="T64" s="238"/>
      <c r="U64" s="111"/>
      <c r="V64" s="111"/>
      <c r="W64" s="111"/>
      <c r="X64" s="29">
        <f t="shared" si="0"/>
        <v>0</v>
      </c>
      <c r="Y64" s="21">
        <f t="shared" si="1"/>
        <v>0</v>
      </c>
      <c r="Z64" s="315"/>
      <c r="AA64" s="16"/>
      <c r="AB64" s="16"/>
      <c r="AC64" s="16"/>
      <c r="AD64" s="16"/>
      <c r="AE64" s="16"/>
      <c r="AF64" s="16"/>
      <c r="AG64" s="316"/>
    </row>
    <row r="65" spans="1:33" x14ac:dyDescent="0.2">
      <c r="A65" s="252">
        <v>43525</v>
      </c>
      <c r="B65" s="165"/>
      <c r="C65" s="165"/>
      <c r="D65" s="255"/>
      <c r="E65" s="168">
        <f t="shared" si="2"/>
        <v>0</v>
      </c>
      <c r="F65" s="337">
        <f>E65-E64+P65</f>
        <v>0</v>
      </c>
      <c r="G65" s="24">
        <v>0</v>
      </c>
      <c r="H65" s="326"/>
      <c r="I65" s="288"/>
      <c r="J65" s="327"/>
      <c r="K65" s="327"/>
      <c r="L65" s="328"/>
      <c r="M65" s="446"/>
      <c r="N65" s="327"/>
      <c r="O65" s="329"/>
      <c r="P65" s="286">
        <f t="shared" si="4"/>
        <v>0</v>
      </c>
      <c r="Q65" s="265">
        <v>43525</v>
      </c>
      <c r="R65" s="268"/>
      <c r="S65" s="268"/>
      <c r="T65" s="330"/>
      <c r="U65" s="268"/>
      <c r="V65" s="268"/>
      <c r="W65" s="268"/>
      <c r="X65" s="331">
        <f t="shared" si="0"/>
        <v>0</v>
      </c>
      <c r="Y65" s="22">
        <f>Y64+X65</f>
        <v>0</v>
      </c>
      <c r="Z65" s="317"/>
      <c r="AA65" s="216"/>
      <c r="AB65" s="216"/>
      <c r="AC65" s="216"/>
      <c r="AD65" s="216"/>
      <c r="AE65" s="216"/>
      <c r="AF65" s="216"/>
      <c r="AG65" s="318"/>
    </row>
    <row r="66" spans="1:33" x14ac:dyDescent="0.2">
      <c r="A66" s="252">
        <v>43526</v>
      </c>
      <c r="B66" s="162"/>
      <c r="C66" s="162"/>
      <c r="D66" s="256"/>
      <c r="E66" s="257">
        <f t="shared" si="2"/>
        <v>0</v>
      </c>
      <c r="F66" s="197">
        <f t="shared" si="3"/>
        <v>0</v>
      </c>
      <c r="G66" s="336">
        <v>0</v>
      </c>
      <c r="H66" s="204"/>
      <c r="I66" s="205"/>
      <c r="J66" s="206"/>
      <c r="K66" s="206"/>
      <c r="L66" s="207"/>
      <c r="M66" s="208"/>
      <c r="N66" s="206"/>
      <c r="O66" s="209"/>
      <c r="P66" s="210">
        <f t="shared" si="4"/>
        <v>0</v>
      </c>
      <c r="Q66" s="265">
        <v>43526</v>
      </c>
      <c r="R66" s="245"/>
      <c r="S66" s="245"/>
      <c r="T66" s="332"/>
      <c r="U66" s="245"/>
      <c r="V66" s="245"/>
      <c r="W66" s="245"/>
      <c r="X66" s="29">
        <f t="shared" si="0"/>
        <v>0</v>
      </c>
      <c r="Y66" s="250">
        <f t="shared" si="1"/>
        <v>0</v>
      </c>
      <c r="Z66" s="319"/>
      <c r="AA66" s="278"/>
      <c r="AB66" s="278"/>
      <c r="AC66" s="278"/>
      <c r="AD66" s="278"/>
      <c r="AE66" s="278"/>
      <c r="AF66" s="278"/>
      <c r="AG66" s="320"/>
    </row>
    <row r="67" spans="1:33" x14ac:dyDescent="0.2">
      <c r="A67" s="252">
        <v>43527</v>
      </c>
      <c r="B67" s="3"/>
      <c r="C67" s="3"/>
      <c r="D67" s="248"/>
      <c r="E67" s="53">
        <f t="shared" si="2"/>
        <v>0</v>
      </c>
      <c r="F67" s="23">
        <f t="shared" si="3"/>
        <v>0</v>
      </c>
      <c r="G67" s="13">
        <v>0</v>
      </c>
      <c r="H67" s="92"/>
      <c r="I67" s="14"/>
      <c r="J67" s="6"/>
      <c r="K67" s="6"/>
      <c r="L67" s="7"/>
      <c r="M67" s="445"/>
      <c r="N67" s="6"/>
      <c r="O67" s="5"/>
      <c r="P67" s="69">
        <f t="shared" si="4"/>
        <v>0</v>
      </c>
      <c r="Q67" s="265">
        <v>43527</v>
      </c>
      <c r="R67" s="111"/>
      <c r="S67" s="111"/>
      <c r="T67" s="240"/>
      <c r="U67" s="111"/>
      <c r="V67" s="111"/>
      <c r="W67" s="111"/>
      <c r="X67" s="29">
        <f t="shared" si="0"/>
        <v>0</v>
      </c>
      <c r="Y67" s="242">
        <f t="shared" si="1"/>
        <v>0</v>
      </c>
      <c r="Z67" s="315"/>
      <c r="AA67" s="16"/>
      <c r="AB67" s="16"/>
      <c r="AC67" s="16"/>
      <c r="AD67" s="16"/>
      <c r="AE67" s="16"/>
      <c r="AF67" s="16"/>
      <c r="AG67" s="316"/>
    </row>
    <row r="68" spans="1:33" x14ac:dyDescent="0.2">
      <c r="A68" s="252">
        <v>43528</v>
      </c>
      <c r="B68" s="3"/>
      <c r="C68" s="3"/>
      <c r="D68" s="248"/>
      <c r="E68" s="53">
        <f t="shared" si="2"/>
        <v>0</v>
      </c>
      <c r="F68" s="23">
        <f t="shared" si="3"/>
        <v>0</v>
      </c>
      <c r="G68" s="13">
        <v>0</v>
      </c>
      <c r="H68" s="92"/>
      <c r="I68" s="14"/>
      <c r="J68" s="6"/>
      <c r="K68" s="6"/>
      <c r="L68" s="7"/>
      <c r="M68" s="445"/>
      <c r="N68" s="6"/>
      <c r="O68" s="5"/>
      <c r="P68" s="69">
        <f t="shared" si="4"/>
        <v>0</v>
      </c>
      <c r="Q68" s="265">
        <v>43528</v>
      </c>
      <c r="R68" s="111"/>
      <c r="S68" s="111"/>
      <c r="T68" s="240"/>
      <c r="U68" s="111"/>
      <c r="V68" s="111"/>
      <c r="W68" s="111"/>
      <c r="X68" s="29">
        <f t="shared" si="0"/>
        <v>0</v>
      </c>
      <c r="Y68" s="242">
        <f t="shared" si="1"/>
        <v>0</v>
      </c>
      <c r="Z68" s="315"/>
      <c r="AA68" s="16"/>
      <c r="AB68" s="16"/>
      <c r="AC68" s="16"/>
      <c r="AD68" s="16"/>
      <c r="AE68" s="16"/>
      <c r="AF68" s="16"/>
      <c r="AG68" s="316"/>
    </row>
    <row r="69" spans="1:33" x14ac:dyDescent="0.2">
      <c r="A69" s="252">
        <v>43529</v>
      </c>
      <c r="B69" s="3"/>
      <c r="C69" s="3"/>
      <c r="D69" s="248"/>
      <c r="E69" s="53">
        <f t="shared" si="2"/>
        <v>0</v>
      </c>
      <c r="F69" s="23">
        <f t="shared" si="3"/>
        <v>0</v>
      </c>
      <c r="G69" s="13">
        <v>0</v>
      </c>
      <c r="H69" s="92"/>
      <c r="I69" s="14"/>
      <c r="J69" s="6"/>
      <c r="K69" s="6"/>
      <c r="L69" s="7"/>
      <c r="M69" s="445"/>
      <c r="N69" s="6"/>
      <c r="O69" s="5"/>
      <c r="P69" s="69">
        <f t="shared" si="4"/>
        <v>0</v>
      </c>
      <c r="Q69" s="265">
        <v>43529</v>
      </c>
      <c r="R69" s="111"/>
      <c r="S69" s="111"/>
      <c r="T69" s="240"/>
      <c r="U69" s="111"/>
      <c r="V69" s="111"/>
      <c r="W69" s="111"/>
      <c r="X69" s="29">
        <f t="shared" si="0"/>
        <v>0</v>
      </c>
      <c r="Y69" s="242">
        <f t="shared" si="1"/>
        <v>0</v>
      </c>
      <c r="Z69" s="315"/>
      <c r="AA69" s="16"/>
      <c r="AB69" s="16"/>
      <c r="AC69" s="16"/>
      <c r="AD69" s="16"/>
      <c r="AE69" s="16"/>
      <c r="AF69" s="16"/>
      <c r="AG69" s="316"/>
    </row>
    <row r="70" spans="1:33" x14ac:dyDescent="0.2">
      <c r="A70" s="252">
        <v>43530</v>
      </c>
      <c r="B70" s="3"/>
      <c r="C70" s="3"/>
      <c r="D70" s="248"/>
      <c r="E70" s="53">
        <f t="shared" si="2"/>
        <v>0</v>
      </c>
      <c r="F70" s="23">
        <f t="shared" si="3"/>
        <v>0</v>
      </c>
      <c r="G70" s="13">
        <v>0</v>
      </c>
      <c r="H70" s="92"/>
      <c r="I70" s="14"/>
      <c r="J70" s="6"/>
      <c r="K70" s="6"/>
      <c r="L70" s="7"/>
      <c r="M70" s="445"/>
      <c r="N70" s="6"/>
      <c r="O70" s="5"/>
      <c r="P70" s="69">
        <f t="shared" si="4"/>
        <v>0</v>
      </c>
      <c r="Q70" s="265">
        <v>43530</v>
      </c>
      <c r="R70" s="111"/>
      <c r="S70" s="111"/>
      <c r="T70" s="240"/>
      <c r="U70" s="111"/>
      <c r="V70" s="111"/>
      <c r="W70" s="111"/>
      <c r="X70" s="29">
        <f t="shared" si="0"/>
        <v>0</v>
      </c>
      <c r="Y70" s="242">
        <f t="shared" si="1"/>
        <v>0</v>
      </c>
      <c r="Z70" s="315"/>
      <c r="AA70" s="16"/>
      <c r="AB70" s="16"/>
      <c r="AC70" s="16"/>
      <c r="AD70" s="16"/>
      <c r="AE70" s="16"/>
      <c r="AF70" s="16"/>
      <c r="AG70" s="316"/>
    </row>
    <row r="71" spans="1:33" x14ac:dyDescent="0.2">
      <c r="A71" s="252">
        <v>43531</v>
      </c>
      <c r="B71" s="3"/>
      <c r="C71" s="3"/>
      <c r="D71" s="248"/>
      <c r="E71" s="53">
        <f t="shared" si="2"/>
        <v>0</v>
      </c>
      <c r="F71" s="23">
        <f t="shared" si="3"/>
        <v>0</v>
      </c>
      <c r="G71" s="13">
        <v>0</v>
      </c>
      <c r="H71" s="92"/>
      <c r="I71" s="14"/>
      <c r="J71" s="6"/>
      <c r="K71" s="6"/>
      <c r="L71" s="7"/>
      <c r="M71" s="445"/>
      <c r="N71" s="6"/>
      <c r="O71" s="5"/>
      <c r="P71" s="69">
        <f t="shared" si="4"/>
        <v>0</v>
      </c>
      <c r="Q71" s="265">
        <v>43531</v>
      </c>
      <c r="R71" s="111"/>
      <c r="S71" s="111"/>
      <c r="T71" s="240"/>
      <c r="U71" s="111"/>
      <c r="V71" s="111"/>
      <c r="W71" s="111"/>
      <c r="X71" s="29">
        <f t="shared" si="0"/>
        <v>0</v>
      </c>
      <c r="Y71" s="242">
        <f t="shared" si="1"/>
        <v>0</v>
      </c>
      <c r="Z71" s="315"/>
      <c r="AA71" s="16"/>
      <c r="AB71" s="16"/>
      <c r="AC71" s="16"/>
      <c r="AD71" s="16"/>
      <c r="AE71" s="16"/>
      <c r="AF71" s="16"/>
      <c r="AG71" s="316"/>
    </row>
    <row r="72" spans="1:33" x14ac:dyDescent="0.2">
      <c r="A72" s="252">
        <v>43532</v>
      </c>
      <c r="B72" s="3"/>
      <c r="C72" s="3"/>
      <c r="D72" s="248"/>
      <c r="E72" s="53">
        <f t="shared" si="2"/>
        <v>0</v>
      </c>
      <c r="F72" s="23">
        <f t="shared" si="3"/>
        <v>0</v>
      </c>
      <c r="G72" s="13">
        <v>0</v>
      </c>
      <c r="H72" s="92"/>
      <c r="I72" s="14"/>
      <c r="J72" s="6"/>
      <c r="K72" s="6"/>
      <c r="L72" s="7"/>
      <c r="M72" s="445"/>
      <c r="N72" s="6"/>
      <c r="O72" s="5"/>
      <c r="P72" s="69">
        <f t="shared" si="4"/>
        <v>0</v>
      </c>
      <c r="Q72" s="265">
        <v>43532</v>
      </c>
      <c r="R72" s="111"/>
      <c r="S72" s="111"/>
      <c r="T72" s="240"/>
      <c r="U72" s="111"/>
      <c r="V72" s="111"/>
      <c r="W72" s="111"/>
      <c r="X72" s="29">
        <f t="shared" ref="X72:X135" si="5">SQRT(U72*V72)*0.884/24*W72</f>
        <v>0</v>
      </c>
      <c r="Y72" s="242">
        <f t="shared" si="1"/>
        <v>0</v>
      </c>
      <c r="Z72" s="315"/>
      <c r="AA72" s="16"/>
      <c r="AB72" s="16"/>
      <c r="AC72" s="16"/>
      <c r="AD72" s="16"/>
      <c r="AE72" s="16"/>
      <c r="AF72" s="16"/>
      <c r="AG72" s="316"/>
    </row>
    <row r="73" spans="1:33" x14ac:dyDescent="0.2">
      <c r="A73" s="252">
        <v>43533</v>
      </c>
      <c r="B73" s="3"/>
      <c r="C73" s="3"/>
      <c r="D73" s="248"/>
      <c r="E73" s="53">
        <f t="shared" si="2"/>
        <v>0</v>
      </c>
      <c r="F73" s="23">
        <f t="shared" si="3"/>
        <v>0</v>
      </c>
      <c r="G73" s="13">
        <v>0</v>
      </c>
      <c r="H73" s="92"/>
      <c r="I73" s="14"/>
      <c r="J73" s="6"/>
      <c r="K73" s="6"/>
      <c r="L73" s="7"/>
      <c r="M73" s="445"/>
      <c r="N73" s="6"/>
      <c r="O73" s="5"/>
      <c r="P73" s="69">
        <f t="shared" si="4"/>
        <v>0</v>
      </c>
      <c r="Q73" s="265">
        <v>43533</v>
      </c>
      <c r="R73" s="111"/>
      <c r="S73" s="111"/>
      <c r="T73" s="240"/>
      <c r="U73" s="111"/>
      <c r="V73" s="111"/>
      <c r="W73" s="111"/>
      <c r="X73" s="29">
        <f t="shared" si="5"/>
        <v>0</v>
      </c>
      <c r="Y73" s="242">
        <f t="shared" si="1"/>
        <v>0</v>
      </c>
      <c r="Z73" s="315"/>
      <c r="AA73" s="16"/>
      <c r="AB73" s="16"/>
      <c r="AC73" s="16"/>
      <c r="AD73" s="16"/>
      <c r="AE73" s="16"/>
      <c r="AF73" s="16"/>
      <c r="AG73" s="316"/>
    </row>
    <row r="74" spans="1:33" x14ac:dyDescent="0.2">
      <c r="A74" s="252">
        <v>43534</v>
      </c>
      <c r="B74" s="3"/>
      <c r="C74" s="3"/>
      <c r="D74" s="248"/>
      <c r="E74" s="53">
        <f t="shared" ref="E74:E137" si="6">((B74*12)+C74+D74)*1.16</f>
        <v>0</v>
      </c>
      <c r="F74" s="23">
        <f t="shared" ref="F74:F137" si="7">E74-E73+P74</f>
        <v>0</v>
      </c>
      <c r="G74" s="13">
        <v>0</v>
      </c>
      <c r="H74" s="92"/>
      <c r="I74" s="14"/>
      <c r="J74" s="6"/>
      <c r="K74" s="6"/>
      <c r="L74" s="7"/>
      <c r="M74" s="445"/>
      <c r="N74" s="6"/>
      <c r="O74" s="5"/>
      <c r="P74" s="69">
        <f t="shared" ref="P74:P137" si="8">(((J74*12)+K74+L74)-((M74*12)+N74+O74))*1.16</f>
        <v>0</v>
      </c>
      <c r="Q74" s="265">
        <v>43534</v>
      </c>
      <c r="R74" s="111"/>
      <c r="S74" s="111"/>
      <c r="T74" s="240"/>
      <c r="U74" s="111"/>
      <c r="V74" s="111"/>
      <c r="W74" s="111"/>
      <c r="X74" s="29">
        <f t="shared" si="5"/>
        <v>0</v>
      </c>
      <c r="Y74" s="242">
        <f t="shared" ref="Y74:Y137" si="9">Y73+X74</f>
        <v>0</v>
      </c>
      <c r="Z74" s="315"/>
      <c r="AA74" s="16"/>
      <c r="AB74" s="16"/>
      <c r="AC74" s="16"/>
      <c r="AD74" s="16"/>
      <c r="AE74" s="16"/>
      <c r="AF74" s="16"/>
      <c r="AG74" s="316"/>
    </row>
    <row r="75" spans="1:33" x14ac:dyDescent="0.2">
      <c r="A75" s="252">
        <v>43535</v>
      </c>
      <c r="B75" s="3"/>
      <c r="C75" s="3"/>
      <c r="D75" s="248"/>
      <c r="E75" s="53">
        <f t="shared" si="6"/>
        <v>0</v>
      </c>
      <c r="F75" s="23">
        <f t="shared" si="7"/>
        <v>0</v>
      </c>
      <c r="G75" s="13">
        <v>0</v>
      </c>
      <c r="H75" s="92"/>
      <c r="I75" s="14"/>
      <c r="J75" s="6"/>
      <c r="K75" s="6"/>
      <c r="L75" s="7"/>
      <c r="M75" s="445"/>
      <c r="N75" s="6"/>
      <c r="O75" s="5"/>
      <c r="P75" s="69">
        <f t="shared" si="8"/>
        <v>0</v>
      </c>
      <c r="Q75" s="265">
        <v>43535</v>
      </c>
      <c r="R75" s="111"/>
      <c r="S75" s="111"/>
      <c r="T75" s="240"/>
      <c r="U75" s="111"/>
      <c r="V75" s="111"/>
      <c r="W75" s="111"/>
      <c r="X75" s="29">
        <f t="shared" si="5"/>
        <v>0</v>
      </c>
      <c r="Y75" s="242">
        <f t="shared" si="9"/>
        <v>0</v>
      </c>
      <c r="Z75" s="315"/>
      <c r="AA75" s="16"/>
      <c r="AB75" s="16"/>
      <c r="AC75" s="16"/>
      <c r="AD75" s="16"/>
      <c r="AE75" s="16"/>
      <c r="AF75" s="16"/>
      <c r="AG75" s="316"/>
    </row>
    <row r="76" spans="1:33" x14ac:dyDescent="0.2">
      <c r="A76" s="252">
        <v>43536</v>
      </c>
      <c r="B76" s="3"/>
      <c r="C76" s="3"/>
      <c r="D76" s="248"/>
      <c r="E76" s="53">
        <f t="shared" si="6"/>
        <v>0</v>
      </c>
      <c r="F76" s="23">
        <f t="shared" si="7"/>
        <v>0</v>
      </c>
      <c r="G76" s="13">
        <v>0</v>
      </c>
      <c r="H76" s="92"/>
      <c r="I76" s="14"/>
      <c r="J76" s="6"/>
      <c r="K76" s="6"/>
      <c r="L76" s="7"/>
      <c r="M76" s="445"/>
      <c r="N76" s="6"/>
      <c r="O76" s="5"/>
      <c r="P76" s="69">
        <f t="shared" si="8"/>
        <v>0</v>
      </c>
      <c r="Q76" s="265">
        <v>43536</v>
      </c>
      <c r="R76" s="111"/>
      <c r="S76" s="111"/>
      <c r="T76" s="240"/>
      <c r="U76" s="111"/>
      <c r="V76" s="111"/>
      <c r="W76" s="111"/>
      <c r="X76" s="29">
        <f t="shared" si="5"/>
        <v>0</v>
      </c>
      <c r="Y76" s="242">
        <f t="shared" si="9"/>
        <v>0</v>
      </c>
      <c r="Z76" s="315"/>
      <c r="AA76" s="16"/>
      <c r="AB76" s="16"/>
      <c r="AC76" s="16"/>
      <c r="AD76" s="16"/>
      <c r="AE76" s="16"/>
      <c r="AF76" s="16"/>
      <c r="AG76" s="316"/>
    </row>
    <row r="77" spans="1:33" x14ac:dyDescent="0.2">
      <c r="A77" s="252">
        <v>43537</v>
      </c>
      <c r="B77" s="3"/>
      <c r="C77" s="3"/>
      <c r="D77" s="248"/>
      <c r="E77" s="53">
        <f t="shared" si="6"/>
        <v>0</v>
      </c>
      <c r="F77" s="23">
        <f t="shared" si="7"/>
        <v>0</v>
      </c>
      <c r="G77" s="13">
        <v>0</v>
      </c>
      <c r="H77" s="92"/>
      <c r="I77" s="14"/>
      <c r="J77" s="6"/>
      <c r="K77" s="6"/>
      <c r="L77" s="7"/>
      <c r="M77" s="445"/>
      <c r="N77" s="6"/>
      <c r="O77" s="5"/>
      <c r="P77" s="69">
        <f t="shared" si="8"/>
        <v>0</v>
      </c>
      <c r="Q77" s="265">
        <v>43537</v>
      </c>
      <c r="R77" s="111"/>
      <c r="S77" s="111"/>
      <c r="T77" s="240"/>
      <c r="U77" s="111"/>
      <c r="V77" s="111"/>
      <c r="W77" s="111"/>
      <c r="X77" s="29">
        <f t="shared" si="5"/>
        <v>0</v>
      </c>
      <c r="Y77" s="242">
        <f t="shared" si="9"/>
        <v>0</v>
      </c>
      <c r="Z77" s="315"/>
      <c r="AA77" s="16"/>
      <c r="AB77" s="16"/>
      <c r="AC77" s="16"/>
      <c r="AD77" s="16"/>
      <c r="AE77" s="16"/>
      <c r="AF77" s="16"/>
      <c r="AG77" s="316"/>
    </row>
    <row r="78" spans="1:33" x14ac:dyDescent="0.2">
      <c r="A78" s="252">
        <v>43538</v>
      </c>
      <c r="B78" s="3"/>
      <c r="C78" s="3"/>
      <c r="D78" s="248"/>
      <c r="E78" s="53">
        <f t="shared" si="6"/>
        <v>0</v>
      </c>
      <c r="F78" s="23">
        <f t="shared" si="7"/>
        <v>0</v>
      </c>
      <c r="G78" s="13">
        <v>0</v>
      </c>
      <c r="H78" s="92"/>
      <c r="I78" s="14"/>
      <c r="J78" s="6"/>
      <c r="K78" s="6"/>
      <c r="L78" s="7"/>
      <c r="M78" s="445"/>
      <c r="N78" s="6"/>
      <c r="O78" s="5"/>
      <c r="P78" s="69">
        <f t="shared" si="8"/>
        <v>0</v>
      </c>
      <c r="Q78" s="265">
        <v>43538</v>
      </c>
      <c r="R78" s="111"/>
      <c r="S78" s="111"/>
      <c r="T78" s="240"/>
      <c r="U78" s="111"/>
      <c r="V78" s="111"/>
      <c r="W78" s="111"/>
      <c r="X78" s="29">
        <f t="shared" si="5"/>
        <v>0</v>
      </c>
      <c r="Y78" s="242">
        <f t="shared" si="9"/>
        <v>0</v>
      </c>
      <c r="Z78" s="315"/>
      <c r="AA78" s="16"/>
      <c r="AB78" s="16"/>
      <c r="AC78" s="16"/>
      <c r="AD78" s="16"/>
      <c r="AE78" s="16"/>
      <c r="AF78" s="16"/>
      <c r="AG78" s="316"/>
    </row>
    <row r="79" spans="1:33" x14ac:dyDescent="0.2">
      <c r="A79" s="252">
        <v>43539</v>
      </c>
      <c r="B79" s="3"/>
      <c r="C79" s="3"/>
      <c r="D79" s="248"/>
      <c r="E79" s="53">
        <f t="shared" si="6"/>
        <v>0</v>
      </c>
      <c r="F79" s="23">
        <f t="shared" si="7"/>
        <v>0</v>
      </c>
      <c r="G79" s="13">
        <v>0</v>
      </c>
      <c r="H79" s="92"/>
      <c r="I79" s="14"/>
      <c r="J79" s="6"/>
      <c r="K79" s="6"/>
      <c r="L79" s="7"/>
      <c r="M79" s="445"/>
      <c r="N79" s="6"/>
      <c r="O79" s="5"/>
      <c r="P79" s="69">
        <f t="shared" si="8"/>
        <v>0</v>
      </c>
      <c r="Q79" s="265">
        <v>43539</v>
      </c>
      <c r="R79" s="111"/>
      <c r="S79" s="111"/>
      <c r="T79" s="240"/>
      <c r="U79" s="111"/>
      <c r="V79" s="111"/>
      <c r="W79" s="111"/>
      <c r="X79" s="29">
        <f t="shared" si="5"/>
        <v>0</v>
      </c>
      <c r="Y79" s="242">
        <f t="shared" si="9"/>
        <v>0</v>
      </c>
      <c r="Z79" s="315"/>
      <c r="AA79" s="16"/>
      <c r="AB79" s="16"/>
      <c r="AC79" s="16"/>
      <c r="AD79" s="16"/>
      <c r="AE79" s="16"/>
      <c r="AF79" s="16"/>
      <c r="AG79" s="316"/>
    </row>
    <row r="80" spans="1:33" x14ac:dyDescent="0.2">
      <c r="A80" s="252">
        <v>43540</v>
      </c>
      <c r="B80" s="3"/>
      <c r="C80" s="3"/>
      <c r="D80" s="248"/>
      <c r="E80" s="53">
        <f t="shared" si="6"/>
        <v>0</v>
      </c>
      <c r="F80" s="23">
        <f t="shared" si="7"/>
        <v>0</v>
      </c>
      <c r="G80" s="13">
        <v>0</v>
      </c>
      <c r="H80" s="92"/>
      <c r="I80" s="14"/>
      <c r="J80" s="6"/>
      <c r="K80" s="6"/>
      <c r="L80" s="7"/>
      <c r="M80" s="445"/>
      <c r="N80" s="6"/>
      <c r="O80" s="5"/>
      <c r="P80" s="69">
        <f t="shared" si="8"/>
        <v>0</v>
      </c>
      <c r="Q80" s="265">
        <v>43540</v>
      </c>
      <c r="R80" s="111"/>
      <c r="S80" s="111"/>
      <c r="T80" s="240"/>
      <c r="U80" s="111"/>
      <c r="V80" s="111"/>
      <c r="W80" s="111"/>
      <c r="X80" s="29">
        <f t="shared" si="5"/>
        <v>0</v>
      </c>
      <c r="Y80" s="242">
        <f t="shared" si="9"/>
        <v>0</v>
      </c>
      <c r="Z80" s="315"/>
      <c r="AA80" s="16"/>
      <c r="AB80" s="16"/>
      <c r="AC80" s="16"/>
      <c r="AD80" s="16"/>
      <c r="AE80" s="16"/>
      <c r="AF80" s="16"/>
      <c r="AG80" s="316"/>
    </row>
    <row r="81" spans="1:33" x14ac:dyDescent="0.2">
      <c r="A81" s="252">
        <v>43541</v>
      </c>
      <c r="B81" s="3"/>
      <c r="C81" s="3"/>
      <c r="D81" s="248"/>
      <c r="E81" s="53">
        <f t="shared" si="6"/>
        <v>0</v>
      </c>
      <c r="F81" s="23">
        <f t="shared" si="7"/>
        <v>0</v>
      </c>
      <c r="G81" s="13">
        <v>0</v>
      </c>
      <c r="H81" s="92"/>
      <c r="I81" s="14"/>
      <c r="J81" s="6"/>
      <c r="K81" s="6"/>
      <c r="L81" s="7"/>
      <c r="M81" s="445"/>
      <c r="N81" s="6"/>
      <c r="O81" s="5"/>
      <c r="P81" s="69">
        <f t="shared" si="8"/>
        <v>0</v>
      </c>
      <c r="Q81" s="265">
        <v>43541</v>
      </c>
      <c r="R81" s="111"/>
      <c r="S81" s="111"/>
      <c r="T81" s="240"/>
      <c r="U81" s="111"/>
      <c r="V81" s="111"/>
      <c r="W81" s="111"/>
      <c r="X81" s="29">
        <f t="shared" si="5"/>
        <v>0</v>
      </c>
      <c r="Y81" s="242">
        <f t="shared" si="9"/>
        <v>0</v>
      </c>
      <c r="Z81" s="315"/>
      <c r="AA81" s="16"/>
      <c r="AB81" s="16"/>
      <c r="AC81" s="16"/>
      <c r="AD81" s="16"/>
      <c r="AE81" s="16"/>
      <c r="AF81" s="16"/>
      <c r="AG81" s="316"/>
    </row>
    <row r="82" spans="1:33" x14ac:dyDescent="0.2">
      <c r="A82" s="252">
        <v>43542</v>
      </c>
      <c r="B82" s="3"/>
      <c r="C82" s="3"/>
      <c r="D82" s="248"/>
      <c r="E82" s="53">
        <f t="shared" si="6"/>
        <v>0</v>
      </c>
      <c r="F82" s="23">
        <f t="shared" si="7"/>
        <v>0</v>
      </c>
      <c r="G82" s="13">
        <v>0</v>
      </c>
      <c r="H82" s="92"/>
      <c r="I82" s="14"/>
      <c r="J82" s="6"/>
      <c r="K82" s="6"/>
      <c r="L82" s="7"/>
      <c r="M82" s="445"/>
      <c r="N82" s="6"/>
      <c r="O82" s="5"/>
      <c r="P82" s="69">
        <f t="shared" si="8"/>
        <v>0</v>
      </c>
      <c r="Q82" s="265">
        <v>43542</v>
      </c>
      <c r="R82" s="111"/>
      <c r="S82" s="111"/>
      <c r="T82" s="240"/>
      <c r="U82" s="111"/>
      <c r="V82" s="111"/>
      <c r="W82" s="111"/>
      <c r="X82" s="29">
        <f t="shared" si="5"/>
        <v>0</v>
      </c>
      <c r="Y82" s="242">
        <f t="shared" si="9"/>
        <v>0</v>
      </c>
      <c r="Z82" s="315"/>
      <c r="AA82" s="16"/>
      <c r="AB82" s="16"/>
      <c r="AC82" s="16"/>
      <c r="AD82" s="16"/>
      <c r="AE82" s="16"/>
      <c r="AF82" s="16"/>
      <c r="AG82" s="316"/>
    </row>
    <row r="83" spans="1:33" x14ac:dyDescent="0.2">
      <c r="A83" s="252">
        <v>43543</v>
      </c>
      <c r="B83" s="3"/>
      <c r="C83" s="3"/>
      <c r="D83" s="248"/>
      <c r="E83" s="53">
        <f t="shared" si="6"/>
        <v>0</v>
      </c>
      <c r="F83" s="23">
        <f t="shared" si="7"/>
        <v>0</v>
      </c>
      <c r="G83" s="13">
        <v>0</v>
      </c>
      <c r="H83" s="92"/>
      <c r="I83" s="14"/>
      <c r="J83" s="6"/>
      <c r="K83" s="6"/>
      <c r="L83" s="7"/>
      <c r="M83" s="445"/>
      <c r="N83" s="6"/>
      <c r="O83" s="5"/>
      <c r="P83" s="69">
        <f t="shared" si="8"/>
        <v>0</v>
      </c>
      <c r="Q83" s="265">
        <v>43543</v>
      </c>
      <c r="R83" s="111"/>
      <c r="S83" s="111"/>
      <c r="T83" s="240"/>
      <c r="U83" s="111"/>
      <c r="V83" s="111"/>
      <c r="W83" s="111"/>
      <c r="X83" s="29">
        <f t="shared" si="5"/>
        <v>0</v>
      </c>
      <c r="Y83" s="242">
        <f t="shared" si="9"/>
        <v>0</v>
      </c>
      <c r="Z83" s="315"/>
      <c r="AA83" s="16"/>
      <c r="AB83" s="16"/>
      <c r="AC83" s="16"/>
      <c r="AD83" s="16"/>
      <c r="AE83" s="16"/>
      <c r="AF83" s="16"/>
      <c r="AG83" s="316"/>
    </row>
    <row r="84" spans="1:33" x14ac:dyDescent="0.2">
      <c r="A84" s="252">
        <v>43544</v>
      </c>
      <c r="B84" s="3"/>
      <c r="C84" s="3"/>
      <c r="D84" s="248"/>
      <c r="E84" s="53">
        <f t="shared" si="6"/>
        <v>0</v>
      </c>
      <c r="F84" s="23">
        <f t="shared" si="7"/>
        <v>0</v>
      </c>
      <c r="G84" s="13">
        <v>0</v>
      </c>
      <c r="H84" s="92"/>
      <c r="I84" s="14"/>
      <c r="J84" s="6"/>
      <c r="K84" s="6"/>
      <c r="L84" s="7"/>
      <c r="M84" s="445"/>
      <c r="N84" s="6"/>
      <c r="O84" s="5"/>
      <c r="P84" s="69">
        <f t="shared" si="8"/>
        <v>0</v>
      </c>
      <c r="Q84" s="265">
        <v>43544</v>
      </c>
      <c r="R84" s="111"/>
      <c r="S84" s="111"/>
      <c r="T84" s="240"/>
      <c r="U84" s="111"/>
      <c r="V84" s="111"/>
      <c r="W84" s="111"/>
      <c r="X84" s="29">
        <f t="shared" si="5"/>
        <v>0</v>
      </c>
      <c r="Y84" s="242">
        <f t="shared" si="9"/>
        <v>0</v>
      </c>
      <c r="Z84" s="315"/>
      <c r="AA84" s="16"/>
      <c r="AB84" s="16"/>
      <c r="AC84" s="16"/>
      <c r="AD84" s="16"/>
      <c r="AE84" s="16"/>
      <c r="AF84" s="16"/>
      <c r="AG84" s="316"/>
    </row>
    <row r="85" spans="1:33" x14ac:dyDescent="0.2">
      <c r="A85" s="252">
        <v>43545</v>
      </c>
      <c r="B85" s="3"/>
      <c r="C85" s="3"/>
      <c r="D85" s="248"/>
      <c r="E85" s="53">
        <f t="shared" si="6"/>
        <v>0</v>
      </c>
      <c r="F85" s="23">
        <f t="shared" si="7"/>
        <v>0</v>
      </c>
      <c r="G85" s="13">
        <v>0</v>
      </c>
      <c r="H85" s="92"/>
      <c r="I85" s="14"/>
      <c r="J85" s="6"/>
      <c r="K85" s="6"/>
      <c r="L85" s="7"/>
      <c r="M85" s="445"/>
      <c r="N85" s="6"/>
      <c r="O85" s="5"/>
      <c r="P85" s="69">
        <f t="shared" si="8"/>
        <v>0</v>
      </c>
      <c r="Q85" s="265">
        <v>43545</v>
      </c>
      <c r="R85" s="111"/>
      <c r="S85" s="111"/>
      <c r="T85" s="240"/>
      <c r="U85" s="111"/>
      <c r="V85" s="111"/>
      <c r="W85" s="111"/>
      <c r="X85" s="29">
        <f t="shared" si="5"/>
        <v>0</v>
      </c>
      <c r="Y85" s="242">
        <f t="shared" si="9"/>
        <v>0</v>
      </c>
      <c r="Z85" s="315"/>
      <c r="AA85" s="16"/>
      <c r="AB85" s="16"/>
      <c r="AC85" s="16"/>
      <c r="AD85" s="16"/>
      <c r="AE85" s="16"/>
      <c r="AF85" s="16"/>
      <c r="AG85" s="316"/>
    </row>
    <row r="86" spans="1:33" x14ac:dyDescent="0.2">
      <c r="A86" s="252">
        <v>43546</v>
      </c>
      <c r="B86" s="3"/>
      <c r="C86" s="3"/>
      <c r="D86" s="248"/>
      <c r="E86" s="53">
        <f t="shared" si="6"/>
        <v>0</v>
      </c>
      <c r="F86" s="23">
        <f t="shared" si="7"/>
        <v>0</v>
      </c>
      <c r="G86" s="13">
        <v>0</v>
      </c>
      <c r="H86" s="92"/>
      <c r="I86" s="14"/>
      <c r="J86" s="6"/>
      <c r="K86" s="6"/>
      <c r="L86" s="7"/>
      <c r="M86" s="445"/>
      <c r="N86" s="6"/>
      <c r="O86" s="5"/>
      <c r="P86" s="69">
        <f t="shared" si="8"/>
        <v>0</v>
      </c>
      <c r="Q86" s="265">
        <v>43546</v>
      </c>
      <c r="R86" s="111"/>
      <c r="S86" s="111"/>
      <c r="T86" s="240"/>
      <c r="U86" s="111"/>
      <c r="V86" s="111"/>
      <c r="W86" s="111"/>
      <c r="X86" s="29">
        <f t="shared" si="5"/>
        <v>0</v>
      </c>
      <c r="Y86" s="242">
        <f t="shared" si="9"/>
        <v>0</v>
      </c>
      <c r="Z86" s="315"/>
      <c r="AA86" s="16"/>
      <c r="AB86" s="16"/>
      <c r="AC86" s="16"/>
      <c r="AD86" s="16"/>
      <c r="AE86" s="16"/>
      <c r="AF86" s="16"/>
      <c r="AG86" s="316"/>
    </row>
    <row r="87" spans="1:33" x14ac:dyDescent="0.2">
      <c r="A87" s="252">
        <v>43547</v>
      </c>
      <c r="B87" s="3"/>
      <c r="C87" s="3"/>
      <c r="D87" s="248"/>
      <c r="E87" s="53">
        <f t="shared" si="6"/>
        <v>0</v>
      </c>
      <c r="F87" s="23">
        <f t="shared" si="7"/>
        <v>0</v>
      </c>
      <c r="G87" s="13">
        <v>0</v>
      </c>
      <c r="H87" s="92"/>
      <c r="I87" s="14"/>
      <c r="J87" s="6"/>
      <c r="K87" s="6"/>
      <c r="L87" s="7"/>
      <c r="M87" s="445"/>
      <c r="N87" s="6"/>
      <c r="O87" s="5"/>
      <c r="P87" s="69">
        <f t="shared" si="8"/>
        <v>0</v>
      </c>
      <c r="Q87" s="265">
        <v>43547</v>
      </c>
      <c r="R87" s="111"/>
      <c r="S87" s="111"/>
      <c r="T87" s="240"/>
      <c r="U87" s="111"/>
      <c r="V87" s="111"/>
      <c r="W87" s="111"/>
      <c r="X87" s="29">
        <f t="shared" si="5"/>
        <v>0</v>
      </c>
      <c r="Y87" s="242">
        <f t="shared" si="9"/>
        <v>0</v>
      </c>
      <c r="Z87" s="315"/>
      <c r="AA87" s="16"/>
      <c r="AB87" s="16"/>
      <c r="AC87" s="16"/>
      <c r="AD87" s="16"/>
      <c r="AE87" s="16"/>
      <c r="AF87" s="16"/>
      <c r="AG87" s="316"/>
    </row>
    <row r="88" spans="1:33" x14ac:dyDescent="0.2">
      <c r="A88" s="252">
        <v>43548</v>
      </c>
      <c r="B88" s="3"/>
      <c r="C88" s="3"/>
      <c r="D88" s="248"/>
      <c r="E88" s="53">
        <f t="shared" si="6"/>
        <v>0</v>
      </c>
      <c r="F88" s="23">
        <f t="shared" si="7"/>
        <v>0</v>
      </c>
      <c r="G88" s="13">
        <v>0</v>
      </c>
      <c r="H88" s="92"/>
      <c r="I88" s="14"/>
      <c r="J88" s="6"/>
      <c r="K88" s="6"/>
      <c r="L88" s="7"/>
      <c r="M88" s="445"/>
      <c r="N88" s="6"/>
      <c r="O88" s="5"/>
      <c r="P88" s="69">
        <f t="shared" si="8"/>
        <v>0</v>
      </c>
      <c r="Q88" s="265">
        <v>43548</v>
      </c>
      <c r="R88" s="111"/>
      <c r="S88" s="111"/>
      <c r="T88" s="240"/>
      <c r="U88" s="111"/>
      <c r="V88" s="111"/>
      <c r="W88" s="111"/>
      <c r="X88" s="29">
        <f t="shared" si="5"/>
        <v>0</v>
      </c>
      <c r="Y88" s="242">
        <f t="shared" si="9"/>
        <v>0</v>
      </c>
      <c r="Z88" s="315"/>
      <c r="AA88" s="16"/>
      <c r="AB88" s="16"/>
      <c r="AC88" s="16"/>
      <c r="AD88" s="16"/>
      <c r="AE88" s="16"/>
      <c r="AF88" s="16"/>
      <c r="AG88" s="316"/>
    </row>
    <row r="89" spans="1:33" x14ac:dyDescent="0.2">
      <c r="A89" s="252">
        <v>43549</v>
      </c>
      <c r="B89" s="3"/>
      <c r="C89" s="3"/>
      <c r="D89" s="248"/>
      <c r="E89" s="53">
        <f t="shared" si="6"/>
        <v>0</v>
      </c>
      <c r="F89" s="23">
        <f t="shared" si="7"/>
        <v>0</v>
      </c>
      <c r="G89" s="13">
        <v>0</v>
      </c>
      <c r="H89" s="92"/>
      <c r="I89" s="14"/>
      <c r="J89" s="6"/>
      <c r="K89" s="6"/>
      <c r="L89" s="7"/>
      <c r="M89" s="445"/>
      <c r="N89" s="6"/>
      <c r="O89" s="5"/>
      <c r="P89" s="69">
        <f t="shared" si="8"/>
        <v>0</v>
      </c>
      <c r="Q89" s="265">
        <v>43549</v>
      </c>
      <c r="R89" s="111"/>
      <c r="S89" s="111"/>
      <c r="T89" s="240"/>
      <c r="U89" s="111"/>
      <c r="V89" s="111"/>
      <c r="W89" s="111"/>
      <c r="X89" s="29">
        <f t="shared" si="5"/>
        <v>0</v>
      </c>
      <c r="Y89" s="242">
        <f t="shared" si="9"/>
        <v>0</v>
      </c>
      <c r="Z89" s="315"/>
      <c r="AA89" s="16"/>
      <c r="AB89" s="16"/>
      <c r="AC89" s="16"/>
      <c r="AD89" s="16"/>
      <c r="AE89" s="16"/>
      <c r="AF89" s="16"/>
      <c r="AG89" s="316"/>
    </row>
    <row r="90" spans="1:33" x14ac:dyDescent="0.2">
      <c r="A90" s="252">
        <v>43550</v>
      </c>
      <c r="B90" s="3"/>
      <c r="C90" s="3"/>
      <c r="D90" s="248"/>
      <c r="E90" s="53">
        <f t="shared" si="6"/>
        <v>0</v>
      </c>
      <c r="F90" s="23">
        <f t="shared" si="7"/>
        <v>0</v>
      </c>
      <c r="G90" s="13">
        <v>0</v>
      </c>
      <c r="H90" s="92"/>
      <c r="I90" s="14"/>
      <c r="J90" s="6"/>
      <c r="K90" s="6"/>
      <c r="L90" s="7"/>
      <c r="M90" s="445"/>
      <c r="N90" s="6"/>
      <c r="O90" s="5"/>
      <c r="P90" s="69">
        <f t="shared" si="8"/>
        <v>0</v>
      </c>
      <c r="Q90" s="265">
        <v>43550</v>
      </c>
      <c r="R90" s="111"/>
      <c r="S90" s="111"/>
      <c r="T90" s="240"/>
      <c r="U90" s="111"/>
      <c r="V90" s="111"/>
      <c r="W90" s="111"/>
      <c r="X90" s="29">
        <f t="shared" si="5"/>
        <v>0</v>
      </c>
      <c r="Y90" s="242">
        <f t="shared" si="9"/>
        <v>0</v>
      </c>
      <c r="Z90" s="315"/>
      <c r="AA90" s="16"/>
      <c r="AB90" s="16"/>
      <c r="AC90" s="16"/>
      <c r="AD90" s="16"/>
      <c r="AE90" s="16"/>
      <c r="AF90" s="16"/>
      <c r="AG90" s="316"/>
    </row>
    <row r="91" spans="1:33" x14ac:dyDescent="0.2">
      <c r="A91" s="252">
        <v>43551</v>
      </c>
      <c r="B91" s="3"/>
      <c r="C91" s="3"/>
      <c r="D91" s="248"/>
      <c r="E91" s="53">
        <f t="shared" si="6"/>
        <v>0</v>
      </c>
      <c r="F91" s="23">
        <f t="shared" si="7"/>
        <v>0</v>
      </c>
      <c r="G91" s="13">
        <v>0</v>
      </c>
      <c r="H91" s="92"/>
      <c r="I91" s="14"/>
      <c r="J91" s="6"/>
      <c r="K91" s="6"/>
      <c r="L91" s="7"/>
      <c r="M91" s="445"/>
      <c r="N91" s="6"/>
      <c r="O91" s="5"/>
      <c r="P91" s="69">
        <f t="shared" si="8"/>
        <v>0</v>
      </c>
      <c r="Q91" s="265">
        <v>43551</v>
      </c>
      <c r="R91" s="111"/>
      <c r="S91" s="111"/>
      <c r="T91" s="240"/>
      <c r="U91" s="111"/>
      <c r="V91" s="111"/>
      <c r="W91" s="111"/>
      <c r="X91" s="29">
        <f t="shared" si="5"/>
        <v>0</v>
      </c>
      <c r="Y91" s="242">
        <f t="shared" si="9"/>
        <v>0</v>
      </c>
      <c r="Z91" s="315"/>
      <c r="AA91" s="16"/>
      <c r="AB91" s="16"/>
      <c r="AC91" s="16"/>
      <c r="AD91" s="16"/>
      <c r="AE91" s="16"/>
      <c r="AF91" s="16"/>
      <c r="AG91" s="316"/>
    </row>
    <row r="92" spans="1:33" x14ac:dyDescent="0.2">
      <c r="A92" s="252">
        <v>43552</v>
      </c>
      <c r="B92" s="3"/>
      <c r="C92" s="3"/>
      <c r="D92" s="248"/>
      <c r="E92" s="53">
        <f t="shared" si="6"/>
        <v>0</v>
      </c>
      <c r="F92" s="23">
        <f t="shared" si="7"/>
        <v>0</v>
      </c>
      <c r="G92" s="13">
        <v>0</v>
      </c>
      <c r="H92" s="92"/>
      <c r="I92" s="14"/>
      <c r="J92" s="6"/>
      <c r="K92" s="6"/>
      <c r="L92" s="7"/>
      <c r="M92" s="445"/>
      <c r="N92" s="6"/>
      <c r="O92" s="5"/>
      <c r="P92" s="69">
        <f t="shared" si="8"/>
        <v>0</v>
      </c>
      <c r="Q92" s="265">
        <v>43552</v>
      </c>
      <c r="R92" s="111"/>
      <c r="S92" s="111"/>
      <c r="T92" s="240"/>
      <c r="U92" s="111"/>
      <c r="V92" s="111"/>
      <c r="W92" s="111"/>
      <c r="X92" s="29">
        <f t="shared" si="5"/>
        <v>0</v>
      </c>
      <c r="Y92" s="242">
        <f t="shared" si="9"/>
        <v>0</v>
      </c>
      <c r="Z92" s="315"/>
      <c r="AA92" s="16"/>
      <c r="AB92" s="16"/>
      <c r="AC92" s="16"/>
      <c r="AD92" s="16"/>
      <c r="AE92" s="16"/>
      <c r="AF92" s="16"/>
      <c r="AG92" s="316"/>
    </row>
    <row r="93" spans="1:33" x14ac:dyDescent="0.2">
      <c r="A93" s="252">
        <v>43553</v>
      </c>
      <c r="B93" s="3"/>
      <c r="C93" s="3"/>
      <c r="D93" s="248"/>
      <c r="E93" s="53">
        <f t="shared" si="6"/>
        <v>0</v>
      </c>
      <c r="F93" s="23">
        <f t="shared" si="7"/>
        <v>0</v>
      </c>
      <c r="G93" s="13">
        <v>0</v>
      </c>
      <c r="H93" s="92"/>
      <c r="I93" s="14"/>
      <c r="J93" s="6"/>
      <c r="K93" s="6"/>
      <c r="L93" s="7"/>
      <c r="M93" s="445"/>
      <c r="N93" s="6"/>
      <c r="O93" s="5"/>
      <c r="P93" s="69">
        <f t="shared" si="8"/>
        <v>0</v>
      </c>
      <c r="Q93" s="265">
        <v>43553</v>
      </c>
      <c r="R93" s="111"/>
      <c r="S93" s="111"/>
      <c r="T93" s="240"/>
      <c r="U93" s="111"/>
      <c r="V93" s="111"/>
      <c r="W93" s="111"/>
      <c r="X93" s="29">
        <f t="shared" si="5"/>
        <v>0</v>
      </c>
      <c r="Y93" s="242">
        <f t="shared" si="9"/>
        <v>0</v>
      </c>
      <c r="Z93" s="315"/>
      <c r="AA93" s="16"/>
      <c r="AB93" s="16"/>
      <c r="AC93" s="16"/>
      <c r="AD93" s="16"/>
      <c r="AE93" s="16"/>
      <c r="AF93" s="16"/>
      <c r="AG93" s="316"/>
    </row>
    <row r="94" spans="1:33" x14ac:dyDescent="0.2">
      <c r="A94" s="252">
        <v>43554</v>
      </c>
      <c r="B94" s="3"/>
      <c r="C94" s="3"/>
      <c r="D94" s="248"/>
      <c r="E94" s="53">
        <f t="shared" si="6"/>
        <v>0</v>
      </c>
      <c r="F94" s="23">
        <f t="shared" si="7"/>
        <v>0</v>
      </c>
      <c r="G94" s="13">
        <v>0</v>
      </c>
      <c r="H94" s="92"/>
      <c r="I94" s="14"/>
      <c r="J94" s="6"/>
      <c r="K94" s="6"/>
      <c r="L94" s="7"/>
      <c r="M94" s="445"/>
      <c r="N94" s="6"/>
      <c r="O94" s="5"/>
      <c r="P94" s="69">
        <f t="shared" si="8"/>
        <v>0</v>
      </c>
      <c r="Q94" s="265">
        <v>43554</v>
      </c>
      <c r="R94" s="111"/>
      <c r="S94" s="111"/>
      <c r="T94" s="240"/>
      <c r="U94" s="111"/>
      <c r="V94" s="111"/>
      <c r="W94" s="111"/>
      <c r="X94" s="29">
        <f t="shared" si="5"/>
        <v>0</v>
      </c>
      <c r="Y94" s="242">
        <f t="shared" si="9"/>
        <v>0</v>
      </c>
      <c r="Z94" s="315"/>
      <c r="AA94" s="16"/>
      <c r="AB94" s="16"/>
      <c r="AC94" s="16"/>
      <c r="AD94" s="16"/>
      <c r="AE94" s="16"/>
      <c r="AF94" s="16"/>
      <c r="AG94" s="316"/>
    </row>
    <row r="95" spans="1:33" ht="13.5" thickBot="1" x14ac:dyDescent="0.25">
      <c r="A95" s="252">
        <v>43555</v>
      </c>
      <c r="B95" s="3"/>
      <c r="C95" s="3"/>
      <c r="D95" s="248"/>
      <c r="E95" s="94">
        <f t="shared" si="6"/>
        <v>0</v>
      </c>
      <c r="F95" s="23">
        <f t="shared" si="7"/>
        <v>0</v>
      </c>
      <c r="G95" s="13">
        <v>0</v>
      </c>
      <c r="H95" s="92"/>
      <c r="I95" s="14"/>
      <c r="J95" s="6"/>
      <c r="K95" s="6"/>
      <c r="L95" s="7"/>
      <c r="M95" s="445"/>
      <c r="N95" s="6"/>
      <c r="O95" s="5"/>
      <c r="P95" s="69">
        <f t="shared" si="8"/>
        <v>0</v>
      </c>
      <c r="Q95" s="265">
        <v>43555</v>
      </c>
      <c r="R95" s="111"/>
      <c r="S95" s="111"/>
      <c r="T95" s="240"/>
      <c r="U95" s="111"/>
      <c r="V95" s="111"/>
      <c r="W95" s="111"/>
      <c r="X95" s="29">
        <f t="shared" si="5"/>
        <v>0</v>
      </c>
      <c r="Y95" s="242">
        <f t="shared" si="9"/>
        <v>0</v>
      </c>
      <c r="Z95" s="315"/>
      <c r="AA95" s="16"/>
      <c r="AB95" s="16"/>
      <c r="AC95" s="16"/>
      <c r="AD95" s="16"/>
      <c r="AE95" s="16"/>
      <c r="AF95" s="16"/>
      <c r="AG95" s="316"/>
    </row>
    <row r="96" spans="1:33" x14ac:dyDescent="0.2">
      <c r="A96" s="252">
        <v>43556</v>
      </c>
      <c r="B96" s="165"/>
      <c r="C96" s="165"/>
      <c r="D96" s="255"/>
      <c r="E96" s="168">
        <f t="shared" si="6"/>
        <v>0</v>
      </c>
      <c r="F96" s="337">
        <f t="shared" si="7"/>
        <v>0</v>
      </c>
      <c r="G96" s="24">
        <v>0</v>
      </c>
      <c r="H96" s="348"/>
      <c r="I96" s="25"/>
      <c r="J96" s="10"/>
      <c r="K96" s="10"/>
      <c r="L96" s="66"/>
      <c r="M96" s="11"/>
      <c r="N96" s="10"/>
      <c r="O96" s="67"/>
      <c r="P96" s="174">
        <f t="shared" si="8"/>
        <v>0</v>
      </c>
      <c r="Q96" s="265">
        <v>43556</v>
      </c>
      <c r="R96" s="170"/>
      <c r="S96" s="170"/>
      <c r="T96" s="349"/>
      <c r="U96" s="170"/>
      <c r="V96" s="170"/>
      <c r="W96" s="170"/>
      <c r="X96" s="250">
        <f t="shared" si="5"/>
        <v>0</v>
      </c>
      <c r="Y96" s="242">
        <f t="shared" si="9"/>
        <v>0</v>
      </c>
      <c r="Z96" s="317"/>
      <c r="AA96" s="216"/>
      <c r="AB96" s="216"/>
      <c r="AC96" s="216"/>
      <c r="AD96" s="216"/>
      <c r="AE96" s="216"/>
      <c r="AF96" s="216"/>
      <c r="AG96" s="318"/>
    </row>
    <row r="97" spans="1:33" x14ac:dyDescent="0.2">
      <c r="A97" s="252">
        <v>43557</v>
      </c>
      <c r="B97" s="162"/>
      <c r="C97" s="162"/>
      <c r="D97" s="256"/>
      <c r="E97" s="257">
        <f t="shared" si="6"/>
        <v>0</v>
      </c>
      <c r="F97" s="197">
        <f t="shared" si="7"/>
        <v>0</v>
      </c>
      <c r="G97" s="259">
        <v>0</v>
      </c>
      <c r="H97" s="350"/>
      <c r="I97" s="68"/>
      <c r="J97" s="261"/>
      <c r="K97" s="261"/>
      <c r="L97" s="262"/>
      <c r="M97" s="439"/>
      <c r="N97" s="261"/>
      <c r="O97" s="263"/>
      <c r="P97" s="75">
        <f t="shared" si="8"/>
        <v>0</v>
      </c>
      <c r="Q97" s="265">
        <v>43557</v>
      </c>
      <c r="R97" s="110"/>
      <c r="S97" s="110"/>
      <c r="T97" s="351"/>
      <c r="U97" s="110"/>
      <c r="V97" s="110"/>
      <c r="W97" s="110"/>
      <c r="X97" s="236">
        <f t="shared" si="5"/>
        <v>0</v>
      </c>
      <c r="Y97" s="236">
        <f t="shared" si="9"/>
        <v>0</v>
      </c>
      <c r="Z97" s="319"/>
      <c r="AA97" s="278"/>
      <c r="AB97" s="278"/>
      <c r="AC97" s="278"/>
      <c r="AD97" s="278"/>
      <c r="AE97" s="278"/>
      <c r="AF97" s="278"/>
      <c r="AG97" s="320"/>
    </row>
    <row r="98" spans="1:33" x14ac:dyDescent="0.2">
      <c r="A98" s="252">
        <v>43558</v>
      </c>
      <c r="B98" s="3"/>
      <c r="C98" s="3"/>
      <c r="D98" s="248"/>
      <c r="E98" s="53">
        <f t="shared" si="6"/>
        <v>0</v>
      </c>
      <c r="F98" s="23">
        <f t="shared" si="7"/>
        <v>0</v>
      </c>
      <c r="G98" s="13">
        <v>0</v>
      </c>
      <c r="H98" s="92"/>
      <c r="I98" s="14"/>
      <c r="J98" s="6"/>
      <c r="K98" s="6"/>
      <c r="L98" s="7"/>
      <c r="M98" s="445"/>
      <c r="N98" s="6"/>
      <c r="O98" s="5"/>
      <c r="P98" s="69">
        <f t="shared" si="8"/>
        <v>0</v>
      </c>
      <c r="Q98" s="265">
        <v>43558</v>
      </c>
      <c r="R98" s="111"/>
      <c r="S98" s="111"/>
      <c r="T98" s="240"/>
      <c r="U98" s="111"/>
      <c r="V98" s="111"/>
      <c r="W98" s="111"/>
      <c r="X98" s="29">
        <f t="shared" si="5"/>
        <v>0</v>
      </c>
      <c r="Y98" s="242">
        <f t="shared" si="9"/>
        <v>0</v>
      </c>
      <c r="Z98" s="315"/>
      <c r="AA98" s="16"/>
      <c r="AB98" s="16"/>
      <c r="AC98" s="16"/>
      <c r="AD98" s="16"/>
      <c r="AE98" s="16"/>
      <c r="AF98" s="16"/>
      <c r="AG98" s="316"/>
    </row>
    <row r="99" spans="1:33" x14ac:dyDescent="0.2">
      <c r="A99" s="252">
        <v>43559</v>
      </c>
      <c r="B99" s="3"/>
      <c r="C99" s="3"/>
      <c r="D99" s="248"/>
      <c r="E99" s="53">
        <f t="shared" si="6"/>
        <v>0</v>
      </c>
      <c r="F99" s="23">
        <f t="shared" si="7"/>
        <v>0</v>
      </c>
      <c r="G99" s="13">
        <v>0</v>
      </c>
      <c r="H99" s="92"/>
      <c r="I99" s="14"/>
      <c r="J99" s="6"/>
      <c r="K99" s="6"/>
      <c r="L99" s="7"/>
      <c r="M99" s="445"/>
      <c r="N99" s="6"/>
      <c r="O99" s="5"/>
      <c r="P99" s="69">
        <f t="shared" si="8"/>
        <v>0</v>
      </c>
      <c r="Q99" s="265">
        <v>43559</v>
      </c>
      <c r="R99" s="111"/>
      <c r="S99" s="111"/>
      <c r="T99" s="240"/>
      <c r="U99" s="111"/>
      <c r="V99" s="111"/>
      <c r="W99" s="111"/>
      <c r="X99" s="29">
        <f t="shared" si="5"/>
        <v>0</v>
      </c>
      <c r="Y99" s="242">
        <f t="shared" si="9"/>
        <v>0</v>
      </c>
      <c r="Z99" s="315"/>
      <c r="AA99" s="16"/>
      <c r="AB99" s="16"/>
      <c r="AC99" s="16"/>
      <c r="AD99" s="16"/>
      <c r="AE99" s="16"/>
      <c r="AF99" s="16"/>
      <c r="AG99" s="316"/>
    </row>
    <row r="100" spans="1:33" x14ac:dyDescent="0.2">
      <c r="A100" s="252">
        <v>43560</v>
      </c>
      <c r="B100" s="3"/>
      <c r="C100" s="3"/>
      <c r="D100" s="248"/>
      <c r="E100" s="53">
        <f t="shared" si="6"/>
        <v>0</v>
      </c>
      <c r="F100" s="23">
        <f t="shared" si="7"/>
        <v>0</v>
      </c>
      <c r="G100" s="13">
        <v>0</v>
      </c>
      <c r="H100" s="92"/>
      <c r="I100" s="14"/>
      <c r="J100" s="6"/>
      <c r="K100" s="6"/>
      <c r="L100" s="7"/>
      <c r="M100" s="445"/>
      <c r="N100" s="6"/>
      <c r="O100" s="5"/>
      <c r="P100" s="69">
        <f t="shared" si="8"/>
        <v>0</v>
      </c>
      <c r="Q100" s="265">
        <v>43560</v>
      </c>
      <c r="R100" s="111"/>
      <c r="S100" s="111"/>
      <c r="T100" s="240"/>
      <c r="U100" s="111"/>
      <c r="V100" s="111"/>
      <c r="W100" s="111"/>
      <c r="X100" s="29">
        <f t="shared" si="5"/>
        <v>0</v>
      </c>
      <c r="Y100" s="242">
        <f t="shared" si="9"/>
        <v>0</v>
      </c>
      <c r="Z100" s="315"/>
      <c r="AA100" s="16"/>
      <c r="AB100" s="16"/>
      <c r="AC100" s="16"/>
      <c r="AD100" s="16"/>
      <c r="AE100" s="16"/>
      <c r="AF100" s="16"/>
      <c r="AG100" s="316"/>
    </row>
    <row r="101" spans="1:33" x14ac:dyDescent="0.2">
      <c r="A101" s="252">
        <v>43561</v>
      </c>
      <c r="B101" s="3"/>
      <c r="C101" s="3"/>
      <c r="D101" s="248"/>
      <c r="E101" s="53">
        <f t="shared" si="6"/>
        <v>0</v>
      </c>
      <c r="F101" s="23">
        <f t="shared" si="7"/>
        <v>0</v>
      </c>
      <c r="G101" s="13">
        <v>0</v>
      </c>
      <c r="H101" s="92"/>
      <c r="I101" s="14"/>
      <c r="J101" s="6"/>
      <c r="K101" s="6"/>
      <c r="L101" s="7"/>
      <c r="M101" s="445"/>
      <c r="N101" s="6"/>
      <c r="O101" s="5"/>
      <c r="P101" s="69">
        <f t="shared" si="8"/>
        <v>0</v>
      </c>
      <c r="Q101" s="265">
        <v>43561</v>
      </c>
      <c r="R101" s="111"/>
      <c r="S101" s="111"/>
      <c r="T101" s="240"/>
      <c r="U101" s="111"/>
      <c r="V101" s="111"/>
      <c r="W101" s="111"/>
      <c r="X101" s="29">
        <f t="shared" si="5"/>
        <v>0</v>
      </c>
      <c r="Y101" s="242">
        <f t="shared" si="9"/>
        <v>0</v>
      </c>
      <c r="Z101" s="315"/>
      <c r="AA101" s="16"/>
      <c r="AB101" s="16"/>
      <c r="AC101" s="16"/>
      <c r="AD101" s="16"/>
      <c r="AE101" s="16"/>
      <c r="AF101" s="16"/>
      <c r="AG101" s="316"/>
    </row>
    <row r="102" spans="1:33" x14ac:dyDescent="0.2">
      <c r="A102" s="252">
        <v>43562</v>
      </c>
      <c r="B102" s="3"/>
      <c r="C102" s="3"/>
      <c r="D102" s="248"/>
      <c r="E102" s="53">
        <f t="shared" si="6"/>
        <v>0</v>
      </c>
      <c r="F102" s="23">
        <f t="shared" si="7"/>
        <v>0</v>
      </c>
      <c r="G102" s="13">
        <v>0</v>
      </c>
      <c r="H102" s="92"/>
      <c r="I102" s="14"/>
      <c r="J102" s="6"/>
      <c r="K102" s="6"/>
      <c r="L102" s="7"/>
      <c r="M102" s="445"/>
      <c r="N102" s="6"/>
      <c r="O102" s="5"/>
      <c r="P102" s="69">
        <f t="shared" si="8"/>
        <v>0</v>
      </c>
      <c r="Q102" s="265">
        <v>43562</v>
      </c>
      <c r="R102" s="111"/>
      <c r="S102" s="111"/>
      <c r="T102" s="240"/>
      <c r="U102" s="111"/>
      <c r="V102" s="111"/>
      <c r="W102" s="111"/>
      <c r="X102" s="29">
        <f t="shared" si="5"/>
        <v>0</v>
      </c>
      <c r="Y102" s="242">
        <f t="shared" si="9"/>
        <v>0</v>
      </c>
      <c r="Z102" s="315"/>
      <c r="AA102" s="16"/>
      <c r="AB102" s="16"/>
      <c r="AC102" s="16"/>
      <c r="AD102" s="16"/>
      <c r="AE102" s="16"/>
      <c r="AF102" s="16"/>
      <c r="AG102" s="316"/>
    </row>
    <row r="103" spans="1:33" x14ac:dyDescent="0.2">
      <c r="A103" s="252">
        <v>43563</v>
      </c>
      <c r="B103" s="3"/>
      <c r="C103" s="3"/>
      <c r="D103" s="248"/>
      <c r="E103" s="53">
        <f t="shared" si="6"/>
        <v>0</v>
      </c>
      <c r="F103" s="23">
        <f t="shared" si="7"/>
        <v>0</v>
      </c>
      <c r="G103" s="13">
        <v>0</v>
      </c>
      <c r="H103" s="92"/>
      <c r="I103" s="14"/>
      <c r="J103" s="6"/>
      <c r="K103" s="6"/>
      <c r="L103" s="7"/>
      <c r="M103" s="445"/>
      <c r="N103" s="6"/>
      <c r="O103" s="5"/>
      <c r="P103" s="69">
        <f t="shared" si="8"/>
        <v>0</v>
      </c>
      <c r="Q103" s="265">
        <v>43563</v>
      </c>
      <c r="R103" s="111"/>
      <c r="S103" s="111"/>
      <c r="T103" s="240"/>
      <c r="U103" s="111"/>
      <c r="V103" s="111"/>
      <c r="W103" s="111"/>
      <c r="X103" s="29">
        <f t="shared" si="5"/>
        <v>0</v>
      </c>
      <c r="Y103" s="242">
        <f t="shared" si="9"/>
        <v>0</v>
      </c>
      <c r="Z103" s="315"/>
      <c r="AA103" s="16"/>
      <c r="AB103" s="16"/>
      <c r="AC103" s="16"/>
      <c r="AD103" s="16"/>
      <c r="AE103" s="16"/>
      <c r="AF103" s="16"/>
      <c r="AG103" s="316"/>
    </row>
    <row r="104" spans="1:33" x14ac:dyDescent="0.2">
      <c r="A104" s="252">
        <v>43564</v>
      </c>
      <c r="B104" s="3"/>
      <c r="C104" s="3"/>
      <c r="D104" s="248"/>
      <c r="E104" s="53">
        <f t="shared" si="6"/>
        <v>0</v>
      </c>
      <c r="F104" s="23">
        <f t="shared" si="7"/>
        <v>0</v>
      </c>
      <c r="G104" s="13">
        <v>0</v>
      </c>
      <c r="H104" s="92"/>
      <c r="I104" s="14"/>
      <c r="J104" s="6"/>
      <c r="K104" s="6"/>
      <c r="L104" s="7"/>
      <c r="M104" s="445"/>
      <c r="N104" s="6"/>
      <c r="O104" s="5"/>
      <c r="P104" s="69">
        <f t="shared" si="8"/>
        <v>0</v>
      </c>
      <c r="Q104" s="265">
        <v>43564</v>
      </c>
      <c r="R104" s="111"/>
      <c r="S104" s="111"/>
      <c r="T104" s="240"/>
      <c r="U104" s="111"/>
      <c r="V104" s="111"/>
      <c r="W104" s="111"/>
      <c r="X104" s="29">
        <f t="shared" si="5"/>
        <v>0</v>
      </c>
      <c r="Y104" s="242">
        <f t="shared" si="9"/>
        <v>0</v>
      </c>
      <c r="Z104" s="315"/>
      <c r="AA104" s="16"/>
      <c r="AB104" s="16"/>
      <c r="AC104" s="16"/>
      <c r="AD104" s="16"/>
      <c r="AE104" s="16"/>
      <c r="AF104" s="16"/>
      <c r="AG104" s="316"/>
    </row>
    <row r="105" spans="1:33" x14ac:dyDescent="0.2">
      <c r="A105" s="252">
        <v>43565</v>
      </c>
      <c r="B105" s="3"/>
      <c r="C105" s="3"/>
      <c r="D105" s="248"/>
      <c r="E105" s="53">
        <f t="shared" si="6"/>
        <v>0</v>
      </c>
      <c r="F105" s="23">
        <f t="shared" si="7"/>
        <v>0</v>
      </c>
      <c r="G105" s="13">
        <v>0</v>
      </c>
      <c r="H105" s="92"/>
      <c r="I105" s="14"/>
      <c r="J105" s="6"/>
      <c r="K105" s="6"/>
      <c r="L105" s="7"/>
      <c r="M105" s="445"/>
      <c r="N105" s="6"/>
      <c r="O105" s="5"/>
      <c r="P105" s="69">
        <f t="shared" si="8"/>
        <v>0</v>
      </c>
      <c r="Q105" s="265">
        <v>43565</v>
      </c>
      <c r="R105" s="111"/>
      <c r="S105" s="111"/>
      <c r="T105" s="240"/>
      <c r="U105" s="111"/>
      <c r="V105" s="111"/>
      <c r="W105" s="111"/>
      <c r="X105" s="29">
        <f t="shared" si="5"/>
        <v>0</v>
      </c>
      <c r="Y105" s="242">
        <f t="shared" si="9"/>
        <v>0</v>
      </c>
      <c r="Z105" s="315"/>
      <c r="AA105" s="16"/>
      <c r="AB105" s="16"/>
      <c r="AC105" s="16"/>
      <c r="AD105" s="16"/>
      <c r="AE105" s="16"/>
      <c r="AF105" s="16"/>
      <c r="AG105" s="316"/>
    </row>
    <row r="106" spans="1:33" x14ac:dyDescent="0.2">
      <c r="A106" s="252">
        <v>43566</v>
      </c>
      <c r="B106" s="3"/>
      <c r="C106" s="3"/>
      <c r="D106" s="248"/>
      <c r="E106" s="53">
        <f t="shared" si="6"/>
        <v>0</v>
      </c>
      <c r="F106" s="23">
        <f t="shared" si="7"/>
        <v>0</v>
      </c>
      <c r="G106" s="13">
        <v>0</v>
      </c>
      <c r="H106" s="92"/>
      <c r="I106" s="14"/>
      <c r="J106" s="6"/>
      <c r="K106" s="6"/>
      <c r="L106" s="7"/>
      <c r="M106" s="445"/>
      <c r="N106" s="6"/>
      <c r="O106" s="5"/>
      <c r="P106" s="69">
        <f t="shared" si="8"/>
        <v>0</v>
      </c>
      <c r="Q106" s="265">
        <v>43566</v>
      </c>
      <c r="R106" s="111"/>
      <c r="S106" s="111"/>
      <c r="T106" s="240"/>
      <c r="U106" s="111"/>
      <c r="V106" s="111"/>
      <c r="W106" s="111"/>
      <c r="X106" s="29">
        <f t="shared" si="5"/>
        <v>0</v>
      </c>
      <c r="Y106" s="242">
        <f t="shared" si="9"/>
        <v>0</v>
      </c>
      <c r="Z106" s="315"/>
      <c r="AA106" s="16"/>
      <c r="AB106" s="16"/>
      <c r="AC106" s="16"/>
      <c r="AD106" s="16"/>
      <c r="AE106" s="16"/>
      <c r="AF106" s="16"/>
      <c r="AG106" s="316"/>
    </row>
    <row r="107" spans="1:33" x14ac:dyDescent="0.2">
      <c r="A107" s="252">
        <v>43567</v>
      </c>
      <c r="B107" s="3"/>
      <c r="C107" s="3"/>
      <c r="D107" s="248"/>
      <c r="E107" s="53">
        <f t="shared" si="6"/>
        <v>0</v>
      </c>
      <c r="F107" s="23">
        <f t="shared" si="7"/>
        <v>0</v>
      </c>
      <c r="G107" s="13">
        <v>0</v>
      </c>
      <c r="H107" s="92"/>
      <c r="I107" s="14"/>
      <c r="J107" s="6"/>
      <c r="K107" s="6"/>
      <c r="L107" s="7"/>
      <c r="M107" s="445"/>
      <c r="N107" s="6"/>
      <c r="O107" s="5"/>
      <c r="P107" s="69">
        <f t="shared" si="8"/>
        <v>0</v>
      </c>
      <c r="Q107" s="265">
        <v>43567</v>
      </c>
      <c r="R107" s="111"/>
      <c r="S107" s="111"/>
      <c r="T107" s="240"/>
      <c r="U107" s="111"/>
      <c r="V107" s="111"/>
      <c r="W107" s="111"/>
      <c r="X107" s="29">
        <f t="shared" si="5"/>
        <v>0</v>
      </c>
      <c r="Y107" s="242">
        <f t="shared" si="9"/>
        <v>0</v>
      </c>
      <c r="Z107" s="315"/>
      <c r="AA107" s="16"/>
      <c r="AB107" s="16"/>
      <c r="AC107" s="16"/>
      <c r="AD107" s="16"/>
      <c r="AE107" s="16"/>
      <c r="AF107" s="16"/>
      <c r="AG107" s="316"/>
    </row>
    <row r="108" spans="1:33" x14ac:dyDescent="0.2">
      <c r="A108" s="252">
        <v>43568</v>
      </c>
      <c r="B108" s="3"/>
      <c r="C108" s="3"/>
      <c r="D108" s="248"/>
      <c r="E108" s="53">
        <f t="shared" si="6"/>
        <v>0</v>
      </c>
      <c r="F108" s="23">
        <f t="shared" si="7"/>
        <v>0</v>
      </c>
      <c r="G108" s="13">
        <v>0</v>
      </c>
      <c r="H108" s="92"/>
      <c r="I108" s="14"/>
      <c r="J108" s="6"/>
      <c r="K108" s="6"/>
      <c r="L108" s="7"/>
      <c r="M108" s="445"/>
      <c r="N108" s="6"/>
      <c r="O108" s="5"/>
      <c r="P108" s="69">
        <f t="shared" si="8"/>
        <v>0</v>
      </c>
      <c r="Q108" s="265">
        <v>43568</v>
      </c>
      <c r="R108" s="111"/>
      <c r="S108" s="111"/>
      <c r="T108" s="240"/>
      <c r="U108" s="111"/>
      <c r="V108" s="111"/>
      <c r="W108" s="111"/>
      <c r="X108" s="29">
        <f t="shared" si="5"/>
        <v>0</v>
      </c>
      <c r="Y108" s="242">
        <f t="shared" si="9"/>
        <v>0</v>
      </c>
      <c r="Z108" s="315"/>
      <c r="AA108" s="16"/>
      <c r="AB108" s="16"/>
      <c r="AC108" s="16"/>
      <c r="AD108" s="16"/>
      <c r="AE108" s="16"/>
      <c r="AF108" s="16"/>
      <c r="AG108" s="316"/>
    </row>
    <row r="109" spans="1:33" x14ac:dyDescent="0.2">
      <c r="A109" s="252">
        <v>43569</v>
      </c>
      <c r="B109" s="3"/>
      <c r="C109" s="3"/>
      <c r="D109" s="248"/>
      <c r="E109" s="53">
        <f t="shared" si="6"/>
        <v>0</v>
      </c>
      <c r="F109" s="23">
        <f t="shared" si="7"/>
        <v>0</v>
      </c>
      <c r="G109" s="13">
        <v>0</v>
      </c>
      <c r="H109" s="92"/>
      <c r="I109" s="14"/>
      <c r="J109" s="6"/>
      <c r="K109" s="6"/>
      <c r="L109" s="7"/>
      <c r="M109" s="445"/>
      <c r="N109" s="6"/>
      <c r="O109" s="5"/>
      <c r="P109" s="69">
        <f t="shared" si="8"/>
        <v>0</v>
      </c>
      <c r="Q109" s="265">
        <v>43569</v>
      </c>
      <c r="R109" s="111"/>
      <c r="S109" s="111"/>
      <c r="T109" s="240"/>
      <c r="U109" s="111"/>
      <c r="V109" s="111"/>
      <c r="W109" s="111"/>
      <c r="X109" s="29">
        <f t="shared" si="5"/>
        <v>0</v>
      </c>
      <c r="Y109" s="242">
        <f t="shared" si="9"/>
        <v>0</v>
      </c>
      <c r="Z109" s="315"/>
      <c r="AA109" s="16"/>
      <c r="AB109" s="16"/>
      <c r="AC109" s="16"/>
      <c r="AD109" s="16"/>
      <c r="AE109" s="16"/>
      <c r="AF109" s="16"/>
      <c r="AG109" s="316"/>
    </row>
    <row r="110" spans="1:33" x14ac:dyDescent="0.2">
      <c r="A110" s="252">
        <v>43570</v>
      </c>
      <c r="B110" s="3"/>
      <c r="C110" s="3"/>
      <c r="D110" s="248"/>
      <c r="E110" s="53">
        <f t="shared" si="6"/>
        <v>0</v>
      </c>
      <c r="F110" s="23">
        <f t="shared" si="7"/>
        <v>0</v>
      </c>
      <c r="G110" s="13">
        <v>0</v>
      </c>
      <c r="H110" s="92"/>
      <c r="I110" s="14"/>
      <c r="J110" s="6"/>
      <c r="K110" s="6"/>
      <c r="L110" s="7"/>
      <c r="M110" s="445"/>
      <c r="N110" s="6"/>
      <c r="O110" s="5"/>
      <c r="P110" s="69">
        <f t="shared" si="8"/>
        <v>0</v>
      </c>
      <c r="Q110" s="265">
        <v>43570</v>
      </c>
      <c r="R110" s="111"/>
      <c r="S110" s="111"/>
      <c r="T110" s="240"/>
      <c r="U110" s="111"/>
      <c r="V110" s="111"/>
      <c r="W110" s="111"/>
      <c r="X110" s="29">
        <f t="shared" si="5"/>
        <v>0</v>
      </c>
      <c r="Y110" s="242">
        <f t="shared" si="9"/>
        <v>0</v>
      </c>
      <c r="Z110" s="315"/>
      <c r="AA110" s="16"/>
      <c r="AB110" s="16"/>
      <c r="AC110" s="16"/>
      <c r="AD110" s="16"/>
      <c r="AE110" s="16"/>
      <c r="AF110" s="16"/>
      <c r="AG110" s="316"/>
    </row>
    <row r="111" spans="1:33" x14ac:dyDescent="0.2">
      <c r="A111" s="252">
        <v>43571</v>
      </c>
      <c r="B111" s="3"/>
      <c r="C111" s="3"/>
      <c r="D111" s="248"/>
      <c r="E111" s="53">
        <f t="shared" si="6"/>
        <v>0</v>
      </c>
      <c r="F111" s="23">
        <f t="shared" si="7"/>
        <v>0</v>
      </c>
      <c r="G111" s="13">
        <v>0</v>
      </c>
      <c r="H111" s="92"/>
      <c r="I111" s="14"/>
      <c r="J111" s="6"/>
      <c r="K111" s="6"/>
      <c r="L111" s="7"/>
      <c r="M111" s="445"/>
      <c r="N111" s="6"/>
      <c r="O111" s="5"/>
      <c r="P111" s="69">
        <f t="shared" si="8"/>
        <v>0</v>
      </c>
      <c r="Q111" s="265">
        <v>43571</v>
      </c>
      <c r="R111" s="111"/>
      <c r="S111" s="111"/>
      <c r="T111" s="240"/>
      <c r="U111" s="111"/>
      <c r="V111" s="111"/>
      <c r="W111" s="111"/>
      <c r="X111" s="29">
        <f t="shared" si="5"/>
        <v>0</v>
      </c>
      <c r="Y111" s="242">
        <f t="shared" si="9"/>
        <v>0</v>
      </c>
      <c r="Z111" s="315"/>
      <c r="AA111" s="16"/>
      <c r="AB111" s="16"/>
      <c r="AC111" s="16"/>
      <c r="AD111" s="16"/>
      <c r="AE111" s="16"/>
      <c r="AF111" s="16"/>
      <c r="AG111" s="316"/>
    </row>
    <row r="112" spans="1:33" x14ac:dyDescent="0.2">
      <c r="A112" s="252">
        <v>43572</v>
      </c>
      <c r="B112" s="3"/>
      <c r="C112" s="3"/>
      <c r="D112" s="248"/>
      <c r="E112" s="53">
        <f t="shared" si="6"/>
        <v>0</v>
      </c>
      <c r="F112" s="23">
        <f t="shared" si="7"/>
        <v>0</v>
      </c>
      <c r="G112" s="13">
        <v>0</v>
      </c>
      <c r="H112" s="92"/>
      <c r="I112" s="14"/>
      <c r="J112" s="6"/>
      <c r="K112" s="6"/>
      <c r="L112" s="7"/>
      <c r="M112" s="445"/>
      <c r="N112" s="6"/>
      <c r="O112" s="5"/>
      <c r="P112" s="69">
        <f t="shared" si="8"/>
        <v>0</v>
      </c>
      <c r="Q112" s="265">
        <v>43572</v>
      </c>
      <c r="R112" s="111"/>
      <c r="S112" s="111"/>
      <c r="T112" s="240"/>
      <c r="U112" s="111"/>
      <c r="V112" s="111"/>
      <c r="W112" s="111"/>
      <c r="X112" s="29">
        <f t="shared" si="5"/>
        <v>0</v>
      </c>
      <c r="Y112" s="242">
        <f t="shared" si="9"/>
        <v>0</v>
      </c>
      <c r="Z112" s="315"/>
      <c r="AA112" s="16"/>
      <c r="AB112" s="16"/>
      <c r="AC112" s="16"/>
      <c r="AD112" s="16"/>
      <c r="AE112" s="16"/>
      <c r="AF112" s="16"/>
      <c r="AG112" s="316"/>
    </row>
    <row r="113" spans="1:33" x14ac:dyDescent="0.2">
      <c r="A113" s="252">
        <v>43573</v>
      </c>
      <c r="B113" s="3"/>
      <c r="C113" s="3"/>
      <c r="D113" s="248"/>
      <c r="E113" s="53">
        <f t="shared" si="6"/>
        <v>0</v>
      </c>
      <c r="F113" s="23">
        <f t="shared" si="7"/>
        <v>0</v>
      </c>
      <c r="G113" s="13">
        <v>0</v>
      </c>
      <c r="H113" s="92"/>
      <c r="I113" s="14"/>
      <c r="J113" s="6"/>
      <c r="K113" s="6"/>
      <c r="L113" s="7"/>
      <c r="M113" s="445"/>
      <c r="N113" s="6"/>
      <c r="O113" s="5"/>
      <c r="P113" s="69">
        <f t="shared" si="8"/>
        <v>0</v>
      </c>
      <c r="Q113" s="265">
        <v>43573</v>
      </c>
      <c r="R113" s="111"/>
      <c r="S113" s="111"/>
      <c r="T113" s="240"/>
      <c r="U113" s="111"/>
      <c r="V113" s="111"/>
      <c r="W113" s="111"/>
      <c r="X113" s="29">
        <f t="shared" si="5"/>
        <v>0</v>
      </c>
      <c r="Y113" s="242">
        <f t="shared" si="9"/>
        <v>0</v>
      </c>
      <c r="Z113" s="315"/>
      <c r="AA113" s="16"/>
      <c r="AB113" s="16"/>
      <c r="AC113" s="16"/>
      <c r="AD113" s="16"/>
      <c r="AE113" s="16"/>
      <c r="AF113" s="16"/>
      <c r="AG113" s="316"/>
    </row>
    <row r="114" spans="1:33" x14ac:dyDescent="0.2">
      <c r="A114" s="252">
        <v>43574</v>
      </c>
      <c r="B114" s="3"/>
      <c r="C114" s="3"/>
      <c r="D114" s="248"/>
      <c r="E114" s="53">
        <f t="shared" si="6"/>
        <v>0</v>
      </c>
      <c r="F114" s="23">
        <f t="shared" si="7"/>
        <v>0</v>
      </c>
      <c r="G114" s="13">
        <v>0</v>
      </c>
      <c r="H114" s="92"/>
      <c r="I114" s="14"/>
      <c r="J114" s="6"/>
      <c r="K114" s="6"/>
      <c r="L114" s="7"/>
      <c r="M114" s="445"/>
      <c r="N114" s="6"/>
      <c r="O114" s="5"/>
      <c r="P114" s="69">
        <f t="shared" si="8"/>
        <v>0</v>
      </c>
      <c r="Q114" s="265">
        <v>43574</v>
      </c>
      <c r="R114" s="111"/>
      <c r="S114" s="111"/>
      <c r="T114" s="240"/>
      <c r="U114" s="111"/>
      <c r="V114" s="111"/>
      <c r="W114" s="111"/>
      <c r="X114" s="29">
        <f t="shared" si="5"/>
        <v>0</v>
      </c>
      <c r="Y114" s="242">
        <f t="shared" si="9"/>
        <v>0</v>
      </c>
      <c r="Z114" s="315"/>
      <c r="AA114" s="16"/>
      <c r="AB114" s="16"/>
      <c r="AC114" s="16"/>
      <c r="AD114" s="16"/>
      <c r="AE114" s="16"/>
      <c r="AF114" s="16"/>
      <c r="AG114" s="316"/>
    </row>
    <row r="115" spans="1:33" x14ac:dyDescent="0.2">
      <c r="A115" s="252">
        <v>43575</v>
      </c>
      <c r="B115" s="3"/>
      <c r="C115" s="3"/>
      <c r="D115" s="248"/>
      <c r="E115" s="53">
        <f t="shared" si="6"/>
        <v>0</v>
      </c>
      <c r="F115" s="23">
        <f t="shared" si="7"/>
        <v>0</v>
      </c>
      <c r="G115" s="13">
        <v>0</v>
      </c>
      <c r="H115" s="92"/>
      <c r="I115" s="14"/>
      <c r="J115" s="6"/>
      <c r="K115" s="6"/>
      <c r="L115" s="7"/>
      <c r="M115" s="445"/>
      <c r="N115" s="6"/>
      <c r="O115" s="5"/>
      <c r="P115" s="69">
        <f t="shared" si="8"/>
        <v>0</v>
      </c>
      <c r="Q115" s="265">
        <v>43575</v>
      </c>
      <c r="R115" s="111"/>
      <c r="S115" s="111"/>
      <c r="T115" s="240"/>
      <c r="U115" s="111"/>
      <c r="V115" s="111"/>
      <c r="W115" s="111"/>
      <c r="X115" s="29">
        <f t="shared" si="5"/>
        <v>0</v>
      </c>
      <c r="Y115" s="242">
        <f t="shared" si="9"/>
        <v>0</v>
      </c>
      <c r="Z115" s="315"/>
      <c r="AA115" s="16"/>
      <c r="AB115" s="16"/>
      <c r="AC115" s="16"/>
      <c r="AD115" s="16"/>
      <c r="AE115" s="16"/>
      <c r="AF115" s="16"/>
      <c r="AG115" s="316"/>
    </row>
    <row r="116" spans="1:33" x14ac:dyDescent="0.2">
      <c r="A116" s="252">
        <v>43576</v>
      </c>
      <c r="B116" s="3"/>
      <c r="C116" s="3"/>
      <c r="D116" s="248"/>
      <c r="E116" s="53">
        <f t="shared" si="6"/>
        <v>0</v>
      </c>
      <c r="F116" s="23">
        <f t="shared" si="7"/>
        <v>0</v>
      </c>
      <c r="G116" s="13">
        <v>0</v>
      </c>
      <c r="H116" s="92"/>
      <c r="I116" s="14"/>
      <c r="J116" s="6"/>
      <c r="K116" s="6"/>
      <c r="L116" s="7"/>
      <c r="M116" s="445"/>
      <c r="N116" s="6"/>
      <c r="O116" s="5"/>
      <c r="P116" s="69">
        <f t="shared" si="8"/>
        <v>0</v>
      </c>
      <c r="Q116" s="265">
        <v>43576</v>
      </c>
      <c r="R116" s="111"/>
      <c r="S116" s="111"/>
      <c r="T116" s="240"/>
      <c r="U116" s="111"/>
      <c r="V116" s="111"/>
      <c r="W116" s="111"/>
      <c r="X116" s="29">
        <f t="shared" si="5"/>
        <v>0</v>
      </c>
      <c r="Y116" s="242">
        <f t="shared" si="9"/>
        <v>0</v>
      </c>
      <c r="Z116" s="315"/>
      <c r="AA116" s="16"/>
      <c r="AB116" s="16"/>
      <c r="AC116" s="16"/>
      <c r="AD116" s="16"/>
      <c r="AE116" s="16"/>
      <c r="AF116" s="16"/>
      <c r="AG116" s="316"/>
    </row>
    <row r="117" spans="1:33" x14ac:dyDescent="0.2">
      <c r="A117" s="252">
        <v>43577</v>
      </c>
      <c r="B117" s="3"/>
      <c r="C117" s="3"/>
      <c r="D117" s="248"/>
      <c r="E117" s="53">
        <f t="shared" si="6"/>
        <v>0</v>
      </c>
      <c r="F117" s="23">
        <f t="shared" si="7"/>
        <v>0</v>
      </c>
      <c r="G117" s="13">
        <v>0</v>
      </c>
      <c r="H117" s="92"/>
      <c r="I117" s="14"/>
      <c r="J117" s="6"/>
      <c r="K117" s="6"/>
      <c r="L117" s="7"/>
      <c r="M117" s="445"/>
      <c r="N117" s="6"/>
      <c r="O117" s="5"/>
      <c r="P117" s="69">
        <f t="shared" si="8"/>
        <v>0</v>
      </c>
      <c r="Q117" s="265">
        <v>43577</v>
      </c>
      <c r="R117" s="111"/>
      <c r="S117" s="111"/>
      <c r="T117" s="240"/>
      <c r="U117" s="111"/>
      <c r="V117" s="111"/>
      <c r="W117" s="111"/>
      <c r="X117" s="29">
        <f t="shared" si="5"/>
        <v>0</v>
      </c>
      <c r="Y117" s="242">
        <f t="shared" si="9"/>
        <v>0</v>
      </c>
      <c r="Z117" s="315"/>
      <c r="AA117" s="16"/>
      <c r="AB117" s="16"/>
      <c r="AC117" s="16"/>
      <c r="AD117" s="16"/>
      <c r="AE117" s="16"/>
      <c r="AF117" s="16"/>
      <c r="AG117" s="316"/>
    </row>
    <row r="118" spans="1:33" x14ac:dyDescent="0.2">
      <c r="A118" s="252">
        <v>43578</v>
      </c>
      <c r="B118" s="3"/>
      <c r="C118" s="3"/>
      <c r="D118" s="248"/>
      <c r="E118" s="53">
        <f t="shared" si="6"/>
        <v>0</v>
      </c>
      <c r="F118" s="23">
        <f t="shared" si="7"/>
        <v>0</v>
      </c>
      <c r="G118" s="13">
        <v>0</v>
      </c>
      <c r="H118" s="92"/>
      <c r="I118" s="14"/>
      <c r="J118" s="6"/>
      <c r="K118" s="6"/>
      <c r="L118" s="7"/>
      <c r="M118" s="445"/>
      <c r="N118" s="6"/>
      <c r="O118" s="5"/>
      <c r="P118" s="69">
        <f t="shared" si="8"/>
        <v>0</v>
      </c>
      <c r="Q118" s="265">
        <v>43578</v>
      </c>
      <c r="R118" s="111"/>
      <c r="S118" s="111"/>
      <c r="T118" s="240"/>
      <c r="U118" s="111"/>
      <c r="V118" s="111"/>
      <c r="W118" s="111"/>
      <c r="X118" s="29">
        <f t="shared" si="5"/>
        <v>0</v>
      </c>
      <c r="Y118" s="242">
        <f t="shared" si="9"/>
        <v>0</v>
      </c>
      <c r="Z118" s="315"/>
      <c r="AA118" s="16"/>
      <c r="AB118" s="16"/>
      <c r="AC118" s="16"/>
      <c r="AD118" s="16"/>
      <c r="AE118" s="16"/>
      <c r="AF118" s="16"/>
      <c r="AG118" s="316"/>
    </row>
    <row r="119" spans="1:33" x14ac:dyDescent="0.2">
      <c r="A119" s="252">
        <v>43579</v>
      </c>
      <c r="B119" s="3"/>
      <c r="C119" s="3"/>
      <c r="D119" s="248"/>
      <c r="E119" s="53">
        <f t="shared" si="6"/>
        <v>0</v>
      </c>
      <c r="F119" s="23">
        <f t="shared" si="7"/>
        <v>0</v>
      </c>
      <c r="G119" s="13">
        <v>0</v>
      </c>
      <c r="H119" s="92"/>
      <c r="I119" s="14"/>
      <c r="J119" s="6"/>
      <c r="K119" s="6"/>
      <c r="L119" s="7"/>
      <c r="M119" s="445"/>
      <c r="N119" s="6"/>
      <c r="O119" s="5"/>
      <c r="P119" s="69">
        <f t="shared" si="8"/>
        <v>0</v>
      </c>
      <c r="Q119" s="265">
        <v>43579</v>
      </c>
      <c r="R119" s="111"/>
      <c r="S119" s="111"/>
      <c r="T119" s="240"/>
      <c r="U119" s="111"/>
      <c r="V119" s="111"/>
      <c r="W119" s="111"/>
      <c r="X119" s="29">
        <f t="shared" si="5"/>
        <v>0</v>
      </c>
      <c r="Y119" s="242">
        <f t="shared" si="9"/>
        <v>0</v>
      </c>
      <c r="Z119" s="315"/>
      <c r="AA119" s="16"/>
      <c r="AB119" s="16"/>
      <c r="AC119" s="16"/>
      <c r="AD119" s="16"/>
      <c r="AE119" s="16"/>
      <c r="AF119" s="16"/>
      <c r="AG119" s="316"/>
    </row>
    <row r="120" spans="1:33" x14ac:dyDescent="0.2">
      <c r="A120" s="252">
        <v>43580</v>
      </c>
      <c r="B120" s="3"/>
      <c r="C120" s="3"/>
      <c r="D120" s="248"/>
      <c r="E120" s="53">
        <f t="shared" si="6"/>
        <v>0</v>
      </c>
      <c r="F120" s="23">
        <f t="shared" si="7"/>
        <v>0</v>
      </c>
      <c r="G120" s="13">
        <v>0</v>
      </c>
      <c r="H120" s="92"/>
      <c r="I120" s="14"/>
      <c r="J120" s="6"/>
      <c r="K120" s="6"/>
      <c r="L120" s="7"/>
      <c r="M120" s="445"/>
      <c r="N120" s="6"/>
      <c r="O120" s="5"/>
      <c r="P120" s="69">
        <f t="shared" si="8"/>
        <v>0</v>
      </c>
      <c r="Q120" s="265">
        <v>43580</v>
      </c>
      <c r="R120" s="111"/>
      <c r="S120" s="111"/>
      <c r="T120" s="240"/>
      <c r="U120" s="111"/>
      <c r="V120" s="111"/>
      <c r="W120" s="111"/>
      <c r="X120" s="29">
        <f t="shared" si="5"/>
        <v>0</v>
      </c>
      <c r="Y120" s="242">
        <f t="shared" si="9"/>
        <v>0</v>
      </c>
      <c r="Z120" s="315"/>
      <c r="AA120" s="16"/>
      <c r="AB120" s="16"/>
      <c r="AC120" s="16"/>
      <c r="AD120" s="16"/>
      <c r="AE120" s="16"/>
      <c r="AF120" s="16"/>
      <c r="AG120" s="316"/>
    </row>
    <row r="121" spans="1:33" x14ac:dyDescent="0.2">
      <c r="A121" s="252">
        <v>43581</v>
      </c>
      <c r="B121" s="3"/>
      <c r="C121" s="3"/>
      <c r="D121" s="248"/>
      <c r="E121" s="53">
        <f t="shared" si="6"/>
        <v>0</v>
      </c>
      <c r="F121" s="23">
        <f t="shared" si="7"/>
        <v>0</v>
      </c>
      <c r="G121" s="13">
        <v>0</v>
      </c>
      <c r="H121" s="92"/>
      <c r="I121" s="14"/>
      <c r="J121" s="6"/>
      <c r="K121" s="6"/>
      <c r="L121" s="7"/>
      <c r="M121" s="445"/>
      <c r="N121" s="6"/>
      <c r="O121" s="5"/>
      <c r="P121" s="69">
        <f t="shared" si="8"/>
        <v>0</v>
      </c>
      <c r="Q121" s="265">
        <v>43581</v>
      </c>
      <c r="R121" s="111"/>
      <c r="S121" s="111"/>
      <c r="T121" s="240"/>
      <c r="U121" s="111"/>
      <c r="V121" s="111"/>
      <c r="W121" s="111"/>
      <c r="X121" s="29">
        <f t="shared" si="5"/>
        <v>0</v>
      </c>
      <c r="Y121" s="242">
        <f t="shared" si="9"/>
        <v>0</v>
      </c>
      <c r="Z121" s="315"/>
      <c r="AA121" s="16"/>
      <c r="AB121" s="16"/>
      <c r="AC121" s="16"/>
      <c r="AD121" s="16"/>
      <c r="AE121" s="16"/>
      <c r="AF121" s="16"/>
      <c r="AG121" s="316"/>
    </row>
    <row r="122" spans="1:33" x14ac:dyDescent="0.2">
      <c r="A122" s="252">
        <v>43582</v>
      </c>
      <c r="B122" s="3"/>
      <c r="C122" s="3"/>
      <c r="D122" s="248"/>
      <c r="E122" s="53">
        <f t="shared" si="6"/>
        <v>0</v>
      </c>
      <c r="F122" s="23">
        <f t="shared" si="7"/>
        <v>0</v>
      </c>
      <c r="G122" s="13">
        <v>0</v>
      </c>
      <c r="H122" s="92"/>
      <c r="I122" s="14"/>
      <c r="J122" s="6"/>
      <c r="K122" s="6"/>
      <c r="L122" s="7"/>
      <c r="M122" s="445"/>
      <c r="N122" s="6"/>
      <c r="O122" s="5"/>
      <c r="P122" s="69">
        <f t="shared" si="8"/>
        <v>0</v>
      </c>
      <c r="Q122" s="265">
        <v>43582</v>
      </c>
      <c r="R122" s="111"/>
      <c r="S122" s="111"/>
      <c r="T122" s="240"/>
      <c r="U122" s="111"/>
      <c r="V122" s="111"/>
      <c r="W122" s="111"/>
      <c r="X122" s="29">
        <f t="shared" si="5"/>
        <v>0</v>
      </c>
      <c r="Y122" s="242">
        <f t="shared" si="9"/>
        <v>0</v>
      </c>
      <c r="Z122" s="315"/>
      <c r="AA122" s="16"/>
      <c r="AB122" s="16"/>
      <c r="AC122" s="16"/>
      <c r="AD122" s="16"/>
      <c r="AE122" s="16"/>
      <c r="AF122" s="16"/>
      <c r="AG122" s="316"/>
    </row>
    <row r="123" spans="1:33" x14ac:dyDescent="0.2">
      <c r="A123" s="252">
        <v>43583</v>
      </c>
      <c r="B123" s="3"/>
      <c r="C123" s="3"/>
      <c r="D123" s="248"/>
      <c r="E123" s="53">
        <f t="shared" si="6"/>
        <v>0</v>
      </c>
      <c r="F123" s="23">
        <f t="shared" si="7"/>
        <v>0</v>
      </c>
      <c r="G123" s="13">
        <v>0</v>
      </c>
      <c r="H123" s="92"/>
      <c r="I123" s="14"/>
      <c r="J123" s="6"/>
      <c r="K123" s="6"/>
      <c r="L123" s="7"/>
      <c r="M123" s="445"/>
      <c r="N123" s="6"/>
      <c r="O123" s="5"/>
      <c r="P123" s="69">
        <f t="shared" si="8"/>
        <v>0</v>
      </c>
      <c r="Q123" s="265">
        <v>43583</v>
      </c>
      <c r="R123" s="111"/>
      <c r="S123" s="111"/>
      <c r="T123" s="240"/>
      <c r="U123" s="111"/>
      <c r="V123" s="111"/>
      <c r="W123" s="111"/>
      <c r="X123" s="29">
        <f t="shared" si="5"/>
        <v>0</v>
      </c>
      <c r="Y123" s="242">
        <f t="shared" si="9"/>
        <v>0</v>
      </c>
      <c r="Z123" s="315"/>
      <c r="AA123" s="16"/>
      <c r="AB123" s="16"/>
      <c r="AC123" s="16"/>
      <c r="AD123" s="16"/>
      <c r="AE123" s="16"/>
      <c r="AF123" s="16"/>
      <c r="AG123" s="316"/>
    </row>
    <row r="124" spans="1:33" x14ac:dyDescent="0.2">
      <c r="A124" s="252">
        <v>43584</v>
      </c>
      <c r="B124" s="3"/>
      <c r="C124" s="3"/>
      <c r="D124" s="248"/>
      <c r="E124" s="53">
        <f t="shared" si="6"/>
        <v>0</v>
      </c>
      <c r="F124" s="23">
        <f t="shared" si="7"/>
        <v>0</v>
      </c>
      <c r="G124" s="13">
        <v>0</v>
      </c>
      <c r="H124" s="92"/>
      <c r="I124" s="14"/>
      <c r="J124" s="6"/>
      <c r="K124" s="6"/>
      <c r="L124" s="7"/>
      <c r="M124" s="445"/>
      <c r="N124" s="6"/>
      <c r="O124" s="5"/>
      <c r="P124" s="69">
        <f t="shared" si="8"/>
        <v>0</v>
      </c>
      <c r="Q124" s="265">
        <v>43584</v>
      </c>
      <c r="R124" s="111"/>
      <c r="S124" s="111"/>
      <c r="T124" s="240"/>
      <c r="U124" s="111"/>
      <c r="V124" s="111"/>
      <c r="W124" s="111"/>
      <c r="X124" s="29">
        <f t="shared" si="5"/>
        <v>0</v>
      </c>
      <c r="Y124" s="242">
        <f t="shared" si="9"/>
        <v>0</v>
      </c>
      <c r="Z124" s="315"/>
      <c r="AA124" s="16"/>
      <c r="AB124" s="16"/>
      <c r="AC124" s="16"/>
      <c r="AD124" s="16"/>
      <c r="AE124" s="16"/>
      <c r="AF124" s="16"/>
      <c r="AG124" s="316"/>
    </row>
    <row r="125" spans="1:33" ht="13.5" thickBot="1" x14ac:dyDescent="0.25">
      <c r="A125" s="252">
        <v>43585</v>
      </c>
      <c r="B125" s="3"/>
      <c r="C125" s="3"/>
      <c r="D125" s="248"/>
      <c r="E125" s="94">
        <f t="shared" si="6"/>
        <v>0</v>
      </c>
      <c r="F125" s="23">
        <f t="shared" si="7"/>
        <v>0</v>
      </c>
      <c r="G125" s="13">
        <v>0</v>
      </c>
      <c r="H125" s="92"/>
      <c r="I125" s="14"/>
      <c r="J125" s="6"/>
      <c r="K125" s="6"/>
      <c r="L125" s="7"/>
      <c r="M125" s="445"/>
      <c r="N125" s="6"/>
      <c r="O125" s="5"/>
      <c r="P125" s="69">
        <f t="shared" si="8"/>
        <v>0</v>
      </c>
      <c r="Q125" s="265">
        <v>43585</v>
      </c>
      <c r="R125" s="111"/>
      <c r="S125" s="111"/>
      <c r="T125" s="240"/>
      <c r="U125" s="111"/>
      <c r="V125" s="111"/>
      <c r="W125" s="111"/>
      <c r="X125" s="29">
        <f t="shared" si="5"/>
        <v>0</v>
      </c>
      <c r="Y125" s="242">
        <f t="shared" si="9"/>
        <v>0</v>
      </c>
      <c r="Z125" s="315"/>
      <c r="AA125" s="16"/>
      <c r="AB125" s="16"/>
      <c r="AC125" s="16"/>
      <c r="AD125" s="16"/>
      <c r="AE125" s="16"/>
      <c r="AF125" s="16"/>
      <c r="AG125" s="316"/>
    </row>
    <row r="126" spans="1:33" x14ac:dyDescent="0.2">
      <c r="A126" s="252">
        <v>43586</v>
      </c>
      <c r="B126" s="165"/>
      <c r="C126" s="165"/>
      <c r="D126" s="255"/>
      <c r="E126" s="168">
        <f t="shared" si="6"/>
        <v>0</v>
      </c>
      <c r="F126" s="337">
        <f t="shared" si="7"/>
        <v>0</v>
      </c>
      <c r="G126" s="106">
        <v>0</v>
      </c>
      <c r="H126" s="348"/>
      <c r="I126" s="25"/>
      <c r="J126" s="10"/>
      <c r="K126" s="10"/>
      <c r="L126" s="66"/>
      <c r="M126" s="11"/>
      <c r="N126" s="10"/>
      <c r="O126" s="67"/>
      <c r="P126" s="174">
        <f t="shared" si="8"/>
        <v>0</v>
      </c>
      <c r="Q126" s="265">
        <v>43586</v>
      </c>
      <c r="R126" s="170"/>
      <c r="S126" s="170"/>
      <c r="T126" s="330"/>
      <c r="U126" s="170"/>
      <c r="V126" s="170"/>
      <c r="W126" s="170"/>
      <c r="X126" s="250">
        <f t="shared" si="5"/>
        <v>0</v>
      </c>
      <c r="Y126" s="22">
        <f t="shared" si="9"/>
        <v>0</v>
      </c>
      <c r="Z126" s="317"/>
      <c r="AA126" s="216"/>
      <c r="AB126" s="216"/>
      <c r="AC126" s="216"/>
      <c r="AD126" s="216"/>
      <c r="AE126" s="216"/>
      <c r="AF126" s="216"/>
      <c r="AG126" s="318"/>
    </row>
    <row r="127" spans="1:33" x14ac:dyDescent="0.2">
      <c r="A127" s="252">
        <v>43587</v>
      </c>
      <c r="B127" s="162"/>
      <c r="C127" s="162"/>
      <c r="D127" s="256"/>
      <c r="E127" s="257">
        <f t="shared" si="6"/>
        <v>0</v>
      </c>
      <c r="F127" s="197">
        <f t="shared" si="7"/>
        <v>0</v>
      </c>
      <c r="G127" s="202">
        <v>0</v>
      </c>
      <c r="H127" s="350"/>
      <c r="I127" s="68"/>
      <c r="J127" s="261"/>
      <c r="K127" s="261"/>
      <c r="L127" s="262"/>
      <c r="M127" s="439"/>
      <c r="N127" s="261"/>
      <c r="O127" s="263"/>
      <c r="P127" s="75">
        <f t="shared" si="8"/>
        <v>0</v>
      </c>
      <c r="Q127" s="265">
        <v>43587</v>
      </c>
      <c r="R127" s="110"/>
      <c r="S127" s="110"/>
      <c r="T127" s="332"/>
      <c r="U127" s="110"/>
      <c r="V127" s="110"/>
      <c r="W127" s="110"/>
      <c r="X127" s="236">
        <f t="shared" si="5"/>
        <v>0</v>
      </c>
      <c r="Y127" s="250">
        <f t="shared" si="9"/>
        <v>0</v>
      </c>
      <c r="Z127" s="319"/>
      <c r="AA127" s="278"/>
      <c r="AB127" s="278"/>
      <c r="AC127" s="278"/>
      <c r="AD127" s="278"/>
      <c r="AE127" s="278"/>
      <c r="AF127" s="278"/>
      <c r="AG127" s="320"/>
    </row>
    <row r="128" spans="1:33" x14ac:dyDescent="0.2">
      <c r="A128" s="252">
        <v>43588</v>
      </c>
      <c r="B128" s="3"/>
      <c r="C128" s="3"/>
      <c r="D128" s="248"/>
      <c r="E128" s="53">
        <f t="shared" si="6"/>
        <v>0</v>
      </c>
      <c r="F128" s="23">
        <f t="shared" si="7"/>
        <v>0</v>
      </c>
      <c r="G128" s="24">
        <v>0</v>
      </c>
      <c r="H128" s="92"/>
      <c r="I128" s="14"/>
      <c r="J128" s="6"/>
      <c r="K128" s="6"/>
      <c r="L128" s="7"/>
      <c r="M128" s="445"/>
      <c r="N128" s="6"/>
      <c r="O128" s="5"/>
      <c r="P128" s="69">
        <f t="shared" si="8"/>
        <v>0</v>
      </c>
      <c r="Q128" s="265">
        <v>43588</v>
      </c>
      <c r="R128" s="111"/>
      <c r="S128" s="111"/>
      <c r="T128" s="349"/>
      <c r="U128" s="111"/>
      <c r="V128" s="111"/>
      <c r="W128" s="111"/>
      <c r="X128" s="29">
        <f t="shared" si="5"/>
        <v>0</v>
      </c>
      <c r="Y128" s="242">
        <f t="shared" si="9"/>
        <v>0</v>
      </c>
      <c r="Z128" s="315"/>
      <c r="AA128" s="16"/>
      <c r="AB128" s="16"/>
      <c r="AC128" s="16"/>
      <c r="AD128" s="16"/>
      <c r="AE128" s="16"/>
      <c r="AF128" s="16"/>
      <c r="AG128" s="316"/>
    </row>
    <row r="129" spans="1:33" x14ac:dyDescent="0.2">
      <c r="A129" s="252">
        <v>43589</v>
      </c>
      <c r="B129" s="3"/>
      <c r="C129" s="3"/>
      <c r="D129" s="248"/>
      <c r="E129" s="53">
        <f t="shared" si="6"/>
        <v>0</v>
      </c>
      <c r="F129" s="23">
        <f t="shared" si="7"/>
        <v>0</v>
      </c>
      <c r="G129" s="13">
        <v>0</v>
      </c>
      <c r="H129" s="92"/>
      <c r="I129" s="14"/>
      <c r="J129" s="6"/>
      <c r="K129" s="6"/>
      <c r="L129" s="7"/>
      <c r="M129" s="445"/>
      <c r="N129" s="6"/>
      <c r="O129" s="5"/>
      <c r="P129" s="69">
        <f t="shared" si="8"/>
        <v>0</v>
      </c>
      <c r="Q129" s="265">
        <v>43589</v>
      </c>
      <c r="R129" s="111"/>
      <c r="S129" s="111"/>
      <c r="T129" s="240"/>
      <c r="U129" s="111"/>
      <c r="V129" s="111"/>
      <c r="W129" s="111"/>
      <c r="X129" s="29">
        <f t="shared" si="5"/>
        <v>0</v>
      </c>
      <c r="Y129" s="242">
        <f t="shared" si="9"/>
        <v>0</v>
      </c>
      <c r="Z129" s="315"/>
      <c r="AA129" s="16"/>
      <c r="AB129" s="16"/>
      <c r="AC129" s="16"/>
      <c r="AD129" s="16"/>
      <c r="AE129" s="16"/>
      <c r="AF129" s="16"/>
      <c r="AG129" s="316"/>
    </row>
    <row r="130" spans="1:33" x14ac:dyDescent="0.2">
      <c r="A130" s="252">
        <v>43590</v>
      </c>
      <c r="B130" s="3"/>
      <c r="C130" s="3"/>
      <c r="D130" s="248"/>
      <c r="E130" s="53">
        <f t="shared" si="6"/>
        <v>0</v>
      </c>
      <c r="F130" s="23">
        <f t="shared" si="7"/>
        <v>0</v>
      </c>
      <c r="G130" s="24">
        <v>0</v>
      </c>
      <c r="H130" s="92"/>
      <c r="I130" s="14"/>
      <c r="J130" s="6"/>
      <c r="K130" s="6"/>
      <c r="L130" s="7"/>
      <c r="M130" s="445"/>
      <c r="N130" s="6"/>
      <c r="O130" s="5"/>
      <c r="P130" s="69">
        <f t="shared" si="8"/>
        <v>0</v>
      </c>
      <c r="Q130" s="265">
        <v>43590</v>
      </c>
      <c r="R130" s="111"/>
      <c r="S130" s="111"/>
      <c r="T130" s="349"/>
      <c r="U130" s="111"/>
      <c r="V130" s="111"/>
      <c r="W130" s="111"/>
      <c r="X130" s="29">
        <f t="shared" si="5"/>
        <v>0</v>
      </c>
      <c r="Y130" s="242">
        <f t="shared" si="9"/>
        <v>0</v>
      </c>
      <c r="Z130" s="315"/>
      <c r="AA130" s="16"/>
      <c r="AB130" s="16"/>
      <c r="AC130" s="16"/>
      <c r="AD130" s="16"/>
      <c r="AE130" s="16"/>
      <c r="AF130" s="16"/>
      <c r="AG130" s="316"/>
    </row>
    <row r="131" spans="1:33" x14ac:dyDescent="0.2">
      <c r="A131" s="252">
        <v>43591</v>
      </c>
      <c r="B131" s="3"/>
      <c r="C131" s="3"/>
      <c r="D131" s="248"/>
      <c r="E131" s="53">
        <f t="shared" si="6"/>
        <v>0</v>
      </c>
      <c r="F131" s="23">
        <f t="shared" si="7"/>
        <v>0</v>
      </c>
      <c r="G131" s="13">
        <v>0</v>
      </c>
      <c r="H131" s="92"/>
      <c r="I131" s="14"/>
      <c r="J131" s="6"/>
      <c r="K131" s="6"/>
      <c r="L131" s="7"/>
      <c r="M131" s="445"/>
      <c r="N131" s="6"/>
      <c r="O131" s="5"/>
      <c r="P131" s="69">
        <f t="shared" si="8"/>
        <v>0</v>
      </c>
      <c r="Q131" s="265">
        <v>43591</v>
      </c>
      <c r="R131" s="111"/>
      <c r="S131" s="111"/>
      <c r="T131" s="240"/>
      <c r="U131" s="111"/>
      <c r="V131" s="111"/>
      <c r="W131" s="111"/>
      <c r="X131" s="29">
        <f t="shared" si="5"/>
        <v>0</v>
      </c>
      <c r="Y131" s="242">
        <f t="shared" si="9"/>
        <v>0</v>
      </c>
      <c r="Z131" s="315"/>
      <c r="AA131" s="16"/>
      <c r="AB131" s="16"/>
      <c r="AC131" s="16"/>
      <c r="AD131" s="16"/>
      <c r="AE131" s="16"/>
      <c r="AF131" s="16"/>
      <c r="AG131" s="316"/>
    </row>
    <row r="132" spans="1:33" x14ac:dyDescent="0.2">
      <c r="A132" s="252">
        <v>43592</v>
      </c>
      <c r="B132" s="3"/>
      <c r="C132" s="3"/>
      <c r="D132" s="248"/>
      <c r="E132" s="53">
        <f t="shared" si="6"/>
        <v>0</v>
      </c>
      <c r="F132" s="23">
        <f t="shared" si="7"/>
        <v>0</v>
      </c>
      <c r="G132" s="24">
        <v>0</v>
      </c>
      <c r="H132" s="92"/>
      <c r="I132" s="14"/>
      <c r="J132" s="6"/>
      <c r="K132" s="6"/>
      <c r="L132" s="7"/>
      <c r="M132" s="445"/>
      <c r="N132" s="6"/>
      <c r="O132" s="5"/>
      <c r="P132" s="69">
        <f t="shared" si="8"/>
        <v>0</v>
      </c>
      <c r="Q132" s="265">
        <v>43592</v>
      </c>
      <c r="R132" s="111"/>
      <c r="S132" s="111"/>
      <c r="T132" s="349"/>
      <c r="U132" s="111"/>
      <c r="V132" s="111"/>
      <c r="W132" s="111"/>
      <c r="X132" s="29">
        <f t="shared" si="5"/>
        <v>0</v>
      </c>
      <c r="Y132" s="242">
        <f t="shared" si="9"/>
        <v>0</v>
      </c>
      <c r="Z132" s="315"/>
      <c r="AA132" s="16"/>
      <c r="AB132" s="16"/>
      <c r="AC132" s="16"/>
      <c r="AD132" s="16"/>
      <c r="AE132" s="16"/>
      <c r="AF132" s="16"/>
      <c r="AG132" s="316"/>
    </row>
    <row r="133" spans="1:33" x14ac:dyDescent="0.2">
      <c r="A133" s="252">
        <v>43593</v>
      </c>
      <c r="B133" s="3"/>
      <c r="C133" s="3"/>
      <c r="D133" s="248"/>
      <c r="E133" s="53">
        <f t="shared" si="6"/>
        <v>0</v>
      </c>
      <c r="F133" s="23">
        <f t="shared" si="7"/>
        <v>0</v>
      </c>
      <c r="G133" s="13">
        <v>0</v>
      </c>
      <c r="H133" s="92"/>
      <c r="I133" s="14"/>
      <c r="J133" s="6"/>
      <c r="K133" s="6"/>
      <c r="L133" s="7"/>
      <c r="M133" s="445"/>
      <c r="N133" s="6"/>
      <c r="O133" s="5"/>
      <c r="P133" s="69">
        <f t="shared" si="8"/>
        <v>0</v>
      </c>
      <c r="Q133" s="265">
        <v>43593</v>
      </c>
      <c r="R133" s="111"/>
      <c r="S133" s="111"/>
      <c r="T133" s="240"/>
      <c r="U133" s="111"/>
      <c r="V133" s="111"/>
      <c r="W133" s="111"/>
      <c r="X133" s="29">
        <f t="shared" si="5"/>
        <v>0</v>
      </c>
      <c r="Y133" s="242">
        <f t="shared" si="9"/>
        <v>0</v>
      </c>
      <c r="Z133" s="315"/>
      <c r="AA133" s="16"/>
      <c r="AB133" s="16"/>
      <c r="AC133" s="16"/>
      <c r="AD133" s="16"/>
      <c r="AE133" s="16"/>
      <c r="AF133" s="16"/>
      <c r="AG133" s="316"/>
    </row>
    <row r="134" spans="1:33" x14ac:dyDescent="0.2">
      <c r="A134" s="252">
        <v>43594</v>
      </c>
      <c r="B134" s="3"/>
      <c r="C134" s="3"/>
      <c r="D134" s="248"/>
      <c r="E134" s="53">
        <f t="shared" si="6"/>
        <v>0</v>
      </c>
      <c r="F134" s="23">
        <f t="shared" si="7"/>
        <v>0</v>
      </c>
      <c r="G134" s="24">
        <v>0</v>
      </c>
      <c r="H134" s="92"/>
      <c r="I134" s="14"/>
      <c r="J134" s="6"/>
      <c r="K134" s="6"/>
      <c r="L134" s="7"/>
      <c r="M134" s="445"/>
      <c r="N134" s="6"/>
      <c r="O134" s="5"/>
      <c r="P134" s="69">
        <f t="shared" si="8"/>
        <v>0</v>
      </c>
      <c r="Q134" s="265">
        <v>43594</v>
      </c>
      <c r="R134" s="111"/>
      <c r="S134" s="111"/>
      <c r="T134" s="349"/>
      <c r="U134" s="111"/>
      <c r="V134" s="111"/>
      <c r="W134" s="111"/>
      <c r="X134" s="29">
        <f t="shared" si="5"/>
        <v>0</v>
      </c>
      <c r="Y134" s="242">
        <f t="shared" si="9"/>
        <v>0</v>
      </c>
      <c r="Z134" s="315"/>
      <c r="AA134" s="16"/>
      <c r="AB134" s="16"/>
      <c r="AC134" s="16"/>
      <c r="AD134" s="16"/>
      <c r="AE134" s="16"/>
      <c r="AF134" s="16"/>
      <c r="AG134" s="316"/>
    </row>
    <row r="135" spans="1:33" x14ac:dyDescent="0.2">
      <c r="A135" s="252">
        <v>43595</v>
      </c>
      <c r="B135" s="3"/>
      <c r="C135" s="3"/>
      <c r="D135" s="248"/>
      <c r="E135" s="53">
        <f t="shared" si="6"/>
        <v>0</v>
      </c>
      <c r="F135" s="23">
        <f t="shared" si="7"/>
        <v>0</v>
      </c>
      <c r="G135" s="13">
        <v>0</v>
      </c>
      <c r="H135" s="92"/>
      <c r="I135" s="14"/>
      <c r="J135" s="6"/>
      <c r="K135" s="6"/>
      <c r="L135" s="7"/>
      <c r="M135" s="445"/>
      <c r="N135" s="6"/>
      <c r="O135" s="5"/>
      <c r="P135" s="69">
        <f t="shared" si="8"/>
        <v>0</v>
      </c>
      <c r="Q135" s="265">
        <v>43595</v>
      </c>
      <c r="R135" s="111"/>
      <c r="S135" s="111"/>
      <c r="T135" s="240"/>
      <c r="U135" s="111"/>
      <c r="V135" s="111"/>
      <c r="W135" s="111"/>
      <c r="X135" s="29">
        <f t="shared" si="5"/>
        <v>0</v>
      </c>
      <c r="Y135" s="242">
        <f t="shared" si="9"/>
        <v>0</v>
      </c>
      <c r="Z135" s="315"/>
      <c r="AA135" s="16"/>
      <c r="AB135" s="16"/>
      <c r="AC135" s="16"/>
      <c r="AD135" s="16"/>
      <c r="AE135" s="16"/>
      <c r="AF135" s="16"/>
      <c r="AG135" s="316"/>
    </row>
    <row r="136" spans="1:33" x14ac:dyDescent="0.2">
      <c r="A136" s="252">
        <v>43596</v>
      </c>
      <c r="B136" s="3"/>
      <c r="C136" s="3"/>
      <c r="D136" s="248"/>
      <c r="E136" s="53">
        <f t="shared" si="6"/>
        <v>0</v>
      </c>
      <c r="F136" s="23">
        <f t="shared" si="7"/>
        <v>0</v>
      </c>
      <c r="G136" s="24">
        <v>0</v>
      </c>
      <c r="H136" s="92"/>
      <c r="I136" s="14"/>
      <c r="J136" s="6"/>
      <c r="K136" s="6"/>
      <c r="L136" s="7"/>
      <c r="M136" s="445"/>
      <c r="N136" s="6"/>
      <c r="O136" s="5"/>
      <c r="P136" s="69">
        <f t="shared" si="8"/>
        <v>0</v>
      </c>
      <c r="Q136" s="265">
        <v>43596</v>
      </c>
      <c r="R136" s="111"/>
      <c r="S136" s="111"/>
      <c r="T136" s="349"/>
      <c r="U136" s="111"/>
      <c r="V136" s="111"/>
      <c r="W136" s="111"/>
      <c r="X136" s="29">
        <f t="shared" ref="X136:X199" si="10">SQRT(U136*V136)*0.884/24*W136</f>
        <v>0</v>
      </c>
      <c r="Y136" s="242">
        <f t="shared" si="9"/>
        <v>0</v>
      </c>
      <c r="Z136" s="315"/>
      <c r="AA136" s="16"/>
      <c r="AB136" s="16"/>
      <c r="AC136" s="16"/>
      <c r="AD136" s="16"/>
      <c r="AE136" s="16"/>
      <c r="AF136" s="16"/>
      <c r="AG136" s="316"/>
    </row>
    <row r="137" spans="1:33" x14ac:dyDescent="0.2">
      <c r="A137" s="252">
        <v>43597</v>
      </c>
      <c r="B137" s="3"/>
      <c r="C137" s="3"/>
      <c r="D137" s="248"/>
      <c r="E137" s="53">
        <f t="shared" si="6"/>
        <v>0</v>
      </c>
      <c r="F137" s="23">
        <f t="shared" si="7"/>
        <v>0</v>
      </c>
      <c r="G137" s="13">
        <v>0</v>
      </c>
      <c r="H137" s="92"/>
      <c r="I137" s="14"/>
      <c r="J137" s="6"/>
      <c r="K137" s="6"/>
      <c r="L137" s="7"/>
      <c r="M137" s="445"/>
      <c r="N137" s="6"/>
      <c r="O137" s="5"/>
      <c r="P137" s="69">
        <f t="shared" si="8"/>
        <v>0</v>
      </c>
      <c r="Q137" s="265">
        <v>43597</v>
      </c>
      <c r="R137" s="111"/>
      <c r="S137" s="111"/>
      <c r="T137" s="240"/>
      <c r="U137" s="111"/>
      <c r="V137" s="111"/>
      <c r="W137" s="111"/>
      <c r="X137" s="29">
        <f t="shared" si="10"/>
        <v>0</v>
      </c>
      <c r="Y137" s="242">
        <f t="shared" si="9"/>
        <v>0</v>
      </c>
      <c r="Z137" s="315"/>
      <c r="AA137" s="16"/>
      <c r="AB137" s="16"/>
      <c r="AC137" s="16"/>
      <c r="AD137" s="16"/>
      <c r="AE137" s="16"/>
      <c r="AF137" s="16"/>
      <c r="AG137" s="316"/>
    </row>
    <row r="138" spans="1:33" x14ac:dyDescent="0.2">
      <c r="A138" s="252">
        <v>43598</v>
      </c>
      <c r="B138" s="3"/>
      <c r="C138" s="3"/>
      <c r="D138" s="248"/>
      <c r="E138" s="53">
        <f t="shared" ref="E138:E201" si="11">((B138*12)+C138+D138)*1.16</f>
        <v>0</v>
      </c>
      <c r="F138" s="23">
        <f t="shared" ref="F138:F201" si="12">E138-E137+P138</f>
        <v>0</v>
      </c>
      <c r="G138" s="24">
        <v>0</v>
      </c>
      <c r="H138" s="92"/>
      <c r="I138" s="14"/>
      <c r="J138" s="6"/>
      <c r="K138" s="6"/>
      <c r="L138" s="7"/>
      <c r="M138" s="445"/>
      <c r="N138" s="6"/>
      <c r="O138" s="5"/>
      <c r="P138" s="69">
        <f t="shared" ref="P138:P201" si="13">(((J138*12)+K138+L138)-((M138*12)+N138+O138))*1.16</f>
        <v>0</v>
      </c>
      <c r="Q138" s="265">
        <v>43598</v>
      </c>
      <c r="R138" s="111"/>
      <c r="S138" s="111"/>
      <c r="T138" s="349"/>
      <c r="U138" s="111"/>
      <c r="V138" s="111"/>
      <c r="W138" s="111"/>
      <c r="X138" s="29">
        <f t="shared" si="10"/>
        <v>0</v>
      </c>
      <c r="Y138" s="242">
        <f t="shared" ref="Y138:Y201" si="14">Y137+X138</f>
        <v>0</v>
      </c>
      <c r="Z138" s="315"/>
      <c r="AA138" s="16"/>
      <c r="AB138" s="16"/>
      <c r="AC138" s="16"/>
      <c r="AD138" s="16"/>
      <c r="AE138" s="16"/>
      <c r="AF138" s="16"/>
      <c r="AG138" s="316"/>
    </row>
    <row r="139" spans="1:33" x14ac:dyDescent="0.2">
      <c r="A139" s="252">
        <v>43599</v>
      </c>
      <c r="B139" s="3"/>
      <c r="C139" s="3"/>
      <c r="D139" s="248"/>
      <c r="E139" s="53">
        <f t="shared" si="11"/>
        <v>0</v>
      </c>
      <c r="F139" s="23">
        <f t="shared" si="12"/>
        <v>0</v>
      </c>
      <c r="G139" s="13">
        <v>0</v>
      </c>
      <c r="H139" s="92"/>
      <c r="I139" s="14"/>
      <c r="J139" s="6"/>
      <c r="K139" s="6"/>
      <c r="L139" s="7"/>
      <c r="M139" s="445"/>
      <c r="N139" s="6"/>
      <c r="O139" s="5"/>
      <c r="P139" s="69">
        <f t="shared" si="13"/>
        <v>0</v>
      </c>
      <c r="Q139" s="265">
        <v>43599</v>
      </c>
      <c r="R139" s="111"/>
      <c r="S139" s="111"/>
      <c r="T139" s="240"/>
      <c r="U139" s="111"/>
      <c r="V139" s="111"/>
      <c r="W139" s="111"/>
      <c r="X139" s="29">
        <f t="shared" si="10"/>
        <v>0</v>
      </c>
      <c r="Y139" s="242">
        <f t="shared" si="14"/>
        <v>0</v>
      </c>
      <c r="Z139" s="315"/>
      <c r="AA139" s="16"/>
      <c r="AB139" s="16"/>
      <c r="AC139" s="16"/>
      <c r="AD139" s="16"/>
      <c r="AE139" s="16"/>
      <c r="AF139" s="16"/>
      <c r="AG139" s="316"/>
    </row>
    <row r="140" spans="1:33" x14ac:dyDescent="0.2">
      <c r="A140" s="252">
        <v>43600</v>
      </c>
      <c r="B140" s="3"/>
      <c r="C140" s="3"/>
      <c r="D140" s="248"/>
      <c r="E140" s="53">
        <f t="shared" si="11"/>
        <v>0</v>
      </c>
      <c r="F140" s="23">
        <f t="shared" si="12"/>
        <v>0</v>
      </c>
      <c r="G140" s="24">
        <v>0</v>
      </c>
      <c r="H140" s="92"/>
      <c r="I140" s="14"/>
      <c r="J140" s="6"/>
      <c r="K140" s="6"/>
      <c r="L140" s="7"/>
      <c r="M140" s="445"/>
      <c r="N140" s="6"/>
      <c r="O140" s="5"/>
      <c r="P140" s="69">
        <f t="shared" si="13"/>
        <v>0</v>
      </c>
      <c r="Q140" s="265">
        <v>43600</v>
      </c>
      <c r="R140" s="111"/>
      <c r="S140" s="111"/>
      <c r="T140" s="349"/>
      <c r="U140" s="111"/>
      <c r="V140" s="111"/>
      <c r="W140" s="111"/>
      <c r="X140" s="29">
        <f t="shared" si="10"/>
        <v>0</v>
      </c>
      <c r="Y140" s="242">
        <f t="shared" si="14"/>
        <v>0</v>
      </c>
      <c r="Z140" s="315"/>
      <c r="AA140" s="16"/>
      <c r="AB140" s="16"/>
      <c r="AC140" s="16"/>
      <c r="AD140" s="16"/>
      <c r="AE140" s="16"/>
      <c r="AF140" s="16"/>
      <c r="AG140" s="316"/>
    </row>
    <row r="141" spans="1:33" x14ac:dyDescent="0.2">
      <c r="A141" s="252">
        <v>43601</v>
      </c>
      <c r="B141" s="3"/>
      <c r="C141" s="3"/>
      <c r="D141" s="248"/>
      <c r="E141" s="53">
        <f t="shared" si="11"/>
        <v>0</v>
      </c>
      <c r="F141" s="23">
        <f t="shared" si="12"/>
        <v>0</v>
      </c>
      <c r="G141" s="13">
        <v>0</v>
      </c>
      <c r="H141" s="92"/>
      <c r="I141" s="14"/>
      <c r="J141" s="6"/>
      <c r="K141" s="6"/>
      <c r="L141" s="7"/>
      <c r="M141" s="445"/>
      <c r="N141" s="6"/>
      <c r="O141" s="5"/>
      <c r="P141" s="69">
        <f t="shared" si="13"/>
        <v>0</v>
      </c>
      <c r="Q141" s="265">
        <v>43601</v>
      </c>
      <c r="R141" s="111"/>
      <c r="S141" s="111"/>
      <c r="T141" s="240"/>
      <c r="U141" s="111"/>
      <c r="V141" s="111"/>
      <c r="W141" s="111"/>
      <c r="X141" s="29">
        <f t="shared" si="10"/>
        <v>0</v>
      </c>
      <c r="Y141" s="242">
        <f t="shared" si="14"/>
        <v>0</v>
      </c>
      <c r="Z141" s="315"/>
      <c r="AA141" s="16"/>
      <c r="AB141" s="16"/>
      <c r="AC141" s="16"/>
      <c r="AD141" s="16"/>
      <c r="AE141" s="16"/>
      <c r="AF141" s="16"/>
      <c r="AG141" s="316"/>
    </row>
    <row r="142" spans="1:33" x14ac:dyDescent="0.2">
      <c r="A142" s="252">
        <v>43602</v>
      </c>
      <c r="B142" s="3"/>
      <c r="C142" s="3"/>
      <c r="D142" s="248"/>
      <c r="E142" s="53">
        <f t="shared" si="11"/>
        <v>0</v>
      </c>
      <c r="F142" s="23">
        <f t="shared" si="12"/>
        <v>0</v>
      </c>
      <c r="G142" s="358">
        <v>0</v>
      </c>
      <c r="H142" s="92"/>
      <c r="I142" s="14"/>
      <c r="J142" s="6"/>
      <c r="K142" s="6"/>
      <c r="L142" s="7"/>
      <c r="M142" s="445"/>
      <c r="N142" s="6"/>
      <c r="O142" s="5"/>
      <c r="P142" s="69">
        <f t="shared" si="13"/>
        <v>0</v>
      </c>
      <c r="Q142" s="265">
        <v>43602</v>
      </c>
      <c r="R142" s="111"/>
      <c r="S142" s="111"/>
      <c r="T142" s="349"/>
      <c r="U142" s="111"/>
      <c r="V142" s="111"/>
      <c r="W142" s="111"/>
      <c r="X142" s="29">
        <f t="shared" si="10"/>
        <v>0</v>
      </c>
      <c r="Y142" s="242">
        <f t="shared" si="14"/>
        <v>0</v>
      </c>
      <c r="Z142" s="315"/>
      <c r="AA142" s="16"/>
      <c r="AB142" s="16"/>
      <c r="AC142" s="16"/>
      <c r="AD142" s="16"/>
      <c r="AE142" s="16"/>
      <c r="AF142" s="16"/>
      <c r="AG142" s="316"/>
    </row>
    <row r="143" spans="1:33" x14ac:dyDescent="0.2">
      <c r="A143" s="252">
        <v>43603</v>
      </c>
      <c r="B143" s="3"/>
      <c r="C143" s="3"/>
      <c r="D143" s="248"/>
      <c r="E143" s="53">
        <f t="shared" si="11"/>
        <v>0</v>
      </c>
      <c r="F143" s="23">
        <f t="shared" si="12"/>
        <v>0</v>
      </c>
      <c r="G143" s="105">
        <v>0</v>
      </c>
      <c r="H143" s="92"/>
      <c r="I143" s="14"/>
      <c r="J143" s="6"/>
      <c r="K143" s="6"/>
      <c r="L143" s="7"/>
      <c r="M143" s="445"/>
      <c r="N143" s="6"/>
      <c r="O143" s="5"/>
      <c r="P143" s="69">
        <f t="shared" si="13"/>
        <v>0</v>
      </c>
      <c r="Q143" s="265">
        <v>43603</v>
      </c>
      <c r="R143" s="111"/>
      <c r="S143" s="111"/>
      <c r="T143" s="240"/>
      <c r="U143" s="111"/>
      <c r="V143" s="111"/>
      <c r="W143" s="111"/>
      <c r="X143" s="29">
        <f t="shared" si="10"/>
        <v>0</v>
      </c>
      <c r="Y143" s="242">
        <f t="shared" si="14"/>
        <v>0</v>
      </c>
      <c r="Z143" s="315"/>
      <c r="AA143" s="16"/>
      <c r="AB143" s="16"/>
      <c r="AC143" s="16"/>
      <c r="AD143" s="16"/>
      <c r="AE143" s="16"/>
      <c r="AF143" s="16"/>
      <c r="AG143" s="316"/>
    </row>
    <row r="144" spans="1:33" x14ac:dyDescent="0.2">
      <c r="A144" s="252">
        <v>43604</v>
      </c>
      <c r="B144" s="3"/>
      <c r="C144" s="3"/>
      <c r="D144" s="248"/>
      <c r="E144" s="53">
        <f t="shared" si="11"/>
        <v>0</v>
      </c>
      <c r="F144" s="23">
        <f t="shared" si="12"/>
        <v>0</v>
      </c>
      <c r="G144" s="358">
        <v>0</v>
      </c>
      <c r="H144" s="92"/>
      <c r="I144" s="14"/>
      <c r="J144" s="6"/>
      <c r="K144" s="6"/>
      <c r="L144" s="7"/>
      <c r="M144" s="445"/>
      <c r="N144" s="6"/>
      <c r="O144" s="5"/>
      <c r="P144" s="69">
        <f t="shared" si="13"/>
        <v>0</v>
      </c>
      <c r="Q144" s="265">
        <v>43604</v>
      </c>
      <c r="R144" s="111"/>
      <c r="S144" s="111"/>
      <c r="T144" s="349"/>
      <c r="U144" s="111"/>
      <c r="V144" s="111"/>
      <c r="W144" s="111"/>
      <c r="X144" s="29">
        <f t="shared" si="10"/>
        <v>0</v>
      </c>
      <c r="Y144" s="242">
        <f t="shared" si="14"/>
        <v>0</v>
      </c>
      <c r="Z144" s="315"/>
      <c r="AA144" s="16"/>
      <c r="AB144" s="16"/>
      <c r="AC144" s="16"/>
      <c r="AD144" s="16"/>
      <c r="AE144" s="16"/>
      <c r="AF144" s="16"/>
      <c r="AG144" s="316"/>
    </row>
    <row r="145" spans="1:33" x14ac:dyDescent="0.2">
      <c r="A145" s="252">
        <v>43605</v>
      </c>
      <c r="B145" s="3"/>
      <c r="C145" s="3"/>
      <c r="D145" s="248"/>
      <c r="E145" s="53">
        <f t="shared" si="11"/>
        <v>0</v>
      </c>
      <c r="F145" s="23">
        <f t="shared" si="12"/>
        <v>0</v>
      </c>
      <c r="G145" s="105">
        <v>0</v>
      </c>
      <c r="H145" s="92"/>
      <c r="I145" s="14"/>
      <c r="J145" s="6"/>
      <c r="K145" s="6"/>
      <c r="L145" s="7"/>
      <c r="M145" s="445"/>
      <c r="N145" s="6"/>
      <c r="O145" s="5"/>
      <c r="P145" s="69">
        <f t="shared" si="13"/>
        <v>0</v>
      </c>
      <c r="Q145" s="265">
        <v>43605</v>
      </c>
      <c r="R145" s="111"/>
      <c r="S145" s="111"/>
      <c r="T145" s="240"/>
      <c r="U145" s="111"/>
      <c r="V145" s="111"/>
      <c r="W145" s="111"/>
      <c r="X145" s="29">
        <f t="shared" si="10"/>
        <v>0</v>
      </c>
      <c r="Y145" s="242">
        <f t="shared" si="14"/>
        <v>0</v>
      </c>
      <c r="Z145" s="315"/>
      <c r="AA145" s="16"/>
      <c r="AB145" s="16"/>
      <c r="AC145" s="16"/>
      <c r="AD145" s="16"/>
      <c r="AE145" s="16"/>
      <c r="AF145" s="16"/>
      <c r="AG145" s="316"/>
    </row>
    <row r="146" spans="1:33" x14ac:dyDescent="0.2">
      <c r="A146" s="252">
        <v>43606</v>
      </c>
      <c r="B146" s="3"/>
      <c r="C146" s="3"/>
      <c r="D146" s="248"/>
      <c r="E146" s="53">
        <f t="shared" si="11"/>
        <v>0</v>
      </c>
      <c r="F146" s="23">
        <f t="shared" si="12"/>
        <v>0</v>
      </c>
      <c r="G146" s="358">
        <v>0</v>
      </c>
      <c r="H146" s="92"/>
      <c r="I146" s="14"/>
      <c r="J146" s="6"/>
      <c r="K146" s="6"/>
      <c r="L146" s="7"/>
      <c r="M146" s="445"/>
      <c r="N146" s="6"/>
      <c r="O146" s="5"/>
      <c r="P146" s="69">
        <f t="shared" si="13"/>
        <v>0</v>
      </c>
      <c r="Q146" s="265">
        <v>43606</v>
      </c>
      <c r="R146" s="111"/>
      <c r="S146" s="111"/>
      <c r="T146" s="349"/>
      <c r="U146" s="111"/>
      <c r="V146" s="111"/>
      <c r="W146" s="111"/>
      <c r="X146" s="29">
        <f t="shared" si="10"/>
        <v>0</v>
      </c>
      <c r="Y146" s="242">
        <f t="shared" si="14"/>
        <v>0</v>
      </c>
      <c r="Z146" s="315"/>
      <c r="AA146" s="16"/>
      <c r="AB146" s="16"/>
      <c r="AC146" s="16"/>
      <c r="AD146" s="16"/>
      <c r="AE146" s="16"/>
      <c r="AF146" s="16"/>
      <c r="AG146" s="316"/>
    </row>
    <row r="147" spans="1:33" x14ac:dyDescent="0.2">
      <c r="A147" s="252">
        <v>43607</v>
      </c>
      <c r="B147" s="3"/>
      <c r="C147" s="3"/>
      <c r="D147" s="248"/>
      <c r="E147" s="53">
        <f t="shared" si="11"/>
        <v>0</v>
      </c>
      <c r="F147" s="23">
        <f t="shared" si="12"/>
        <v>0</v>
      </c>
      <c r="G147" s="105">
        <v>0</v>
      </c>
      <c r="H147" s="92"/>
      <c r="I147" s="14"/>
      <c r="J147" s="6"/>
      <c r="K147" s="6"/>
      <c r="L147" s="7"/>
      <c r="M147" s="445"/>
      <c r="N147" s="6"/>
      <c r="O147" s="5"/>
      <c r="P147" s="69">
        <f t="shared" si="13"/>
        <v>0</v>
      </c>
      <c r="Q147" s="265">
        <v>43607</v>
      </c>
      <c r="R147" s="111"/>
      <c r="S147" s="111"/>
      <c r="T147" s="240"/>
      <c r="U147" s="111"/>
      <c r="V147" s="111"/>
      <c r="W147" s="111"/>
      <c r="X147" s="29">
        <f t="shared" si="10"/>
        <v>0</v>
      </c>
      <c r="Y147" s="242">
        <f t="shared" si="14"/>
        <v>0</v>
      </c>
      <c r="Z147" s="315"/>
      <c r="AA147" s="16"/>
      <c r="AB147" s="16"/>
      <c r="AC147" s="16"/>
      <c r="AD147" s="16"/>
      <c r="AE147" s="16"/>
      <c r="AF147" s="16"/>
      <c r="AG147" s="316"/>
    </row>
    <row r="148" spans="1:33" x14ac:dyDescent="0.2">
      <c r="A148" s="252">
        <v>43608</v>
      </c>
      <c r="B148" s="3"/>
      <c r="C148" s="3"/>
      <c r="D148" s="248"/>
      <c r="E148" s="53">
        <f t="shared" si="11"/>
        <v>0</v>
      </c>
      <c r="F148" s="23">
        <f t="shared" si="12"/>
        <v>0</v>
      </c>
      <c r="G148" s="358">
        <v>0</v>
      </c>
      <c r="H148" s="92"/>
      <c r="I148" s="14"/>
      <c r="J148" s="6"/>
      <c r="K148" s="6"/>
      <c r="L148" s="7"/>
      <c r="M148" s="445"/>
      <c r="N148" s="6"/>
      <c r="O148" s="5"/>
      <c r="P148" s="69">
        <f t="shared" si="13"/>
        <v>0</v>
      </c>
      <c r="Q148" s="265">
        <v>43608</v>
      </c>
      <c r="R148" s="111"/>
      <c r="S148" s="111"/>
      <c r="T148" s="349"/>
      <c r="U148" s="111"/>
      <c r="V148" s="111"/>
      <c r="W148" s="111"/>
      <c r="X148" s="29">
        <f t="shared" si="10"/>
        <v>0</v>
      </c>
      <c r="Y148" s="242">
        <f t="shared" si="14"/>
        <v>0</v>
      </c>
      <c r="Z148" s="315"/>
      <c r="AA148" s="16"/>
      <c r="AB148" s="16"/>
      <c r="AC148" s="16"/>
      <c r="AD148" s="16"/>
      <c r="AE148" s="16"/>
      <c r="AF148" s="16"/>
      <c r="AG148" s="316"/>
    </row>
    <row r="149" spans="1:33" x14ac:dyDescent="0.2">
      <c r="A149" s="252">
        <v>43609</v>
      </c>
      <c r="B149" s="3"/>
      <c r="C149" s="3"/>
      <c r="D149" s="248"/>
      <c r="E149" s="53">
        <f t="shared" si="11"/>
        <v>0</v>
      </c>
      <c r="F149" s="23">
        <f t="shared" si="12"/>
        <v>0</v>
      </c>
      <c r="G149" s="105">
        <v>0</v>
      </c>
      <c r="H149" s="92"/>
      <c r="I149" s="14"/>
      <c r="J149" s="6"/>
      <c r="K149" s="6"/>
      <c r="L149" s="7"/>
      <c r="M149" s="445"/>
      <c r="N149" s="6"/>
      <c r="O149" s="5"/>
      <c r="P149" s="69">
        <f t="shared" si="13"/>
        <v>0</v>
      </c>
      <c r="Q149" s="265">
        <v>43609</v>
      </c>
      <c r="R149" s="111"/>
      <c r="S149" s="111"/>
      <c r="T149" s="240"/>
      <c r="U149" s="111"/>
      <c r="V149" s="111"/>
      <c r="W149" s="111"/>
      <c r="X149" s="29">
        <f t="shared" si="10"/>
        <v>0</v>
      </c>
      <c r="Y149" s="242">
        <f t="shared" si="14"/>
        <v>0</v>
      </c>
      <c r="Z149" s="315"/>
      <c r="AA149" s="16"/>
      <c r="AB149" s="16"/>
      <c r="AC149" s="16"/>
      <c r="AD149" s="16"/>
      <c r="AE149" s="16"/>
      <c r="AF149" s="16"/>
      <c r="AG149" s="316"/>
    </row>
    <row r="150" spans="1:33" x14ac:dyDescent="0.2">
      <c r="A150" s="252">
        <v>43610</v>
      </c>
      <c r="B150" s="3"/>
      <c r="C150" s="3"/>
      <c r="D150" s="248"/>
      <c r="E150" s="53">
        <f t="shared" si="11"/>
        <v>0</v>
      </c>
      <c r="F150" s="23">
        <f t="shared" si="12"/>
        <v>0</v>
      </c>
      <c r="G150" s="358">
        <v>0</v>
      </c>
      <c r="H150" s="92"/>
      <c r="I150" s="14"/>
      <c r="J150" s="6"/>
      <c r="K150" s="6"/>
      <c r="L150" s="7"/>
      <c r="M150" s="445"/>
      <c r="N150" s="6"/>
      <c r="O150" s="5"/>
      <c r="P150" s="69">
        <f t="shared" si="13"/>
        <v>0</v>
      </c>
      <c r="Q150" s="265">
        <v>43610</v>
      </c>
      <c r="R150" s="111"/>
      <c r="S150" s="111"/>
      <c r="T150" s="349"/>
      <c r="U150" s="111"/>
      <c r="V150" s="111"/>
      <c r="W150" s="111"/>
      <c r="X150" s="29">
        <f t="shared" si="10"/>
        <v>0</v>
      </c>
      <c r="Y150" s="242">
        <f t="shared" si="14"/>
        <v>0</v>
      </c>
      <c r="Z150" s="315"/>
      <c r="AA150" s="16"/>
      <c r="AB150" s="16"/>
      <c r="AC150" s="16"/>
      <c r="AD150" s="16"/>
      <c r="AE150" s="16"/>
      <c r="AF150" s="16"/>
      <c r="AG150" s="316"/>
    </row>
    <row r="151" spans="1:33" x14ac:dyDescent="0.2">
      <c r="A151" s="252">
        <v>43611</v>
      </c>
      <c r="B151" s="3"/>
      <c r="C151" s="3"/>
      <c r="D151" s="248"/>
      <c r="E151" s="53">
        <f t="shared" si="11"/>
        <v>0</v>
      </c>
      <c r="F151" s="23">
        <f t="shared" si="12"/>
        <v>0</v>
      </c>
      <c r="G151" s="105">
        <v>0</v>
      </c>
      <c r="H151" s="92"/>
      <c r="I151" s="14"/>
      <c r="J151" s="6"/>
      <c r="K151" s="6"/>
      <c r="L151" s="7"/>
      <c r="M151" s="445"/>
      <c r="N151" s="6"/>
      <c r="O151" s="5"/>
      <c r="P151" s="69">
        <f t="shared" si="13"/>
        <v>0</v>
      </c>
      <c r="Q151" s="265">
        <v>43611</v>
      </c>
      <c r="R151" s="111"/>
      <c r="S151" s="111"/>
      <c r="T151" s="240"/>
      <c r="U151" s="111"/>
      <c r="V151" s="111"/>
      <c r="W151" s="111"/>
      <c r="X151" s="29">
        <f t="shared" si="10"/>
        <v>0</v>
      </c>
      <c r="Y151" s="242">
        <f t="shared" si="14"/>
        <v>0</v>
      </c>
      <c r="Z151" s="315"/>
      <c r="AA151" s="16"/>
      <c r="AB151" s="16"/>
      <c r="AC151" s="16"/>
      <c r="AD151" s="16"/>
      <c r="AE151" s="16"/>
      <c r="AF151" s="16"/>
      <c r="AG151" s="316"/>
    </row>
    <row r="152" spans="1:33" x14ac:dyDescent="0.2">
      <c r="A152" s="252">
        <v>43612</v>
      </c>
      <c r="B152" s="3"/>
      <c r="C152" s="3"/>
      <c r="D152" s="248"/>
      <c r="E152" s="53">
        <f t="shared" si="11"/>
        <v>0</v>
      </c>
      <c r="F152" s="23">
        <f t="shared" si="12"/>
        <v>0</v>
      </c>
      <c r="G152" s="358">
        <v>0</v>
      </c>
      <c r="H152" s="92"/>
      <c r="I152" s="14"/>
      <c r="J152" s="6"/>
      <c r="K152" s="6"/>
      <c r="L152" s="7"/>
      <c r="M152" s="445"/>
      <c r="N152" s="6"/>
      <c r="O152" s="5"/>
      <c r="P152" s="69">
        <f t="shared" si="13"/>
        <v>0</v>
      </c>
      <c r="Q152" s="265">
        <v>43612</v>
      </c>
      <c r="R152" s="111"/>
      <c r="S152" s="111"/>
      <c r="T152" s="349"/>
      <c r="U152" s="111"/>
      <c r="V152" s="111"/>
      <c r="W152" s="111"/>
      <c r="X152" s="29">
        <f t="shared" si="10"/>
        <v>0</v>
      </c>
      <c r="Y152" s="242">
        <f t="shared" si="14"/>
        <v>0</v>
      </c>
      <c r="Z152" s="315"/>
      <c r="AA152" s="16"/>
      <c r="AB152" s="16"/>
      <c r="AC152" s="16"/>
      <c r="AD152" s="16"/>
      <c r="AE152" s="16"/>
      <c r="AF152" s="16"/>
      <c r="AG152" s="316"/>
    </row>
    <row r="153" spans="1:33" x14ac:dyDescent="0.2">
      <c r="A153" s="252">
        <v>43613</v>
      </c>
      <c r="B153" s="3"/>
      <c r="C153" s="3"/>
      <c r="D153" s="248"/>
      <c r="E153" s="53">
        <f t="shared" si="11"/>
        <v>0</v>
      </c>
      <c r="F153" s="23">
        <f t="shared" si="12"/>
        <v>0</v>
      </c>
      <c r="G153" s="105">
        <v>0</v>
      </c>
      <c r="H153" s="92"/>
      <c r="I153" s="14"/>
      <c r="J153" s="6"/>
      <c r="K153" s="6"/>
      <c r="L153" s="7"/>
      <c r="M153" s="445"/>
      <c r="N153" s="6"/>
      <c r="O153" s="5"/>
      <c r="P153" s="69">
        <f t="shared" si="13"/>
        <v>0</v>
      </c>
      <c r="Q153" s="265">
        <v>43613</v>
      </c>
      <c r="R153" s="111"/>
      <c r="S153" s="111"/>
      <c r="T153" s="240"/>
      <c r="U153" s="111"/>
      <c r="V153" s="111"/>
      <c r="W153" s="111"/>
      <c r="X153" s="29">
        <f t="shared" si="10"/>
        <v>0</v>
      </c>
      <c r="Y153" s="242">
        <f t="shared" si="14"/>
        <v>0</v>
      </c>
      <c r="Z153" s="315"/>
      <c r="AA153" s="16"/>
      <c r="AB153" s="16"/>
      <c r="AC153" s="16"/>
      <c r="AD153" s="16"/>
      <c r="AE153" s="16"/>
      <c r="AF153" s="16"/>
      <c r="AG153" s="316"/>
    </row>
    <row r="154" spans="1:33" x14ac:dyDescent="0.2">
      <c r="A154" s="252">
        <v>43614</v>
      </c>
      <c r="B154" s="3"/>
      <c r="C154" s="3"/>
      <c r="D154" s="248"/>
      <c r="E154" s="53">
        <f t="shared" si="11"/>
        <v>0</v>
      </c>
      <c r="F154" s="23">
        <f t="shared" si="12"/>
        <v>0</v>
      </c>
      <c r="G154" s="358">
        <v>0</v>
      </c>
      <c r="H154" s="92"/>
      <c r="I154" s="14"/>
      <c r="J154" s="6"/>
      <c r="K154" s="6"/>
      <c r="L154" s="7"/>
      <c r="M154" s="445"/>
      <c r="N154" s="6"/>
      <c r="O154" s="5"/>
      <c r="P154" s="69">
        <f t="shared" si="13"/>
        <v>0</v>
      </c>
      <c r="Q154" s="265">
        <v>43614</v>
      </c>
      <c r="R154" s="111"/>
      <c r="S154" s="111"/>
      <c r="T154" s="349"/>
      <c r="U154" s="111"/>
      <c r="V154" s="111"/>
      <c r="W154" s="111"/>
      <c r="X154" s="29">
        <f t="shared" si="10"/>
        <v>0</v>
      </c>
      <c r="Y154" s="242">
        <f t="shared" si="14"/>
        <v>0</v>
      </c>
      <c r="Z154" s="315"/>
      <c r="AA154" s="16"/>
      <c r="AB154" s="16"/>
      <c r="AC154" s="16"/>
      <c r="AD154" s="16"/>
      <c r="AE154" s="16"/>
      <c r="AF154" s="16"/>
      <c r="AG154" s="316"/>
    </row>
    <row r="155" spans="1:33" x14ac:dyDescent="0.2">
      <c r="A155" s="252">
        <v>43615</v>
      </c>
      <c r="B155" s="3"/>
      <c r="C155" s="3"/>
      <c r="D155" s="248"/>
      <c r="E155" s="53">
        <f t="shared" si="11"/>
        <v>0</v>
      </c>
      <c r="F155" s="23">
        <f t="shared" si="12"/>
        <v>0</v>
      </c>
      <c r="G155" s="105">
        <v>0</v>
      </c>
      <c r="H155" s="92"/>
      <c r="I155" s="14"/>
      <c r="J155" s="6"/>
      <c r="K155" s="6"/>
      <c r="L155" s="7"/>
      <c r="M155" s="445"/>
      <c r="N155" s="6"/>
      <c r="O155" s="5"/>
      <c r="P155" s="69">
        <f t="shared" si="13"/>
        <v>0</v>
      </c>
      <c r="Q155" s="265">
        <v>43615</v>
      </c>
      <c r="R155" s="111"/>
      <c r="S155" s="111"/>
      <c r="T155" s="240"/>
      <c r="U155" s="111"/>
      <c r="V155" s="111"/>
      <c r="W155" s="111"/>
      <c r="X155" s="29">
        <f t="shared" si="10"/>
        <v>0</v>
      </c>
      <c r="Y155" s="242">
        <f t="shared" si="14"/>
        <v>0</v>
      </c>
      <c r="Z155" s="315"/>
      <c r="AA155" s="16"/>
      <c r="AB155" s="16"/>
      <c r="AC155" s="16"/>
      <c r="AD155" s="16"/>
      <c r="AE155" s="16"/>
      <c r="AF155" s="16"/>
      <c r="AG155" s="316"/>
    </row>
    <row r="156" spans="1:33" ht="13.5" thickBot="1" x14ac:dyDescent="0.25">
      <c r="A156" s="252">
        <v>43616</v>
      </c>
      <c r="B156" s="3"/>
      <c r="C156" s="3"/>
      <c r="D156" s="248"/>
      <c r="E156" s="94">
        <f t="shared" si="11"/>
        <v>0</v>
      </c>
      <c r="F156" s="23">
        <f t="shared" si="12"/>
        <v>0</v>
      </c>
      <c r="G156" s="358">
        <v>0</v>
      </c>
      <c r="H156" s="92"/>
      <c r="I156" s="14"/>
      <c r="J156" s="6"/>
      <c r="K156" s="6"/>
      <c r="L156" s="7"/>
      <c r="M156" s="445"/>
      <c r="N156" s="6"/>
      <c r="O156" s="5"/>
      <c r="P156" s="69">
        <f t="shared" si="13"/>
        <v>0</v>
      </c>
      <c r="Q156" s="265">
        <v>43616</v>
      </c>
      <c r="R156" s="111"/>
      <c r="S156" s="111"/>
      <c r="T156" s="349"/>
      <c r="U156" s="111"/>
      <c r="V156" s="111"/>
      <c r="W156" s="111"/>
      <c r="X156" s="29">
        <f t="shared" si="10"/>
        <v>0</v>
      </c>
      <c r="Y156" s="242">
        <f t="shared" si="14"/>
        <v>0</v>
      </c>
      <c r="Z156" s="315"/>
      <c r="AA156" s="16"/>
      <c r="AB156" s="16"/>
      <c r="AC156" s="16"/>
      <c r="AD156" s="16"/>
      <c r="AE156" s="16"/>
      <c r="AF156" s="16"/>
      <c r="AG156" s="316"/>
    </row>
    <row r="157" spans="1:33" x14ac:dyDescent="0.2">
      <c r="A157" s="252">
        <v>43617</v>
      </c>
      <c r="B157" s="280"/>
      <c r="C157" s="280"/>
      <c r="D157" s="323"/>
      <c r="E157" s="291">
        <f t="shared" si="11"/>
        <v>0</v>
      </c>
      <c r="F157" s="337">
        <f t="shared" si="12"/>
        <v>0</v>
      </c>
      <c r="G157" s="106">
        <v>0</v>
      </c>
      <c r="H157" s="326"/>
      <c r="I157" s="288"/>
      <c r="J157" s="327"/>
      <c r="K157" s="327"/>
      <c r="L157" s="328"/>
      <c r="M157" s="446"/>
      <c r="N157" s="327"/>
      <c r="O157" s="329"/>
      <c r="P157" s="286">
        <f t="shared" si="13"/>
        <v>0</v>
      </c>
      <c r="Q157" s="265">
        <v>43617</v>
      </c>
      <c r="R157" s="268"/>
      <c r="S157" s="268"/>
      <c r="T157" s="330"/>
      <c r="U157" s="268"/>
      <c r="V157" s="268"/>
      <c r="W157" s="268"/>
      <c r="X157" s="22">
        <f t="shared" si="10"/>
        <v>0</v>
      </c>
      <c r="Y157" s="22">
        <f t="shared" si="14"/>
        <v>0</v>
      </c>
      <c r="Z157" s="317"/>
      <c r="AA157" s="216"/>
      <c r="AB157" s="216"/>
      <c r="AC157" s="216"/>
      <c r="AD157" s="216"/>
      <c r="AE157" s="216"/>
      <c r="AF157" s="216"/>
      <c r="AG157" s="318"/>
    </row>
    <row r="158" spans="1:33" x14ac:dyDescent="0.2">
      <c r="A158" s="252">
        <v>43618</v>
      </c>
      <c r="B158" s="91"/>
      <c r="C158" s="91"/>
      <c r="D158" s="244"/>
      <c r="E158" s="53">
        <f t="shared" si="11"/>
        <v>0</v>
      </c>
      <c r="F158" s="197">
        <f t="shared" si="12"/>
        <v>0</v>
      </c>
      <c r="G158" s="202">
        <v>0</v>
      </c>
      <c r="H158" s="204"/>
      <c r="I158" s="205"/>
      <c r="J158" s="206"/>
      <c r="K158" s="206"/>
      <c r="L158" s="207"/>
      <c r="M158" s="208"/>
      <c r="N158" s="206"/>
      <c r="O158" s="209"/>
      <c r="P158" s="210">
        <f t="shared" si="13"/>
        <v>0</v>
      </c>
      <c r="Q158" s="265">
        <v>43618</v>
      </c>
      <c r="R158" s="245"/>
      <c r="S158" s="245"/>
      <c r="T158" s="351"/>
      <c r="U158" s="110"/>
      <c r="V158" s="110"/>
      <c r="W158" s="110"/>
      <c r="X158" s="236">
        <f t="shared" si="10"/>
        <v>0</v>
      </c>
      <c r="Y158" s="236">
        <f t="shared" si="14"/>
        <v>0</v>
      </c>
      <c r="Z158" s="319"/>
      <c r="AA158" s="278"/>
      <c r="AB158" s="278"/>
      <c r="AC158" s="278"/>
      <c r="AD158" s="278"/>
      <c r="AE158" s="278"/>
      <c r="AF158" s="278"/>
      <c r="AG158" s="320"/>
    </row>
    <row r="159" spans="1:33" x14ac:dyDescent="0.2">
      <c r="A159" s="252">
        <v>43619</v>
      </c>
      <c r="B159" s="3"/>
      <c r="C159" s="3"/>
      <c r="D159" s="248"/>
      <c r="E159" s="53">
        <f t="shared" si="11"/>
        <v>0</v>
      </c>
      <c r="F159" s="23">
        <f t="shared" si="12"/>
        <v>0</v>
      </c>
      <c r="G159" s="13">
        <v>0</v>
      </c>
      <c r="H159" s="92"/>
      <c r="I159" s="14"/>
      <c r="J159" s="6"/>
      <c r="K159" s="6"/>
      <c r="L159" s="7"/>
      <c r="M159" s="445"/>
      <c r="N159" s="6"/>
      <c r="O159" s="5"/>
      <c r="P159" s="69">
        <f t="shared" si="13"/>
        <v>0</v>
      </c>
      <c r="Q159" s="265">
        <v>43619</v>
      </c>
      <c r="R159" s="111"/>
      <c r="S159" s="111"/>
      <c r="T159" s="240"/>
      <c r="U159" s="111"/>
      <c r="V159" s="111"/>
      <c r="W159" s="111"/>
      <c r="X159" s="21">
        <f t="shared" si="10"/>
        <v>0</v>
      </c>
      <c r="Y159" s="21">
        <f t="shared" si="14"/>
        <v>0</v>
      </c>
      <c r="Z159" s="315"/>
      <c r="AA159" s="16"/>
      <c r="AB159" s="16"/>
      <c r="AC159" s="16"/>
      <c r="AD159" s="16"/>
      <c r="AE159" s="16"/>
      <c r="AF159" s="16"/>
      <c r="AG159" s="316"/>
    </row>
    <row r="160" spans="1:33" x14ac:dyDescent="0.2">
      <c r="A160" s="252">
        <v>43620</v>
      </c>
      <c r="B160" s="3"/>
      <c r="C160" s="3"/>
      <c r="D160" s="248"/>
      <c r="E160" s="53">
        <f t="shared" si="11"/>
        <v>0</v>
      </c>
      <c r="F160" s="23">
        <f t="shared" si="12"/>
        <v>0</v>
      </c>
      <c r="G160" s="13">
        <v>0</v>
      </c>
      <c r="H160" s="92"/>
      <c r="I160" s="14"/>
      <c r="J160" s="6"/>
      <c r="K160" s="6"/>
      <c r="L160" s="7"/>
      <c r="M160" s="445"/>
      <c r="N160" s="6"/>
      <c r="O160" s="5"/>
      <c r="P160" s="69">
        <f t="shared" si="13"/>
        <v>0</v>
      </c>
      <c r="Q160" s="265">
        <v>43620</v>
      </c>
      <c r="R160" s="111"/>
      <c r="S160" s="111"/>
      <c r="T160" s="240"/>
      <c r="U160" s="111"/>
      <c r="V160" s="111"/>
      <c r="W160" s="111"/>
      <c r="X160" s="21">
        <f t="shared" si="10"/>
        <v>0</v>
      </c>
      <c r="Y160" s="21">
        <f t="shared" si="14"/>
        <v>0</v>
      </c>
      <c r="Z160" s="315"/>
      <c r="AA160" s="16"/>
      <c r="AB160" s="16"/>
      <c r="AC160" s="16"/>
      <c r="AD160" s="16"/>
      <c r="AE160" s="16"/>
      <c r="AF160" s="16"/>
      <c r="AG160" s="316"/>
    </row>
    <row r="161" spans="1:33" x14ac:dyDescent="0.2">
      <c r="A161" s="252">
        <v>43621</v>
      </c>
      <c r="B161" s="3"/>
      <c r="C161" s="3"/>
      <c r="D161" s="248"/>
      <c r="E161" s="53">
        <f t="shared" si="11"/>
        <v>0</v>
      </c>
      <c r="F161" s="23">
        <f t="shared" si="12"/>
        <v>0</v>
      </c>
      <c r="G161" s="13">
        <v>0</v>
      </c>
      <c r="H161" s="92"/>
      <c r="I161" s="14"/>
      <c r="J161" s="6"/>
      <c r="K161" s="6"/>
      <c r="L161" s="7"/>
      <c r="M161" s="445"/>
      <c r="N161" s="6"/>
      <c r="O161" s="5"/>
      <c r="P161" s="69">
        <f t="shared" si="13"/>
        <v>0</v>
      </c>
      <c r="Q161" s="265">
        <v>43621</v>
      </c>
      <c r="R161" s="111"/>
      <c r="S161" s="111"/>
      <c r="T161" s="240"/>
      <c r="U161" s="111"/>
      <c r="V161" s="111"/>
      <c r="W161" s="111"/>
      <c r="X161" s="21">
        <f t="shared" si="10"/>
        <v>0</v>
      </c>
      <c r="Y161" s="21">
        <f t="shared" si="14"/>
        <v>0</v>
      </c>
      <c r="Z161" s="315"/>
      <c r="AA161" s="16"/>
      <c r="AB161" s="16"/>
      <c r="AC161" s="16"/>
      <c r="AD161" s="16"/>
      <c r="AE161" s="16"/>
      <c r="AF161" s="16"/>
      <c r="AG161" s="316"/>
    </row>
    <row r="162" spans="1:33" x14ac:dyDescent="0.2">
      <c r="A162" s="252">
        <v>43622</v>
      </c>
      <c r="B162" s="3"/>
      <c r="C162" s="3"/>
      <c r="D162" s="248"/>
      <c r="E162" s="53">
        <f t="shared" si="11"/>
        <v>0</v>
      </c>
      <c r="F162" s="23">
        <f t="shared" si="12"/>
        <v>0</v>
      </c>
      <c r="G162" s="13">
        <v>0</v>
      </c>
      <c r="H162" s="92"/>
      <c r="I162" s="14"/>
      <c r="J162" s="6"/>
      <c r="K162" s="6"/>
      <c r="L162" s="7"/>
      <c r="M162" s="445"/>
      <c r="N162" s="6"/>
      <c r="O162" s="5"/>
      <c r="P162" s="69">
        <f t="shared" si="13"/>
        <v>0</v>
      </c>
      <c r="Q162" s="265">
        <v>43622</v>
      </c>
      <c r="R162" s="111"/>
      <c r="S162" s="111"/>
      <c r="T162" s="240"/>
      <c r="U162" s="111"/>
      <c r="V162" s="111"/>
      <c r="W162" s="111"/>
      <c r="X162" s="21">
        <f t="shared" si="10"/>
        <v>0</v>
      </c>
      <c r="Y162" s="21">
        <f t="shared" si="14"/>
        <v>0</v>
      </c>
      <c r="Z162" s="315"/>
      <c r="AA162" s="16"/>
      <c r="AB162" s="16"/>
      <c r="AC162" s="16"/>
      <c r="AD162" s="16"/>
      <c r="AE162" s="16"/>
      <c r="AF162" s="16"/>
      <c r="AG162" s="316"/>
    </row>
    <row r="163" spans="1:33" x14ac:dyDescent="0.2">
      <c r="A163" s="252">
        <v>43623</v>
      </c>
      <c r="B163" s="3"/>
      <c r="C163" s="3"/>
      <c r="D163" s="248"/>
      <c r="E163" s="53">
        <f t="shared" si="11"/>
        <v>0</v>
      </c>
      <c r="F163" s="23">
        <f t="shared" si="12"/>
        <v>0</v>
      </c>
      <c r="G163" s="13">
        <v>0</v>
      </c>
      <c r="H163" s="92"/>
      <c r="I163" s="14"/>
      <c r="J163" s="6"/>
      <c r="K163" s="6"/>
      <c r="L163" s="7"/>
      <c r="M163" s="445"/>
      <c r="N163" s="6"/>
      <c r="O163" s="5"/>
      <c r="P163" s="69">
        <f t="shared" si="13"/>
        <v>0</v>
      </c>
      <c r="Q163" s="265">
        <v>43623</v>
      </c>
      <c r="R163" s="111"/>
      <c r="S163" s="111"/>
      <c r="T163" s="240"/>
      <c r="U163" s="111"/>
      <c r="V163" s="111"/>
      <c r="W163" s="111"/>
      <c r="X163" s="21">
        <f t="shared" si="10"/>
        <v>0</v>
      </c>
      <c r="Y163" s="21">
        <f t="shared" si="14"/>
        <v>0</v>
      </c>
      <c r="Z163" s="315"/>
      <c r="AA163" s="16"/>
      <c r="AB163" s="16"/>
      <c r="AC163" s="16"/>
      <c r="AD163" s="16"/>
      <c r="AE163" s="16"/>
      <c r="AF163" s="16"/>
      <c r="AG163" s="316"/>
    </row>
    <row r="164" spans="1:33" x14ac:dyDescent="0.2">
      <c r="A164" s="252">
        <v>43624</v>
      </c>
      <c r="B164" s="3"/>
      <c r="C164" s="3"/>
      <c r="D164" s="248"/>
      <c r="E164" s="53">
        <f t="shared" si="11"/>
        <v>0</v>
      </c>
      <c r="F164" s="23">
        <f t="shared" si="12"/>
        <v>0</v>
      </c>
      <c r="G164" s="13">
        <v>0</v>
      </c>
      <c r="H164" s="92"/>
      <c r="I164" s="14"/>
      <c r="J164" s="6"/>
      <c r="K164" s="6"/>
      <c r="L164" s="7"/>
      <c r="M164" s="445"/>
      <c r="N164" s="6"/>
      <c r="O164" s="5"/>
      <c r="P164" s="69">
        <f t="shared" si="13"/>
        <v>0</v>
      </c>
      <c r="Q164" s="265">
        <v>43624</v>
      </c>
      <c r="R164" s="111"/>
      <c r="S164" s="111"/>
      <c r="T164" s="240"/>
      <c r="U164" s="111"/>
      <c r="V164" s="111"/>
      <c r="W164" s="111"/>
      <c r="X164" s="21">
        <f t="shared" si="10"/>
        <v>0</v>
      </c>
      <c r="Y164" s="21">
        <f t="shared" si="14"/>
        <v>0</v>
      </c>
      <c r="Z164" s="315"/>
      <c r="AA164" s="16"/>
      <c r="AB164" s="16"/>
      <c r="AC164" s="16"/>
      <c r="AD164" s="16"/>
      <c r="AE164" s="16"/>
      <c r="AF164" s="16"/>
      <c r="AG164" s="316"/>
    </row>
    <row r="165" spans="1:33" x14ac:dyDescent="0.2">
      <c r="A165" s="252">
        <v>43625</v>
      </c>
      <c r="B165" s="3"/>
      <c r="C165" s="3"/>
      <c r="D165" s="248"/>
      <c r="E165" s="53">
        <f t="shared" si="11"/>
        <v>0</v>
      </c>
      <c r="F165" s="23">
        <f t="shared" si="12"/>
        <v>0</v>
      </c>
      <c r="G165" s="13">
        <v>0</v>
      </c>
      <c r="H165" s="92"/>
      <c r="I165" s="14"/>
      <c r="J165" s="6"/>
      <c r="K165" s="6"/>
      <c r="L165" s="7"/>
      <c r="M165" s="445"/>
      <c r="N165" s="6"/>
      <c r="O165" s="5"/>
      <c r="P165" s="69">
        <f t="shared" si="13"/>
        <v>0</v>
      </c>
      <c r="Q165" s="265">
        <v>43625</v>
      </c>
      <c r="R165" s="111"/>
      <c r="S165" s="111"/>
      <c r="T165" s="240"/>
      <c r="U165" s="111"/>
      <c r="V165" s="111"/>
      <c r="W165" s="111"/>
      <c r="X165" s="21">
        <f t="shared" si="10"/>
        <v>0</v>
      </c>
      <c r="Y165" s="21">
        <f t="shared" si="14"/>
        <v>0</v>
      </c>
      <c r="Z165" s="315"/>
      <c r="AA165" s="16"/>
      <c r="AB165" s="16"/>
      <c r="AC165" s="16"/>
      <c r="AD165" s="16"/>
      <c r="AE165" s="16"/>
      <c r="AF165" s="16"/>
      <c r="AG165" s="316"/>
    </row>
    <row r="166" spans="1:33" x14ac:dyDescent="0.2">
      <c r="A166" s="252">
        <v>43626</v>
      </c>
      <c r="B166" s="3"/>
      <c r="C166" s="3"/>
      <c r="D166" s="248"/>
      <c r="E166" s="53">
        <f t="shared" si="11"/>
        <v>0</v>
      </c>
      <c r="F166" s="23">
        <f t="shared" si="12"/>
        <v>0</v>
      </c>
      <c r="G166" s="13">
        <v>0</v>
      </c>
      <c r="H166" s="92"/>
      <c r="I166" s="14"/>
      <c r="J166" s="6"/>
      <c r="K166" s="6"/>
      <c r="L166" s="7"/>
      <c r="M166" s="445"/>
      <c r="N166" s="6"/>
      <c r="O166" s="5"/>
      <c r="P166" s="69">
        <f t="shared" si="13"/>
        <v>0</v>
      </c>
      <c r="Q166" s="265">
        <v>43626</v>
      </c>
      <c r="R166" s="111"/>
      <c r="S166" s="111"/>
      <c r="T166" s="240"/>
      <c r="U166" s="111"/>
      <c r="V166" s="111"/>
      <c r="W166" s="111"/>
      <c r="X166" s="21">
        <f t="shared" si="10"/>
        <v>0</v>
      </c>
      <c r="Y166" s="21">
        <f t="shared" si="14"/>
        <v>0</v>
      </c>
      <c r="Z166" s="315"/>
      <c r="AA166" s="16"/>
      <c r="AB166" s="16"/>
      <c r="AC166" s="16"/>
      <c r="AD166" s="16"/>
      <c r="AE166" s="16"/>
      <c r="AF166" s="16"/>
      <c r="AG166" s="316"/>
    </row>
    <row r="167" spans="1:33" x14ac:dyDescent="0.2">
      <c r="A167" s="252">
        <v>43627</v>
      </c>
      <c r="B167" s="3"/>
      <c r="C167" s="3"/>
      <c r="D167" s="248"/>
      <c r="E167" s="53">
        <f t="shared" si="11"/>
        <v>0</v>
      </c>
      <c r="F167" s="23">
        <f t="shared" si="12"/>
        <v>0</v>
      </c>
      <c r="G167" s="13">
        <v>0</v>
      </c>
      <c r="H167" s="92"/>
      <c r="I167" s="14"/>
      <c r="J167" s="6"/>
      <c r="K167" s="6"/>
      <c r="L167" s="7"/>
      <c r="M167" s="445"/>
      <c r="N167" s="6"/>
      <c r="O167" s="5"/>
      <c r="P167" s="69">
        <f t="shared" si="13"/>
        <v>0</v>
      </c>
      <c r="Q167" s="265">
        <v>43627</v>
      </c>
      <c r="R167" s="111"/>
      <c r="S167" s="111"/>
      <c r="T167" s="240"/>
      <c r="U167" s="111"/>
      <c r="V167" s="111"/>
      <c r="W167" s="111"/>
      <c r="X167" s="21">
        <f t="shared" si="10"/>
        <v>0</v>
      </c>
      <c r="Y167" s="21">
        <f t="shared" si="14"/>
        <v>0</v>
      </c>
      <c r="Z167" s="315"/>
      <c r="AA167" s="16"/>
      <c r="AB167" s="16"/>
      <c r="AC167" s="16"/>
      <c r="AD167" s="16"/>
      <c r="AE167" s="16"/>
      <c r="AF167" s="16"/>
      <c r="AG167" s="316"/>
    </row>
    <row r="168" spans="1:33" x14ac:dyDescent="0.2">
      <c r="A168" s="252">
        <v>43628</v>
      </c>
      <c r="B168" s="3"/>
      <c r="C168" s="3"/>
      <c r="D168" s="248"/>
      <c r="E168" s="53">
        <f t="shared" si="11"/>
        <v>0</v>
      </c>
      <c r="F168" s="23">
        <f t="shared" si="12"/>
        <v>0</v>
      </c>
      <c r="G168" s="13">
        <v>0</v>
      </c>
      <c r="H168" s="92"/>
      <c r="I168" s="14"/>
      <c r="J168" s="6"/>
      <c r="K168" s="6"/>
      <c r="L168" s="7"/>
      <c r="M168" s="445"/>
      <c r="N168" s="6"/>
      <c r="O168" s="5"/>
      <c r="P168" s="69">
        <f t="shared" si="13"/>
        <v>0</v>
      </c>
      <c r="Q168" s="265">
        <v>43628</v>
      </c>
      <c r="R168" s="111"/>
      <c r="S168" s="111"/>
      <c r="T168" s="240"/>
      <c r="U168" s="111"/>
      <c r="V168" s="111"/>
      <c r="W168" s="111"/>
      <c r="X168" s="21">
        <f t="shared" si="10"/>
        <v>0</v>
      </c>
      <c r="Y168" s="21">
        <f t="shared" si="14"/>
        <v>0</v>
      </c>
      <c r="Z168" s="315"/>
      <c r="AA168" s="16"/>
      <c r="AB168" s="16"/>
      <c r="AC168" s="16"/>
      <c r="AD168" s="16"/>
      <c r="AE168" s="16"/>
      <c r="AF168" s="16"/>
      <c r="AG168" s="316"/>
    </row>
    <row r="169" spans="1:33" x14ac:dyDescent="0.2">
      <c r="A169" s="252">
        <v>43629</v>
      </c>
      <c r="B169" s="3"/>
      <c r="C169" s="3"/>
      <c r="D169" s="248"/>
      <c r="E169" s="53">
        <f t="shared" si="11"/>
        <v>0</v>
      </c>
      <c r="F169" s="23">
        <f t="shared" si="12"/>
        <v>0</v>
      </c>
      <c r="G169" s="13">
        <v>0</v>
      </c>
      <c r="H169" s="92"/>
      <c r="I169" s="14"/>
      <c r="J169" s="6"/>
      <c r="K169" s="6"/>
      <c r="L169" s="7"/>
      <c r="M169" s="445"/>
      <c r="N169" s="6"/>
      <c r="O169" s="5"/>
      <c r="P169" s="69">
        <f t="shared" si="13"/>
        <v>0</v>
      </c>
      <c r="Q169" s="265">
        <v>43629</v>
      </c>
      <c r="R169" s="111"/>
      <c r="S169" s="111"/>
      <c r="T169" s="240"/>
      <c r="U169" s="111"/>
      <c r="V169" s="111"/>
      <c r="W169" s="111"/>
      <c r="X169" s="21">
        <f t="shared" si="10"/>
        <v>0</v>
      </c>
      <c r="Y169" s="21">
        <f t="shared" si="14"/>
        <v>0</v>
      </c>
      <c r="Z169" s="315"/>
      <c r="AA169" s="16"/>
      <c r="AB169" s="16"/>
      <c r="AC169" s="16"/>
      <c r="AD169" s="16"/>
      <c r="AE169" s="16"/>
      <c r="AF169" s="16"/>
      <c r="AG169" s="316"/>
    </row>
    <row r="170" spans="1:33" x14ac:dyDescent="0.2">
      <c r="A170" s="252">
        <v>43630</v>
      </c>
      <c r="B170" s="3"/>
      <c r="C170" s="3"/>
      <c r="D170" s="248"/>
      <c r="E170" s="53">
        <f t="shared" si="11"/>
        <v>0</v>
      </c>
      <c r="F170" s="23">
        <f t="shared" si="12"/>
        <v>0</v>
      </c>
      <c r="G170" s="13">
        <v>0</v>
      </c>
      <c r="H170" s="92"/>
      <c r="I170" s="14"/>
      <c r="J170" s="6"/>
      <c r="K170" s="6"/>
      <c r="L170" s="7"/>
      <c r="M170" s="445"/>
      <c r="N170" s="6"/>
      <c r="O170" s="5"/>
      <c r="P170" s="69">
        <f t="shared" si="13"/>
        <v>0</v>
      </c>
      <c r="Q170" s="265">
        <v>43630</v>
      </c>
      <c r="R170" s="111"/>
      <c r="S170" s="111"/>
      <c r="T170" s="240"/>
      <c r="U170" s="111"/>
      <c r="V170" s="111"/>
      <c r="W170" s="111"/>
      <c r="X170" s="21">
        <f t="shared" si="10"/>
        <v>0</v>
      </c>
      <c r="Y170" s="21">
        <f t="shared" si="14"/>
        <v>0</v>
      </c>
      <c r="Z170" s="315"/>
      <c r="AA170" s="16"/>
      <c r="AB170" s="16"/>
      <c r="AC170" s="16"/>
      <c r="AD170" s="16"/>
      <c r="AE170" s="16"/>
      <c r="AF170" s="16"/>
      <c r="AG170" s="316"/>
    </row>
    <row r="171" spans="1:33" x14ac:dyDescent="0.2">
      <c r="A171" s="252">
        <v>43631</v>
      </c>
      <c r="B171" s="3"/>
      <c r="C171" s="3"/>
      <c r="D171" s="248"/>
      <c r="E171" s="53">
        <f t="shared" si="11"/>
        <v>0</v>
      </c>
      <c r="F171" s="23">
        <f t="shared" si="12"/>
        <v>0</v>
      </c>
      <c r="G171" s="13">
        <v>0</v>
      </c>
      <c r="H171" s="92"/>
      <c r="I171" s="14"/>
      <c r="J171" s="6"/>
      <c r="K171" s="6"/>
      <c r="L171" s="7"/>
      <c r="M171" s="445"/>
      <c r="N171" s="6"/>
      <c r="O171" s="5"/>
      <c r="P171" s="69">
        <f t="shared" si="13"/>
        <v>0</v>
      </c>
      <c r="Q171" s="265">
        <v>43631</v>
      </c>
      <c r="R171" s="111"/>
      <c r="S171" s="111"/>
      <c r="T171" s="240"/>
      <c r="U171" s="111"/>
      <c r="V171" s="111"/>
      <c r="W171" s="111"/>
      <c r="X171" s="21">
        <f t="shared" si="10"/>
        <v>0</v>
      </c>
      <c r="Y171" s="21">
        <f t="shared" si="14"/>
        <v>0</v>
      </c>
      <c r="Z171" s="315"/>
      <c r="AA171" s="16"/>
      <c r="AB171" s="16"/>
      <c r="AC171" s="16"/>
      <c r="AD171" s="16"/>
      <c r="AE171" s="16"/>
      <c r="AF171" s="16"/>
      <c r="AG171" s="316"/>
    </row>
    <row r="172" spans="1:33" x14ac:dyDescent="0.2">
      <c r="A172" s="252">
        <v>43632</v>
      </c>
      <c r="B172" s="3"/>
      <c r="C172" s="3"/>
      <c r="D172" s="248"/>
      <c r="E172" s="53">
        <f t="shared" si="11"/>
        <v>0</v>
      </c>
      <c r="F172" s="23">
        <f t="shared" si="12"/>
        <v>0</v>
      </c>
      <c r="G172" s="13">
        <v>0</v>
      </c>
      <c r="H172" s="92"/>
      <c r="I172" s="14"/>
      <c r="J172" s="6"/>
      <c r="K172" s="6"/>
      <c r="L172" s="7"/>
      <c r="M172" s="445"/>
      <c r="N172" s="6"/>
      <c r="O172" s="5"/>
      <c r="P172" s="69">
        <f t="shared" si="13"/>
        <v>0</v>
      </c>
      <c r="Q172" s="265">
        <v>43632</v>
      </c>
      <c r="R172" s="111"/>
      <c r="S172" s="111"/>
      <c r="T172" s="240"/>
      <c r="U172" s="111"/>
      <c r="V172" s="111"/>
      <c r="W172" s="111"/>
      <c r="X172" s="29">
        <f t="shared" si="10"/>
        <v>0</v>
      </c>
      <c r="Y172" s="21">
        <f t="shared" si="14"/>
        <v>0</v>
      </c>
      <c r="Z172" s="315"/>
      <c r="AA172" s="16"/>
      <c r="AB172" s="16"/>
      <c r="AC172" s="16"/>
      <c r="AD172" s="16"/>
      <c r="AE172" s="16"/>
      <c r="AF172" s="16"/>
      <c r="AG172" s="316"/>
    </row>
    <row r="173" spans="1:33" x14ac:dyDescent="0.2">
      <c r="A173" s="252">
        <v>43633</v>
      </c>
      <c r="B173" s="3"/>
      <c r="C173" s="3"/>
      <c r="D173" s="248"/>
      <c r="E173" s="53">
        <f t="shared" si="11"/>
        <v>0</v>
      </c>
      <c r="F173" s="23">
        <f t="shared" si="12"/>
        <v>0</v>
      </c>
      <c r="G173" s="13">
        <v>0</v>
      </c>
      <c r="H173" s="92"/>
      <c r="I173" s="14"/>
      <c r="J173" s="6"/>
      <c r="K173" s="6"/>
      <c r="L173" s="7"/>
      <c r="M173" s="445"/>
      <c r="N173" s="6"/>
      <c r="O173" s="5"/>
      <c r="P173" s="69">
        <f t="shared" si="13"/>
        <v>0</v>
      </c>
      <c r="Q173" s="265">
        <v>43633</v>
      </c>
      <c r="R173" s="111"/>
      <c r="S173" s="111"/>
      <c r="T173" s="240"/>
      <c r="U173" s="111"/>
      <c r="V173" s="111"/>
      <c r="W173" s="111"/>
      <c r="X173" s="29">
        <f t="shared" si="10"/>
        <v>0</v>
      </c>
      <c r="Y173" s="21">
        <f t="shared" si="14"/>
        <v>0</v>
      </c>
      <c r="Z173" s="315"/>
      <c r="AA173" s="16"/>
      <c r="AB173" s="16"/>
      <c r="AC173" s="16"/>
      <c r="AD173" s="16"/>
      <c r="AE173" s="16"/>
      <c r="AF173" s="16"/>
      <c r="AG173" s="316"/>
    </row>
    <row r="174" spans="1:33" x14ac:dyDescent="0.2">
      <c r="A174" s="252">
        <v>43634</v>
      </c>
      <c r="B174" s="3"/>
      <c r="C174" s="3"/>
      <c r="D174" s="248"/>
      <c r="E174" s="53">
        <f t="shared" si="11"/>
        <v>0</v>
      </c>
      <c r="F174" s="23">
        <f t="shared" si="12"/>
        <v>0</v>
      </c>
      <c r="G174" s="13">
        <v>0</v>
      </c>
      <c r="H174" s="92"/>
      <c r="I174" s="14"/>
      <c r="J174" s="6"/>
      <c r="K174" s="6"/>
      <c r="L174" s="7"/>
      <c r="M174" s="445"/>
      <c r="N174" s="6"/>
      <c r="O174" s="5"/>
      <c r="P174" s="69">
        <f t="shared" si="13"/>
        <v>0</v>
      </c>
      <c r="Q174" s="265">
        <v>43634</v>
      </c>
      <c r="R174" s="111"/>
      <c r="S174" s="111"/>
      <c r="T174" s="240"/>
      <c r="U174" s="111"/>
      <c r="V174" s="111"/>
      <c r="W174" s="111"/>
      <c r="X174" s="29">
        <f t="shared" si="10"/>
        <v>0</v>
      </c>
      <c r="Y174" s="21">
        <f t="shared" si="14"/>
        <v>0</v>
      </c>
      <c r="Z174" s="315"/>
      <c r="AA174" s="16"/>
      <c r="AB174" s="16"/>
      <c r="AC174" s="16"/>
      <c r="AD174" s="16"/>
      <c r="AE174" s="16"/>
      <c r="AF174" s="16"/>
      <c r="AG174" s="316"/>
    </row>
    <row r="175" spans="1:33" x14ac:dyDescent="0.2">
      <c r="A175" s="252">
        <v>43635</v>
      </c>
      <c r="B175" s="3"/>
      <c r="C175" s="3"/>
      <c r="D175" s="248"/>
      <c r="E175" s="53">
        <f t="shared" si="11"/>
        <v>0</v>
      </c>
      <c r="F175" s="23">
        <f t="shared" si="12"/>
        <v>0</v>
      </c>
      <c r="G175" s="13">
        <v>0</v>
      </c>
      <c r="H175" s="92"/>
      <c r="I175" s="14"/>
      <c r="J175" s="6"/>
      <c r="K175" s="6"/>
      <c r="L175" s="7"/>
      <c r="M175" s="445"/>
      <c r="N175" s="6"/>
      <c r="O175" s="5"/>
      <c r="P175" s="69">
        <f t="shared" si="13"/>
        <v>0</v>
      </c>
      <c r="Q175" s="265">
        <v>43635</v>
      </c>
      <c r="R175" s="111"/>
      <c r="S175" s="111"/>
      <c r="T175" s="240"/>
      <c r="U175" s="111"/>
      <c r="V175" s="111"/>
      <c r="W175" s="111"/>
      <c r="X175" s="29">
        <f t="shared" si="10"/>
        <v>0</v>
      </c>
      <c r="Y175" s="21">
        <f t="shared" si="14"/>
        <v>0</v>
      </c>
      <c r="Z175" s="315"/>
      <c r="AA175" s="16"/>
      <c r="AB175" s="16"/>
      <c r="AC175" s="16"/>
      <c r="AD175" s="16"/>
      <c r="AE175" s="16"/>
      <c r="AF175" s="16"/>
      <c r="AG175" s="316"/>
    </row>
    <row r="176" spans="1:33" x14ac:dyDescent="0.2">
      <c r="A176" s="252">
        <v>43636</v>
      </c>
      <c r="B176" s="3"/>
      <c r="C176" s="3"/>
      <c r="D176" s="248"/>
      <c r="E176" s="53">
        <f t="shared" si="11"/>
        <v>0</v>
      </c>
      <c r="F176" s="23">
        <f t="shared" si="12"/>
        <v>0</v>
      </c>
      <c r="G176" s="13">
        <v>0</v>
      </c>
      <c r="H176" s="92"/>
      <c r="I176" s="14"/>
      <c r="J176" s="6"/>
      <c r="K176" s="6"/>
      <c r="L176" s="7"/>
      <c r="M176" s="445"/>
      <c r="N176" s="6"/>
      <c r="O176" s="5"/>
      <c r="P176" s="69">
        <f t="shared" si="13"/>
        <v>0</v>
      </c>
      <c r="Q176" s="265">
        <v>43636</v>
      </c>
      <c r="R176" s="111"/>
      <c r="S176" s="111"/>
      <c r="T176" s="240"/>
      <c r="U176" s="111"/>
      <c r="V176" s="111"/>
      <c r="W176" s="111"/>
      <c r="X176" s="29">
        <f t="shared" si="10"/>
        <v>0</v>
      </c>
      <c r="Y176" s="21">
        <f t="shared" si="14"/>
        <v>0</v>
      </c>
      <c r="Z176" s="315"/>
      <c r="AA176" s="16"/>
      <c r="AB176" s="16"/>
      <c r="AC176" s="16"/>
      <c r="AD176" s="16"/>
      <c r="AE176" s="16"/>
      <c r="AF176" s="16"/>
      <c r="AG176" s="316"/>
    </row>
    <row r="177" spans="1:33" x14ac:dyDescent="0.2">
      <c r="A177" s="252">
        <v>43637</v>
      </c>
      <c r="B177" s="3"/>
      <c r="C177" s="3"/>
      <c r="D177" s="248"/>
      <c r="E177" s="53">
        <f t="shared" si="11"/>
        <v>0</v>
      </c>
      <c r="F177" s="23">
        <f t="shared" si="12"/>
        <v>0</v>
      </c>
      <c r="G177" s="13">
        <v>0</v>
      </c>
      <c r="H177" s="92"/>
      <c r="I177" s="14"/>
      <c r="J177" s="6"/>
      <c r="K177" s="6"/>
      <c r="L177" s="7"/>
      <c r="M177" s="445"/>
      <c r="N177" s="6"/>
      <c r="O177" s="5"/>
      <c r="P177" s="69">
        <f t="shared" si="13"/>
        <v>0</v>
      </c>
      <c r="Q177" s="265">
        <v>43637</v>
      </c>
      <c r="R177" s="111"/>
      <c r="S177" s="111"/>
      <c r="T177" s="240"/>
      <c r="U177" s="111"/>
      <c r="V177" s="111"/>
      <c r="W177" s="111"/>
      <c r="X177" s="29">
        <f t="shared" si="10"/>
        <v>0</v>
      </c>
      <c r="Y177" s="21">
        <f t="shared" si="14"/>
        <v>0</v>
      </c>
      <c r="Z177" s="315"/>
      <c r="AA177" s="16"/>
      <c r="AB177" s="16"/>
      <c r="AC177" s="16"/>
      <c r="AD177" s="16"/>
      <c r="AE177" s="16"/>
      <c r="AF177" s="16"/>
      <c r="AG177" s="316"/>
    </row>
    <row r="178" spans="1:33" x14ac:dyDescent="0.2">
      <c r="A178" s="252">
        <v>43638</v>
      </c>
      <c r="B178" s="3"/>
      <c r="C178" s="3"/>
      <c r="D178" s="248"/>
      <c r="E178" s="53">
        <f t="shared" si="11"/>
        <v>0</v>
      </c>
      <c r="F178" s="23">
        <f t="shared" si="12"/>
        <v>0</v>
      </c>
      <c r="G178" s="13">
        <v>0</v>
      </c>
      <c r="H178" s="92"/>
      <c r="I178" s="14"/>
      <c r="J178" s="6"/>
      <c r="K178" s="6"/>
      <c r="L178" s="7"/>
      <c r="M178" s="445"/>
      <c r="N178" s="6"/>
      <c r="O178" s="5"/>
      <c r="P178" s="69">
        <f t="shared" si="13"/>
        <v>0</v>
      </c>
      <c r="Q178" s="265">
        <v>43638</v>
      </c>
      <c r="R178" s="111"/>
      <c r="S178" s="111"/>
      <c r="T178" s="240"/>
      <c r="U178" s="111"/>
      <c r="V178" s="111"/>
      <c r="W178" s="111"/>
      <c r="X178" s="29">
        <f t="shared" si="10"/>
        <v>0</v>
      </c>
      <c r="Y178" s="21">
        <f t="shared" si="14"/>
        <v>0</v>
      </c>
      <c r="Z178" s="315"/>
      <c r="AA178" s="16"/>
      <c r="AB178" s="16"/>
      <c r="AC178" s="16"/>
      <c r="AD178" s="16"/>
      <c r="AE178" s="16"/>
      <c r="AF178" s="16"/>
      <c r="AG178" s="316"/>
    </row>
    <row r="179" spans="1:33" x14ac:dyDescent="0.2">
      <c r="A179" s="252">
        <v>43639</v>
      </c>
      <c r="B179" s="3"/>
      <c r="C179" s="3"/>
      <c r="D179" s="248"/>
      <c r="E179" s="53">
        <f t="shared" si="11"/>
        <v>0</v>
      </c>
      <c r="F179" s="23">
        <f t="shared" si="12"/>
        <v>0</v>
      </c>
      <c r="G179" s="13">
        <v>0</v>
      </c>
      <c r="H179" s="92"/>
      <c r="I179" s="14"/>
      <c r="J179" s="6"/>
      <c r="K179" s="6"/>
      <c r="L179" s="7"/>
      <c r="M179" s="445"/>
      <c r="N179" s="6"/>
      <c r="O179" s="5"/>
      <c r="P179" s="69">
        <f t="shared" si="13"/>
        <v>0</v>
      </c>
      <c r="Q179" s="265">
        <v>43639</v>
      </c>
      <c r="R179" s="111"/>
      <c r="S179" s="111"/>
      <c r="T179" s="240"/>
      <c r="U179" s="111"/>
      <c r="V179" s="111"/>
      <c r="W179" s="111"/>
      <c r="X179" s="29">
        <f t="shared" si="10"/>
        <v>0</v>
      </c>
      <c r="Y179" s="21">
        <f t="shared" si="14"/>
        <v>0</v>
      </c>
      <c r="Z179" s="315"/>
      <c r="AA179" s="16"/>
      <c r="AB179" s="16"/>
      <c r="AC179" s="16"/>
      <c r="AD179" s="16"/>
      <c r="AE179" s="16"/>
      <c r="AF179" s="16"/>
      <c r="AG179" s="316"/>
    </row>
    <row r="180" spans="1:33" x14ac:dyDescent="0.2">
      <c r="A180" s="252">
        <v>43640</v>
      </c>
      <c r="B180" s="3"/>
      <c r="C180" s="3"/>
      <c r="D180" s="248"/>
      <c r="E180" s="53">
        <f t="shared" si="11"/>
        <v>0</v>
      </c>
      <c r="F180" s="23">
        <f t="shared" si="12"/>
        <v>0</v>
      </c>
      <c r="G180" s="13">
        <v>0</v>
      </c>
      <c r="H180" s="92"/>
      <c r="I180" s="14"/>
      <c r="J180" s="6"/>
      <c r="K180" s="6"/>
      <c r="L180" s="7"/>
      <c r="M180" s="445"/>
      <c r="N180" s="6"/>
      <c r="O180" s="5"/>
      <c r="P180" s="69">
        <f t="shared" si="13"/>
        <v>0</v>
      </c>
      <c r="Q180" s="265">
        <v>43640</v>
      </c>
      <c r="R180" s="111"/>
      <c r="S180" s="111"/>
      <c r="T180" s="240"/>
      <c r="U180" s="111"/>
      <c r="V180" s="111"/>
      <c r="W180" s="111"/>
      <c r="X180" s="29">
        <f t="shared" si="10"/>
        <v>0</v>
      </c>
      <c r="Y180" s="21">
        <f t="shared" si="14"/>
        <v>0</v>
      </c>
      <c r="Z180" s="315"/>
      <c r="AA180" s="16"/>
      <c r="AB180" s="16"/>
      <c r="AC180" s="16"/>
      <c r="AD180" s="16"/>
      <c r="AE180" s="16"/>
      <c r="AF180" s="16"/>
      <c r="AG180" s="316"/>
    </row>
    <row r="181" spans="1:33" x14ac:dyDescent="0.2">
      <c r="A181" s="252">
        <v>43641</v>
      </c>
      <c r="B181" s="3"/>
      <c r="C181" s="3"/>
      <c r="D181" s="248"/>
      <c r="E181" s="53">
        <f t="shared" si="11"/>
        <v>0</v>
      </c>
      <c r="F181" s="23">
        <f t="shared" si="12"/>
        <v>0</v>
      </c>
      <c r="G181" s="13">
        <v>0</v>
      </c>
      <c r="H181" s="92"/>
      <c r="I181" s="14"/>
      <c r="J181" s="6"/>
      <c r="K181" s="6"/>
      <c r="L181" s="7"/>
      <c r="M181" s="445"/>
      <c r="N181" s="6"/>
      <c r="O181" s="5"/>
      <c r="P181" s="69">
        <f t="shared" si="13"/>
        <v>0</v>
      </c>
      <c r="Q181" s="265">
        <v>43641</v>
      </c>
      <c r="R181" s="111"/>
      <c r="S181" s="111"/>
      <c r="T181" s="240"/>
      <c r="U181" s="111"/>
      <c r="V181" s="111"/>
      <c r="W181" s="111"/>
      <c r="X181" s="29">
        <f t="shared" si="10"/>
        <v>0</v>
      </c>
      <c r="Y181" s="21">
        <f t="shared" si="14"/>
        <v>0</v>
      </c>
      <c r="Z181" s="315"/>
      <c r="AA181" s="16"/>
      <c r="AB181" s="16"/>
      <c r="AC181" s="16"/>
      <c r="AD181" s="16"/>
      <c r="AE181" s="16"/>
      <c r="AF181" s="16"/>
      <c r="AG181" s="316"/>
    </row>
    <row r="182" spans="1:33" x14ac:dyDescent="0.2">
      <c r="A182" s="252">
        <v>43642</v>
      </c>
      <c r="B182" s="3"/>
      <c r="C182" s="3"/>
      <c r="D182" s="248"/>
      <c r="E182" s="53">
        <f t="shared" si="11"/>
        <v>0</v>
      </c>
      <c r="F182" s="23">
        <f t="shared" si="12"/>
        <v>0</v>
      </c>
      <c r="G182" s="13">
        <v>0</v>
      </c>
      <c r="H182" s="92"/>
      <c r="I182" s="14"/>
      <c r="J182" s="6"/>
      <c r="K182" s="6"/>
      <c r="L182" s="7"/>
      <c r="M182" s="445"/>
      <c r="N182" s="6"/>
      <c r="O182" s="5"/>
      <c r="P182" s="69">
        <f t="shared" si="13"/>
        <v>0</v>
      </c>
      <c r="Q182" s="265">
        <v>43642</v>
      </c>
      <c r="R182" s="111"/>
      <c r="S182" s="111"/>
      <c r="T182" s="240"/>
      <c r="U182" s="111"/>
      <c r="V182" s="111"/>
      <c r="W182" s="111"/>
      <c r="X182" s="29">
        <f t="shared" si="10"/>
        <v>0</v>
      </c>
      <c r="Y182" s="21">
        <f t="shared" si="14"/>
        <v>0</v>
      </c>
      <c r="Z182" s="315"/>
      <c r="AA182" s="16"/>
      <c r="AB182" s="16"/>
      <c r="AC182" s="16"/>
      <c r="AD182" s="16"/>
      <c r="AE182" s="16"/>
      <c r="AF182" s="16"/>
      <c r="AG182" s="316"/>
    </row>
    <row r="183" spans="1:33" x14ac:dyDescent="0.2">
      <c r="A183" s="252">
        <v>43643</v>
      </c>
      <c r="B183" s="3"/>
      <c r="C183" s="3"/>
      <c r="D183" s="248"/>
      <c r="E183" s="53">
        <f t="shared" si="11"/>
        <v>0</v>
      </c>
      <c r="F183" s="23">
        <f t="shared" si="12"/>
        <v>0</v>
      </c>
      <c r="G183" s="13">
        <v>0</v>
      </c>
      <c r="H183" s="92"/>
      <c r="I183" s="14"/>
      <c r="J183" s="6"/>
      <c r="K183" s="6"/>
      <c r="L183" s="7"/>
      <c r="M183" s="445"/>
      <c r="N183" s="6"/>
      <c r="O183" s="5"/>
      <c r="P183" s="69">
        <f t="shared" si="13"/>
        <v>0</v>
      </c>
      <c r="Q183" s="265">
        <v>43643</v>
      </c>
      <c r="R183" s="111"/>
      <c r="S183" s="111"/>
      <c r="T183" s="240"/>
      <c r="U183" s="111"/>
      <c r="V183" s="111"/>
      <c r="W183" s="111"/>
      <c r="X183" s="29">
        <f t="shared" si="10"/>
        <v>0</v>
      </c>
      <c r="Y183" s="21">
        <f t="shared" si="14"/>
        <v>0</v>
      </c>
      <c r="Z183" s="315"/>
      <c r="AA183" s="16"/>
      <c r="AB183" s="16"/>
      <c r="AC183" s="16"/>
      <c r="AD183" s="16"/>
      <c r="AE183" s="16"/>
      <c r="AF183" s="16"/>
      <c r="AG183" s="316"/>
    </row>
    <row r="184" spans="1:33" x14ac:dyDescent="0.2">
      <c r="A184" s="252">
        <v>43644</v>
      </c>
      <c r="B184" s="3"/>
      <c r="C184" s="3"/>
      <c r="D184" s="248"/>
      <c r="E184" s="53">
        <f t="shared" si="11"/>
        <v>0</v>
      </c>
      <c r="F184" s="23">
        <f t="shared" si="12"/>
        <v>0</v>
      </c>
      <c r="G184" s="13">
        <v>0</v>
      </c>
      <c r="H184" s="92"/>
      <c r="I184" s="14"/>
      <c r="J184" s="6"/>
      <c r="K184" s="6"/>
      <c r="L184" s="7"/>
      <c r="M184" s="445"/>
      <c r="N184" s="6"/>
      <c r="O184" s="5"/>
      <c r="P184" s="69">
        <f t="shared" si="13"/>
        <v>0</v>
      </c>
      <c r="Q184" s="265">
        <v>43644</v>
      </c>
      <c r="R184" s="111"/>
      <c r="S184" s="111"/>
      <c r="T184" s="240"/>
      <c r="U184" s="111"/>
      <c r="V184" s="111"/>
      <c r="W184" s="111"/>
      <c r="X184" s="29">
        <f t="shared" si="10"/>
        <v>0</v>
      </c>
      <c r="Y184" s="21">
        <f t="shared" si="14"/>
        <v>0</v>
      </c>
      <c r="Z184" s="315"/>
      <c r="AA184" s="16"/>
      <c r="AB184" s="16"/>
      <c r="AC184" s="16"/>
      <c r="AD184" s="16"/>
      <c r="AE184" s="16"/>
      <c r="AF184" s="16"/>
      <c r="AG184" s="316"/>
    </row>
    <row r="185" spans="1:33" x14ac:dyDescent="0.2">
      <c r="A185" s="252">
        <v>43645</v>
      </c>
      <c r="B185" s="3"/>
      <c r="C185" s="3"/>
      <c r="D185" s="248"/>
      <c r="E185" s="53">
        <f t="shared" si="11"/>
        <v>0</v>
      </c>
      <c r="F185" s="23">
        <f t="shared" si="12"/>
        <v>0</v>
      </c>
      <c r="G185" s="13">
        <v>0</v>
      </c>
      <c r="H185" s="92"/>
      <c r="I185" s="14"/>
      <c r="J185" s="6"/>
      <c r="K185" s="6"/>
      <c r="L185" s="7"/>
      <c r="M185" s="445"/>
      <c r="N185" s="6"/>
      <c r="O185" s="5"/>
      <c r="P185" s="69">
        <f t="shared" si="13"/>
        <v>0</v>
      </c>
      <c r="Q185" s="265">
        <v>43645</v>
      </c>
      <c r="R185" s="111"/>
      <c r="S185" s="111"/>
      <c r="T185" s="240"/>
      <c r="U185" s="111"/>
      <c r="V185" s="111"/>
      <c r="W185" s="111"/>
      <c r="X185" s="29">
        <f t="shared" si="10"/>
        <v>0</v>
      </c>
      <c r="Y185" s="21">
        <f t="shared" si="14"/>
        <v>0</v>
      </c>
      <c r="Z185" s="315"/>
      <c r="AA185" s="16"/>
      <c r="AB185" s="16"/>
      <c r="AC185" s="16"/>
      <c r="AD185" s="16"/>
      <c r="AE185" s="16"/>
      <c r="AF185" s="16"/>
      <c r="AG185" s="316"/>
    </row>
    <row r="186" spans="1:33" ht="13.5" thickBot="1" x14ac:dyDescent="0.25">
      <c r="A186" s="252">
        <v>43646</v>
      </c>
      <c r="B186" s="3"/>
      <c r="C186" s="3"/>
      <c r="D186" s="248"/>
      <c r="E186" s="94">
        <f t="shared" si="11"/>
        <v>0</v>
      </c>
      <c r="F186" s="23">
        <f t="shared" si="12"/>
        <v>0</v>
      </c>
      <c r="G186" s="13">
        <v>0</v>
      </c>
      <c r="H186" s="92"/>
      <c r="I186" s="14"/>
      <c r="J186" s="6"/>
      <c r="K186" s="6"/>
      <c r="L186" s="7"/>
      <c r="M186" s="445"/>
      <c r="N186" s="6"/>
      <c r="O186" s="5"/>
      <c r="P186" s="69">
        <f t="shared" si="13"/>
        <v>0</v>
      </c>
      <c r="Q186" s="265">
        <v>43646</v>
      </c>
      <c r="R186" s="111"/>
      <c r="S186" s="111"/>
      <c r="T186" s="240"/>
      <c r="U186" s="111"/>
      <c r="V186" s="111"/>
      <c r="W186" s="111"/>
      <c r="X186" s="29">
        <f t="shared" si="10"/>
        <v>0</v>
      </c>
      <c r="Y186" s="21">
        <f t="shared" si="14"/>
        <v>0</v>
      </c>
      <c r="Z186" s="315"/>
      <c r="AA186" s="16"/>
      <c r="AB186" s="16"/>
      <c r="AC186" s="16"/>
      <c r="AD186" s="16"/>
      <c r="AE186" s="16"/>
      <c r="AF186" s="16"/>
      <c r="AG186" s="316"/>
    </row>
    <row r="187" spans="1:33" x14ac:dyDescent="0.2">
      <c r="A187" s="252">
        <v>43647</v>
      </c>
      <c r="B187" s="280"/>
      <c r="C187" s="280"/>
      <c r="D187" s="323"/>
      <c r="E187" s="291">
        <f t="shared" si="11"/>
        <v>0</v>
      </c>
      <c r="F187" s="324">
        <f t="shared" si="12"/>
        <v>0</v>
      </c>
      <c r="G187" s="106">
        <v>0</v>
      </c>
      <c r="H187" s="326"/>
      <c r="I187" s="288"/>
      <c r="J187" s="327"/>
      <c r="K187" s="327"/>
      <c r="L187" s="328"/>
      <c r="M187" s="446"/>
      <c r="N187" s="327"/>
      <c r="O187" s="329"/>
      <c r="P187" s="286">
        <f t="shared" si="13"/>
        <v>0</v>
      </c>
      <c r="Q187" s="265">
        <v>43647</v>
      </c>
      <c r="R187" s="268"/>
      <c r="S187" s="268"/>
      <c r="T187" s="330"/>
      <c r="U187" s="268"/>
      <c r="V187" s="268"/>
      <c r="W187" s="268"/>
      <c r="X187" s="22">
        <f t="shared" si="10"/>
        <v>0</v>
      </c>
      <c r="Y187" s="22">
        <f t="shared" si="14"/>
        <v>0</v>
      </c>
      <c r="Z187" s="317"/>
      <c r="AA187" s="216"/>
      <c r="AB187" s="216"/>
      <c r="AC187" s="216"/>
      <c r="AD187" s="216"/>
      <c r="AE187" s="216"/>
      <c r="AF187" s="216"/>
      <c r="AG187" s="318"/>
    </row>
    <row r="188" spans="1:33" x14ac:dyDescent="0.2">
      <c r="A188" s="252">
        <v>43648</v>
      </c>
      <c r="B188" s="91"/>
      <c r="C188" s="91"/>
      <c r="D188" s="244"/>
      <c r="E188" s="53">
        <f t="shared" si="11"/>
        <v>0</v>
      </c>
      <c r="F188" s="197">
        <f t="shared" si="12"/>
        <v>0</v>
      </c>
      <c r="G188" s="202">
        <v>0</v>
      </c>
      <c r="H188" s="204"/>
      <c r="I188" s="205"/>
      <c r="J188" s="206"/>
      <c r="K188" s="206"/>
      <c r="L188" s="207"/>
      <c r="M188" s="208"/>
      <c r="N188" s="206"/>
      <c r="O188" s="209"/>
      <c r="P188" s="210">
        <f t="shared" si="13"/>
        <v>0</v>
      </c>
      <c r="Q188" s="265">
        <v>43648</v>
      </c>
      <c r="R188" s="245"/>
      <c r="S188" s="245"/>
      <c r="T188" s="332"/>
      <c r="U188" s="245"/>
      <c r="V188" s="245"/>
      <c r="W188" s="245"/>
      <c r="X188" s="29">
        <f t="shared" si="10"/>
        <v>0</v>
      </c>
      <c r="Y188" s="29">
        <f t="shared" si="14"/>
        <v>0</v>
      </c>
      <c r="Z188" s="319"/>
      <c r="AA188" s="278"/>
      <c r="AB188" s="278"/>
      <c r="AC188" s="278"/>
      <c r="AD188" s="278"/>
      <c r="AE188" s="278"/>
      <c r="AF188" s="278"/>
      <c r="AG188" s="320"/>
    </row>
    <row r="189" spans="1:33" x14ac:dyDescent="0.2">
      <c r="A189" s="252">
        <v>43649</v>
      </c>
      <c r="B189" s="3"/>
      <c r="C189" s="3"/>
      <c r="D189" s="248"/>
      <c r="E189" s="53">
        <f t="shared" si="11"/>
        <v>0</v>
      </c>
      <c r="F189" s="23">
        <f t="shared" si="12"/>
        <v>0</v>
      </c>
      <c r="G189" s="13">
        <v>0</v>
      </c>
      <c r="H189" s="92"/>
      <c r="I189" s="14"/>
      <c r="J189" s="6"/>
      <c r="K189" s="6"/>
      <c r="L189" s="7"/>
      <c r="M189" s="445"/>
      <c r="N189" s="6"/>
      <c r="O189" s="5"/>
      <c r="P189" s="69">
        <f t="shared" si="13"/>
        <v>0</v>
      </c>
      <c r="Q189" s="265">
        <v>43649</v>
      </c>
      <c r="R189" s="111"/>
      <c r="S189" s="111"/>
      <c r="T189" s="240"/>
      <c r="U189" s="111"/>
      <c r="V189" s="111"/>
      <c r="W189" s="111"/>
      <c r="X189" s="29">
        <f t="shared" si="10"/>
        <v>0</v>
      </c>
      <c r="Y189" s="21">
        <f t="shared" si="14"/>
        <v>0</v>
      </c>
      <c r="Z189" s="315"/>
      <c r="AA189" s="16"/>
      <c r="AB189" s="16"/>
      <c r="AC189" s="16"/>
      <c r="AD189" s="16"/>
      <c r="AE189" s="16"/>
      <c r="AF189" s="16"/>
      <c r="AG189" s="316"/>
    </row>
    <row r="190" spans="1:33" x14ac:dyDescent="0.2">
      <c r="A190" s="252">
        <v>43650</v>
      </c>
      <c r="B190" s="3"/>
      <c r="C190" s="3"/>
      <c r="D190" s="248"/>
      <c r="E190" s="53">
        <f t="shared" si="11"/>
        <v>0</v>
      </c>
      <c r="F190" s="23">
        <f t="shared" si="12"/>
        <v>0</v>
      </c>
      <c r="G190" s="13">
        <v>0</v>
      </c>
      <c r="H190" s="92"/>
      <c r="I190" s="14"/>
      <c r="J190" s="6"/>
      <c r="K190" s="6"/>
      <c r="L190" s="7"/>
      <c r="M190" s="445"/>
      <c r="N190" s="6"/>
      <c r="O190" s="5"/>
      <c r="P190" s="69">
        <f t="shared" si="13"/>
        <v>0</v>
      </c>
      <c r="Q190" s="265">
        <v>43650</v>
      </c>
      <c r="R190" s="111"/>
      <c r="S190" s="111"/>
      <c r="T190" s="240"/>
      <c r="U190" s="111"/>
      <c r="V190" s="111"/>
      <c r="W190" s="111"/>
      <c r="X190" s="29">
        <f t="shared" si="10"/>
        <v>0</v>
      </c>
      <c r="Y190" s="21">
        <f t="shared" si="14"/>
        <v>0</v>
      </c>
      <c r="Z190" s="315"/>
      <c r="AA190" s="16"/>
      <c r="AB190" s="16"/>
      <c r="AC190" s="16"/>
      <c r="AD190" s="16"/>
      <c r="AE190" s="16"/>
      <c r="AF190" s="16"/>
      <c r="AG190" s="316"/>
    </row>
    <row r="191" spans="1:33" x14ac:dyDescent="0.2">
      <c r="A191" s="252">
        <v>43651</v>
      </c>
      <c r="B191" s="3"/>
      <c r="C191" s="3"/>
      <c r="D191" s="248"/>
      <c r="E191" s="53">
        <f t="shared" si="11"/>
        <v>0</v>
      </c>
      <c r="F191" s="23">
        <f t="shared" si="12"/>
        <v>0</v>
      </c>
      <c r="G191" s="13">
        <v>0</v>
      </c>
      <c r="H191" s="92"/>
      <c r="I191" s="14"/>
      <c r="J191" s="6"/>
      <c r="K191" s="6"/>
      <c r="L191" s="7"/>
      <c r="M191" s="445"/>
      <c r="N191" s="6"/>
      <c r="O191" s="5"/>
      <c r="P191" s="69">
        <f t="shared" si="13"/>
        <v>0</v>
      </c>
      <c r="Q191" s="265">
        <v>43651</v>
      </c>
      <c r="R191" s="111"/>
      <c r="S191" s="111"/>
      <c r="T191" s="240"/>
      <c r="U191" s="111"/>
      <c r="V191" s="111"/>
      <c r="W191" s="111"/>
      <c r="X191" s="29">
        <f t="shared" si="10"/>
        <v>0</v>
      </c>
      <c r="Y191" s="21">
        <f t="shared" si="14"/>
        <v>0</v>
      </c>
      <c r="Z191" s="315"/>
      <c r="AA191" s="16"/>
      <c r="AB191" s="16"/>
      <c r="AC191" s="16"/>
      <c r="AD191" s="16"/>
      <c r="AE191" s="16"/>
      <c r="AF191" s="16"/>
      <c r="AG191" s="316"/>
    </row>
    <row r="192" spans="1:33" x14ac:dyDescent="0.2">
      <c r="A192" s="252">
        <v>43652</v>
      </c>
      <c r="B192" s="3"/>
      <c r="C192" s="3"/>
      <c r="D192" s="248"/>
      <c r="E192" s="53">
        <f t="shared" si="11"/>
        <v>0</v>
      </c>
      <c r="F192" s="23">
        <f t="shared" si="12"/>
        <v>0</v>
      </c>
      <c r="G192" s="13">
        <v>0</v>
      </c>
      <c r="H192" s="92"/>
      <c r="I192" s="14"/>
      <c r="J192" s="6"/>
      <c r="K192" s="6"/>
      <c r="L192" s="7"/>
      <c r="M192" s="445"/>
      <c r="N192" s="6"/>
      <c r="O192" s="5"/>
      <c r="P192" s="69">
        <f t="shared" si="13"/>
        <v>0</v>
      </c>
      <c r="Q192" s="265">
        <v>43652</v>
      </c>
      <c r="R192" s="111"/>
      <c r="S192" s="111"/>
      <c r="T192" s="240"/>
      <c r="U192" s="111"/>
      <c r="V192" s="111"/>
      <c r="W192" s="111"/>
      <c r="X192" s="29">
        <f t="shared" si="10"/>
        <v>0</v>
      </c>
      <c r="Y192" s="21">
        <f t="shared" si="14"/>
        <v>0</v>
      </c>
      <c r="Z192" s="315"/>
      <c r="AA192" s="16"/>
      <c r="AB192" s="16"/>
      <c r="AC192" s="16"/>
      <c r="AD192" s="16"/>
      <c r="AE192" s="16"/>
      <c r="AF192" s="16"/>
      <c r="AG192" s="316"/>
    </row>
    <row r="193" spans="1:33" x14ac:dyDescent="0.2">
      <c r="A193" s="252">
        <v>43653</v>
      </c>
      <c r="B193" s="3"/>
      <c r="C193" s="3"/>
      <c r="D193" s="248"/>
      <c r="E193" s="53">
        <f t="shared" si="11"/>
        <v>0</v>
      </c>
      <c r="F193" s="23">
        <f t="shared" si="12"/>
        <v>0</v>
      </c>
      <c r="G193" s="13">
        <v>0</v>
      </c>
      <c r="H193" s="92"/>
      <c r="I193" s="14"/>
      <c r="J193" s="6"/>
      <c r="K193" s="6"/>
      <c r="L193" s="7"/>
      <c r="M193" s="445"/>
      <c r="N193" s="6"/>
      <c r="O193" s="5"/>
      <c r="P193" s="69">
        <f t="shared" si="13"/>
        <v>0</v>
      </c>
      <c r="Q193" s="265">
        <v>43653</v>
      </c>
      <c r="R193" s="111"/>
      <c r="S193" s="111"/>
      <c r="T193" s="240"/>
      <c r="U193" s="111"/>
      <c r="V193" s="111"/>
      <c r="W193" s="111"/>
      <c r="X193" s="29">
        <f t="shared" si="10"/>
        <v>0</v>
      </c>
      <c r="Y193" s="21">
        <f t="shared" si="14"/>
        <v>0</v>
      </c>
      <c r="Z193" s="315"/>
      <c r="AA193" s="16"/>
      <c r="AB193" s="16"/>
      <c r="AC193" s="16"/>
      <c r="AD193" s="16"/>
      <c r="AE193" s="16"/>
      <c r="AF193" s="16"/>
      <c r="AG193" s="316"/>
    </row>
    <row r="194" spans="1:33" x14ac:dyDescent="0.2">
      <c r="A194" s="252">
        <v>43654</v>
      </c>
      <c r="B194" s="3"/>
      <c r="C194" s="3"/>
      <c r="D194" s="248"/>
      <c r="E194" s="53">
        <f t="shared" si="11"/>
        <v>0</v>
      </c>
      <c r="F194" s="23">
        <f t="shared" si="12"/>
        <v>0</v>
      </c>
      <c r="G194" s="13">
        <v>0</v>
      </c>
      <c r="H194" s="92"/>
      <c r="I194" s="14"/>
      <c r="J194" s="6"/>
      <c r="K194" s="6"/>
      <c r="L194" s="7"/>
      <c r="M194" s="445"/>
      <c r="N194" s="6"/>
      <c r="O194" s="5"/>
      <c r="P194" s="69">
        <f t="shared" si="13"/>
        <v>0</v>
      </c>
      <c r="Q194" s="265">
        <v>43654</v>
      </c>
      <c r="R194" s="111"/>
      <c r="S194" s="111"/>
      <c r="T194" s="240"/>
      <c r="U194" s="111"/>
      <c r="V194" s="111"/>
      <c r="W194" s="111"/>
      <c r="X194" s="29">
        <f t="shared" si="10"/>
        <v>0</v>
      </c>
      <c r="Y194" s="21">
        <f t="shared" si="14"/>
        <v>0</v>
      </c>
      <c r="Z194" s="315"/>
      <c r="AA194" s="16"/>
      <c r="AB194" s="16"/>
      <c r="AC194" s="16"/>
      <c r="AD194" s="16"/>
      <c r="AE194" s="16"/>
      <c r="AF194" s="16"/>
      <c r="AG194" s="316"/>
    </row>
    <row r="195" spans="1:33" x14ac:dyDescent="0.2">
      <c r="A195" s="252">
        <v>43655</v>
      </c>
      <c r="B195" s="3"/>
      <c r="C195" s="3"/>
      <c r="D195" s="248"/>
      <c r="E195" s="53">
        <f t="shared" si="11"/>
        <v>0</v>
      </c>
      <c r="F195" s="23">
        <f t="shared" si="12"/>
        <v>0</v>
      </c>
      <c r="G195" s="13">
        <v>0</v>
      </c>
      <c r="H195" s="92"/>
      <c r="I195" s="14"/>
      <c r="J195" s="6"/>
      <c r="K195" s="6"/>
      <c r="L195" s="7"/>
      <c r="M195" s="445"/>
      <c r="N195" s="6"/>
      <c r="O195" s="5"/>
      <c r="P195" s="69">
        <f t="shared" si="13"/>
        <v>0</v>
      </c>
      <c r="Q195" s="265">
        <v>43655</v>
      </c>
      <c r="R195" s="111"/>
      <c r="S195" s="111"/>
      <c r="T195" s="240"/>
      <c r="U195" s="111"/>
      <c r="V195" s="111"/>
      <c r="W195" s="111"/>
      <c r="X195" s="29">
        <f t="shared" si="10"/>
        <v>0</v>
      </c>
      <c r="Y195" s="21">
        <f t="shared" si="14"/>
        <v>0</v>
      </c>
      <c r="Z195" s="315"/>
      <c r="AA195" s="16"/>
      <c r="AB195" s="16"/>
      <c r="AC195" s="16"/>
      <c r="AD195" s="16"/>
      <c r="AE195" s="16"/>
      <c r="AF195" s="16"/>
      <c r="AG195" s="316"/>
    </row>
    <row r="196" spans="1:33" x14ac:dyDescent="0.2">
      <c r="A196" s="252">
        <v>43656</v>
      </c>
      <c r="B196" s="3"/>
      <c r="C196" s="3"/>
      <c r="D196" s="248"/>
      <c r="E196" s="53">
        <f t="shared" si="11"/>
        <v>0</v>
      </c>
      <c r="F196" s="23">
        <f t="shared" si="12"/>
        <v>0</v>
      </c>
      <c r="G196" s="13">
        <v>0</v>
      </c>
      <c r="H196" s="92"/>
      <c r="I196" s="14"/>
      <c r="J196" s="6"/>
      <c r="K196" s="6"/>
      <c r="L196" s="7"/>
      <c r="M196" s="445"/>
      <c r="N196" s="6"/>
      <c r="O196" s="5"/>
      <c r="P196" s="69">
        <f t="shared" si="13"/>
        <v>0</v>
      </c>
      <c r="Q196" s="265">
        <v>43656</v>
      </c>
      <c r="R196" s="111"/>
      <c r="S196" s="111"/>
      <c r="T196" s="240"/>
      <c r="U196" s="111"/>
      <c r="V196" s="111"/>
      <c r="W196" s="111"/>
      <c r="X196" s="29">
        <f t="shared" si="10"/>
        <v>0</v>
      </c>
      <c r="Y196" s="21">
        <f t="shared" si="14"/>
        <v>0</v>
      </c>
      <c r="Z196" s="315"/>
      <c r="AA196" s="16"/>
      <c r="AB196" s="16"/>
      <c r="AC196" s="16"/>
      <c r="AD196" s="16"/>
      <c r="AE196" s="16"/>
      <c r="AF196" s="16"/>
      <c r="AG196" s="316"/>
    </row>
    <row r="197" spans="1:33" x14ac:dyDescent="0.2">
      <c r="A197" s="252">
        <v>43657</v>
      </c>
      <c r="B197" s="3"/>
      <c r="C197" s="3"/>
      <c r="D197" s="248"/>
      <c r="E197" s="53">
        <f t="shared" si="11"/>
        <v>0</v>
      </c>
      <c r="F197" s="23">
        <f t="shared" si="12"/>
        <v>0</v>
      </c>
      <c r="G197" s="13">
        <v>0</v>
      </c>
      <c r="H197" s="92"/>
      <c r="I197" s="14"/>
      <c r="J197" s="6"/>
      <c r="K197" s="6"/>
      <c r="L197" s="7"/>
      <c r="M197" s="445"/>
      <c r="N197" s="6"/>
      <c r="O197" s="5"/>
      <c r="P197" s="69">
        <f t="shared" si="13"/>
        <v>0</v>
      </c>
      <c r="Q197" s="265">
        <v>43657</v>
      </c>
      <c r="R197" s="111"/>
      <c r="S197" s="111"/>
      <c r="T197" s="240"/>
      <c r="U197" s="111"/>
      <c r="V197" s="111"/>
      <c r="W197" s="111"/>
      <c r="X197" s="29">
        <f t="shared" si="10"/>
        <v>0</v>
      </c>
      <c r="Y197" s="21">
        <f t="shared" si="14"/>
        <v>0</v>
      </c>
      <c r="Z197" s="315"/>
      <c r="AA197" s="16"/>
      <c r="AB197" s="16"/>
      <c r="AC197" s="16"/>
      <c r="AD197" s="16"/>
      <c r="AE197" s="16"/>
      <c r="AF197" s="16"/>
      <c r="AG197" s="316"/>
    </row>
    <row r="198" spans="1:33" x14ac:dyDescent="0.2">
      <c r="A198" s="252">
        <v>43658</v>
      </c>
      <c r="B198" s="3"/>
      <c r="C198" s="3"/>
      <c r="D198" s="248"/>
      <c r="E198" s="53">
        <f t="shared" si="11"/>
        <v>0</v>
      </c>
      <c r="F198" s="23">
        <f t="shared" si="12"/>
        <v>0</v>
      </c>
      <c r="G198" s="13">
        <v>0</v>
      </c>
      <c r="H198" s="92"/>
      <c r="I198" s="14"/>
      <c r="J198" s="6"/>
      <c r="K198" s="6"/>
      <c r="L198" s="7"/>
      <c r="M198" s="445"/>
      <c r="N198" s="6"/>
      <c r="O198" s="5"/>
      <c r="P198" s="69">
        <f t="shared" si="13"/>
        <v>0</v>
      </c>
      <c r="Q198" s="265">
        <v>43658</v>
      </c>
      <c r="R198" s="111"/>
      <c r="S198" s="111"/>
      <c r="T198" s="240"/>
      <c r="U198" s="111"/>
      <c r="V198" s="111"/>
      <c r="W198" s="111"/>
      <c r="X198" s="29">
        <f t="shared" si="10"/>
        <v>0</v>
      </c>
      <c r="Y198" s="21">
        <f t="shared" si="14"/>
        <v>0</v>
      </c>
      <c r="Z198" s="315"/>
      <c r="AA198" s="16"/>
      <c r="AB198" s="16"/>
      <c r="AC198" s="16"/>
      <c r="AD198" s="16"/>
      <c r="AE198" s="16"/>
      <c r="AF198" s="16"/>
      <c r="AG198" s="316"/>
    </row>
    <row r="199" spans="1:33" x14ac:dyDescent="0.2">
      <c r="A199" s="252">
        <v>43659</v>
      </c>
      <c r="B199" s="3"/>
      <c r="C199" s="3"/>
      <c r="D199" s="248"/>
      <c r="E199" s="53">
        <f t="shared" si="11"/>
        <v>0</v>
      </c>
      <c r="F199" s="23">
        <f t="shared" si="12"/>
        <v>0</v>
      </c>
      <c r="G199" s="13">
        <v>0</v>
      </c>
      <c r="H199" s="92"/>
      <c r="I199" s="14"/>
      <c r="J199" s="6"/>
      <c r="K199" s="6"/>
      <c r="L199" s="7"/>
      <c r="M199" s="445"/>
      <c r="N199" s="6"/>
      <c r="O199" s="5"/>
      <c r="P199" s="69">
        <f t="shared" si="13"/>
        <v>0</v>
      </c>
      <c r="Q199" s="265">
        <v>43659</v>
      </c>
      <c r="R199" s="111"/>
      <c r="S199" s="111"/>
      <c r="T199" s="240"/>
      <c r="U199" s="111"/>
      <c r="V199" s="111"/>
      <c r="W199" s="111"/>
      <c r="X199" s="29">
        <f t="shared" si="10"/>
        <v>0</v>
      </c>
      <c r="Y199" s="21">
        <f t="shared" si="14"/>
        <v>0</v>
      </c>
      <c r="Z199" s="315"/>
      <c r="AA199" s="16"/>
      <c r="AB199" s="16"/>
      <c r="AC199" s="16"/>
      <c r="AD199" s="16"/>
      <c r="AE199" s="16"/>
      <c r="AF199" s="16"/>
      <c r="AG199" s="316"/>
    </row>
    <row r="200" spans="1:33" x14ac:dyDescent="0.2">
      <c r="A200" s="252">
        <v>43660</v>
      </c>
      <c r="B200" s="3"/>
      <c r="C200" s="3"/>
      <c r="D200" s="248"/>
      <c r="E200" s="53">
        <f t="shared" si="11"/>
        <v>0</v>
      </c>
      <c r="F200" s="23">
        <f t="shared" si="12"/>
        <v>0</v>
      </c>
      <c r="G200" s="13">
        <v>0</v>
      </c>
      <c r="H200" s="92"/>
      <c r="I200" s="14"/>
      <c r="J200" s="6"/>
      <c r="K200" s="6"/>
      <c r="L200" s="7"/>
      <c r="M200" s="445"/>
      <c r="N200" s="6"/>
      <c r="O200" s="5"/>
      <c r="P200" s="69">
        <f t="shared" si="13"/>
        <v>0</v>
      </c>
      <c r="Q200" s="265">
        <v>43660</v>
      </c>
      <c r="R200" s="111"/>
      <c r="S200" s="111"/>
      <c r="T200" s="240"/>
      <c r="U200" s="111"/>
      <c r="V200" s="111"/>
      <c r="W200" s="111"/>
      <c r="X200" s="29">
        <f t="shared" ref="X200:X263" si="15">SQRT(U200*V200)*0.884/24*W200</f>
        <v>0</v>
      </c>
      <c r="Y200" s="21">
        <f t="shared" si="14"/>
        <v>0</v>
      </c>
      <c r="Z200" s="315"/>
      <c r="AA200" s="16"/>
      <c r="AB200" s="16"/>
      <c r="AC200" s="16"/>
      <c r="AD200" s="16"/>
      <c r="AE200" s="16"/>
      <c r="AF200" s="16"/>
      <c r="AG200" s="316"/>
    </row>
    <row r="201" spans="1:33" x14ac:dyDescent="0.2">
      <c r="A201" s="252">
        <v>43661</v>
      </c>
      <c r="B201" s="3"/>
      <c r="C201" s="3"/>
      <c r="D201" s="248"/>
      <c r="E201" s="53">
        <f t="shared" si="11"/>
        <v>0</v>
      </c>
      <c r="F201" s="23">
        <f t="shared" si="12"/>
        <v>0</v>
      </c>
      <c r="G201" s="13">
        <v>0</v>
      </c>
      <c r="H201" s="92"/>
      <c r="I201" s="14"/>
      <c r="J201" s="6"/>
      <c r="K201" s="6"/>
      <c r="L201" s="7"/>
      <c r="M201" s="445"/>
      <c r="N201" s="6"/>
      <c r="O201" s="5"/>
      <c r="P201" s="69">
        <f t="shared" si="13"/>
        <v>0</v>
      </c>
      <c r="Q201" s="265">
        <v>43661</v>
      </c>
      <c r="R201" s="111"/>
      <c r="S201" s="111"/>
      <c r="T201" s="240"/>
      <c r="U201" s="111"/>
      <c r="V201" s="111"/>
      <c r="W201" s="111"/>
      <c r="X201" s="29">
        <f t="shared" si="15"/>
        <v>0</v>
      </c>
      <c r="Y201" s="21">
        <f t="shared" si="14"/>
        <v>0</v>
      </c>
      <c r="Z201" s="315"/>
      <c r="AA201" s="16"/>
      <c r="AB201" s="16"/>
      <c r="AC201" s="16"/>
      <c r="AD201" s="16"/>
      <c r="AE201" s="16"/>
      <c r="AF201" s="16"/>
      <c r="AG201" s="316"/>
    </row>
    <row r="202" spans="1:33" x14ac:dyDescent="0.2">
      <c r="A202" s="252">
        <v>43662</v>
      </c>
      <c r="B202" s="3"/>
      <c r="C202" s="3"/>
      <c r="D202" s="248"/>
      <c r="E202" s="53">
        <f t="shared" ref="E202:E265" si="16">((B202*12)+C202+D202)*1.16</f>
        <v>0</v>
      </c>
      <c r="F202" s="23">
        <f>E202-E201+P202</f>
        <v>0</v>
      </c>
      <c r="G202" s="13">
        <v>0</v>
      </c>
      <c r="H202" s="92"/>
      <c r="I202" s="14"/>
      <c r="J202" s="6"/>
      <c r="K202" s="6"/>
      <c r="L202" s="7"/>
      <c r="M202" s="445"/>
      <c r="N202" s="6"/>
      <c r="O202" s="5"/>
      <c r="P202" s="69">
        <f t="shared" ref="P202:P265" si="17">(((J202*12)+K202+L202)-((M202*12)+N202+O202))*1.16</f>
        <v>0</v>
      </c>
      <c r="Q202" s="265">
        <v>43662</v>
      </c>
      <c r="R202" s="111"/>
      <c r="S202" s="111"/>
      <c r="T202" s="240"/>
      <c r="U202" s="111"/>
      <c r="V202" s="111"/>
      <c r="W202" s="111"/>
      <c r="X202" s="29">
        <f t="shared" si="15"/>
        <v>0</v>
      </c>
      <c r="Y202" s="21">
        <f t="shared" ref="Y202:Y265" si="18">Y201+X202</f>
        <v>0</v>
      </c>
      <c r="Z202" s="315"/>
      <c r="AA202" s="16"/>
      <c r="AB202" s="16"/>
      <c r="AC202" s="16"/>
      <c r="AD202" s="16"/>
      <c r="AE202" s="16"/>
      <c r="AF202" s="16"/>
      <c r="AG202" s="316"/>
    </row>
    <row r="203" spans="1:33" x14ac:dyDescent="0.2">
      <c r="A203" s="252">
        <v>43663</v>
      </c>
      <c r="B203" s="3"/>
      <c r="C203" s="3"/>
      <c r="D203" s="248"/>
      <c r="E203" s="53">
        <f t="shared" si="16"/>
        <v>0</v>
      </c>
      <c r="F203" s="23">
        <f>E203-E202+P203</f>
        <v>0</v>
      </c>
      <c r="G203" s="13">
        <v>0</v>
      </c>
      <c r="H203" s="92"/>
      <c r="I203" s="14"/>
      <c r="J203" s="6"/>
      <c r="K203" s="6"/>
      <c r="L203" s="7"/>
      <c r="M203" s="445"/>
      <c r="N203" s="6"/>
      <c r="O203" s="5"/>
      <c r="P203" s="69">
        <f t="shared" si="17"/>
        <v>0</v>
      </c>
      <c r="Q203" s="265">
        <v>43663</v>
      </c>
      <c r="R203" s="111"/>
      <c r="S203" s="111"/>
      <c r="T203" s="240"/>
      <c r="U203" s="111"/>
      <c r="V203" s="111"/>
      <c r="W203" s="111"/>
      <c r="X203" s="29">
        <f t="shared" si="15"/>
        <v>0</v>
      </c>
      <c r="Y203" s="21">
        <f t="shared" si="18"/>
        <v>0</v>
      </c>
      <c r="Z203" s="315"/>
      <c r="AA203" s="16"/>
      <c r="AB203" s="16"/>
      <c r="AC203" s="16"/>
      <c r="AD203" s="16"/>
      <c r="AE203" s="16"/>
      <c r="AF203" s="16"/>
      <c r="AG203" s="316"/>
    </row>
    <row r="204" spans="1:33" x14ac:dyDescent="0.2">
      <c r="A204" s="252">
        <v>43664</v>
      </c>
      <c r="B204" s="3"/>
      <c r="C204" s="3"/>
      <c r="D204" s="248"/>
      <c r="E204" s="53">
        <f t="shared" si="16"/>
        <v>0</v>
      </c>
      <c r="F204" s="23">
        <f>E204-E203+P204</f>
        <v>0</v>
      </c>
      <c r="G204" s="13">
        <v>0</v>
      </c>
      <c r="H204" s="92"/>
      <c r="I204" s="14"/>
      <c r="J204" s="6"/>
      <c r="K204" s="6"/>
      <c r="L204" s="7"/>
      <c r="M204" s="445"/>
      <c r="N204" s="6"/>
      <c r="O204" s="5"/>
      <c r="P204" s="69">
        <f t="shared" si="17"/>
        <v>0</v>
      </c>
      <c r="Q204" s="265">
        <v>43664</v>
      </c>
      <c r="R204" s="111"/>
      <c r="S204" s="111"/>
      <c r="T204" s="240"/>
      <c r="U204" s="111"/>
      <c r="V204" s="111"/>
      <c r="W204" s="111"/>
      <c r="X204" s="29">
        <f t="shared" si="15"/>
        <v>0</v>
      </c>
      <c r="Y204" s="21">
        <f t="shared" si="18"/>
        <v>0</v>
      </c>
      <c r="Z204" s="315"/>
      <c r="AA204" s="16"/>
      <c r="AB204" s="16"/>
      <c r="AC204" s="16"/>
      <c r="AD204" s="16"/>
      <c r="AE204" s="16"/>
      <c r="AF204" s="16"/>
      <c r="AG204" s="316"/>
    </row>
    <row r="205" spans="1:33" x14ac:dyDescent="0.2">
      <c r="A205" s="252">
        <v>43665</v>
      </c>
      <c r="B205" s="3"/>
      <c r="C205" s="3"/>
      <c r="D205" s="248"/>
      <c r="E205" s="53">
        <f t="shared" si="16"/>
        <v>0</v>
      </c>
      <c r="F205" s="23">
        <f>E205-E204+P205</f>
        <v>0</v>
      </c>
      <c r="G205" s="13">
        <v>0</v>
      </c>
      <c r="H205" s="92"/>
      <c r="I205" s="14"/>
      <c r="J205" s="6"/>
      <c r="K205" s="6"/>
      <c r="L205" s="7"/>
      <c r="M205" s="445"/>
      <c r="N205" s="6"/>
      <c r="O205" s="5"/>
      <c r="P205" s="69">
        <f t="shared" si="17"/>
        <v>0</v>
      </c>
      <c r="Q205" s="265">
        <v>43665</v>
      </c>
      <c r="R205" s="111"/>
      <c r="S205" s="111"/>
      <c r="T205" s="240"/>
      <c r="U205" s="111"/>
      <c r="V205" s="111"/>
      <c r="W205" s="111"/>
      <c r="X205" s="29">
        <f t="shared" si="15"/>
        <v>0</v>
      </c>
      <c r="Y205" s="21">
        <f t="shared" si="18"/>
        <v>0</v>
      </c>
      <c r="Z205" s="315"/>
      <c r="AA205" s="16"/>
      <c r="AB205" s="16"/>
      <c r="AC205" s="16"/>
      <c r="AD205" s="16"/>
      <c r="AE205" s="16"/>
      <c r="AF205" s="16"/>
      <c r="AG205" s="316"/>
    </row>
    <row r="206" spans="1:33" x14ac:dyDescent="0.2">
      <c r="A206" s="252">
        <v>43666</v>
      </c>
      <c r="B206" s="3"/>
      <c r="C206" s="3"/>
      <c r="D206" s="248"/>
      <c r="E206" s="53">
        <f t="shared" si="16"/>
        <v>0</v>
      </c>
      <c r="F206" s="23">
        <f>E206-E205+P206</f>
        <v>0</v>
      </c>
      <c r="G206" s="13">
        <v>0</v>
      </c>
      <c r="H206" s="92"/>
      <c r="I206" s="14"/>
      <c r="J206" s="6"/>
      <c r="K206" s="6"/>
      <c r="L206" s="7"/>
      <c r="M206" s="445"/>
      <c r="N206" s="6"/>
      <c r="O206" s="5"/>
      <c r="P206" s="69">
        <f t="shared" si="17"/>
        <v>0</v>
      </c>
      <c r="Q206" s="265">
        <v>43666</v>
      </c>
      <c r="R206" s="111"/>
      <c r="S206" s="111"/>
      <c r="T206" s="240"/>
      <c r="U206" s="111"/>
      <c r="V206" s="111"/>
      <c r="W206" s="111"/>
      <c r="X206" s="29">
        <f t="shared" si="15"/>
        <v>0</v>
      </c>
      <c r="Y206" s="21">
        <f t="shared" si="18"/>
        <v>0</v>
      </c>
      <c r="Z206" s="315"/>
      <c r="AA206" s="16"/>
      <c r="AB206" s="16"/>
      <c r="AC206" s="16"/>
      <c r="AD206" s="16"/>
      <c r="AE206" s="16"/>
      <c r="AF206" s="16"/>
      <c r="AG206" s="316"/>
    </row>
    <row r="207" spans="1:33" x14ac:dyDescent="0.2">
      <c r="A207" s="252">
        <v>43667</v>
      </c>
      <c r="B207" s="3"/>
      <c r="C207" s="3"/>
      <c r="D207" s="248"/>
      <c r="E207" s="53">
        <f t="shared" si="16"/>
        <v>0</v>
      </c>
      <c r="F207" s="23">
        <f t="shared" ref="F207:F271" si="19">E207-E206+P207</f>
        <v>0</v>
      </c>
      <c r="G207" s="13">
        <v>0</v>
      </c>
      <c r="H207" s="92"/>
      <c r="I207" s="14"/>
      <c r="J207" s="6"/>
      <c r="K207" s="6"/>
      <c r="L207" s="7"/>
      <c r="M207" s="445"/>
      <c r="N207" s="6"/>
      <c r="O207" s="5"/>
      <c r="P207" s="69">
        <f t="shared" si="17"/>
        <v>0</v>
      </c>
      <c r="Q207" s="265">
        <v>43667</v>
      </c>
      <c r="R207" s="111"/>
      <c r="S207" s="111"/>
      <c r="T207" s="240"/>
      <c r="U207" s="111"/>
      <c r="V207" s="111"/>
      <c r="W207" s="111"/>
      <c r="X207" s="29">
        <f t="shared" si="15"/>
        <v>0</v>
      </c>
      <c r="Y207" s="21">
        <f t="shared" si="18"/>
        <v>0</v>
      </c>
      <c r="Z207" s="315"/>
      <c r="AA207" s="16"/>
      <c r="AB207" s="16"/>
      <c r="AC207" s="16"/>
      <c r="AD207" s="16"/>
      <c r="AE207" s="16"/>
      <c r="AF207" s="16"/>
      <c r="AG207" s="316"/>
    </row>
    <row r="208" spans="1:33" x14ac:dyDescent="0.2">
      <c r="A208" s="252">
        <v>43668</v>
      </c>
      <c r="B208" s="3"/>
      <c r="C208" s="3"/>
      <c r="D208" s="248"/>
      <c r="E208" s="53">
        <f t="shared" si="16"/>
        <v>0</v>
      </c>
      <c r="F208" s="23">
        <f t="shared" si="19"/>
        <v>0</v>
      </c>
      <c r="G208" s="13">
        <v>0</v>
      </c>
      <c r="H208" s="92"/>
      <c r="I208" s="14"/>
      <c r="J208" s="6"/>
      <c r="K208" s="6"/>
      <c r="L208" s="7"/>
      <c r="M208" s="445"/>
      <c r="N208" s="6"/>
      <c r="O208" s="5"/>
      <c r="P208" s="69">
        <f t="shared" si="17"/>
        <v>0</v>
      </c>
      <c r="Q208" s="265">
        <v>43668</v>
      </c>
      <c r="R208" s="111"/>
      <c r="S208" s="111"/>
      <c r="T208" s="240"/>
      <c r="U208" s="111"/>
      <c r="V208" s="111"/>
      <c r="W208" s="111"/>
      <c r="X208" s="29">
        <f t="shared" si="15"/>
        <v>0</v>
      </c>
      <c r="Y208" s="21">
        <f t="shared" si="18"/>
        <v>0</v>
      </c>
      <c r="Z208" s="315"/>
      <c r="AA208" s="16"/>
      <c r="AB208" s="16"/>
      <c r="AC208" s="16"/>
      <c r="AD208" s="16"/>
      <c r="AE208" s="16"/>
      <c r="AF208" s="16"/>
      <c r="AG208" s="316"/>
    </row>
    <row r="209" spans="1:33" x14ac:dyDescent="0.2">
      <c r="A209" s="252">
        <v>43669</v>
      </c>
      <c r="B209" s="3"/>
      <c r="C209" s="3"/>
      <c r="D209" s="248"/>
      <c r="E209" s="53">
        <f t="shared" si="16"/>
        <v>0</v>
      </c>
      <c r="F209" s="23">
        <f t="shared" si="19"/>
        <v>0</v>
      </c>
      <c r="G209" s="13">
        <v>0</v>
      </c>
      <c r="H209" s="92"/>
      <c r="I209" s="14"/>
      <c r="J209" s="6"/>
      <c r="K209" s="6"/>
      <c r="L209" s="7"/>
      <c r="M209" s="445"/>
      <c r="N209" s="6"/>
      <c r="O209" s="5"/>
      <c r="P209" s="69">
        <f t="shared" si="17"/>
        <v>0</v>
      </c>
      <c r="Q209" s="265">
        <v>43669</v>
      </c>
      <c r="R209" s="111"/>
      <c r="S209" s="111"/>
      <c r="T209" s="240"/>
      <c r="U209" s="111"/>
      <c r="V209" s="111"/>
      <c r="W209" s="111"/>
      <c r="X209" s="29">
        <f t="shared" si="15"/>
        <v>0</v>
      </c>
      <c r="Y209" s="21">
        <f t="shared" si="18"/>
        <v>0</v>
      </c>
      <c r="Z209" s="315"/>
      <c r="AA209" s="16"/>
      <c r="AB209" s="16"/>
      <c r="AC209" s="16"/>
      <c r="AD209" s="16"/>
      <c r="AE209" s="16"/>
      <c r="AF209" s="16"/>
      <c r="AG209" s="316"/>
    </row>
    <row r="210" spans="1:33" x14ac:dyDescent="0.2">
      <c r="A210" s="252">
        <v>43670</v>
      </c>
      <c r="B210" s="3"/>
      <c r="C210" s="3"/>
      <c r="D210" s="248"/>
      <c r="E210" s="53">
        <f t="shared" si="16"/>
        <v>0</v>
      </c>
      <c r="F210" s="23">
        <f t="shared" si="19"/>
        <v>0</v>
      </c>
      <c r="G210" s="13">
        <v>0</v>
      </c>
      <c r="H210" s="92"/>
      <c r="I210" s="14"/>
      <c r="J210" s="6"/>
      <c r="K210" s="6"/>
      <c r="L210" s="7"/>
      <c r="M210" s="445"/>
      <c r="N210" s="6"/>
      <c r="O210" s="5"/>
      <c r="P210" s="69">
        <f t="shared" si="17"/>
        <v>0</v>
      </c>
      <c r="Q210" s="265">
        <v>43670</v>
      </c>
      <c r="R210" s="111"/>
      <c r="S210" s="111"/>
      <c r="T210" s="240"/>
      <c r="U210" s="111"/>
      <c r="V210" s="111"/>
      <c r="W210" s="111"/>
      <c r="X210" s="29">
        <f t="shared" si="15"/>
        <v>0</v>
      </c>
      <c r="Y210" s="21">
        <f t="shared" si="18"/>
        <v>0</v>
      </c>
      <c r="Z210" s="315"/>
      <c r="AA210" s="16"/>
      <c r="AB210" s="16"/>
      <c r="AC210" s="16"/>
      <c r="AD210" s="16"/>
      <c r="AE210" s="16"/>
      <c r="AF210" s="16"/>
      <c r="AG210" s="316"/>
    </row>
    <row r="211" spans="1:33" x14ac:dyDescent="0.2">
      <c r="A211" s="252">
        <v>43671</v>
      </c>
      <c r="B211" s="3"/>
      <c r="C211" s="3"/>
      <c r="D211" s="248"/>
      <c r="E211" s="53">
        <f t="shared" si="16"/>
        <v>0</v>
      </c>
      <c r="F211" s="23">
        <f t="shared" si="19"/>
        <v>0</v>
      </c>
      <c r="G211" s="13">
        <v>0</v>
      </c>
      <c r="H211" s="92"/>
      <c r="I211" s="14"/>
      <c r="J211" s="6"/>
      <c r="K211" s="6"/>
      <c r="L211" s="7"/>
      <c r="M211" s="445"/>
      <c r="N211" s="6"/>
      <c r="O211" s="5"/>
      <c r="P211" s="69">
        <f t="shared" si="17"/>
        <v>0</v>
      </c>
      <c r="Q211" s="265">
        <v>43671</v>
      </c>
      <c r="R211" s="111"/>
      <c r="S211" s="111"/>
      <c r="T211" s="240"/>
      <c r="U211" s="111"/>
      <c r="V211" s="111"/>
      <c r="W211" s="111"/>
      <c r="X211" s="29">
        <f t="shared" si="15"/>
        <v>0</v>
      </c>
      <c r="Y211" s="21">
        <f t="shared" si="18"/>
        <v>0</v>
      </c>
      <c r="Z211" s="315"/>
      <c r="AA211" s="16"/>
      <c r="AB211" s="16"/>
      <c r="AC211" s="16"/>
      <c r="AD211" s="16"/>
      <c r="AE211" s="16"/>
      <c r="AF211" s="16"/>
      <c r="AG211" s="316"/>
    </row>
    <row r="212" spans="1:33" x14ac:dyDescent="0.2">
      <c r="A212" s="252">
        <v>43672</v>
      </c>
      <c r="B212" s="3"/>
      <c r="C212" s="3"/>
      <c r="D212" s="248"/>
      <c r="E212" s="53">
        <f t="shared" si="16"/>
        <v>0</v>
      </c>
      <c r="F212" s="23">
        <f t="shared" si="19"/>
        <v>0</v>
      </c>
      <c r="G212" s="13">
        <v>0</v>
      </c>
      <c r="H212" s="92"/>
      <c r="I212" s="14"/>
      <c r="J212" s="6"/>
      <c r="K212" s="6"/>
      <c r="L212" s="7"/>
      <c r="M212" s="445"/>
      <c r="N212" s="6"/>
      <c r="O212" s="5"/>
      <c r="P212" s="69">
        <f t="shared" si="17"/>
        <v>0</v>
      </c>
      <c r="Q212" s="265">
        <v>43672</v>
      </c>
      <c r="R212" s="111"/>
      <c r="S212" s="111"/>
      <c r="T212" s="240"/>
      <c r="U212" s="111"/>
      <c r="V212" s="111"/>
      <c r="W212" s="111"/>
      <c r="X212" s="29">
        <f t="shared" si="15"/>
        <v>0</v>
      </c>
      <c r="Y212" s="21">
        <f t="shared" si="18"/>
        <v>0</v>
      </c>
      <c r="Z212" s="315"/>
      <c r="AA212" s="16"/>
      <c r="AB212" s="16"/>
      <c r="AC212" s="16"/>
      <c r="AD212" s="16"/>
      <c r="AE212" s="16"/>
      <c r="AF212" s="16"/>
      <c r="AG212" s="316"/>
    </row>
    <row r="213" spans="1:33" x14ac:dyDescent="0.2">
      <c r="A213" s="252">
        <v>43673</v>
      </c>
      <c r="B213" s="3"/>
      <c r="C213" s="3"/>
      <c r="D213" s="248"/>
      <c r="E213" s="53">
        <f t="shared" si="16"/>
        <v>0</v>
      </c>
      <c r="F213" s="23">
        <f t="shared" si="19"/>
        <v>0</v>
      </c>
      <c r="G213" s="13">
        <v>0</v>
      </c>
      <c r="H213" s="92"/>
      <c r="I213" s="14"/>
      <c r="J213" s="6"/>
      <c r="K213" s="6"/>
      <c r="L213" s="7"/>
      <c r="M213" s="445"/>
      <c r="N213" s="6"/>
      <c r="O213" s="5"/>
      <c r="P213" s="69">
        <f t="shared" si="17"/>
        <v>0</v>
      </c>
      <c r="Q213" s="265">
        <v>43673</v>
      </c>
      <c r="R213" s="111"/>
      <c r="S213" s="111"/>
      <c r="T213" s="240"/>
      <c r="U213" s="111"/>
      <c r="V213" s="111"/>
      <c r="W213" s="111"/>
      <c r="X213" s="29">
        <f t="shared" si="15"/>
        <v>0</v>
      </c>
      <c r="Y213" s="21">
        <f t="shared" si="18"/>
        <v>0</v>
      </c>
      <c r="Z213" s="315"/>
      <c r="AA213" s="16"/>
      <c r="AB213" s="16"/>
      <c r="AC213" s="16"/>
      <c r="AD213" s="16"/>
      <c r="AE213" s="16"/>
      <c r="AF213" s="16"/>
      <c r="AG213" s="316"/>
    </row>
    <row r="214" spans="1:33" x14ac:dyDescent="0.2">
      <c r="A214" s="252">
        <v>43674</v>
      </c>
      <c r="B214" s="3"/>
      <c r="C214" s="3"/>
      <c r="D214" s="248"/>
      <c r="E214" s="53">
        <f t="shared" si="16"/>
        <v>0</v>
      </c>
      <c r="F214" s="23">
        <f t="shared" si="19"/>
        <v>0</v>
      </c>
      <c r="G214" s="13">
        <v>0</v>
      </c>
      <c r="H214" s="92"/>
      <c r="I214" s="14"/>
      <c r="J214" s="6"/>
      <c r="K214" s="6"/>
      <c r="L214" s="7"/>
      <c r="M214" s="445"/>
      <c r="N214" s="6"/>
      <c r="O214" s="5"/>
      <c r="P214" s="69">
        <f t="shared" si="17"/>
        <v>0</v>
      </c>
      <c r="Q214" s="265">
        <v>43674</v>
      </c>
      <c r="R214" s="111"/>
      <c r="S214" s="111"/>
      <c r="T214" s="240"/>
      <c r="U214" s="111"/>
      <c r="V214" s="111"/>
      <c r="W214" s="111"/>
      <c r="X214" s="29">
        <f t="shared" si="15"/>
        <v>0</v>
      </c>
      <c r="Y214" s="21">
        <f t="shared" si="18"/>
        <v>0</v>
      </c>
      <c r="Z214" s="315"/>
      <c r="AA214" s="16"/>
      <c r="AB214" s="16"/>
      <c r="AC214" s="16"/>
      <c r="AD214" s="16"/>
      <c r="AE214" s="16"/>
      <c r="AF214" s="16"/>
      <c r="AG214" s="316"/>
    </row>
    <row r="215" spans="1:33" x14ac:dyDescent="0.2">
      <c r="A215" s="252">
        <v>43675</v>
      </c>
      <c r="B215" s="3"/>
      <c r="C215" s="3"/>
      <c r="D215" s="248"/>
      <c r="E215" s="53">
        <f t="shared" si="16"/>
        <v>0</v>
      </c>
      <c r="F215" s="23">
        <f t="shared" si="19"/>
        <v>0</v>
      </c>
      <c r="G215" s="13">
        <v>0</v>
      </c>
      <c r="H215" s="92"/>
      <c r="I215" s="14"/>
      <c r="J215" s="6"/>
      <c r="K215" s="6"/>
      <c r="L215" s="7"/>
      <c r="M215" s="445"/>
      <c r="N215" s="6"/>
      <c r="O215" s="5"/>
      <c r="P215" s="69">
        <f t="shared" si="17"/>
        <v>0</v>
      </c>
      <c r="Q215" s="265">
        <v>43675</v>
      </c>
      <c r="R215" s="111"/>
      <c r="S215" s="111"/>
      <c r="T215" s="240"/>
      <c r="U215" s="111"/>
      <c r="V215" s="111"/>
      <c r="W215" s="111"/>
      <c r="X215" s="29">
        <f t="shared" si="15"/>
        <v>0</v>
      </c>
      <c r="Y215" s="21">
        <f t="shared" si="18"/>
        <v>0</v>
      </c>
      <c r="Z215" s="315"/>
      <c r="AA215" s="16"/>
      <c r="AB215" s="16"/>
      <c r="AC215" s="16"/>
      <c r="AD215" s="16"/>
      <c r="AE215" s="16"/>
      <c r="AF215" s="16"/>
      <c r="AG215" s="316"/>
    </row>
    <row r="216" spans="1:33" x14ac:dyDescent="0.2">
      <c r="A216" s="252">
        <v>43676</v>
      </c>
      <c r="B216" s="3"/>
      <c r="C216" s="3"/>
      <c r="D216" s="248"/>
      <c r="E216" s="53">
        <f t="shared" si="16"/>
        <v>0</v>
      </c>
      <c r="F216" s="23">
        <f t="shared" si="19"/>
        <v>0</v>
      </c>
      <c r="G216" s="13">
        <v>0</v>
      </c>
      <c r="H216" s="92"/>
      <c r="I216" s="14"/>
      <c r="J216" s="6"/>
      <c r="K216" s="6"/>
      <c r="L216" s="7"/>
      <c r="M216" s="445"/>
      <c r="N216" s="6"/>
      <c r="O216" s="5"/>
      <c r="P216" s="69">
        <f t="shared" si="17"/>
        <v>0</v>
      </c>
      <c r="Q216" s="265">
        <v>43676</v>
      </c>
      <c r="R216" s="111"/>
      <c r="S216" s="111"/>
      <c r="T216" s="240"/>
      <c r="U216" s="111"/>
      <c r="V216" s="111"/>
      <c r="W216" s="111"/>
      <c r="X216" s="29">
        <f t="shared" si="15"/>
        <v>0</v>
      </c>
      <c r="Y216" s="21">
        <f t="shared" si="18"/>
        <v>0</v>
      </c>
      <c r="Z216" s="315"/>
      <c r="AA216" s="16"/>
      <c r="AB216" s="16"/>
      <c r="AC216" s="16"/>
      <c r="AD216" s="16"/>
      <c r="AE216" s="16"/>
      <c r="AF216" s="16"/>
      <c r="AG216" s="316"/>
    </row>
    <row r="217" spans="1:33" ht="13.5" thickBot="1" x14ac:dyDescent="0.25">
      <c r="A217" s="252">
        <v>43677</v>
      </c>
      <c r="B217" s="3"/>
      <c r="C217" s="3"/>
      <c r="D217" s="248"/>
      <c r="E217" s="94">
        <f t="shared" si="16"/>
        <v>0</v>
      </c>
      <c r="F217" s="23">
        <f t="shared" si="19"/>
        <v>0</v>
      </c>
      <c r="G217" s="13">
        <v>0</v>
      </c>
      <c r="H217" s="92"/>
      <c r="I217" s="14"/>
      <c r="J217" s="6"/>
      <c r="K217" s="6"/>
      <c r="L217" s="7"/>
      <c r="M217" s="445"/>
      <c r="N217" s="6"/>
      <c r="O217" s="5"/>
      <c r="P217" s="69">
        <f t="shared" si="17"/>
        <v>0</v>
      </c>
      <c r="Q217" s="265">
        <v>43677</v>
      </c>
      <c r="R217" s="111"/>
      <c r="S217" s="111"/>
      <c r="T217" s="240"/>
      <c r="U217" s="111"/>
      <c r="V217" s="111"/>
      <c r="W217" s="111"/>
      <c r="X217" s="29">
        <f t="shared" si="15"/>
        <v>0</v>
      </c>
      <c r="Y217" s="21">
        <f t="shared" si="18"/>
        <v>0</v>
      </c>
      <c r="Z217" s="315"/>
      <c r="AA217" s="16"/>
      <c r="AB217" s="16"/>
      <c r="AC217" s="16"/>
      <c r="AD217" s="16"/>
      <c r="AE217" s="16"/>
      <c r="AF217" s="16"/>
      <c r="AG217" s="316"/>
    </row>
    <row r="218" spans="1:33" x14ac:dyDescent="0.2">
      <c r="A218" s="252">
        <v>43678</v>
      </c>
      <c r="B218" s="280"/>
      <c r="C218" s="280"/>
      <c r="D218" s="323"/>
      <c r="E218" s="291">
        <f t="shared" si="16"/>
        <v>0</v>
      </c>
      <c r="F218" s="337">
        <f t="shared" si="19"/>
        <v>0</v>
      </c>
      <c r="G218" s="325">
        <v>0</v>
      </c>
      <c r="H218" s="326"/>
      <c r="I218" s="288"/>
      <c r="J218" s="327"/>
      <c r="K218" s="327"/>
      <c r="L218" s="328"/>
      <c r="M218" s="446"/>
      <c r="N218" s="327"/>
      <c r="O218" s="329"/>
      <c r="P218" s="286">
        <f t="shared" si="17"/>
        <v>0</v>
      </c>
      <c r="Q218" s="265">
        <v>43678</v>
      </c>
      <c r="R218" s="268"/>
      <c r="S218" s="268"/>
      <c r="T218" s="330"/>
      <c r="U218" s="268"/>
      <c r="V218" s="268"/>
      <c r="W218" s="268"/>
      <c r="X218" s="331">
        <f t="shared" si="15"/>
        <v>0</v>
      </c>
      <c r="Y218" s="22">
        <f t="shared" si="18"/>
        <v>0</v>
      </c>
      <c r="Z218" s="317"/>
      <c r="AA218" s="216"/>
      <c r="AB218" s="216"/>
      <c r="AC218" s="216"/>
      <c r="AD218" s="216"/>
      <c r="AE218" s="216"/>
      <c r="AF218" s="216"/>
      <c r="AG218" s="318"/>
    </row>
    <row r="219" spans="1:33" x14ac:dyDescent="0.2">
      <c r="A219" s="252">
        <v>43679</v>
      </c>
      <c r="B219" s="91"/>
      <c r="C219" s="91"/>
      <c r="D219" s="244"/>
      <c r="E219" s="53">
        <f t="shared" si="16"/>
        <v>0</v>
      </c>
      <c r="F219" s="197">
        <f t="shared" si="19"/>
        <v>0</v>
      </c>
      <c r="G219" s="202">
        <v>0</v>
      </c>
      <c r="H219" s="204"/>
      <c r="I219" s="205"/>
      <c r="J219" s="206"/>
      <c r="K219" s="206"/>
      <c r="L219" s="207"/>
      <c r="M219" s="208"/>
      <c r="N219" s="206"/>
      <c r="O219" s="209"/>
      <c r="P219" s="210">
        <f t="shared" si="17"/>
        <v>0</v>
      </c>
      <c r="Q219" s="265">
        <v>43679</v>
      </c>
      <c r="R219" s="245"/>
      <c r="S219" s="245"/>
      <c r="T219" s="332"/>
      <c r="U219" s="245"/>
      <c r="V219" s="245"/>
      <c r="W219" s="245"/>
      <c r="X219" s="29">
        <f t="shared" si="15"/>
        <v>0</v>
      </c>
      <c r="Y219" s="29">
        <f t="shared" si="18"/>
        <v>0</v>
      </c>
      <c r="Z219" s="319"/>
      <c r="AA219" s="278"/>
      <c r="AB219" s="278"/>
      <c r="AC219" s="278"/>
      <c r="AD219" s="278"/>
      <c r="AE219" s="278"/>
      <c r="AF219" s="278"/>
      <c r="AG219" s="320"/>
    </row>
    <row r="220" spans="1:33" x14ac:dyDescent="0.2">
      <c r="A220" s="252">
        <v>43680</v>
      </c>
      <c r="B220" s="3"/>
      <c r="C220" s="3"/>
      <c r="D220" s="248"/>
      <c r="E220" s="53">
        <f t="shared" si="16"/>
        <v>0</v>
      </c>
      <c r="F220" s="23">
        <f t="shared" si="19"/>
        <v>0</v>
      </c>
      <c r="G220" s="13">
        <v>0</v>
      </c>
      <c r="H220" s="92"/>
      <c r="I220" s="14"/>
      <c r="J220" s="6"/>
      <c r="K220" s="6"/>
      <c r="L220" s="7"/>
      <c r="M220" s="445"/>
      <c r="N220" s="6"/>
      <c r="O220" s="5"/>
      <c r="P220" s="69">
        <f t="shared" si="17"/>
        <v>0</v>
      </c>
      <c r="Q220" s="265">
        <v>43680</v>
      </c>
      <c r="R220" s="111"/>
      <c r="S220" s="111"/>
      <c r="T220" s="240"/>
      <c r="U220" s="111"/>
      <c r="V220" s="111"/>
      <c r="W220" s="111"/>
      <c r="X220" s="29">
        <f t="shared" si="15"/>
        <v>0</v>
      </c>
      <c r="Y220" s="21">
        <f t="shared" si="18"/>
        <v>0</v>
      </c>
      <c r="Z220" s="315"/>
      <c r="AA220" s="16"/>
      <c r="AB220" s="16"/>
      <c r="AC220" s="16"/>
      <c r="AD220" s="16"/>
      <c r="AE220" s="16"/>
      <c r="AF220" s="16"/>
      <c r="AG220" s="316"/>
    </row>
    <row r="221" spans="1:33" x14ac:dyDescent="0.2">
      <c r="A221" s="252">
        <v>43681</v>
      </c>
      <c r="B221" s="3"/>
      <c r="C221" s="3"/>
      <c r="D221" s="248"/>
      <c r="E221" s="53">
        <f t="shared" si="16"/>
        <v>0</v>
      </c>
      <c r="F221" s="23">
        <f t="shared" si="19"/>
        <v>0</v>
      </c>
      <c r="G221" s="13">
        <v>0</v>
      </c>
      <c r="H221" s="92"/>
      <c r="I221" s="14"/>
      <c r="J221" s="6"/>
      <c r="K221" s="6"/>
      <c r="L221" s="7"/>
      <c r="M221" s="445"/>
      <c r="N221" s="6"/>
      <c r="O221" s="5"/>
      <c r="P221" s="69">
        <f t="shared" si="17"/>
        <v>0</v>
      </c>
      <c r="Q221" s="265">
        <v>43681</v>
      </c>
      <c r="R221" s="111"/>
      <c r="S221" s="111"/>
      <c r="T221" s="240"/>
      <c r="U221" s="111"/>
      <c r="V221" s="111"/>
      <c r="W221" s="111"/>
      <c r="X221" s="29">
        <f t="shared" si="15"/>
        <v>0</v>
      </c>
      <c r="Y221" s="21">
        <f t="shared" si="18"/>
        <v>0</v>
      </c>
      <c r="Z221" s="315"/>
      <c r="AA221" s="16"/>
      <c r="AB221" s="16"/>
      <c r="AC221" s="16"/>
      <c r="AD221" s="16"/>
      <c r="AE221" s="16"/>
      <c r="AF221" s="16"/>
      <c r="AG221" s="316"/>
    </row>
    <row r="222" spans="1:33" x14ac:dyDescent="0.2">
      <c r="A222" s="252">
        <v>43682</v>
      </c>
      <c r="B222" s="3"/>
      <c r="C222" s="3"/>
      <c r="D222" s="248"/>
      <c r="E222" s="53">
        <f t="shared" si="16"/>
        <v>0</v>
      </c>
      <c r="F222" s="23">
        <f t="shared" si="19"/>
        <v>0</v>
      </c>
      <c r="G222" s="13">
        <v>0</v>
      </c>
      <c r="H222" s="92"/>
      <c r="I222" s="14"/>
      <c r="J222" s="6"/>
      <c r="K222" s="6"/>
      <c r="L222" s="7"/>
      <c r="M222" s="445"/>
      <c r="N222" s="6"/>
      <c r="O222" s="5"/>
      <c r="P222" s="69">
        <f t="shared" si="17"/>
        <v>0</v>
      </c>
      <c r="Q222" s="265">
        <v>43682</v>
      </c>
      <c r="R222" s="111"/>
      <c r="S222" s="111"/>
      <c r="T222" s="240"/>
      <c r="U222" s="111"/>
      <c r="V222" s="111"/>
      <c r="W222" s="111"/>
      <c r="X222" s="29">
        <f t="shared" si="15"/>
        <v>0</v>
      </c>
      <c r="Y222" s="21">
        <f t="shared" si="18"/>
        <v>0</v>
      </c>
      <c r="Z222" s="315"/>
      <c r="AA222" s="16"/>
      <c r="AB222" s="16"/>
      <c r="AC222" s="16"/>
      <c r="AD222" s="16"/>
      <c r="AE222" s="16"/>
      <c r="AF222" s="16"/>
      <c r="AG222" s="316"/>
    </row>
    <row r="223" spans="1:33" x14ac:dyDescent="0.2">
      <c r="A223" s="252">
        <v>43683</v>
      </c>
      <c r="B223" s="3"/>
      <c r="C223" s="3"/>
      <c r="D223" s="248"/>
      <c r="E223" s="53">
        <f t="shared" si="16"/>
        <v>0</v>
      </c>
      <c r="F223" s="23">
        <f t="shared" si="19"/>
        <v>0</v>
      </c>
      <c r="G223" s="13">
        <v>0</v>
      </c>
      <c r="H223" s="92"/>
      <c r="I223" s="14"/>
      <c r="J223" s="6"/>
      <c r="K223" s="6"/>
      <c r="L223" s="7"/>
      <c r="M223" s="445"/>
      <c r="N223" s="6"/>
      <c r="O223" s="5"/>
      <c r="P223" s="69">
        <f t="shared" si="17"/>
        <v>0</v>
      </c>
      <c r="Q223" s="265">
        <v>43683</v>
      </c>
      <c r="R223" s="111"/>
      <c r="S223" s="111"/>
      <c r="T223" s="240"/>
      <c r="U223" s="111"/>
      <c r="V223" s="111"/>
      <c r="W223" s="111"/>
      <c r="X223" s="29">
        <f t="shared" si="15"/>
        <v>0</v>
      </c>
      <c r="Y223" s="21">
        <f t="shared" si="18"/>
        <v>0</v>
      </c>
      <c r="Z223" s="315"/>
      <c r="AA223" s="16"/>
      <c r="AB223" s="16"/>
      <c r="AC223" s="16"/>
      <c r="AD223" s="16"/>
      <c r="AE223" s="16"/>
      <c r="AF223" s="16"/>
      <c r="AG223" s="316"/>
    </row>
    <row r="224" spans="1:33" x14ac:dyDescent="0.2">
      <c r="A224" s="252">
        <v>43684</v>
      </c>
      <c r="B224" s="3"/>
      <c r="C224" s="3"/>
      <c r="D224" s="248"/>
      <c r="E224" s="53">
        <f t="shared" si="16"/>
        <v>0</v>
      </c>
      <c r="F224" s="23">
        <f t="shared" si="19"/>
        <v>0</v>
      </c>
      <c r="G224" s="13">
        <v>0</v>
      </c>
      <c r="H224" s="92"/>
      <c r="I224" s="14"/>
      <c r="J224" s="6"/>
      <c r="K224" s="6"/>
      <c r="L224" s="7"/>
      <c r="M224" s="445"/>
      <c r="N224" s="6"/>
      <c r="O224" s="5"/>
      <c r="P224" s="69">
        <f t="shared" si="17"/>
        <v>0</v>
      </c>
      <c r="Q224" s="265">
        <v>43684</v>
      </c>
      <c r="R224" s="111"/>
      <c r="S224" s="111"/>
      <c r="T224" s="240"/>
      <c r="U224" s="111"/>
      <c r="V224" s="111"/>
      <c r="W224" s="111"/>
      <c r="X224" s="29">
        <f t="shared" si="15"/>
        <v>0</v>
      </c>
      <c r="Y224" s="21">
        <f t="shared" si="18"/>
        <v>0</v>
      </c>
      <c r="Z224" s="315"/>
      <c r="AA224" s="16"/>
      <c r="AB224" s="16"/>
      <c r="AC224" s="16"/>
      <c r="AD224" s="16"/>
      <c r="AE224" s="16"/>
      <c r="AF224" s="16"/>
      <c r="AG224" s="316"/>
    </row>
    <row r="225" spans="1:33" x14ac:dyDescent="0.2">
      <c r="A225" s="252">
        <v>43685</v>
      </c>
      <c r="B225" s="3"/>
      <c r="C225" s="3"/>
      <c r="D225" s="248"/>
      <c r="E225" s="53">
        <f t="shared" si="16"/>
        <v>0</v>
      </c>
      <c r="F225" s="23">
        <f t="shared" si="19"/>
        <v>0</v>
      </c>
      <c r="G225" s="13">
        <v>0</v>
      </c>
      <c r="H225" s="92"/>
      <c r="I225" s="14"/>
      <c r="J225" s="6"/>
      <c r="K225" s="6"/>
      <c r="L225" s="7"/>
      <c r="M225" s="445"/>
      <c r="N225" s="6"/>
      <c r="O225" s="5"/>
      <c r="P225" s="69">
        <f t="shared" si="17"/>
        <v>0</v>
      </c>
      <c r="Q225" s="265">
        <v>43685</v>
      </c>
      <c r="R225" s="111"/>
      <c r="S225" s="111"/>
      <c r="T225" s="240"/>
      <c r="U225" s="111"/>
      <c r="V225" s="111"/>
      <c r="W225" s="111"/>
      <c r="X225" s="29">
        <f t="shared" si="15"/>
        <v>0</v>
      </c>
      <c r="Y225" s="21">
        <f t="shared" si="18"/>
        <v>0</v>
      </c>
      <c r="Z225" s="315"/>
      <c r="AA225" s="16"/>
      <c r="AB225" s="16"/>
      <c r="AC225" s="16"/>
      <c r="AD225" s="16"/>
      <c r="AE225" s="16"/>
      <c r="AF225" s="16"/>
      <c r="AG225" s="316"/>
    </row>
    <row r="226" spans="1:33" x14ac:dyDescent="0.2">
      <c r="A226" s="252">
        <v>43686</v>
      </c>
      <c r="B226" s="3"/>
      <c r="C226" s="3"/>
      <c r="D226" s="248"/>
      <c r="E226" s="53">
        <f t="shared" si="16"/>
        <v>0</v>
      </c>
      <c r="F226" s="23">
        <f t="shared" si="19"/>
        <v>0</v>
      </c>
      <c r="G226" s="13">
        <v>0</v>
      </c>
      <c r="H226" s="92"/>
      <c r="I226" s="14"/>
      <c r="J226" s="6"/>
      <c r="K226" s="6"/>
      <c r="L226" s="7"/>
      <c r="M226" s="445"/>
      <c r="N226" s="6"/>
      <c r="O226" s="5"/>
      <c r="P226" s="69">
        <f t="shared" si="17"/>
        <v>0</v>
      </c>
      <c r="Q226" s="265">
        <v>43686</v>
      </c>
      <c r="R226" s="111"/>
      <c r="S226" s="111"/>
      <c r="T226" s="240"/>
      <c r="U226" s="111"/>
      <c r="V226" s="111"/>
      <c r="W226" s="111"/>
      <c r="X226" s="29">
        <f t="shared" si="15"/>
        <v>0</v>
      </c>
      <c r="Y226" s="21">
        <f t="shared" si="18"/>
        <v>0</v>
      </c>
      <c r="Z226" s="315"/>
      <c r="AA226" s="16"/>
      <c r="AB226" s="16"/>
      <c r="AC226" s="16"/>
      <c r="AD226" s="16"/>
      <c r="AE226" s="16"/>
      <c r="AF226" s="16"/>
      <c r="AG226" s="316"/>
    </row>
    <row r="227" spans="1:33" x14ac:dyDescent="0.2">
      <c r="A227" s="252">
        <v>43687</v>
      </c>
      <c r="B227" s="3"/>
      <c r="C227" s="3"/>
      <c r="D227" s="248"/>
      <c r="E227" s="53">
        <f t="shared" si="16"/>
        <v>0</v>
      </c>
      <c r="F227" s="23">
        <f t="shared" si="19"/>
        <v>0</v>
      </c>
      <c r="G227" s="13">
        <v>0</v>
      </c>
      <c r="H227" s="92"/>
      <c r="I227" s="14"/>
      <c r="J227" s="6"/>
      <c r="K227" s="6"/>
      <c r="L227" s="7"/>
      <c r="M227" s="445"/>
      <c r="N227" s="6"/>
      <c r="O227" s="5"/>
      <c r="P227" s="69">
        <f t="shared" si="17"/>
        <v>0</v>
      </c>
      <c r="Q227" s="265">
        <v>43687</v>
      </c>
      <c r="R227" s="111"/>
      <c r="S227" s="111"/>
      <c r="T227" s="240"/>
      <c r="U227" s="111"/>
      <c r="V227" s="111"/>
      <c r="W227" s="111"/>
      <c r="X227" s="29">
        <f t="shared" si="15"/>
        <v>0</v>
      </c>
      <c r="Y227" s="21">
        <f t="shared" si="18"/>
        <v>0</v>
      </c>
      <c r="Z227" s="315"/>
      <c r="AA227" s="16"/>
      <c r="AB227" s="16"/>
      <c r="AC227" s="16"/>
      <c r="AD227" s="16"/>
      <c r="AE227" s="16"/>
      <c r="AF227" s="16"/>
      <c r="AG227" s="316"/>
    </row>
    <row r="228" spans="1:33" x14ac:dyDescent="0.2">
      <c r="A228" s="252">
        <v>43688</v>
      </c>
      <c r="B228" s="3"/>
      <c r="C228" s="3"/>
      <c r="D228" s="248"/>
      <c r="E228" s="53">
        <f t="shared" si="16"/>
        <v>0</v>
      </c>
      <c r="F228" s="23">
        <f t="shared" si="19"/>
        <v>0</v>
      </c>
      <c r="G228" s="13">
        <v>0</v>
      </c>
      <c r="H228" s="92"/>
      <c r="I228" s="14"/>
      <c r="J228" s="6"/>
      <c r="K228" s="6"/>
      <c r="L228" s="7"/>
      <c r="M228" s="445"/>
      <c r="N228" s="6"/>
      <c r="O228" s="5"/>
      <c r="P228" s="69">
        <f t="shared" si="17"/>
        <v>0</v>
      </c>
      <c r="Q228" s="265">
        <v>43688</v>
      </c>
      <c r="R228" s="111"/>
      <c r="S228" s="111"/>
      <c r="T228" s="240"/>
      <c r="U228" s="111"/>
      <c r="V228" s="111"/>
      <c r="W228" s="111"/>
      <c r="X228" s="29">
        <f t="shared" si="15"/>
        <v>0</v>
      </c>
      <c r="Y228" s="21">
        <f t="shared" si="18"/>
        <v>0</v>
      </c>
      <c r="Z228" s="315"/>
      <c r="AA228" s="16"/>
      <c r="AB228" s="16"/>
      <c r="AC228" s="16"/>
      <c r="AD228" s="16"/>
      <c r="AE228" s="16"/>
      <c r="AF228" s="16"/>
      <c r="AG228" s="316"/>
    </row>
    <row r="229" spans="1:33" x14ac:dyDescent="0.2">
      <c r="A229" s="252">
        <v>43689</v>
      </c>
      <c r="B229" s="3"/>
      <c r="C229" s="3"/>
      <c r="D229" s="248"/>
      <c r="E229" s="53">
        <f t="shared" si="16"/>
        <v>0</v>
      </c>
      <c r="F229" s="23">
        <f t="shared" si="19"/>
        <v>0</v>
      </c>
      <c r="G229" s="13">
        <v>0</v>
      </c>
      <c r="H229" s="92"/>
      <c r="I229" s="14"/>
      <c r="J229" s="6"/>
      <c r="K229" s="6"/>
      <c r="L229" s="7"/>
      <c r="M229" s="445"/>
      <c r="N229" s="6"/>
      <c r="O229" s="5"/>
      <c r="P229" s="69">
        <f t="shared" si="17"/>
        <v>0</v>
      </c>
      <c r="Q229" s="265">
        <v>43689</v>
      </c>
      <c r="R229" s="111"/>
      <c r="S229" s="111"/>
      <c r="T229" s="240"/>
      <c r="U229" s="111"/>
      <c r="V229" s="111"/>
      <c r="W229" s="111"/>
      <c r="X229" s="29">
        <f t="shared" si="15"/>
        <v>0</v>
      </c>
      <c r="Y229" s="21">
        <f t="shared" si="18"/>
        <v>0</v>
      </c>
      <c r="Z229" s="315"/>
      <c r="AA229" s="16"/>
      <c r="AB229" s="16"/>
      <c r="AC229" s="16"/>
      <c r="AD229" s="16"/>
      <c r="AE229" s="16"/>
      <c r="AF229" s="16"/>
      <c r="AG229" s="316"/>
    </row>
    <row r="230" spans="1:33" x14ac:dyDescent="0.2">
      <c r="A230" s="252">
        <v>43690</v>
      </c>
      <c r="B230" s="3"/>
      <c r="C230" s="3"/>
      <c r="D230" s="248"/>
      <c r="E230" s="53">
        <f t="shared" si="16"/>
        <v>0</v>
      </c>
      <c r="F230" s="23">
        <f t="shared" si="19"/>
        <v>0</v>
      </c>
      <c r="G230" s="13">
        <v>0</v>
      </c>
      <c r="H230" s="92"/>
      <c r="I230" s="14"/>
      <c r="J230" s="6"/>
      <c r="K230" s="6"/>
      <c r="L230" s="7"/>
      <c r="M230" s="445"/>
      <c r="N230" s="6"/>
      <c r="O230" s="5"/>
      <c r="P230" s="69">
        <f t="shared" si="17"/>
        <v>0</v>
      </c>
      <c r="Q230" s="265">
        <v>43690</v>
      </c>
      <c r="R230" s="111"/>
      <c r="S230" s="111"/>
      <c r="T230" s="240"/>
      <c r="U230" s="111"/>
      <c r="V230" s="111"/>
      <c r="W230" s="111"/>
      <c r="X230" s="29">
        <f t="shared" si="15"/>
        <v>0</v>
      </c>
      <c r="Y230" s="21">
        <f t="shared" si="18"/>
        <v>0</v>
      </c>
      <c r="Z230" s="315"/>
      <c r="AA230" s="16"/>
      <c r="AB230" s="16"/>
      <c r="AC230" s="16"/>
      <c r="AD230" s="16"/>
      <c r="AE230" s="16"/>
      <c r="AF230" s="16"/>
      <c r="AG230" s="316"/>
    </row>
    <row r="231" spans="1:33" x14ac:dyDescent="0.2">
      <c r="A231" s="252">
        <v>43691</v>
      </c>
      <c r="B231" s="3"/>
      <c r="C231" s="3"/>
      <c r="D231" s="248"/>
      <c r="E231" s="53">
        <f t="shared" si="16"/>
        <v>0</v>
      </c>
      <c r="F231" s="23">
        <f t="shared" si="19"/>
        <v>0</v>
      </c>
      <c r="G231" s="13">
        <v>0</v>
      </c>
      <c r="H231" s="92"/>
      <c r="I231" s="14"/>
      <c r="J231" s="6"/>
      <c r="K231" s="6"/>
      <c r="L231" s="7"/>
      <c r="M231" s="445"/>
      <c r="N231" s="6"/>
      <c r="O231" s="5"/>
      <c r="P231" s="69">
        <f t="shared" si="17"/>
        <v>0</v>
      </c>
      <c r="Q231" s="265">
        <v>43691</v>
      </c>
      <c r="R231" s="111"/>
      <c r="S231" s="111"/>
      <c r="T231" s="240"/>
      <c r="U231" s="111"/>
      <c r="V231" s="111"/>
      <c r="W231" s="111"/>
      <c r="X231" s="29">
        <f t="shared" si="15"/>
        <v>0</v>
      </c>
      <c r="Y231" s="21">
        <f t="shared" si="18"/>
        <v>0</v>
      </c>
      <c r="Z231" s="315"/>
      <c r="AA231" s="16"/>
      <c r="AB231" s="16"/>
      <c r="AC231" s="16"/>
      <c r="AD231" s="16"/>
      <c r="AE231" s="16"/>
      <c r="AF231" s="16"/>
      <c r="AG231" s="316"/>
    </row>
    <row r="232" spans="1:33" x14ac:dyDescent="0.2">
      <c r="A232" s="252">
        <v>43692</v>
      </c>
      <c r="B232" s="3"/>
      <c r="C232" s="3"/>
      <c r="D232" s="248"/>
      <c r="E232" s="53">
        <f t="shared" si="16"/>
        <v>0</v>
      </c>
      <c r="F232" s="23">
        <f t="shared" si="19"/>
        <v>0</v>
      </c>
      <c r="G232" s="13">
        <v>0</v>
      </c>
      <c r="H232" s="92"/>
      <c r="I232" s="14"/>
      <c r="J232" s="6"/>
      <c r="K232" s="6"/>
      <c r="L232" s="7"/>
      <c r="M232" s="445"/>
      <c r="N232" s="6"/>
      <c r="O232" s="5"/>
      <c r="P232" s="69">
        <f t="shared" si="17"/>
        <v>0</v>
      </c>
      <c r="Q232" s="265">
        <v>43692</v>
      </c>
      <c r="R232" s="111"/>
      <c r="S232" s="111"/>
      <c r="T232" s="240"/>
      <c r="U232" s="111"/>
      <c r="V232" s="111"/>
      <c r="W232" s="111"/>
      <c r="X232" s="29">
        <f t="shared" si="15"/>
        <v>0</v>
      </c>
      <c r="Y232" s="21">
        <f t="shared" si="18"/>
        <v>0</v>
      </c>
      <c r="Z232" s="315"/>
      <c r="AA232" s="16"/>
      <c r="AB232" s="16"/>
      <c r="AC232" s="16"/>
      <c r="AD232" s="16"/>
      <c r="AE232" s="16"/>
      <c r="AF232" s="16"/>
      <c r="AG232" s="316"/>
    </row>
    <row r="233" spans="1:33" x14ac:dyDescent="0.2">
      <c r="A233" s="252">
        <v>43693</v>
      </c>
      <c r="B233" s="3"/>
      <c r="C233" s="3"/>
      <c r="D233" s="248"/>
      <c r="E233" s="53">
        <f t="shared" si="16"/>
        <v>0</v>
      </c>
      <c r="F233" s="23">
        <f t="shared" si="19"/>
        <v>0</v>
      </c>
      <c r="G233" s="13">
        <v>0</v>
      </c>
      <c r="H233" s="92"/>
      <c r="I233" s="14"/>
      <c r="J233" s="6"/>
      <c r="K233" s="6"/>
      <c r="L233" s="7"/>
      <c r="M233" s="445"/>
      <c r="N233" s="6"/>
      <c r="O233" s="5"/>
      <c r="P233" s="69">
        <f t="shared" si="17"/>
        <v>0</v>
      </c>
      <c r="Q233" s="265">
        <v>43693</v>
      </c>
      <c r="R233" s="111"/>
      <c r="S233" s="111"/>
      <c r="T233" s="240"/>
      <c r="U233" s="111"/>
      <c r="V233" s="111"/>
      <c r="W233" s="111"/>
      <c r="X233" s="29">
        <f t="shared" si="15"/>
        <v>0</v>
      </c>
      <c r="Y233" s="21">
        <f t="shared" si="18"/>
        <v>0</v>
      </c>
      <c r="Z233" s="315"/>
      <c r="AA233" s="16"/>
      <c r="AB233" s="16"/>
      <c r="AC233" s="16"/>
      <c r="AD233" s="16"/>
      <c r="AE233" s="16"/>
      <c r="AF233" s="16"/>
      <c r="AG233" s="316"/>
    </row>
    <row r="234" spans="1:33" x14ac:dyDescent="0.2">
      <c r="A234" s="252">
        <v>43694</v>
      </c>
      <c r="B234" s="3"/>
      <c r="C234" s="3"/>
      <c r="D234" s="248"/>
      <c r="E234" s="53">
        <f t="shared" si="16"/>
        <v>0</v>
      </c>
      <c r="F234" s="23">
        <f t="shared" si="19"/>
        <v>0</v>
      </c>
      <c r="G234" s="13">
        <v>0</v>
      </c>
      <c r="H234" s="92"/>
      <c r="I234" s="14"/>
      <c r="J234" s="6"/>
      <c r="K234" s="6"/>
      <c r="L234" s="7"/>
      <c r="M234" s="445"/>
      <c r="N234" s="6"/>
      <c r="O234" s="5"/>
      <c r="P234" s="69">
        <f t="shared" si="17"/>
        <v>0</v>
      </c>
      <c r="Q234" s="265">
        <v>43694</v>
      </c>
      <c r="R234" s="111"/>
      <c r="S234" s="111"/>
      <c r="T234" s="240"/>
      <c r="U234" s="111"/>
      <c r="V234" s="111"/>
      <c r="W234" s="111"/>
      <c r="X234" s="29">
        <f t="shared" si="15"/>
        <v>0</v>
      </c>
      <c r="Y234" s="21">
        <f t="shared" si="18"/>
        <v>0</v>
      </c>
      <c r="Z234" s="315"/>
      <c r="AA234" s="16"/>
      <c r="AB234" s="16"/>
      <c r="AC234" s="16"/>
      <c r="AD234" s="16"/>
      <c r="AE234" s="16"/>
      <c r="AF234" s="16"/>
      <c r="AG234" s="316"/>
    </row>
    <row r="235" spans="1:33" x14ac:dyDescent="0.2">
      <c r="A235" s="252">
        <v>43695</v>
      </c>
      <c r="B235" s="3"/>
      <c r="C235" s="3"/>
      <c r="D235" s="248"/>
      <c r="E235" s="53">
        <f t="shared" si="16"/>
        <v>0</v>
      </c>
      <c r="F235" s="23">
        <f t="shared" si="19"/>
        <v>0</v>
      </c>
      <c r="G235" s="13">
        <v>0</v>
      </c>
      <c r="H235" s="92"/>
      <c r="I235" s="14"/>
      <c r="J235" s="6"/>
      <c r="K235" s="6"/>
      <c r="L235" s="7"/>
      <c r="M235" s="445"/>
      <c r="N235" s="6"/>
      <c r="O235" s="5"/>
      <c r="P235" s="69">
        <f t="shared" si="17"/>
        <v>0</v>
      </c>
      <c r="Q235" s="265">
        <v>43695</v>
      </c>
      <c r="R235" s="111"/>
      <c r="S235" s="111"/>
      <c r="T235" s="240"/>
      <c r="U235" s="111"/>
      <c r="V235" s="111"/>
      <c r="W235" s="111"/>
      <c r="X235" s="29">
        <f t="shared" si="15"/>
        <v>0</v>
      </c>
      <c r="Y235" s="21">
        <f t="shared" si="18"/>
        <v>0</v>
      </c>
      <c r="Z235" s="315"/>
      <c r="AA235" s="16"/>
      <c r="AB235" s="16"/>
      <c r="AC235" s="16"/>
      <c r="AD235" s="16"/>
      <c r="AE235" s="16"/>
      <c r="AF235" s="16"/>
      <c r="AG235" s="316"/>
    </row>
    <row r="236" spans="1:33" x14ac:dyDescent="0.2">
      <c r="A236" s="252">
        <v>43696</v>
      </c>
      <c r="B236" s="3"/>
      <c r="C236" s="3"/>
      <c r="D236" s="248"/>
      <c r="E236" s="53">
        <f t="shared" si="16"/>
        <v>0</v>
      </c>
      <c r="F236" s="23">
        <f t="shared" si="19"/>
        <v>0</v>
      </c>
      <c r="G236" s="13">
        <v>0</v>
      </c>
      <c r="H236" s="92"/>
      <c r="I236" s="14"/>
      <c r="J236" s="6"/>
      <c r="K236" s="6"/>
      <c r="L236" s="7"/>
      <c r="M236" s="445"/>
      <c r="N236" s="6"/>
      <c r="O236" s="5"/>
      <c r="P236" s="69">
        <f t="shared" si="17"/>
        <v>0</v>
      </c>
      <c r="Q236" s="265">
        <v>43696</v>
      </c>
      <c r="R236" s="111"/>
      <c r="S236" s="111"/>
      <c r="T236" s="240"/>
      <c r="U236" s="111"/>
      <c r="V236" s="111"/>
      <c r="W236" s="111"/>
      <c r="X236" s="29">
        <f t="shared" si="15"/>
        <v>0</v>
      </c>
      <c r="Y236" s="21">
        <f t="shared" si="18"/>
        <v>0</v>
      </c>
      <c r="Z236" s="315"/>
      <c r="AA236" s="16"/>
      <c r="AB236" s="16"/>
      <c r="AC236" s="16"/>
      <c r="AD236" s="16"/>
      <c r="AE236" s="16"/>
      <c r="AF236" s="16"/>
      <c r="AG236" s="316"/>
    </row>
    <row r="237" spans="1:33" x14ac:dyDescent="0.2">
      <c r="A237" s="252">
        <v>43697</v>
      </c>
      <c r="B237" s="3"/>
      <c r="C237" s="3"/>
      <c r="D237" s="248"/>
      <c r="E237" s="53">
        <f t="shared" si="16"/>
        <v>0</v>
      </c>
      <c r="F237" s="23">
        <f t="shared" si="19"/>
        <v>0</v>
      </c>
      <c r="G237" s="13">
        <v>0</v>
      </c>
      <c r="H237" s="92"/>
      <c r="I237" s="14"/>
      <c r="J237" s="6"/>
      <c r="K237" s="6"/>
      <c r="L237" s="7"/>
      <c r="M237" s="445"/>
      <c r="N237" s="6"/>
      <c r="O237" s="5"/>
      <c r="P237" s="69">
        <f t="shared" si="17"/>
        <v>0</v>
      </c>
      <c r="Q237" s="265">
        <v>43697</v>
      </c>
      <c r="R237" s="111"/>
      <c r="S237" s="111"/>
      <c r="T237" s="240"/>
      <c r="U237" s="111"/>
      <c r="V237" s="111"/>
      <c r="W237" s="111"/>
      <c r="X237" s="29">
        <f t="shared" si="15"/>
        <v>0</v>
      </c>
      <c r="Y237" s="21">
        <f t="shared" si="18"/>
        <v>0</v>
      </c>
      <c r="Z237" s="315"/>
      <c r="AA237" s="16"/>
      <c r="AB237" s="16"/>
      <c r="AC237" s="16"/>
      <c r="AD237" s="16"/>
      <c r="AE237" s="16"/>
      <c r="AF237" s="16"/>
      <c r="AG237" s="316"/>
    </row>
    <row r="238" spans="1:33" x14ac:dyDescent="0.2">
      <c r="A238" s="252">
        <v>43698</v>
      </c>
      <c r="B238" s="3"/>
      <c r="C238" s="3"/>
      <c r="D238" s="248"/>
      <c r="E238" s="53">
        <f t="shared" si="16"/>
        <v>0</v>
      </c>
      <c r="F238" s="23">
        <f t="shared" si="19"/>
        <v>0</v>
      </c>
      <c r="G238" s="13">
        <v>0</v>
      </c>
      <c r="H238" s="92"/>
      <c r="I238" s="14"/>
      <c r="J238" s="6"/>
      <c r="K238" s="6"/>
      <c r="L238" s="7"/>
      <c r="M238" s="445"/>
      <c r="N238" s="6"/>
      <c r="O238" s="5"/>
      <c r="P238" s="69">
        <f t="shared" si="17"/>
        <v>0</v>
      </c>
      <c r="Q238" s="265">
        <v>43698</v>
      </c>
      <c r="R238" s="111"/>
      <c r="S238" s="111"/>
      <c r="T238" s="240"/>
      <c r="U238" s="111"/>
      <c r="V238" s="111"/>
      <c r="W238" s="111"/>
      <c r="X238" s="29">
        <f t="shared" si="15"/>
        <v>0</v>
      </c>
      <c r="Y238" s="21">
        <f t="shared" si="18"/>
        <v>0</v>
      </c>
      <c r="Z238" s="315"/>
      <c r="AA238" s="16"/>
      <c r="AB238" s="16"/>
      <c r="AC238" s="16"/>
      <c r="AD238" s="16"/>
      <c r="AE238" s="16"/>
      <c r="AF238" s="16"/>
      <c r="AG238" s="316"/>
    </row>
    <row r="239" spans="1:33" x14ac:dyDescent="0.2">
      <c r="A239" s="252">
        <v>43699</v>
      </c>
      <c r="B239" s="3"/>
      <c r="C239" s="3"/>
      <c r="D239" s="248"/>
      <c r="E239" s="53">
        <f t="shared" si="16"/>
        <v>0</v>
      </c>
      <c r="F239" s="23">
        <f t="shared" si="19"/>
        <v>0</v>
      </c>
      <c r="G239" s="13">
        <v>0</v>
      </c>
      <c r="H239" s="92"/>
      <c r="I239" s="14"/>
      <c r="J239" s="6"/>
      <c r="K239" s="6"/>
      <c r="L239" s="7"/>
      <c r="M239" s="445"/>
      <c r="N239" s="6"/>
      <c r="O239" s="5"/>
      <c r="P239" s="69">
        <f t="shared" si="17"/>
        <v>0</v>
      </c>
      <c r="Q239" s="265">
        <v>43699</v>
      </c>
      <c r="R239" s="111"/>
      <c r="S239" s="111"/>
      <c r="T239" s="240"/>
      <c r="U239" s="111"/>
      <c r="V239" s="111"/>
      <c r="W239" s="111"/>
      <c r="X239" s="29">
        <f t="shared" si="15"/>
        <v>0</v>
      </c>
      <c r="Y239" s="21">
        <f t="shared" si="18"/>
        <v>0</v>
      </c>
      <c r="Z239" s="315"/>
      <c r="AA239" s="16"/>
      <c r="AB239" s="16"/>
      <c r="AC239" s="16"/>
      <c r="AD239" s="16"/>
      <c r="AE239" s="16"/>
      <c r="AF239" s="16"/>
      <c r="AG239" s="316"/>
    </row>
    <row r="240" spans="1:33" x14ac:dyDescent="0.2">
      <c r="A240" s="252">
        <v>43700</v>
      </c>
      <c r="B240" s="3"/>
      <c r="C240" s="3"/>
      <c r="D240" s="248"/>
      <c r="E240" s="53">
        <f t="shared" si="16"/>
        <v>0</v>
      </c>
      <c r="F240" s="23">
        <f t="shared" si="19"/>
        <v>0</v>
      </c>
      <c r="G240" s="13">
        <v>0</v>
      </c>
      <c r="H240" s="92"/>
      <c r="I240" s="14"/>
      <c r="J240" s="6"/>
      <c r="K240" s="6"/>
      <c r="L240" s="7"/>
      <c r="M240" s="445"/>
      <c r="N240" s="6"/>
      <c r="O240" s="5"/>
      <c r="P240" s="69">
        <f t="shared" si="17"/>
        <v>0</v>
      </c>
      <c r="Q240" s="265">
        <v>43700</v>
      </c>
      <c r="R240" s="111"/>
      <c r="S240" s="111"/>
      <c r="T240" s="240"/>
      <c r="U240" s="111"/>
      <c r="V240" s="111"/>
      <c r="W240" s="111"/>
      <c r="X240" s="29">
        <f t="shared" si="15"/>
        <v>0</v>
      </c>
      <c r="Y240" s="21">
        <f t="shared" si="18"/>
        <v>0</v>
      </c>
      <c r="Z240" s="315"/>
      <c r="AA240" s="16"/>
      <c r="AB240" s="16"/>
      <c r="AC240" s="16"/>
      <c r="AD240" s="16"/>
      <c r="AE240" s="16"/>
      <c r="AF240" s="16"/>
      <c r="AG240" s="316"/>
    </row>
    <row r="241" spans="1:33" x14ac:dyDescent="0.2">
      <c r="A241" s="252">
        <v>43701</v>
      </c>
      <c r="B241" s="3"/>
      <c r="C241" s="3"/>
      <c r="D241" s="248"/>
      <c r="E241" s="53">
        <f t="shared" si="16"/>
        <v>0</v>
      </c>
      <c r="F241" s="23">
        <f t="shared" si="19"/>
        <v>0</v>
      </c>
      <c r="G241" s="13">
        <v>0</v>
      </c>
      <c r="H241" s="92"/>
      <c r="I241" s="14"/>
      <c r="J241" s="6"/>
      <c r="K241" s="6"/>
      <c r="L241" s="7"/>
      <c r="M241" s="445"/>
      <c r="N241" s="6"/>
      <c r="O241" s="5"/>
      <c r="P241" s="69">
        <f t="shared" si="17"/>
        <v>0</v>
      </c>
      <c r="Q241" s="265">
        <v>43701</v>
      </c>
      <c r="R241" s="111"/>
      <c r="S241" s="111"/>
      <c r="T241" s="240"/>
      <c r="U241" s="111"/>
      <c r="V241" s="111"/>
      <c r="W241" s="111"/>
      <c r="X241" s="29">
        <f t="shared" si="15"/>
        <v>0</v>
      </c>
      <c r="Y241" s="21">
        <f t="shared" si="18"/>
        <v>0</v>
      </c>
      <c r="Z241" s="315"/>
      <c r="AA241" s="16"/>
      <c r="AB241" s="16"/>
      <c r="AC241" s="16"/>
      <c r="AD241" s="16"/>
      <c r="AE241" s="16"/>
      <c r="AF241" s="16"/>
      <c r="AG241" s="316"/>
    </row>
    <row r="242" spans="1:33" x14ac:dyDescent="0.2">
      <c r="A242" s="252">
        <v>43702</v>
      </c>
      <c r="B242" s="3"/>
      <c r="C242" s="3"/>
      <c r="D242" s="248"/>
      <c r="E242" s="53">
        <f t="shared" si="16"/>
        <v>0</v>
      </c>
      <c r="F242" s="23">
        <f t="shared" si="19"/>
        <v>0</v>
      </c>
      <c r="G242" s="13">
        <v>0</v>
      </c>
      <c r="H242" s="92"/>
      <c r="I242" s="14"/>
      <c r="J242" s="6"/>
      <c r="K242" s="6"/>
      <c r="L242" s="7"/>
      <c r="M242" s="445"/>
      <c r="N242" s="6"/>
      <c r="O242" s="5"/>
      <c r="P242" s="69">
        <f t="shared" si="17"/>
        <v>0</v>
      </c>
      <c r="Q242" s="265">
        <v>43702</v>
      </c>
      <c r="R242" s="111"/>
      <c r="S242" s="111"/>
      <c r="T242" s="240"/>
      <c r="U242" s="111"/>
      <c r="V242" s="111"/>
      <c r="W242" s="111"/>
      <c r="X242" s="29">
        <f t="shared" si="15"/>
        <v>0</v>
      </c>
      <c r="Y242" s="21">
        <f t="shared" si="18"/>
        <v>0</v>
      </c>
      <c r="Z242" s="315"/>
      <c r="AA242" s="16"/>
      <c r="AB242" s="16"/>
      <c r="AC242" s="16"/>
      <c r="AD242" s="16"/>
      <c r="AE242" s="16"/>
      <c r="AF242" s="16"/>
      <c r="AG242" s="316"/>
    </row>
    <row r="243" spans="1:33" x14ac:dyDescent="0.2">
      <c r="A243" s="252">
        <v>43703</v>
      </c>
      <c r="B243" s="3"/>
      <c r="C243" s="3"/>
      <c r="D243" s="248"/>
      <c r="E243" s="53">
        <f t="shared" si="16"/>
        <v>0</v>
      </c>
      <c r="F243" s="23">
        <f t="shared" si="19"/>
        <v>0</v>
      </c>
      <c r="G243" s="13">
        <v>0</v>
      </c>
      <c r="H243" s="92"/>
      <c r="I243" s="14"/>
      <c r="J243" s="6"/>
      <c r="K243" s="6"/>
      <c r="L243" s="7"/>
      <c r="M243" s="445"/>
      <c r="N243" s="6"/>
      <c r="O243" s="5"/>
      <c r="P243" s="69">
        <f t="shared" si="17"/>
        <v>0</v>
      </c>
      <c r="Q243" s="265">
        <v>43703</v>
      </c>
      <c r="R243" s="111"/>
      <c r="S243" s="111"/>
      <c r="T243" s="240"/>
      <c r="U243" s="111"/>
      <c r="V243" s="111"/>
      <c r="W243" s="111"/>
      <c r="X243" s="29">
        <f t="shared" si="15"/>
        <v>0</v>
      </c>
      <c r="Y243" s="21">
        <f t="shared" si="18"/>
        <v>0</v>
      </c>
      <c r="Z243" s="315"/>
      <c r="AA243" s="16"/>
      <c r="AB243" s="16"/>
      <c r="AC243" s="16"/>
      <c r="AD243" s="16"/>
      <c r="AE243" s="16"/>
      <c r="AF243" s="16"/>
      <c r="AG243" s="316"/>
    </row>
    <row r="244" spans="1:33" x14ac:dyDescent="0.2">
      <c r="A244" s="252">
        <v>43704</v>
      </c>
      <c r="B244" s="3"/>
      <c r="C244" s="3"/>
      <c r="D244" s="248"/>
      <c r="E244" s="53">
        <f t="shared" si="16"/>
        <v>0</v>
      </c>
      <c r="F244" s="23">
        <f t="shared" si="19"/>
        <v>0</v>
      </c>
      <c r="G244" s="13">
        <v>0</v>
      </c>
      <c r="H244" s="92"/>
      <c r="I244" s="14"/>
      <c r="J244" s="6"/>
      <c r="K244" s="6"/>
      <c r="L244" s="7"/>
      <c r="M244" s="445"/>
      <c r="N244" s="6"/>
      <c r="O244" s="5"/>
      <c r="P244" s="69">
        <f t="shared" si="17"/>
        <v>0</v>
      </c>
      <c r="Q244" s="265">
        <v>43704</v>
      </c>
      <c r="R244" s="111"/>
      <c r="S244" s="111"/>
      <c r="T244" s="240"/>
      <c r="U244" s="111"/>
      <c r="V244" s="111"/>
      <c r="W244" s="111"/>
      <c r="X244" s="29">
        <f t="shared" si="15"/>
        <v>0</v>
      </c>
      <c r="Y244" s="21">
        <f t="shared" si="18"/>
        <v>0</v>
      </c>
      <c r="Z244" s="315"/>
      <c r="AA244" s="16"/>
      <c r="AB244" s="16"/>
      <c r="AC244" s="16"/>
      <c r="AD244" s="16"/>
      <c r="AE244" s="16"/>
      <c r="AF244" s="16"/>
      <c r="AG244" s="316"/>
    </row>
    <row r="245" spans="1:33" x14ac:dyDescent="0.2">
      <c r="A245" s="252">
        <v>43705</v>
      </c>
      <c r="B245" s="3"/>
      <c r="C245" s="3"/>
      <c r="D245" s="248"/>
      <c r="E245" s="53">
        <f t="shared" si="16"/>
        <v>0</v>
      </c>
      <c r="F245" s="23">
        <f t="shared" si="19"/>
        <v>0</v>
      </c>
      <c r="G245" s="13">
        <v>0</v>
      </c>
      <c r="H245" s="92"/>
      <c r="I245" s="14"/>
      <c r="J245" s="6"/>
      <c r="K245" s="6"/>
      <c r="L245" s="7"/>
      <c r="M245" s="445"/>
      <c r="N245" s="6"/>
      <c r="O245" s="5"/>
      <c r="P245" s="69">
        <f t="shared" si="17"/>
        <v>0</v>
      </c>
      <c r="Q245" s="265">
        <v>43705</v>
      </c>
      <c r="R245" s="111"/>
      <c r="S245" s="111"/>
      <c r="T245" s="240"/>
      <c r="U245" s="111"/>
      <c r="V245" s="111"/>
      <c r="W245" s="111"/>
      <c r="X245" s="29">
        <f t="shared" si="15"/>
        <v>0</v>
      </c>
      <c r="Y245" s="21">
        <f t="shared" si="18"/>
        <v>0</v>
      </c>
      <c r="Z245" s="315"/>
      <c r="AA245" s="16"/>
      <c r="AB245" s="16"/>
      <c r="AC245" s="16"/>
      <c r="AD245" s="16"/>
      <c r="AE245" s="16"/>
      <c r="AF245" s="16"/>
      <c r="AG245" s="316"/>
    </row>
    <row r="246" spans="1:33" x14ac:dyDescent="0.2">
      <c r="A246" s="252">
        <v>43706</v>
      </c>
      <c r="B246" s="3"/>
      <c r="C246" s="3"/>
      <c r="D246" s="248"/>
      <c r="E246" s="53">
        <f t="shared" si="16"/>
        <v>0</v>
      </c>
      <c r="F246" s="23">
        <f t="shared" si="19"/>
        <v>0</v>
      </c>
      <c r="G246" s="13">
        <v>0</v>
      </c>
      <c r="H246" s="92"/>
      <c r="I246" s="14"/>
      <c r="J246" s="6"/>
      <c r="K246" s="6"/>
      <c r="L246" s="7"/>
      <c r="M246" s="445"/>
      <c r="N246" s="6"/>
      <c r="O246" s="5"/>
      <c r="P246" s="69">
        <f t="shared" si="17"/>
        <v>0</v>
      </c>
      <c r="Q246" s="265">
        <v>43706</v>
      </c>
      <c r="R246" s="111"/>
      <c r="S246" s="111"/>
      <c r="T246" s="240"/>
      <c r="U246" s="111"/>
      <c r="V246" s="111"/>
      <c r="W246" s="111"/>
      <c r="X246" s="29">
        <f t="shared" si="15"/>
        <v>0</v>
      </c>
      <c r="Y246" s="21">
        <f t="shared" si="18"/>
        <v>0</v>
      </c>
      <c r="Z246" s="315"/>
      <c r="AA246" s="16"/>
      <c r="AB246" s="16"/>
      <c r="AC246" s="16"/>
      <c r="AD246" s="16"/>
      <c r="AE246" s="16"/>
      <c r="AF246" s="16"/>
      <c r="AG246" s="316"/>
    </row>
    <row r="247" spans="1:33" x14ac:dyDescent="0.2">
      <c r="A247" s="252">
        <v>43707</v>
      </c>
      <c r="B247" s="3"/>
      <c r="C247" s="3"/>
      <c r="D247" s="248"/>
      <c r="E247" s="53">
        <f t="shared" si="16"/>
        <v>0</v>
      </c>
      <c r="F247" s="23">
        <f t="shared" si="19"/>
        <v>0</v>
      </c>
      <c r="G247" s="13">
        <v>0</v>
      </c>
      <c r="H247" s="92"/>
      <c r="I247" s="14"/>
      <c r="J247" s="6"/>
      <c r="K247" s="6"/>
      <c r="L247" s="7"/>
      <c r="M247" s="445"/>
      <c r="N247" s="6"/>
      <c r="O247" s="5"/>
      <c r="P247" s="69">
        <f t="shared" si="17"/>
        <v>0</v>
      </c>
      <c r="Q247" s="265">
        <v>43707</v>
      </c>
      <c r="R247" s="111"/>
      <c r="S247" s="111"/>
      <c r="T247" s="240"/>
      <c r="U247" s="111"/>
      <c r="V247" s="111"/>
      <c r="W247" s="111"/>
      <c r="X247" s="29">
        <f t="shared" si="15"/>
        <v>0</v>
      </c>
      <c r="Y247" s="21">
        <f t="shared" si="18"/>
        <v>0</v>
      </c>
      <c r="Z247" s="315"/>
      <c r="AA247" s="16"/>
      <c r="AB247" s="16"/>
      <c r="AC247" s="16"/>
      <c r="AD247" s="16"/>
      <c r="AE247" s="16"/>
      <c r="AF247" s="16"/>
      <c r="AG247" s="316"/>
    </row>
    <row r="248" spans="1:33" ht="13.5" thickBot="1" x14ac:dyDescent="0.25">
      <c r="A248" s="252">
        <v>43708</v>
      </c>
      <c r="B248" s="3"/>
      <c r="C248" s="3"/>
      <c r="D248" s="248"/>
      <c r="E248" s="94">
        <f t="shared" si="16"/>
        <v>0</v>
      </c>
      <c r="F248" s="23">
        <f t="shared" si="19"/>
        <v>0</v>
      </c>
      <c r="G248" s="13">
        <v>0</v>
      </c>
      <c r="H248" s="92"/>
      <c r="I248" s="14"/>
      <c r="J248" s="6"/>
      <c r="K248" s="6"/>
      <c r="L248" s="7"/>
      <c r="M248" s="445"/>
      <c r="N248" s="6"/>
      <c r="O248" s="5"/>
      <c r="P248" s="69">
        <f t="shared" si="17"/>
        <v>0</v>
      </c>
      <c r="Q248" s="265">
        <v>43708</v>
      </c>
      <c r="R248" s="111"/>
      <c r="S248" s="111"/>
      <c r="T248" s="240"/>
      <c r="U248" s="111"/>
      <c r="V248" s="111"/>
      <c r="W248" s="111"/>
      <c r="X248" s="29">
        <f t="shared" si="15"/>
        <v>0</v>
      </c>
      <c r="Y248" s="21">
        <f t="shared" si="18"/>
        <v>0</v>
      </c>
      <c r="Z248" s="315"/>
      <c r="AA248" s="16"/>
      <c r="AB248" s="16"/>
      <c r="AC248" s="16"/>
      <c r="AD248" s="16"/>
      <c r="AE248" s="16"/>
      <c r="AF248" s="16"/>
      <c r="AG248" s="316"/>
    </row>
    <row r="249" spans="1:33" x14ac:dyDescent="0.2">
      <c r="A249" s="252">
        <v>43709</v>
      </c>
      <c r="B249" s="280"/>
      <c r="C249" s="280"/>
      <c r="D249" s="323"/>
      <c r="E249" s="291">
        <f t="shared" si="16"/>
        <v>0</v>
      </c>
      <c r="F249" s="337">
        <f t="shared" si="19"/>
        <v>0</v>
      </c>
      <c r="G249" s="106">
        <v>0</v>
      </c>
      <c r="H249" s="326"/>
      <c r="I249" s="288"/>
      <c r="J249" s="327"/>
      <c r="K249" s="327"/>
      <c r="L249" s="328"/>
      <c r="M249" s="446"/>
      <c r="N249" s="327"/>
      <c r="O249" s="329"/>
      <c r="P249" s="286">
        <f t="shared" si="17"/>
        <v>0</v>
      </c>
      <c r="Q249" s="265">
        <v>43709</v>
      </c>
      <c r="R249" s="268"/>
      <c r="S249" s="268"/>
      <c r="T249" s="330"/>
      <c r="U249" s="268"/>
      <c r="V249" s="268"/>
      <c r="W249" s="268"/>
      <c r="X249" s="331">
        <f t="shared" si="15"/>
        <v>0</v>
      </c>
      <c r="Y249" s="22">
        <f t="shared" si="18"/>
        <v>0</v>
      </c>
      <c r="Z249" s="317"/>
      <c r="AA249" s="216"/>
      <c r="AB249" s="216"/>
      <c r="AC249" s="216"/>
      <c r="AD249" s="216"/>
      <c r="AE249" s="216"/>
      <c r="AF249" s="216"/>
      <c r="AG249" s="318"/>
    </row>
    <row r="250" spans="1:33" x14ac:dyDescent="0.2">
      <c r="A250" s="252">
        <v>43710</v>
      </c>
      <c r="B250" s="91"/>
      <c r="C250" s="91"/>
      <c r="D250" s="244"/>
      <c r="E250" s="60">
        <f t="shared" si="16"/>
        <v>0</v>
      </c>
      <c r="F250" s="367">
        <f t="shared" si="19"/>
        <v>0</v>
      </c>
      <c r="G250" s="202">
        <v>0</v>
      </c>
      <c r="H250" s="204"/>
      <c r="I250" s="205"/>
      <c r="J250" s="206"/>
      <c r="K250" s="206"/>
      <c r="L250" s="207"/>
      <c r="M250" s="208"/>
      <c r="N250" s="206"/>
      <c r="O250" s="209"/>
      <c r="P250" s="210">
        <f t="shared" si="17"/>
        <v>0</v>
      </c>
      <c r="Q250" s="265">
        <v>43710</v>
      </c>
      <c r="R250" s="245"/>
      <c r="S250" s="170"/>
      <c r="T250" s="332"/>
      <c r="U250" s="245"/>
      <c r="V250" s="245"/>
      <c r="W250" s="245"/>
      <c r="X250" s="29">
        <f t="shared" si="15"/>
        <v>0</v>
      </c>
      <c r="Y250" s="242">
        <f t="shared" si="18"/>
        <v>0</v>
      </c>
      <c r="Z250" s="319"/>
      <c r="AA250" s="278"/>
      <c r="AB250" s="278"/>
      <c r="AC250" s="278"/>
      <c r="AD250" s="278"/>
      <c r="AE250" s="278"/>
      <c r="AF250" s="278"/>
      <c r="AG250" s="320"/>
    </row>
    <row r="251" spans="1:33" x14ac:dyDescent="0.2">
      <c r="A251" s="252">
        <v>43711</v>
      </c>
      <c r="B251" s="3"/>
      <c r="C251" s="3"/>
      <c r="D251" s="248"/>
      <c r="E251" s="60">
        <f t="shared" si="16"/>
        <v>0</v>
      </c>
      <c r="F251" s="368">
        <f t="shared" si="19"/>
        <v>0</v>
      </c>
      <c r="G251" s="13">
        <v>0</v>
      </c>
      <c r="H251" s="92"/>
      <c r="I251" s="14"/>
      <c r="J251" s="6"/>
      <c r="K251" s="6"/>
      <c r="L251" s="7"/>
      <c r="M251" s="445"/>
      <c r="N251" s="6"/>
      <c r="O251" s="5"/>
      <c r="P251" s="69">
        <f t="shared" si="17"/>
        <v>0</v>
      </c>
      <c r="Q251" s="265">
        <v>43711</v>
      </c>
      <c r="R251" s="111"/>
      <c r="S251" s="111"/>
      <c r="T251" s="240"/>
      <c r="U251" s="111"/>
      <c r="V251" s="111"/>
      <c r="W251" s="111"/>
      <c r="X251" s="29">
        <f t="shared" si="15"/>
        <v>0</v>
      </c>
      <c r="Y251" s="21">
        <f t="shared" si="18"/>
        <v>0</v>
      </c>
      <c r="Z251" s="315"/>
      <c r="AA251" s="16"/>
      <c r="AB251" s="16"/>
      <c r="AC251" s="16"/>
      <c r="AD251" s="16"/>
      <c r="AE251" s="16"/>
      <c r="AF251" s="16"/>
      <c r="AG251" s="316"/>
    </row>
    <row r="252" spans="1:33" x14ac:dyDescent="0.2">
      <c r="A252" s="252">
        <v>43712</v>
      </c>
      <c r="B252" s="3"/>
      <c r="C252" s="3"/>
      <c r="D252" s="248"/>
      <c r="E252" s="60">
        <f t="shared" si="16"/>
        <v>0</v>
      </c>
      <c r="F252" s="368">
        <f t="shared" si="19"/>
        <v>0</v>
      </c>
      <c r="G252" s="13">
        <v>0</v>
      </c>
      <c r="H252" s="92"/>
      <c r="I252" s="14"/>
      <c r="J252" s="6"/>
      <c r="K252" s="6"/>
      <c r="L252" s="7"/>
      <c r="M252" s="445"/>
      <c r="N252" s="6"/>
      <c r="O252" s="5"/>
      <c r="P252" s="69">
        <f t="shared" si="17"/>
        <v>0</v>
      </c>
      <c r="Q252" s="265">
        <v>43712</v>
      </c>
      <c r="R252" s="111"/>
      <c r="S252" s="111"/>
      <c r="T252" s="240"/>
      <c r="U252" s="111"/>
      <c r="V252" s="111"/>
      <c r="W252" s="111"/>
      <c r="X252" s="29">
        <f t="shared" si="15"/>
        <v>0</v>
      </c>
      <c r="Y252" s="21">
        <f t="shared" si="18"/>
        <v>0</v>
      </c>
      <c r="Z252" s="315"/>
      <c r="AA252" s="16"/>
      <c r="AB252" s="16"/>
      <c r="AC252" s="16"/>
      <c r="AD252" s="16"/>
      <c r="AE252" s="16"/>
      <c r="AF252" s="16"/>
      <c r="AG252" s="316"/>
    </row>
    <row r="253" spans="1:33" x14ac:dyDescent="0.2">
      <c r="A253" s="252">
        <v>43713</v>
      </c>
      <c r="B253" s="3"/>
      <c r="C253" s="3"/>
      <c r="D253" s="248"/>
      <c r="E253" s="60">
        <f t="shared" si="16"/>
        <v>0</v>
      </c>
      <c r="F253" s="368">
        <f t="shared" si="19"/>
        <v>0</v>
      </c>
      <c r="G253" s="13">
        <v>0</v>
      </c>
      <c r="H253" s="92"/>
      <c r="I253" s="14"/>
      <c r="J253" s="6"/>
      <c r="K253" s="6"/>
      <c r="L253" s="7"/>
      <c r="M253" s="445"/>
      <c r="N253" s="6"/>
      <c r="O253" s="5"/>
      <c r="P253" s="69">
        <f t="shared" si="17"/>
        <v>0</v>
      </c>
      <c r="Q253" s="265">
        <v>43713</v>
      </c>
      <c r="R253" s="111"/>
      <c r="S253" s="111"/>
      <c r="T253" s="240"/>
      <c r="U253" s="111"/>
      <c r="V253" s="111"/>
      <c r="W253" s="111"/>
      <c r="X253" s="29">
        <f t="shared" si="15"/>
        <v>0</v>
      </c>
      <c r="Y253" s="21">
        <f t="shared" si="18"/>
        <v>0</v>
      </c>
      <c r="Z253" s="315"/>
      <c r="AA253" s="16"/>
      <c r="AB253" s="16"/>
      <c r="AC253" s="16"/>
      <c r="AD253" s="16"/>
      <c r="AE253" s="16"/>
      <c r="AF253" s="16"/>
      <c r="AG253" s="316"/>
    </row>
    <row r="254" spans="1:33" x14ac:dyDescent="0.2">
      <c r="A254" s="252">
        <v>43714</v>
      </c>
      <c r="B254" s="3"/>
      <c r="C254" s="3"/>
      <c r="D254" s="248"/>
      <c r="E254" s="60">
        <f t="shared" si="16"/>
        <v>0</v>
      </c>
      <c r="F254" s="368">
        <f t="shared" si="19"/>
        <v>0</v>
      </c>
      <c r="G254" s="13">
        <v>0</v>
      </c>
      <c r="H254" s="92"/>
      <c r="I254" s="14"/>
      <c r="J254" s="6"/>
      <c r="K254" s="6"/>
      <c r="L254" s="7"/>
      <c r="M254" s="445"/>
      <c r="N254" s="6"/>
      <c r="O254" s="5"/>
      <c r="P254" s="69">
        <f t="shared" si="17"/>
        <v>0</v>
      </c>
      <c r="Q254" s="265">
        <v>43714</v>
      </c>
      <c r="R254" s="111"/>
      <c r="S254" s="111"/>
      <c r="T254" s="240"/>
      <c r="U254" s="111"/>
      <c r="V254" s="111"/>
      <c r="W254" s="111"/>
      <c r="X254" s="29">
        <f t="shared" si="15"/>
        <v>0</v>
      </c>
      <c r="Y254" s="21">
        <f t="shared" si="18"/>
        <v>0</v>
      </c>
      <c r="Z254" s="315"/>
      <c r="AA254" s="16"/>
      <c r="AB254" s="16"/>
      <c r="AC254" s="16"/>
      <c r="AD254" s="16"/>
      <c r="AE254" s="16"/>
      <c r="AF254" s="16"/>
      <c r="AG254" s="316"/>
    </row>
    <row r="255" spans="1:33" x14ac:dyDescent="0.2">
      <c r="A255" s="252">
        <v>43715</v>
      </c>
      <c r="B255" s="3"/>
      <c r="C255" s="3"/>
      <c r="D255" s="248"/>
      <c r="E255" s="60">
        <f t="shared" si="16"/>
        <v>0</v>
      </c>
      <c r="F255" s="368">
        <f t="shared" si="19"/>
        <v>0</v>
      </c>
      <c r="G255" s="13">
        <v>0</v>
      </c>
      <c r="H255" s="92"/>
      <c r="I255" s="14"/>
      <c r="J255" s="6"/>
      <c r="K255" s="6"/>
      <c r="L255" s="7"/>
      <c r="M255" s="445"/>
      <c r="N255" s="6"/>
      <c r="O255" s="5"/>
      <c r="P255" s="69">
        <f t="shared" si="17"/>
        <v>0</v>
      </c>
      <c r="Q255" s="265">
        <v>43715</v>
      </c>
      <c r="R255" s="111"/>
      <c r="S255" s="111"/>
      <c r="T255" s="240"/>
      <c r="U255" s="111"/>
      <c r="V255" s="111"/>
      <c r="W255" s="111"/>
      <c r="X255" s="29">
        <f t="shared" si="15"/>
        <v>0</v>
      </c>
      <c r="Y255" s="21">
        <f t="shared" si="18"/>
        <v>0</v>
      </c>
      <c r="Z255" s="315"/>
      <c r="AA255" s="16"/>
      <c r="AB255" s="16"/>
      <c r="AC255" s="16"/>
      <c r="AD255" s="16"/>
      <c r="AE255" s="16"/>
      <c r="AF255" s="16"/>
      <c r="AG255" s="316"/>
    </row>
    <row r="256" spans="1:33" x14ac:dyDescent="0.2">
      <c r="A256" s="252">
        <v>43716</v>
      </c>
      <c r="B256" s="3"/>
      <c r="C256" s="3"/>
      <c r="D256" s="248"/>
      <c r="E256" s="60">
        <f t="shared" si="16"/>
        <v>0</v>
      </c>
      <c r="F256" s="368">
        <f t="shared" si="19"/>
        <v>0</v>
      </c>
      <c r="G256" s="13">
        <v>0</v>
      </c>
      <c r="H256" s="92"/>
      <c r="I256" s="14"/>
      <c r="J256" s="6"/>
      <c r="K256" s="6"/>
      <c r="L256" s="7"/>
      <c r="M256" s="445"/>
      <c r="N256" s="6"/>
      <c r="O256" s="5"/>
      <c r="P256" s="69">
        <f t="shared" si="17"/>
        <v>0</v>
      </c>
      <c r="Q256" s="265">
        <v>43716</v>
      </c>
      <c r="R256" s="111"/>
      <c r="S256" s="111"/>
      <c r="T256" s="240"/>
      <c r="U256" s="111"/>
      <c r="V256" s="111"/>
      <c r="W256" s="111"/>
      <c r="X256" s="29">
        <f t="shared" si="15"/>
        <v>0</v>
      </c>
      <c r="Y256" s="21">
        <f t="shared" si="18"/>
        <v>0</v>
      </c>
      <c r="Z256" s="315"/>
      <c r="AA256" s="16"/>
      <c r="AB256" s="16"/>
      <c r="AC256" s="16"/>
      <c r="AD256" s="16"/>
      <c r="AE256" s="16"/>
      <c r="AF256" s="16"/>
      <c r="AG256" s="316"/>
    </row>
    <row r="257" spans="1:33" x14ac:dyDescent="0.2">
      <c r="A257" s="252">
        <v>43717</v>
      </c>
      <c r="B257" s="3"/>
      <c r="C257" s="3"/>
      <c r="D257" s="248"/>
      <c r="E257" s="53">
        <f t="shared" si="16"/>
        <v>0</v>
      </c>
      <c r="F257" s="368">
        <f t="shared" si="19"/>
        <v>0</v>
      </c>
      <c r="G257" s="13">
        <v>0</v>
      </c>
      <c r="H257" s="92"/>
      <c r="I257" s="14"/>
      <c r="J257" s="6"/>
      <c r="K257" s="6"/>
      <c r="L257" s="7"/>
      <c r="M257" s="445"/>
      <c r="N257" s="6"/>
      <c r="O257" s="5"/>
      <c r="P257" s="69">
        <f t="shared" si="17"/>
        <v>0</v>
      </c>
      <c r="Q257" s="265">
        <v>43717</v>
      </c>
      <c r="R257" s="111"/>
      <c r="S257" s="245"/>
      <c r="T257" s="240"/>
      <c r="U257" s="111"/>
      <c r="V257" s="111"/>
      <c r="W257" s="111"/>
      <c r="X257" s="29">
        <f t="shared" si="15"/>
        <v>0</v>
      </c>
      <c r="Y257" s="21">
        <f t="shared" si="18"/>
        <v>0</v>
      </c>
      <c r="Z257" s="315"/>
      <c r="AA257" s="16"/>
      <c r="AB257" s="16"/>
      <c r="AC257" s="16"/>
      <c r="AD257" s="16"/>
      <c r="AE257" s="16"/>
      <c r="AF257" s="16"/>
      <c r="AG257" s="316"/>
    </row>
    <row r="258" spans="1:33" x14ac:dyDescent="0.2">
      <c r="A258" s="252">
        <v>43718</v>
      </c>
      <c r="B258" s="3"/>
      <c r="C258" s="3"/>
      <c r="D258" s="248"/>
      <c r="E258" s="53">
        <f t="shared" si="16"/>
        <v>0</v>
      </c>
      <c r="F258" s="368">
        <f t="shared" si="19"/>
        <v>0</v>
      </c>
      <c r="G258" s="13">
        <v>0</v>
      </c>
      <c r="H258" s="92"/>
      <c r="I258" s="14"/>
      <c r="J258" s="6"/>
      <c r="K258" s="6"/>
      <c r="L258" s="7"/>
      <c r="M258" s="445"/>
      <c r="N258" s="6"/>
      <c r="O258" s="5"/>
      <c r="P258" s="69">
        <f t="shared" si="17"/>
        <v>0</v>
      </c>
      <c r="Q258" s="265">
        <v>43718</v>
      </c>
      <c r="R258" s="111"/>
      <c r="S258" s="111"/>
      <c r="T258" s="240"/>
      <c r="U258" s="111"/>
      <c r="V258" s="111"/>
      <c r="W258" s="111"/>
      <c r="X258" s="29">
        <f t="shared" si="15"/>
        <v>0</v>
      </c>
      <c r="Y258" s="21">
        <f t="shared" si="18"/>
        <v>0</v>
      </c>
      <c r="Z258" s="315"/>
      <c r="AA258" s="16"/>
      <c r="AB258" s="16"/>
      <c r="AC258" s="16"/>
      <c r="AD258" s="16"/>
      <c r="AE258" s="16"/>
      <c r="AF258" s="16"/>
      <c r="AG258" s="316"/>
    </row>
    <row r="259" spans="1:33" x14ac:dyDescent="0.2">
      <c r="A259" s="252">
        <v>43719</v>
      </c>
      <c r="B259" s="3"/>
      <c r="C259" s="3"/>
      <c r="D259" s="248"/>
      <c r="E259" s="53">
        <f t="shared" si="16"/>
        <v>0</v>
      </c>
      <c r="F259" s="368">
        <f t="shared" si="19"/>
        <v>0</v>
      </c>
      <c r="G259" s="13">
        <v>0</v>
      </c>
      <c r="H259" s="92"/>
      <c r="I259" s="14"/>
      <c r="J259" s="6"/>
      <c r="K259" s="6"/>
      <c r="L259" s="7"/>
      <c r="M259" s="445"/>
      <c r="N259" s="6"/>
      <c r="O259" s="5"/>
      <c r="P259" s="69">
        <f t="shared" si="17"/>
        <v>0</v>
      </c>
      <c r="Q259" s="265">
        <v>43719</v>
      </c>
      <c r="R259" s="111"/>
      <c r="S259" s="111"/>
      <c r="T259" s="240"/>
      <c r="U259" s="111"/>
      <c r="V259" s="111"/>
      <c r="W259" s="111"/>
      <c r="X259" s="29">
        <f t="shared" si="15"/>
        <v>0</v>
      </c>
      <c r="Y259" s="21">
        <f t="shared" si="18"/>
        <v>0</v>
      </c>
      <c r="Z259" s="315"/>
      <c r="AA259" s="16"/>
      <c r="AB259" s="16"/>
      <c r="AC259" s="16"/>
      <c r="AD259" s="16"/>
      <c r="AE259" s="16"/>
      <c r="AF259" s="16"/>
      <c r="AG259" s="316"/>
    </row>
    <row r="260" spans="1:33" x14ac:dyDescent="0.2">
      <c r="A260" s="252">
        <v>43720</v>
      </c>
      <c r="B260" s="3"/>
      <c r="C260" s="3"/>
      <c r="D260" s="248"/>
      <c r="E260" s="53">
        <f t="shared" si="16"/>
        <v>0</v>
      </c>
      <c r="F260" s="368">
        <f t="shared" si="19"/>
        <v>0</v>
      </c>
      <c r="G260" s="13">
        <v>0</v>
      </c>
      <c r="H260" s="92"/>
      <c r="I260" s="14"/>
      <c r="J260" s="6"/>
      <c r="K260" s="6"/>
      <c r="L260" s="7"/>
      <c r="M260" s="445"/>
      <c r="N260" s="6"/>
      <c r="O260" s="5"/>
      <c r="P260" s="69">
        <f t="shared" si="17"/>
        <v>0</v>
      </c>
      <c r="Q260" s="265">
        <v>43720</v>
      </c>
      <c r="R260" s="111"/>
      <c r="S260" s="111"/>
      <c r="T260" s="240"/>
      <c r="U260" s="111"/>
      <c r="V260" s="111"/>
      <c r="W260" s="111"/>
      <c r="X260" s="29">
        <f t="shared" si="15"/>
        <v>0</v>
      </c>
      <c r="Y260" s="21">
        <f t="shared" si="18"/>
        <v>0</v>
      </c>
      <c r="Z260" s="315"/>
      <c r="AA260" s="16"/>
      <c r="AB260" s="16"/>
      <c r="AC260" s="16"/>
      <c r="AD260" s="16"/>
      <c r="AE260" s="16"/>
      <c r="AF260" s="16"/>
      <c r="AG260" s="316"/>
    </row>
    <row r="261" spans="1:33" x14ac:dyDescent="0.2">
      <c r="A261" s="252">
        <v>43721</v>
      </c>
      <c r="B261" s="3"/>
      <c r="C261" s="3"/>
      <c r="D261" s="248"/>
      <c r="E261" s="53">
        <f t="shared" si="16"/>
        <v>0</v>
      </c>
      <c r="F261" s="368">
        <f t="shared" si="19"/>
        <v>0</v>
      </c>
      <c r="G261" s="13">
        <v>0</v>
      </c>
      <c r="H261" s="92"/>
      <c r="I261" s="14"/>
      <c r="J261" s="6"/>
      <c r="K261" s="6"/>
      <c r="L261" s="7"/>
      <c r="M261" s="445"/>
      <c r="N261" s="6"/>
      <c r="O261" s="5"/>
      <c r="P261" s="69">
        <f t="shared" si="17"/>
        <v>0</v>
      </c>
      <c r="Q261" s="265">
        <v>43721</v>
      </c>
      <c r="R261" s="111"/>
      <c r="S261" s="111"/>
      <c r="T261" s="240"/>
      <c r="U261" s="111"/>
      <c r="V261" s="111"/>
      <c r="W261" s="111"/>
      <c r="X261" s="29">
        <f t="shared" si="15"/>
        <v>0</v>
      </c>
      <c r="Y261" s="21">
        <f t="shared" si="18"/>
        <v>0</v>
      </c>
      <c r="Z261" s="315"/>
      <c r="AA261" s="16"/>
      <c r="AB261" s="16"/>
      <c r="AC261" s="16"/>
      <c r="AD261" s="16"/>
      <c r="AE261" s="16"/>
      <c r="AF261" s="16"/>
      <c r="AG261" s="316"/>
    </row>
    <row r="262" spans="1:33" x14ac:dyDescent="0.2">
      <c r="A262" s="252">
        <v>43722</v>
      </c>
      <c r="B262" s="3"/>
      <c r="C262" s="3"/>
      <c r="D262" s="248"/>
      <c r="E262" s="53">
        <f t="shared" si="16"/>
        <v>0</v>
      </c>
      <c r="F262" s="368">
        <f t="shared" si="19"/>
        <v>0</v>
      </c>
      <c r="G262" s="13">
        <v>0</v>
      </c>
      <c r="H262" s="92"/>
      <c r="I262" s="14"/>
      <c r="J262" s="6"/>
      <c r="K262" s="6"/>
      <c r="L262" s="7"/>
      <c r="M262" s="445"/>
      <c r="N262" s="6"/>
      <c r="O262" s="5"/>
      <c r="P262" s="69">
        <f t="shared" si="17"/>
        <v>0</v>
      </c>
      <c r="Q262" s="265">
        <v>43722</v>
      </c>
      <c r="R262" s="111"/>
      <c r="S262" s="111"/>
      <c r="T262" s="240"/>
      <c r="U262" s="111"/>
      <c r="V262" s="111"/>
      <c r="W262" s="111"/>
      <c r="X262" s="29">
        <f t="shared" si="15"/>
        <v>0</v>
      </c>
      <c r="Y262" s="21">
        <f t="shared" si="18"/>
        <v>0</v>
      </c>
      <c r="Z262" s="315"/>
      <c r="AA262" s="16"/>
      <c r="AB262" s="16"/>
      <c r="AC262" s="16"/>
      <c r="AD262" s="16"/>
      <c r="AE262" s="16"/>
      <c r="AF262" s="16"/>
      <c r="AG262" s="316"/>
    </row>
    <row r="263" spans="1:33" x14ac:dyDescent="0.2">
      <c r="A263" s="252">
        <v>43723</v>
      </c>
      <c r="B263" s="3"/>
      <c r="C263" s="3"/>
      <c r="D263" s="248"/>
      <c r="E263" s="53">
        <f t="shared" si="16"/>
        <v>0</v>
      </c>
      <c r="F263" s="368">
        <f t="shared" si="19"/>
        <v>0</v>
      </c>
      <c r="G263" s="13">
        <v>0</v>
      </c>
      <c r="H263" s="92"/>
      <c r="I263" s="14"/>
      <c r="J263" s="6"/>
      <c r="K263" s="6"/>
      <c r="L263" s="7"/>
      <c r="M263" s="445"/>
      <c r="N263" s="6"/>
      <c r="O263" s="5"/>
      <c r="P263" s="69">
        <f t="shared" si="17"/>
        <v>0</v>
      </c>
      <c r="Q263" s="265">
        <v>43723</v>
      </c>
      <c r="R263" s="111"/>
      <c r="S263" s="111"/>
      <c r="T263" s="240"/>
      <c r="U263" s="111"/>
      <c r="V263" s="111"/>
      <c r="W263" s="111"/>
      <c r="X263" s="29">
        <f t="shared" si="15"/>
        <v>0</v>
      </c>
      <c r="Y263" s="21">
        <f t="shared" si="18"/>
        <v>0</v>
      </c>
      <c r="Z263" s="315"/>
      <c r="AA263" s="16"/>
      <c r="AB263" s="16"/>
      <c r="AC263" s="16"/>
      <c r="AD263" s="16"/>
      <c r="AE263" s="16"/>
      <c r="AF263" s="16"/>
      <c r="AG263" s="316"/>
    </row>
    <row r="264" spans="1:33" x14ac:dyDescent="0.2">
      <c r="A264" s="252">
        <v>43724</v>
      </c>
      <c r="B264" s="3"/>
      <c r="C264" s="3"/>
      <c r="D264" s="248"/>
      <c r="E264" s="53">
        <f t="shared" si="16"/>
        <v>0</v>
      </c>
      <c r="F264" s="368">
        <f t="shared" si="19"/>
        <v>0</v>
      </c>
      <c r="G264" s="13">
        <v>0</v>
      </c>
      <c r="H264" s="92"/>
      <c r="I264" s="14"/>
      <c r="J264" s="6"/>
      <c r="K264" s="6"/>
      <c r="L264" s="7"/>
      <c r="M264" s="445"/>
      <c r="N264" s="6"/>
      <c r="O264" s="5"/>
      <c r="P264" s="69">
        <f t="shared" si="17"/>
        <v>0</v>
      </c>
      <c r="Q264" s="265">
        <v>43724</v>
      </c>
      <c r="R264" s="111"/>
      <c r="S264" s="111"/>
      <c r="T264" s="240"/>
      <c r="U264" s="111"/>
      <c r="V264" s="111"/>
      <c r="W264" s="111"/>
      <c r="X264" s="29">
        <f t="shared" ref="X264:X327" si="20">SQRT(U264*V264)*0.884/24*W264</f>
        <v>0</v>
      </c>
      <c r="Y264" s="21">
        <f t="shared" si="18"/>
        <v>0</v>
      </c>
      <c r="Z264" s="315"/>
      <c r="AA264" s="16"/>
      <c r="AB264" s="16"/>
      <c r="AC264" s="16"/>
      <c r="AD264" s="16"/>
      <c r="AE264" s="16"/>
      <c r="AF264" s="16"/>
      <c r="AG264" s="316"/>
    </row>
    <row r="265" spans="1:33" x14ac:dyDescent="0.2">
      <c r="A265" s="252">
        <v>43725</v>
      </c>
      <c r="B265" s="3"/>
      <c r="C265" s="3"/>
      <c r="D265" s="248"/>
      <c r="E265" s="53">
        <f t="shared" si="16"/>
        <v>0</v>
      </c>
      <c r="F265" s="368">
        <f t="shared" si="19"/>
        <v>0</v>
      </c>
      <c r="G265" s="13">
        <v>0</v>
      </c>
      <c r="H265" s="92"/>
      <c r="I265" s="14"/>
      <c r="J265" s="6"/>
      <c r="K265" s="6"/>
      <c r="L265" s="7"/>
      <c r="M265" s="445"/>
      <c r="N265" s="6"/>
      <c r="O265" s="5"/>
      <c r="P265" s="69">
        <f t="shared" si="17"/>
        <v>0</v>
      </c>
      <c r="Q265" s="265">
        <v>43725</v>
      </c>
      <c r="R265" s="111"/>
      <c r="S265" s="111"/>
      <c r="T265" s="240"/>
      <c r="U265" s="111"/>
      <c r="V265" s="111"/>
      <c r="W265" s="111"/>
      <c r="X265" s="29">
        <f t="shared" si="20"/>
        <v>0</v>
      </c>
      <c r="Y265" s="21">
        <f t="shared" si="18"/>
        <v>0</v>
      </c>
      <c r="Z265" s="315"/>
      <c r="AA265" s="16"/>
      <c r="AB265" s="16"/>
      <c r="AC265" s="16"/>
      <c r="AD265" s="16"/>
      <c r="AE265" s="16"/>
      <c r="AF265" s="16"/>
      <c r="AG265" s="316"/>
    </row>
    <row r="266" spans="1:33" x14ac:dyDescent="0.2">
      <c r="A266" s="252">
        <v>43726</v>
      </c>
      <c r="B266" s="3"/>
      <c r="C266" s="3"/>
      <c r="D266" s="248"/>
      <c r="E266" s="53">
        <f t="shared" ref="E266:E329" si="21">((B266*12)+C266+D266)*1.16</f>
        <v>0</v>
      </c>
      <c r="F266" s="368">
        <f t="shared" si="19"/>
        <v>0</v>
      </c>
      <c r="G266" s="13">
        <v>0</v>
      </c>
      <c r="H266" s="92"/>
      <c r="I266" s="14"/>
      <c r="J266" s="6"/>
      <c r="K266" s="6"/>
      <c r="L266" s="7"/>
      <c r="M266" s="445"/>
      <c r="N266" s="6"/>
      <c r="O266" s="5"/>
      <c r="P266" s="69">
        <f t="shared" ref="P266:P329" si="22">(((J266*12)+K266+L266)-((M266*12)+N266+O266))*1.16</f>
        <v>0</v>
      </c>
      <c r="Q266" s="265">
        <v>43726</v>
      </c>
      <c r="R266" s="111"/>
      <c r="S266" s="111"/>
      <c r="T266" s="240"/>
      <c r="U266" s="111"/>
      <c r="V266" s="111"/>
      <c r="W266" s="111"/>
      <c r="X266" s="29">
        <f t="shared" si="20"/>
        <v>0</v>
      </c>
      <c r="Y266" s="21">
        <f>Y265+X266</f>
        <v>0</v>
      </c>
      <c r="Z266" s="315"/>
      <c r="AA266" s="16"/>
      <c r="AB266" s="16"/>
      <c r="AC266" s="16"/>
      <c r="AD266" s="16"/>
      <c r="AE266" s="16"/>
      <c r="AF266" s="16"/>
      <c r="AG266" s="316"/>
    </row>
    <row r="267" spans="1:33" x14ac:dyDescent="0.2">
      <c r="A267" s="252">
        <v>43727</v>
      </c>
      <c r="B267" s="3"/>
      <c r="C267" s="3"/>
      <c r="D267" s="248"/>
      <c r="E267" s="53">
        <f t="shared" si="21"/>
        <v>0</v>
      </c>
      <c r="F267" s="368">
        <f t="shared" si="19"/>
        <v>0</v>
      </c>
      <c r="G267" s="13">
        <v>0</v>
      </c>
      <c r="H267" s="92"/>
      <c r="I267" s="14"/>
      <c r="J267" s="6"/>
      <c r="K267" s="6"/>
      <c r="L267" s="7"/>
      <c r="M267" s="445"/>
      <c r="N267" s="6"/>
      <c r="O267" s="5"/>
      <c r="P267" s="69">
        <f t="shared" si="22"/>
        <v>0</v>
      </c>
      <c r="Q267" s="265">
        <v>43727</v>
      </c>
      <c r="R267" s="111"/>
      <c r="S267" s="111"/>
      <c r="T267" s="240"/>
      <c r="U267" s="111"/>
      <c r="V267" s="111"/>
      <c r="W267" s="111"/>
      <c r="X267" s="29">
        <f t="shared" si="20"/>
        <v>0</v>
      </c>
      <c r="Y267" s="21">
        <f>Y266+X267</f>
        <v>0</v>
      </c>
      <c r="Z267" s="315"/>
      <c r="AA267" s="16"/>
      <c r="AB267" s="16"/>
      <c r="AC267" s="16"/>
      <c r="AD267" s="16"/>
      <c r="AE267" s="16"/>
      <c r="AF267" s="16"/>
      <c r="AG267" s="316"/>
    </row>
    <row r="268" spans="1:33" x14ac:dyDescent="0.2">
      <c r="A268" s="252">
        <v>43728</v>
      </c>
      <c r="B268" s="3"/>
      <c r="C268" s="3"/>
      <c r="D268" s="248"/>
      <c r="E268" s="53">
        <f t="shared" si="21"/>
        <v>0</v>
      </c>
      <c r="F268" s="368">
        <f t="shared" si="19"/>
        <v>0</v>
      </c>
      <c r="G268" s="13">
        <v>0</v>
      </c>
      <c r="H268" s="92"/>
      <c r="I268" s="14"/>
      <c r="J268" s="6"/>
      <c r="K268" s="6"/>
      <c r="L268" s="7"/>
      <c r="M268" s="445"/>
      <c r="N268" s="6"/>
      <c r="O268" s="5"/>
      <c r="P268" s="69">
        <f t="shared" si="22"/>
        <v>0</v>
      </c>
      <c r="Q268" s="265">
        <v>43728</v>
      </c>
      <c r="R268" s="111"/>
      <c r="S268" s="111"/>
      <c r="T268" s="240"/>
      <c r="U268" s="111"/>
      <c r="V268" s="111"/>
      <c r="W268" s="111"/>
      <c r="X268" s="29">
        <f t="shared" si="20"/>
        <v>0</v>
      </c>
      <c r="Y268" s="21">
        <f>Y267+X268</f>
        <v>0</v>
      </c>
      <c r="Z268" s="315"/>
      <c r="AA268" s="16"/>
      <c r="AB268" s="16"/>
      <c r="AC268" s="16"/>
      <c r="AD268" s="16"/>
      <c r="AE268" s="16"/>
      <c r="AF268" s="16"/>
      <c r="AG268" s="316"/>
    </row>
    <row r="269" spans="1:33" x14ac:dyDescent="0.2">
      <c r="A269" s="252">
        <v>43729</v>
      </c>
      <c r="B269" s="3"/>
      <c r="C269" s="3"/>
      <c r="D269" s="248"/>
      <c r="E269" s="53">
        <f t="shared" si="21"/>
        <v>0</v>
      </c>
      <c r="F269" s="368">
        <f t="shared" si="19"/>
        <v>0</v>
      </c>
      <c r="G269" s="13">
        <v>0</v>
      </c>
      <c r="H269" s="92"/>
      <c r="I269" s="14"/>
      <c r="J269" s="6"/>
      <c r="K269" s="6"/>
      <c r="L269" s="7"/>
      <c r="M269" s="445"/>
      <c r="N269" s="6"/>
      <c r="O269" s="5"/>
      <c r="P269" s="69">
        <f t="shared" si="22"/>
        <v>0</v>
      </c>
      <c r="Q269" s="265">
        <v>43729</v>
      </c>
      <c r="R269" s="111"/>
      <c r="S269" s="111"/>
      <c r="T269" s="240"/>
      <c r="U269" s="111"/>
      <c r="V269" s="111"/>
      <c r="W269" s="111"/>
      <c r="X269" s="29">
        <f t="shared" si="20"/>
        <v>0</v>
      </c>
      <c r="Y269" s="21">
        <f>Y268+X269</f>
        <v>0</v>
      </c>
      <c r="Z269" s="315"/>
      <c r="AA269" s="16"/>
      <c r="AB269" s="16"/>
      <c r="AC269" s="16"/>
      <c r="AD269" s="16"/>
      <c r="AE269" s="16"/>
      <c r="AF269" s="16"/>
      <c r="AG269" s="316"/>
    </row>
    <row r="270" spans="1:33" x14ac:dyDescent="0.2">
      <c r="A270" s="252">
        <v>43730</v>
      </c>
      <c r="B270" s="3"/>
      <c r="C270" s="3"/>
      <c r="D270" s="248"/>
      <c r="E270" s="53">
        <f t="shared" si="21"/>
        <v>0</v>
      </c>
      <c r="F270" s="368">
        <f t="shared" si="19"/>
        <v>0</v>
      </c>
      <c r="G270" s="13">
        <v>0</v>
      </c>
      <c r="H270" s="92"/>
      <c r="I270" s="14"/>
      <c r="J270" s="6"/>
      <c r="K270" s="6"/>
      <c r="L270" s="7"/>
      <c r="M270" s="445"/>
      <c r="N270" s="6"/>
      <c r="O270" s="5"/>
      <c r="P270" s="69">
        <f t="shared" si="22"/>
        <v>0</v>
      </c>
      <c r="Q270" s="265">
        <v>43730</v>
      </c>
      <c r="R270" s="111"/>
      <c r="S270" s="111"/>
      <c r="T270" s="240"/>
      <c r="U270" s="111"/>
      <c r="V270" s="111"/>
      <c r="W270" s="111"/>
      <c r="X270" s="29">
        <f t="shared" si="20"/>
        <v>0</v>
      </c>
      <c r="Y270" s="21">
        <f>Y269+X270</f>
        <v>0</v>
      </c>
      <c r="Z270" s="315"/>
      <c r="AA270" s="16"/>
      <c r="AB270" s="16"/>
      <c r="AC270" s="16"/>
      <c r="AD270" s="16"/>
      <c r="AE270" s="16"/>
      <c r="AF270" s="16"/>
      <c r="AG270" s="316"/>
    </row>
    <row r="271" spans="1:33" x14ac:dyDescent="0.2">
      <c r="A271" s="252">
        <v>43731</v>
      </c>
      <c r="B271" s="3"/>
      <c r="C271" s="3"/>
      <c r="D271" s="248"/>
      <c r="E271" s="53">
        <f t="shared" si="21"/>
        <v>0</v>
      </c>
      <c r="F271" s="368">
        <f t="shared" si="19"/>
        <v>0</v>
      </c>
      <c r="G271" s="13">
        <v>0</v>
      </c>
      <c r="H271" s="92"/>
      <c r="I271" s="14"/>
      <c r="J271" s="6"/>
      <c r="K271" s="6"/>
      <c r="L271" s="7"/>
      <c r="M271" s="445"/>
      <c r="N271" s="6"/>
      <c r="O271" s="5"/>
      <c r="P271" s="69">
        <f t="shared" si="22"/>
        <v>0</v>
      </c>
      <c r="Q271" s="265">
        <v>43731</v>
      </c>
      <c r="R271" s="111"/>
      <c r="S271" s="111"/>
      <c r="T271" s="240"/>
      <c r="U271" s="111"/>
      <c r="V271" s="111"/>
      <c r="W271" s="111"/>
      <c r="X271" s="29">
        <f t="shared" si="20"/>
        <v>0</v>
      </c>
      <c r="Y271" s="21">
        <f t="shared" ref="Y271:Y334" si="23">Y270+X271</f>
        <v>0</v>
      </c>
      <c r="Z271" s="315"/>
      <c r="AA271" s="16"/>
      <c r="AB271" s="16"/>
      <c r="AC271" s="16"/>
      <c r="AD271" s="16"/>
      <c r="AE271" s="16"/>
      <c r="AF271" s="16"/>
      <c r="AG271" s="316"/>
    </row>
    <row r="272" spans="1:33" x14ac:dyDescent="0.2">
      <c r="A272" s="252">
        <v>43732</v>
      </c>
      <c r="B272" s="3"/>
      <c r="C272" s="3"/>
      <c r="D272" s="248"/>
      <c r="E272" s="53">
        <f t="shared" si="21"/>
        <v>0</v>
      </c>
      <c r="F272" s="368">
        <f t="shared" ref="F272:F310" si="24">E272-E271+P272</f>
        <v>0</v>
      </c>
      <c r="G272" s="13">
        <v>0</v>
      </c>
      <c r="H272" s="92"/>
      <c r="I272" s="14"/>
      <c r="J272" s="6"/>
      <c r="K272" s="6"/>
      <c r="L272" s="7"/>
      <c r="M272" s="445"/>
      <c r="N272" s="6"/>
      <c r="O272" s="5"/>
      <c r="P272" s="69">
        <f t="shared" si="22"/>
        <v>0</v>
      </c>
      <c r="Q272" s="265">
        <v>43732</v>
      </c>
      <c r="R272" s="111"/>
      <c r="S272" s="111"/>
      <c r="T272" s="240"/>
      <c r="U272" s="111"/>
      <c r="V272" s="111"/>
      <c r="W272" s="111"/>
      <c r="X272" s="29">
        <f t="shared" si="20"/>
        <v>0</v>
      </c>
      <c r="Y272" s="21">
        <f t="shared" si="23"/>
        <v>0</v>
      </c>
      <c r="Z272" s="315"/>
      <c r="AA272" s="16"/>
      <c r="AB272" s="16"/>
      <c r="AC272" s="16"/>
      <c r="AD272" s="16"/>
      <c r="AE272" s="16"/>
      <c r="AF272" s="16"/>
      <c r="AG272" s="316"/>
    </row>
    <row r="273" spans="1:33" x14ac:dyDescent="0.2">
      <c r="A273" s="252">
        <v>43733</v>
      </c>
      <c r="B273" s="3"/>
      <c r="C273" s="3"/>
      <c r="D273" s="248"/>
      <c r="E273" s="53">
        <f t="shared" si="21"/>
        <v>0</v>
      </c>
      <c r="F273" s="368">
        <f t="shared" si="24"/>
        <v>0</v>
      </c>
      <c r="G273" s="13">
        <v>0</v>
      </c>
      <c r="H273" s="92"/>
      <c r="I273" s="14"/>
      <c r="J273" s="6"/>
      <c r="K273" s="6"/>
      <c r="L273" s="7"/>
      <c r="M273" s="445"/>
      <c r="N273" s="6"/>
      <c r="O273" s="5"/>
      <c r="P273" s="69">
        <f t="shared" si="22"/>
        <v>0</v>
      </c>
      <c r="Q273" s="265">
        <v>43733</v>
      </c>
      <c r="R273" s="111"/>
      <c r="S273" s="111"/>
      <c r="T273" s="240"/>
      <c r="U273" s="111"/>
      <c r="V273" s="111"/>
      <c r="W273" s="111"/>
      <c r="X273" s="29">
        <f t="shared" si="20"/>
        <v>0</v>
      </c>
      <c r="Y273" s="21">
        <f t="shared" si="23"/>
        <v>0</v>
      </c>
      <c r="Z273" s="315"/>
      <c r="AA273" s="16"/>
      <c r="AB273" s="16"/>
      <c r="AC273" s="16"/>
      <c r="AD273" s="16"/>
      <c r="AE273" s="16"/>
      <c r="AF273" s="16"/>
      <c r="AG273" s="316"/>
    </row>
    <row r="274" spans="1:33" x14ac:dyDescent="0.2">
      <c r="A274" s="252">
        <v>43734</v>
      </c>
      <c r="B274" s="3"/>
      <c r="C274" s="3"/>
      <c r="D274" s="248"/>
      <c r="E274" s="53">
        <f t="shared" si="21"/>
        <v>0</v>
      </c>
      <c r="F274" s="368">
        <f t="shared" si="24"/>
        <v>0</v>
      </c>
      <c r="G274" s="13">
        <v>0</v>
      </c>
      <c r="H274" s="92"/>
      <c r="I274" s="14"/>
      <c r="J274" s="6"/>
      <c r="K274" s="6"/>
      <c r="L274" s="7"/>
      <c r="M274" s="445"/>
      <c r="N274" s="6"/>
      <c r="O274" s="5"/>
      <c r="P274" s="69">
        <f t="shared" si="22"/>
        <v>0</v>
      </c>
      <c r="Q274" s="265">
        <v>43734</v>
      </c>
      <c r="R274" s="111"/>
      <c r="S274" s="111"/>
      <c r="T274" s="240"/>
      <c r="U274" s="111"/>
      <c r="V274" s="111"/>
      <c r="W274" s="111"/>
      <c r="X274" s="29">
        <f t="shared" si="20"/>
        <v>0</v>
      </c>
      <c r="Y274" s="21">
        <f t="shared" si="23"/>
        <v>0</v>
      </c>
      <c r="Z274" s="315"/>
      <c r="AA274" s="16"/>
      <c r="AB274" s="16"/>
      <c r="AC274" s="16"/>
      <c r="AD274" s="16"/>
      <c r="AE274" s="16"/>
      <c r="AF274" s="16"/>
      <c r="AG274" s="316"/>
    </row>
    <row r="275" spans="1:33" x14ac:dyDescent="0.2">
      <c r="A275" s="252">
        <v>43735</v>
      </c>
      <c r="B275" s="3"/>
      <c r="C275" s="3"/>
      <c r="D275" s="248"/>
      <c r="E275" s="53">
        <f t="shared" si="21"/>
        <v>0</v>
      </c>
      <c r="F275" s="368">
        <f t="shared" si="24"/>
        <v>0</v>
      </c>
      <c r="G275" s="13">
        <v>0</v>
      </c>
      <c r="H275" s="92"/>
      <c r="I275" s="14"/>
      <c r="J275" s="6"/>
      <c r="K275" s="6"/>
      <c r="L275" s="7"/>
      <c r="M275" s="445"/>
      <c r="N275" s="6"/>
      <c r="O275" s="5"/>
      <c r="P275" s="69">
        <f t="shared" si="22"/>
        <v>0</v>
      </c>
      <c r="Q275" s="265">
        <v>43735</v>
      </c>
      <c r="R275" s="111"/>
      <c r="S275" s="111"/>
      <c r="T275" s="240"/>
      <c r="U275" s="111"/>
      <c r="V275" s="111"/>
      <c r="W275" s="111"/>
      <c r="X275" s="29">
        <f t="shared" si="20"/>
        <v>0</v>
      </c>
      <c r="Y275" s="21">
        <f t="shared" si="23"/>
        <v>0</v>
      </c>
      <c r="Z275" s="315"/>
      <c r="AA275" s="16"/>
      <c r="AB275" s="16"/>
      <c r="AC275" s="16"/>
      <c r="AD275" s="16"/>
      <c r="AE275" s="16"/>
      <c r="AF275" s="16"/>
      <c r="AG275" s="316"/>
    </row>
    <row r="276" spans="1:33" x14ac:dyDescent="0.2">
      <c r="A276" s="252">
        <v>43736</v>
      </c>
      <c r="B276" s="3"/>
      <c r="C276" s="3"/>
      <c r="D276" s="248"/>
      <c r="E276" s="53">
        <f t="shared" si="21"/>
        <v>0</v>
      </c>
      <c r="F276" s="368">
        <f t="shared" si="24"/>
        <v>0</v>
      </c>
      <c r="G276" s="13">
        <v>0</v>
      </c>
      <c r="H276" s="92"/>
      <c r="I276" s="14"/>
      <c r="J276" s="6"/>
      <c r="K276" s="6"/>
      <c r="L276" s="7"/>
      <c r="M276" s="445"/>
      <c r="N276" s="6"/>
      <c r="O276" s="5"/>
      <c r="P276" s="69">
        <f t="shared" si="22"/>
        <v>0</v>
      </c>
      <c r="Q276" s="265">
        <v>43736</v>
      </c>
      <c r="R276" s="111"/>
      <c r="S276" s="111"/>
      <c r="T276" s="240"/>
      <c r="U276" s="111"/>
      <c r="V276" s="111"/>
      <c r="W276" s="111"/>
      <c r="X276" s="29">
        <f t="shared" si="20"/>
        <v>0</v>
      </c>
      <c r="Y276" s="21">
        <f t="shared" si="23"/>
        <v>0</v>
      </c>
      <c r="Z276" s="315"/>
      <c r="AA276" s="16"/>
      <c r="AB276" s="16"/>
      <c r="AC276" s="16"/>
      <c r="AD276" s="16"/>
      <c r="AE276" s="16"/>
      <c r="AF276" s="16"/>
      <c r="AG276" s="316"/>
    </row>
    <row r="277" spans="1:33" x14ac:dyDescent="0.2">
      <c r="A277" s="252">
        <v>43737</v>
      </c>
      <c r="B277" s="3"/>
      <c r="C277" s="3"/>
      <c r="D277" s="248"/>
      <c r="E277" s="53">
        <f t="shared" si="21"/>
        <v>0</v>
      </c>
      <c r="F277" s="368">
        <f t="shared" si="24"/>
        <v>0</v>
      </c>
      <c r="G277" s="13">
        <v>0</v>
      </c>
      <c r="H277" s="92"/>
      <c r="I277" s="14"/>
      <c r="J277" s="6"/>
      <c r="K277" s="6"/>
      <c r="L277" s="7"/>
      <c r="M277" s="445"/>
      <c r="N277" s="6"/>
      <c r="O277" s="5"/>
      <c r="P277" s="69">
        <f t="shared" si="22"/>
        <v>0</v>
      </c>
      <c r="Q277" s="265">
        <v>43737</v>
      </c>
      <c r="R277" s="111"/>
      <c r="S277" s="111"/>
      <c r="T277" s="240"/>
      <c r="U277" s="111"/>
      <c r="V277" s="111"/>
      <c r="W277" s="111"/>
      <c r="X277" s="29">
        <f t="shared" si="20"/>
        <v>0</v>
      </c>
      <c r="Y277" s="21">
        <f t="shared" si="23"/>
        <v>0</v>
      </c>
      <c r="Z277" s="315"/>
      <c r="AA277" s="16"/>
      <c r="AB277" s="16"/>
      <c r="AC277" s="16"/>
      <c r="AD277" s="16"/>
      <c r="AE277" s="16"/>
      <c r="AF277" s="16"/>
      <c r="AG277" s="316"/>
    </row>
    <row r="278" spans="1:33" ht="13.5" thickBot="1" x14ac:dyDescent="0.25">
      <c r="A278" s="252">
        <v>43738</v>
      </c>
      <c r="B278" s="3"/>
      <c r="C278" s="3"/>
      <c r="D278" s="248"/>
      <c r="E278" s="94">
        <f t="shared" si="21"/>
        <v>0</v>
      </c>
      <c r="F278" s="368">
        <f t="shared" si="24"/>
        <v>0</v>
      </c>
      <c r="G278" s="13">
        <v>0</v>
      </c>
      <c r="H278" s="92"/>
      <c r="I278" s="14"/>
      <c r="J278" s="6"/>
      <c r="K278" s="6"/>
      <c r="L278" s="7"/>
      <c r="M278" s="445"/>
      <c r="N278" s="6"/>
      <c r="O278" s="5"/>
      <c r="P278" s="69">
        <f t="shared" si="22"/>
        <v>0</v>
      </c>
      <c r="Q278" s="265">
        <v>43738</v>
      </c>
      <c r="R278" s="111"/>
      <c r="S278" s="111"/>
      <c r="T278" s="240"/>
      <c r="U278" s="111"/>
      <c r="V278" s="111"/>
      <c r="W278" s="111"/>
      <c r="X278" s="29">
        <f t="shared" si="20"/>
        <v>0</v>
      </c>
      <c r="Y278" s="21">
        <f t="shared" si="23"/>
        <v>0</v>
      </c>
      <c r="Z278" s="315"/>
      <c r="AA278" s="16"/>
      <c r="AB278" s="16"/>
      <c r="AC278" s="16"/>
      <c r="AD278" s="16"/>
      <c r="AE278" s="16"/>
      <c r="AF278" s="16"/>
      <c r="AG278" s="316"/>
    </row>
    <row r="279" spans="1:33" x14ac:dyDescent="0.2">
      <c r="A279" s="252">
        <v>43739</v>
      </c>
      <c r="B279" s="280"/>
      <c r="C279" s="280"/>
      <c r="D279" s="323"/>
      <c r="E279" s="291">
        <f t="shared" si="21"/>
        <v>0</v>
      </c>
      <c r="F279" s="373">
        <f t="shared" si="24"/>
        <v>0</v>
      </c>
      <c r="G279" s="106">
        <v>0</v>
      </c>
      <c r="H279" s="326"/>
      <c r="I279" s="288"/>
      <c r="J279" s="327"/>
      <c r="K279" s="327"/>
      <c r="L279" s="328"/>
      <c r="M279" s="446"/>
      <c r="N279" s="327"/>
      <c r="O279" s="329"/>
      <c r="P279" s="286">
        <f t="shared" si="22"/>
        <v>0</v>
      </c>
      <c r="Q279" s="265">
        <v>43739</v>
      </c>
      <c r="R279" s="268"/>
      <c r="S279" s="268"/>
      <c r="T279" s="330"/>
      <c r="U279" s="268"/>
      <c r="V279" s="268"/>
      <c r="W279" s="268"/>
      <c r="X279" s="331">
        <f t="shared" si="20"/>
        <v>0</v>
      </c>
      <c r="Y279" s="22">
        <f t="shared" si="23"/>
        <v>0</v>
      </c>
      <c r="Z279" s="317"/>
      <c r="AA279" s="216"/>
      <c r="AB279" s="216"/>
      <c r="AC279" s="216"/>
      <c r="AD279" s="216"/>
      <c r="AE279" s="216"/>
      <c r="AF279" s="216"/>
      <c r="AG279" s="318"/>
    </row>
    <row r="280" spans="1:33" x14ac:dyDescent="0.2">
      <c r="A280" s="252">
        <v>43740</v>
      </c>
      <c r="B280" s="91"/>
      <c r="C280" s="91"/>
      <c r="D280" s="244"/>
      <c r="E280" s="60">
        <f t="shared" si="21"/>
        <v>0</v>
      </c>
      <c r="F280" s="367">
        <f>E280-E279+P280</f>
        <v>0</v>
      </c>
      <c r="G280" s="202">
        <v>0</v>
      </c>
      <c r="H280" s="204"/>
      <c r="I280" s="205"/>
      <c r="J280" s="206"/>
      <c r="K280" s="206"/>
      <c r="L280" s="207"/>
      <c r="M280" s="208"/>
      <c r="N280" s="206"/>
      <c r="O280" s="209"/>
      <c r="P280" s="210">
        <f t="shared" si="22"/>
        <v>0</v>
      </c>
      <c r="Q280" s="265">
        <v>43740</v>
      </c>
      <c r="R280" s="245"/>
      <c r="S280" s="245"/>
      <c r="T280" s="332"/>
      <c r="U280" s="245"/>
      <c r="V280" s="245"/>
      <c r="W280" s="245"/>
      <c r="X280" s="29">
        <f t="shared" si="20"/>
        <v>0</v>
      </c>
      <c r="Y280" s="29">
        <f t="shared" si="23"/>
        <v>0</v>
      </c>
      <c r="Z280" s="319"/>
      <c r="AA280" s="278"/>
      <c r="AB280" s="278"/>
      <c r="AC280" s="278"/>
      <c r="AD280" s="278"/>
      <c r="AE280" s="278"/>
      <c r="AF280" s="278"/>
      <c r="AG280" s="320"/>
    </row>
    <row r="281" spans="1:33" x14ac:dyDescent="0.2">
      <c r="A281" s="252">
        <v>43741</v>
      </c>
      <c r="B281" s="3"/>
      <c r="C281" s="3"/>
      <c r="D281" s="248"/>
      <c r="E281" s="60">
        <f t="shared" si="21"/>
        <v>0</v>
      </c>
      <c r="F281" s="368">
        <f t="shared" si="24"/>
        <v>0</v>
      </c>
      <c r="G281" s="13">
        <v>0</v>
      </c>
      <c r="H281" s="92"/>
      <c r="I281" s="14"/>
      <c r="J281" s="6"/>
      <c r="K281" s="6"/>
      <c r="L281" s="7"/>
      <c r="M281" s="445"/>
      <c r="N281" s="6"/>
      <c r="O281" s="5"/>
      <c r="P281" s="69">
        <f t="shared" si="22"/>
        <v>0</v>
      </c>
      <c r="Q281" s="265">
        <v>43741</v>
      </c>
      <c r="R281" s="111"/>
      <c r="S281" s="111"/>
      <c r="T281" s="240"/>
      <c r="U281" s="111"/>
      <c r="V281" s="111"/>
      <c r="W281" s="111"/>
      <c r="X281" s="29">
        <f t="shared" si="20"/>
        <v>0</v>
      </c>
      <c r="Y281" s="21">
        <f t="shared" si="23"/>
        <v>0</v>
      </c>
      <c r="Z281" s="315"/>
      <c r="AA281" s="16"/>
      <c r="AB281" s="16"/>
      <c r="AC281" s="16"/>
      <c r="AD281" s="16"/>
      <c r="AE281" s="16"/>
      <c r="AF281" s="16"/>
      <c r="AG281" s="316"/>
    </row>
    <row r="282" spans="1:33" x14ac:dyDescent="0.2">
      <c r="A282" s="252">
        <v>43742</v>
      </c>
      <c r="B282" s="3"/>
      <c r="C282" s="3"/>
      <c r="D282" s="248"/>
      <c r="E282" s="60">
        <f t="shared" si="21"/>
        <v>0</v>
      </c>
      <c r="F282" s="368">
        <f t="shared" si="24"/>
        <v>0</v>
      </c>
      <c r="G282" s="13">
        <v>0</v>
      </c>
      <c r="H282" s="92"/>
      <c r="I282" s="14"/>
      <c r="J282" s="6"/>
      <c r="K282" s="6"/>
      <c r="L282" s="7"/>
      <c r="M282" s="445"/>
      <c r="N282" s="6"/>
      <c r="O282" s="5"/>
      <c r="P282" s="69">
        <f t="shared" si="22"/>
        <v>0</v>
      </c>
      <c r="Q282" s="265">
        <v>43742</v>
      </c>
      <c r="R282" s="111"/>
      <c r="S282" s="111"/>
      <c r="T282" s="240"/>
      <c r="U282" s="111"/>
      <c r="V282" s="111"/>
      <c r="W282" s="111"/>
      <c r="X282" s="29">
        <f t="shared" si="20"/>
        <v>0</v>
      </c>
      <c r="Y282" s="21">
        <f t="shared" si="23"/>
        <v>0</v>
      </c>
      <c r="Z282" s="315"/>
      <c r="AA282" s="16"/>
      <c r="AB282" s="16"/>
      <c r="AC282" s="16"/>
      <c r="AD282" s="16"/>
      <c r="AE282" s="16"/>
      <c r="AF282" s="16"/>
      <c r="AG282" s="316"/>
    </row>
    <row r="283" spans="1:33" x14ac:dyDescent="0.2">
      <c r="A283" s="252">
        <v>43743</v>
      </c>
      <c r="B283" s="3"/>
      <c r="C283" s="3"/>
      <c r="D283" s="248"/>
      <c r="E283" s="60">
        <f t="shared" si="21"/>
        <v>0</v>
      </c>
      <c r="F283" s="368">
        <f t="shared" si="24"/>
        <v>0</v>
      </c>
      <c r="G283" s="13">
        <v>0</v>
      </c>
      <c r="H283" s="92"/>
      <c r="I283" s="14"/>
      <c r="J283" s="6"/>
      <c r="K283" s="6"/>
      <c r="L283" s="7"/>
      <c r="M283" s="445"/>
      <c r="N283" s="6"/>
      <c r="O283" s="5"/>
      <c r="P283" s="69">
        <f t="shared" si="22"/>
        <v>0</v>
      </c>
      <c r="Q283" s="265">
        <v>43743</v>
      </c>
      <c r="R283" s="111"/>
      <c r="S283" s="111"/>
      <c r="T283" s="240"/>
      <c r="U283" s="111"/>
      <c r="V283" s="111"/>
      <c r="W283" s="111"/>
      <c r="X283" s="29">
        <f t="shared" si="20"/>
        <v>0</v>
      </c>
      <c r="Y283" s="21">
        <f t="shared" si="23"/>
        <v>0</v>
      </c>
      <c r="Z283" s="315"/>
      <c r="AA283" s="16"/>
      <c r="AB283" s="16"/>
      <c r="AC283" s="16"/>
      <c r="AD283" s="16"/>
      <c r="AE283" s="16"/>
      <c r="AF283" s="16"/>
      <c r="AG283" s="316"/>
    </row>
    <row r="284" spans="1:33" x14ac:dyDescent="0.2">
      <c r="A284" s="252">
        <v>43744</v>
      </c>
      <c r="B284" s="3"/>
      <c r="C284" s="3"/>
      <c r="D284" s="248"/>
      <c r="E284" s="60">
        <f t="shared" si="21"/>
        <v>0</v>
      </c>
      <c r="F284" s="368">
        <f t="shared" si="24"/>
        <v>0</v>
      </c>
      <c r="G284" s="13">
        <v>0</v>
      </c>
      <c r="H284" s="92"/>
      <c r="I284" s="14"/>
      <c r="J284" s="6"/>
      <c r="K284" s="6"/>
      <c r="L284" s="7"/>
      <c r="M284" s="445"/>
      <c r="N284" s="6"/>
      <c r="O284" s="5"/>
      <c r="P284" s="69">
        <f t="shared" si="22"/>
        <v>0</v>
      </c>
      <c r="Q284" s="265">
        <v>43744</v>
      </c>
      <c r="R284" s="111"/>
      <c r="S284" s="111"/>
      <c r="T284" s="240"/>
      <c r="U284" s="111"/>
      <c r="V284" s="111"/>
      <c r="W284" s="111"/>
      <c r="X284" s="29">
        <f t="shared" si="20"/>
        <v>0</v>
      </c>
      <c r="Y284" s="21">
        <f t="shared" si="23"/>
        <v>0</v>
      </c>
      <c r="Z284" s="315"/>
      <c r="AA284" s="16"/>
      <c r="AB284" s="16"/>
      <c r="AC284" s="16"/>
      <c r="AD284" s="16"/>
      <c r="AE284" s="16"/>
      <c r="AF284" s="16"/>
      <c r="AG284" s="316"/>
    </row>
    <row r="285" spans="1:33" x14ac:dyDescent="0.2">
      <c r="A285" s="252">
        <v>43745</v>
      </c>
      <c r="B285" s="3"/>
      <c r="C285" s="3"/>
      <c r="D285" s="248"/>
      <c r="E285" s="60">
        <f t="shared" si="21"/>
        <v>0</v>
      </c>
      <c r="F285" s="368">
        <f t="shared" si="24"/>
        <v>0</v>
      </c>
      <c r="G285" s="13">
        <v>0</v>
      </c>
      <c r="H285" s="92"/>
      <c r="I285" s="14"/>
      <c r="J285" s="6"/>
      <c r="K285" s="6"/>
      <c r="L285" s="7"/>
      <c r="M285" s="445"/>
      <c r="N285" s="6"/>
      <c r="O285" s="5"/>
      <c r="P285" s="69">
        <f t="shared" si="22"/>
        <v>0</v>
      </c>
      <c r="Q285" s="265">
        <v>43745</v>
      </c>
      <c r="R285" s="111"/>
      <c r="S285" s="111"/>
      <c r="T285" s="240"/>
      <c r="U285" s="111"/>
      <c r="V285" s="111"/>
      <c r="W285" s="111"/>
      <c r="X285" s="29">
        <f t="shared" si="20"/>
        <v>0</v>
      </c>
      <c r="Y285" s="21">
        <f t="shared" si="23"/>
        <v>0</v>
      </c>
      <c r="Z285" s="315"/>
      <c r="AA285" s="16"/>
      <c r="AB285" s="16"/>
      <c r="AC285" s="16"/>
      <c r="AD285" s="16"/>
      <c r="AE285" s="16"/>
      <c r="AF285" s="16"/>
      <c r="AG285" s="316"/>
    </row>
    <row r="286" spans="1:33" x14ac:dyDescent="0.2">
      <c r="A286" s="252">
        <v>43746</v>
      </c>
      <c r="B286" s="3"/>
      <c r="C286" s="3"/>
      <c r="D286" s="248"/>
      <c r="E286" s="60">
        <f t="shared" si="21"/>
        <v>0</v>
      </c>
      <c r="F286" s="368">
        <f t="shared" si="24"/>
        <v>0</v>
      </c>
      <c r="G286" s="13">
        <v>0</v>
      </c>
      <c r="H286" s="92"/>
      <c r="I286" s="14"/>
      <c r="J286" s="6"/>
      <c r="K286" s="6"/>
      <c r="L286" s="7"/>
      <c r="M286" s="445"/>
      <c r="N286" s="6"/>
      <c r="O286" s="5"/>
      <c r="P286" s="69">
        <f t="shared" si="22"/>
        <v>0</v>
      </c>
      <c r="Q286" s="265">
        <v>43746</v>
      </c>
      <c r="R286" s="111"/>
      <c r="S286" s="111"/>
      <c r="T286" s="240"/>
      <c r="U286" s="111"/>
      <c r="V286" s="111"/>
      <c r="W286" s="111"/>
      <c r="X286" s="29">
        <f t="shared" si="20"/>
        <v>0</v>
      </c>
      <c r="Y286" s="21">
        <f t="shared" si="23"/>
        <v>0</v>
      </c>
      <c r="Z286" s="315"/>
      <c r="AA286" s="16"/>
      <c r="AB286" s="16"/>
      <c r="AC286" s="16"/>
      <c r="AD286" s="16"/>
      <c r="AE286" s="16"/>
      <c r="AF286" s="16"/>
      <c r="AG286" s="316"/>
    </row>
    <row r="287" spans="1:33" x14ac:dyDescent="0.2">
      <c r="A287" s="252">
        <v>43747</v>
      </c>
      <c r="B287" s="3"/>
      <c r="C287" s="3"/>
      <c r="D287" s="248"/>
      <c r="E287" s="60">
        <f t="shared" si="21"/>
        <v>0</v>
      </c>
      <c r="F287" s="368">
        <f t="shared" si="24"/>
        <v>0</v>
      </c>
      <c r="G287" s="13">
        <v>0</v>
      </c>
      <c r="H287" s="92"/>
      <c r="I287" s="14"/>
      <c r="J287" s="6"/>
      <c r="K287" s="6"/>
      <c r="L287" s="7"/>
      <c r="M287" s="445"/>
      <c r="N287" s="6"/>
      <c r="O287" s="5"/>
      <c r="P287" s="69">
        <f t="shared" si="22"/>
        <v>0</v>
      </c>
      <c r="Q287" s="265">
        <v>43747</v>
      </c>
      <c r="R287" s="111"/>
      <c r="S287" s="111"/>
      <c r="T287" s="240"/>
      <c r="U287" s="111"/>
      <c r="V287" s="111"/>
      <c r="W287" s="111"/>
      <c r="X287" s="29">
        <f t="shared" si="20"/>
        <v>0</v>
      </c>
      <c r="Y287" s="21">
        <f t="shared" si="23"/>
        <v>0</v>
      </c>
      <c r="Z287" s="315"/>
      <c r="AA287" s="16"/>
      <c r="AB287" s="16"/>
      <c r="AC287" s="16"/>
      <c r="AD287" s="16"/>
      <c r="AE287" s="16"/>
      <c r="AF287" s="16"/>
      <c r="AG287" s="316"/>
    </row>
    <row r="288" spans="1:33" x14ac:dyDescent="0.2">
      <c r="A288" s="252">
        <v>43748</v>
      </c>
      <c r="B288" s="3"/>
      <c r="C288" s="3"/>
      <c r="D288" s="248"/>
      <c r="E288" s="60">
        <f t="shared" si="21"/>
        <v>0</v>
      </c>
      <c r="F288" s="368">
        <f t="shared" si="24"/>
        <v>0</v>
      </c>
      <c r="G288" s="13">
        <v>0</v>
      </c>
      <c r="H288" s="92"/>
      <c r="I288" s="14"/>
      <c r="J288" s="6"/>
      <c r="K288" s="6"/>
      <c r="L288" s="7"/>
      <c r="M288" s="445"/>
      <c r="N288" s="6"/>
      <c r="O288" s="5"/>
      <c r="P288" s="69">
        <f t="shared" si="22"/>
        <v>0</v>
      </c>
      <c r="Q288" s="265">
        <v>43748</v>
      </c>
      <c r="R288" s="111"/>
      <c r="S288" s="111"/>
      <c r="T288" s="240"/>
      <c r="U288" s="111"/>
      <c r="V288" s="111"/>
      <c r="W288" s="111"/>
      <c r="X288" s="29">
        <f t="shared" si="20"/>
        <v>0</v>
      </c>
      <c r="Y288" s="21">
        <f t="shared" si="23"/>
        <v>0</v>
      </c>
      <c r="Z288" s="315"/>
      <c r="AA288" s="16"/>
      <c r="AB288" s="16"/>
      <c r="AC288" s="16"/>
      <c r="AD288" s="16"/>
      <c r="AE288" s="16"/>
      <c r="AF288" s="16"/>
      <c r="AG288" s="316"/>
    </row>
    <row r="289" spans="1:33" x14ac:dyDescent="0.2">
      <c r="A289" s="252">
        <v>43749</v>
      </c>
      <c r="B289" s="3"/>
      <c r="C289" s="3"/>
      <c r="D289" s="248"/>
      <c r="E289" s="60">
        <f t="shared" si="21"/>
        <v>0</v>
      </c>
      <c r="F289" s="368">
        <f t="shared" si="24"/>
        <v>0</v>
      </c>
      <c r="G289" s="13">
        <v>0</v>
      </c>
      <c r="H289" s="92"/>
      <c r="I289" s="14"/>
      <c r="J289" s="6"/>
      <c r="K289" s="6"/>
      <c r="L289" s="7"/>
      <c r="M289" s="445"/>
      <c r="N289" s="6"/>
      <c r="O289" s="5"/>
      <c r="P289" s="69">
        <f t="shared" si="22"/>
        <v>0</v>
      </c>
      <c r="Q289" s="265">
        <v>43749</v>
      </c>
      <c r="R289" s="111"/>
      <c r="S289" s="111"/>
      <c r="T289" s="240"/>
      <c r="U289" s="111"/>
      <c r="V289" s="111"/>
      <c r="W289" s="111"/>
      <c r="X289" s="29">
        <f t="shared" si="20"/>
        <v>0</v>
      </c>
      <c r="Y289" s="21">
        <f t="shared" si="23"/>
        <v>0</v>
      </c>
      <c r="Z289" s="315"/>
      <c r="AA289" s="16"/>
      <c r="AB289" s="16"/>
      <c r="AC289" s="16"/>
      <c r="AD289" s="16"/>
      <c r="AE289" s="16"/>
      <c r="AF289" s="16"/>
      <c r="AG289" s="316"/>
    </row>
    <row r="290" spans="1:33" x14ac:dyDescent="0.2">
      <c r="A290" s="252">
        <v>43750</v>
      </c>
      <c r="B290" s="3"/>
      <c r="C290" s="3"/>
      <c r="D290" s="248"/>
      <c r="E290" s="60">
        <f t="shared" si="21"/>
        <v>0</v>
      </c>
      <c r="F290" s="368">
        <f t="shared" si="24"/>
        <v>0</v>
      </c>
      <c r="G290" s="13">
        <v>0</v>
      </c>
      <c r="H290" s="92"/>
      <c r="I290" s="14"/>
      <c r="J290" s="6"/>
      <c r="K290" s="6"/>
      <c r="L290" s="7"/>
      <c r="M290" s="445"/>
      <c r="N290" s="6"/>
      <c r="O290" s="5"/>
      <c r="P290" s="69">
        <f t="shared" si="22"/>
        <v>0</v>
      </c>
      <c r="Q290" s="265">
        <v>43750</v>
      </c>
      <c r="R290" s="111"/>
      <c r="S290" s="111"/>
      <c r="T290" s="240"/>
      <c r="U290" s="111"/>
      <c r="V290" s="111"/>
      <c r="W290" s="111"/>
      <c r="X290" s="29">
        <f t="shared" si="20"/>
        <v>0</v>
      </c>
      <c r="Y290" s="21">
        <f t="shared" si="23"/>
        <v>0</v>
      </c>
      <c r="Z290" s="315"/>
      <c r="AA290" s="16"/>
      <c r="AB290" s="16"/>
      <c r="AC290" s="16"/>
      <c r="AD290" s="16"/>
      <c r="AE290" s="16"/>
      <c r="AF290" s="16"/>
      <c r="AG290" s="316"/>
    </row>
    <row r="291" spans="1:33" x14ac:dyDescent="0.2">
      <c r="A291" s="252">
        <v>43751</v>
      </c>
      <c r="B291" s="3"/>
      <c r="C291" s="3"/>
      <c r="D291" s="248"/>
      <c r="E291" s="60">
        <f t="shared" si="21"/>
        <v>0</v>
      </c>
      <c r="F291" s="368">
        <f t="shared" si="24"/>
        <v>0</v>
      </c>
      <c r="G291" s="13">
        <v>0</v>
      </c>
      <c r="H291" s="92"/>
      <c r="I291" s="14"/>
      <c r="J291" s="6"/>
      <c r="K291" s="6"/>
      <c r="L291" s="7"/>
      <c r="M291" s="445"/>
      <c r="N291" s="6"/>
      <c r="O291" s="5"/>
      <c r="P291" s="69">
        <f t="shared" si="22"/>
        <v>0</v>
      </c>
      <c r="Q291" s="265">
        <v>43751</v>
      </c>
      <c r="R291" s="111"/>
      <c r="S291" s="111"/>
      <c r="T291" s="240"/>
      <c r="U291" s="111"/>
      <c r="V291" s="111"/>
      <c r="W291" s="111"/>
      <c r="X291" s="29">
        <f t="shared" si="20"/>
        <v>0</v>
      </c>
      <c r="Y291" s="21">
        <f t="shared" si="23"/>
        <v>0</v>
      </c>
      <c r="Z291" s="315"/>
      <c r="AA291" s="16"/>
      <c r="AB291" s="16"/>
      <c r="AC291" s="16"/>
      <c r="AD291" s="16"/>
      <c r="AE291" s="16"/>
      <c r="AF291" s="16"/>
      <c r="AG291" s="316"/>
    </row>
    <row r="292" spans="1:33" x14ac:dyDescent="0.2">
      <c r="A292" s="252">
        <v>43752</v>
      </c>
      <c r="B292" s="3"/>
      <c r="C292" s="3"/>
      <c r="D292" s="248"/>
      <c r="E292" s="60">
        <f t="shared" si="21"/>
        <v>0</v>
      </c>
      <c r="F292" s="368">
        <f t="shared" si="24"/>
        <v>0</v>
      </c>
      <c r="G292" s="13">
        <v>0</v>
      </c>
      <c r="H292" s="92"/>
      <c r="I292" s="14"/>
      <c r="J292" s="6"/>
      <c r="K292" s="6"/>
      <c r="L292" s="7"/>
      <c r="M292" s="445"/>
      <c r="N292" s="6"/>
      <c r="O292" s="5"/>
      <c r="P292" s="69">
        <f t="shared" si="22"/>
        <v>0</v>
      </c>
      <c r="Q292" s="265">
        <v>43752</v>
      </c>
      <c r="R292" s="111"/>
      <c r="S292" s="111"/>
      <c r="T292" s="240"/>
      <c r="U292" s="111"/>
      <c r="V292" s="111"/>
      <c r="W292" s="111"/>
      <c r="X292" s="29">
        <f t="shared" si="20"/>
        <v>0</v>
      </c>
      <c r="Y292" s="21">
        <f t="shared" si="23"/>
        <v>0</v>
      </c>
      <c r="Z292" s="315"/>
      <c r="AA292" s="16"/>
      <c r="AB292" s="16"/>
      <c r="AC292" s="16"/>
      <c r="AD292" s="16"/>
      <c r="AE292" s="16"/>
      <c r="AF292" s="16"/>
      <c r="AG292" s="316"/>
    </row>
    <row r="293" spans="1:33" x14ac:dyDescent="0.2">
      <c r="A293" s="252">
        <v>43753</v>
      </c>
      <c r="B293" s="3"/>
      <c r="C293" s="3"/>
      <c r="D293" s="248"/>
      <c r="E293" s="60">
        <f t="shared" si="21"/>
        <v>0</v>
      </c>
      <c r="F293" s="368">
        <f t="shared" si="24"/>
        <v>0</v>
      </c>
      <c r="G293" s="13">
        <v>0</v>
      </c>
      <c r="H293" s="92"/>
      <c r="I293" s="14"/>
      <c r="J293" s="6"/>
      <c r="K293" s="6"/>
      <c r="L293" s="7"/>
      <c r="M293" s="445"/>
      <c r="N293" s="6"/>
      <c r="O293" s="5"/>
      <c r="P293" s="69">
        <f t="shared" si="22"/>
        <v>0</v>
      </c>
      <c r="Q293" s="265">
        <v>43753</v>
      </c>
      <c r="R293" s="111"/>
      <c r="S293" s="111"/>
      <c r="T293" s="240"/>
      <c r="U293" s="111"/>
      <c r="V293" s="111"/>
      <c r="W293" s="111"/>
      <c r="X293" s="29">
        <f t="shared" si="20"/>
        <v>0</v>
      </c>
      <c r="Y293" s="21">
        <f t="shared" si="23"/>
        <v>0</v>
      </c>
      <c r="Z293" s="315"/>
      <c r="AA293" s="16"/>
      <c r="AB293" s="16"/>
      <c r="AC293" s="16"/>
      <c r="AD293" s="16"/>
      <c r="AE293" s="16"/>
      <c r="AF293" s="16"/>
      <c r="AG293" s="316"/>
    </row>
    <row r="294" spans="1:33" x14ac:dyDescent="0.2">
      <c r="A294" s="252">
        <v>43754</v>
      </c>
      <c r="B294" s="3"/>
      <c r="C294" s="3"/>
      <c r="D294" s="248"/>
      <c r="E294" s="60">
        <f t="shared" si="21"/>
        <v>0</v>
      </c>
      <c r="F294" s="368">
        <f t="shared" si="24"/>
        <v>0</v>
      </c>
      <c r="G294" s="13">
        <v>0</v>
      </c>
      <c r="H294" s="92"/>
      <c r="I294" s="14"/>
      <c r="J294" s="6"/>
      <c r="K294" s="6"/>
      <c r="L294" s="7"/>
      <c r="M294" s="445"/>
      <c r="N294" s="6"/>
      <c r="O294" s="5"/>
      <c r="P294" s="69">
        <f t="shared" si="22"/>
        <v>0</v>
      </c>
      <c r="Q294" s="265">
        <v>43754</v>
      </c>
      <c r="R294" s="111"/>
      <c r="S294" s="111"/>
      <c r="T294" s="240"/>
      <c r="U294" s="111"/>
      <c r="V294" s="111"/>
      <c r="W294" s="111"/>
      <c r="X294" s="29">
        <f t="shared" si="20"/>
        <v>0</v>
      </c>
      <c r="Y294" s="21">
        <f t="shared" si="23"/>
        <v>0</v>
      </c>
      <c r="Z294" s="315"/>
      <c r="AA294" s="16"/>
      <c r="AB294" s="16"/>
      <c r="AC294" s="16"/>
      <c r="AD294" s="16"/>
      <c r="AE294" s="16"/>
      <c r="AF294" s="16"/>
      <c r="AG294" s="316"/>
    </row>
    <row r="295" spans="1:33" x14ac:dyDescent="0.2">
      <c r="A295" s="252">
        <v>43755</v>
      </c>
      <c r="B295" s="3"/>
      <c r="C295" s="3"/>
      <c r="D295" s="248"/>
      <c r="E295" s="60">
        <f t="shared" si="21"/>
        <v>0</v>
      </c>
      <c r="F295" s="368">
        <f t="shared" si="24"/>
        <v>0</v>
      </c>
      <c r="G295" s="13">
        <v>0</v>
      </c>
      <c r="H295" s="92"/>
      <c r="I295" s="14"/>
      <c r="J295" s="6"/>
      <c r="K295" s="6"/>
      <c r="L295" s="7"/>
      <c r="M295" s="445"/>
      <c r="N295" s="6"/>
      <c r="O295" s="5"/>
      <c r="P295" s="69">
        <f t="shared" si="22"/>
        <v>0</v>
      </c>
      <c r="Q295" s="265">
        <v>43755</v>
      </c>
      <c r="R295" s="111"/>
      <c r="S295" s="111"/>
      <c r="T295" s="240"/>
      <c r="U295" s="111"/>
      <c r="V295" s="111"/>
      <c r="W295" s="111"/>
      <c r="X295" s="29">
        <f t="shared" si="20"/>
        <v>0</v>
      </c>
      <c r="Y295" s="21">
        <f t="shared" si="23"/>
        <v>0</v>
      </c>
      <c r="Z295" s="315"/>
      <c r="AA295" s="16"/>
      <c r="AB295" s="16"/>
      <c r="AC295" s="16"/>
      <c r="AD295" s="16"/>
      <c r="AE295" s="16"/>
      <c r="AF295" s="16"/>
      <c r="AG295" s="316"/>
    </row>
    <row r="296" spans="1:33" x14ac:dyDescent="0.2">
      <c r="A296" s="252">
        <v>43756</v>
      </c>
      <c r="B296" s="3"/>
      <c r="C296" s="3"/>
      <c r="D296" s="248"/>
      <c r="E296" s="60">
        <f t="shared" si="21"/>
        <v>0</v>
      </c>
      <c r="F296" s="368">
        <f t="shared" si="24"/>
        <v>0</v>
      </c>
      <c r="G296" s="13">
        <v>0</v>
      </c>
      <c r="H296" s="92"/>
      <c r="I296" s="14"/>
      <c r="J296" s="6"/>
      <c r="K296" s="6"/>
      <c r="L296" s="7"/>
      <c r="M296" s="445"/>
      <c r="N296" s="6"/>
      <c r="O296" s="5"/>
      <c r="P296" s="69">
        <f t="shared" si="22"/>
        <v>0</v>
      </c>
      <c r="Q296" s="265">
        <v>43756</v>
      </c>
      <c r="R296" s="111"/>
      <c r="S296" s="111"/>
      <c r="T296" s="240"/>
      <c r="U296" s="111"/>
      <c r="V296" s="111"/>
      <c r="W296" s="111"/>
      <c r="X296" s="29">
        <f t="shared" si="20"/>
        <v>0</v>
      </c>
      <c r="Y296" s="21">
        <f t="shared" si="23"/>
        <v>0</v>
      </c>
      <c r="Z296" s="315"/>
      <c r="AA296" s="16"/>
      <c r="AB296" s="16"/>
      <c r="AC296" s="16"/>
      <c r="AD296" s="16"/>
      <c r="AE296" s="16"/>
      <c r="AF296" s="16"/>
      <c r="AG296" s="316"/>
    </row>
    <row r="297" spans="1:33" x14ac:dyDescent="0.2">
      <c r="A297" s="252">
        <v>43757</v>
      </c>
      <c r="B297" s="3"/>
      <c r="C297" s="3"/>
      <c r="D297" s="248"/>
      <c r="E297" s="60">
        <f t="shared" si="21"/>
        <v>0</v>
      </c>
      <c r="F297" s="368">
        <f t="shared" si="24"/>
        <v>0</v>
      </c>
      <c r="G297" s="13">
        <v>0</v>
      </c>
      <c r="H297" s="92"/>
      <c r="I297" s="14"/>
      <c r="J297" s="6"/>
      <c r="K297" s="6"/>
      <c r="L297" s="7"/>
      <c r="M297" s="445"/>
      <c r="N297" s="6"/>
      <c r="O297" s="5"/>
      <c r="P297" s="69">
        <f t="shared" si="22"/>
        <v>0</v>
      </c>
      <c r="Q297" s="265">
        <v>43757</v>
      </c>
      <c r="R297" s="111"/>
      <c r="S297" s="111"/>
      <c r="T297" s="240"/>
      <c r="U297" s="111"/>
      <c r="V297" s="111"/>
      <c r="W297" s="111"/>
      <c r="X297" s="29">
        <f t="shared" si="20"/>
        <v>0</v>
      </c>
      <c r="Y297" s="21">
        <f t="shared" si="23"/>
        <v>0</v>
      </c>
      <c r="Z297" s="315"/>
      <c r="AA297" s="16"/>
      <c r="AB297" s="16"/>
      <c r="AC297" s="16"/>
      <c r="AD297" s="16"/>
      <c r="AE297" s="16"/>
      <c r="AF297" s="16"/>
      <c r="AG297" s="316"/>
    </row>
    <row r="298" spans="1:33" x14ac:dyDescent="0.2">
      <c r="A298" s="252">
        <v>43758</v>
      </c>
      <c r="B298" s="3"/>
      <c r="C298" s="3"/>
      <c r="D298" s="248"/>
      <c r="E298" s="60">
        <f t="shared" si="21"/>
        <v>0</v>
      </c>
      <c r="F298" s="368">
        <f t="shared" si="24"/>
        <v>0</v>
      </c>
      <c r="G298" s="13">
        <v>0</v>
      </c>
      <c r="H298" s="92"/>
      <c r="I298" s="14"/>
      <c r="J298" s="6"/>
      <c r="K298" s="6"/>
      <c r="L298" s="7"/>
      <c r="M298" s="445"/>
      <c r="N298" s="6"/>
      <c r="O298" s="5"/>
      <c r="P298" s="69">
        <f t="shared" si="22"/>
        <v>0</v>
      </c>
      <c r="Q298" s="265">
        <v>43758</v>
      </c>
      <c r="R298" s="111"/>
      <c r="S298" s="111"/>
      <c r="T298" s="240"/>
      <c r="U298" s="111"/>
      <c r="V298" s="111"/>
      <c r="W298" s="111"/>
      <c r="X298" s="29">
        <f t="shared" si="20"/>
        <v>0</v>
      </c>
      <c r="Y298" s="21">
        <f t="shared" si="23"/>
        <v>0</v>
      </c>
      <c r="Z298" s="315"/>
      <c r="AA298" s="16"/>
      <c r="AB298" s="16"/>
      <c r="AC298" s="16"/>
      <c r="AD298" s="16"/>
      <c r="AE298" s="16"/>
      <c r="AF298" s="16"/>
      <c r="AG298" s="316"/>
    </row>
    <row r="299" spans="1:33" x14ac:dyDescent="0.2">
      <c r="A299" s="252">
        <v>43759</v>
      </c>
      <c r="B299" s="3"/>
      <c r="C299" s="3"/>
      <c r="D299" s="248"/>
      <c r="E299" s="60">
        <f t="shared" si="21"/>
        <v>0</v>
      </c>
      <c r="F299" s="368">
        <f t="shared" si="24"/>
        <v>0</v>
      </c>
      <c r="G299" s="13">
        <v>0</v>
      </c>
      <c r="H299" s="92"/>
      <c r="I299" s="14"/>
      <c r="J299" s="6"/>
      <c r="K299" s="6"/>
      <c r="L299" s="7"/>
      <c r="M299" s="445"/>
      <c r="N299" s="6"/>
      <c r="O299" s="5"/>
      <c r="P299" s="69">
        <f t="shared" si="22"/>
        <v>0</v>
      </c>
      <c r="Q299" s="265">
        <v>43759</v>
      </c>
      <c r="R299" s="111"/>
      <c r="S299" s="111"/>
      <c r="T299" s="240"/>
      <c r="U299" s="111"/>
      <c r="V299" s="111"/>
      <c r="W299" s="111"/>
      <c r="X299" s="29">
        <f t="shared" si="20"/>
        <v>0</v>
      </c>
      <c r="Y299" s="21">
        <f t="shared" si="23"/>
        <v>0</v>
      </c>
      <c r="Z299" s="315"/>
      <c r="AA299" s="16"/>
      <c r="AB299" s="16"/>
      <c r="AC299" s="16"/>
      <c r="AD299" s="16"/>
      <c r="AE299" s="16"/>
      <c r="AF299" s="16"/>
      <c r="AG299" s="316"/>
    </row>
    <row r="300" spans="1:33" x14ac:dyDescent="0.2">
      <c r="A300" s="252">
        <v>43760</v>
      </c>
      <c r="B300" s="3"/>
      <c r="C300" s="3"/>
      <c r="D300" s="248"/>
      <c r="E300" s="60">
        <f t="shared" si="21"/>
        <v>0</v>
      </c>
      <c r="F300" s="368">
        <f t="shared" si="24"/>
        <v>0</v>
      </c>
      <c r="G300" s="13">
        <v>0</v>
      </c>
      <c r="H300" s="92"/>
      <c r="I300" s="14"/>
      <c r="J300" s="6"/>
      <c r="K300" s="6"/>
      <c r="L300" s="7"/>
      <c r="M300" s="445"/>
      <c r="N300" s="6"/>
      <c r="O300" s="5"/>
      <c r="P300" s="69">
        <f t="shared" si="22"/>
        <v>0</v>
      </c>
      <c r="Q300" s="265">
        <v>43760</v>
      </c>
      <c r="R300" s="111"/>
      <c r="S300" s="111"/>
      <c r="T300" s="240"/>
      <c r="U300" s="111"/>
      <c r="V300" s="111"/>
      <c r="W300" s="111"/>
      <c r="X300" s="29">
        <f t="shared" si="20"/>
        <v>0</v>
      </c>
      <c r="Y300" s="21">
        <f t="shared" si="23"/>
        <v>0</v>
      </c>
      <c r="Z300" s="315"/>
      <c r="AA300" s="16"/>
      <c r="AB300" s="16"/>
      <c r="AC300" s="16"/>
      <c r="AD300" s="16"/>
      <c r="AE300" s="16"/>
      <c r="AF300" s="16"/>
      <c r="AG300" s="316"/>
    </row>
    <row r="301" spans="1:33" x14ac:dyDescent="0.2">
      <c r="A301" s="252">
        <v>43761</v>
      </c>
      <c r="B301" s="3"/>
      <c r="C301" s="3"/>
      <c r="D301" s="248"/>
      <c r="E301" s="60">
        <f t="shared" si="21"/>
        <v>0</v>
      </c>
      <c r="F301" s="368">
        <f t="shared" si="24"/>
        <v>0</v>
      </c>
      <c r="G301" s="13">
        <v>0</v>
      </c>
      <c r="H301" s="92"/>
      <c r="I301" s="14"/>
      <c r="J301" s="6"/>
      <c r="K301" s="6"/>
      <c r="L301" s="7"/>
      <c r="M301" s="445"/>
      <c r="N301" s="6"/>
      <c r="O301" s="5"/>
      <c r="P301" s="69">
        <f t="shared" si="22"/>
        <v>0</v>
      </c>
      <c r="Q301" s="265">
        <v>43761</v>
      </c>
      <c r="R301" s="111"/>
      <c r="S301" s="111"/>
      <c r="T301" s="240"/>
      <c r="U301" s="111"/>
      <c r="V301" s="111"/>
      <c r="W301" s="111"/>
      <c r="X301" s="29">
        <f t="shared" si="20"/>
        <v>0</v>
      </c>
      <c r="Y301" s="21">
        <f t="shared" si="23"/>
        <v>0</v>
      </c>
      <c r="Z301" s="315"/>
      <c r="AA301" s="16"/>
      <c r="AB301" s="16"/>
      <c r="AC301" s="16"/>
      <c r="AD301" s="16"/>
      <c r="AE301" s="16"/>
      <c r="AF301" s="16"/>
      <c r="AG301" s="316"/>
    </row>
    <row r="302" spans="1:33" x14ac:dyDescent="0.2">
      <c r="A302" s="252">
        <v>43762</v>
      </c>
      <c r="B302" s="3"/>
      <c r="C302" s="3"/>
      <c r="D302" s="248"/>
      <c r="E302" s="60">
        <f t="shared" si="21"/>
        <v>0</v>
      </c>
      <c r="F302" s="368">
        <f t="shared" si="24"/>
        <v>0</v>
      </c>
      <c r="G302" s="13">
        <v>0</v>
      </c>
      <c r="H302" s="92"/>
      <c r="I302" s="14"/>
      <c r="J302" s="6"/>
      <c r="K302" s="6"/>
      <c r="L302" s="7"/>
      <c r="M302" s="445"/>
      <c r="N302" s="6"/>
      <c r="O302" s="5"/>
      <c r="P302" s="69">
        <f t="shared" si="22"/>
        <v>0</v>
      </c>
      <c r="Q302" s="265">
        <v>43762</v>
      </c>
      <c r="R302" s="111"/>
      <c r="S302" s="111"/>
      <c r="T302" s="240"/>
      <c r="U302" s="111"/>
      <c r="V302" s="111"/>
      <c r="W302" s="111"/>
      <c r="X302" s="29">
        <f t="shared" si="20"/>
        <v>0</v>
      </c>
      <c r="Y302" s="21">
        <f t="shared" si="23"/>
        <v>0</v>
      </c>
      <c r="Z302" s="315"/>
      <c r="AA302" s="16"/>
      <c r="AB302" s="16"/>
      <c r="AC302" s="16"/>
      <c r="AD302" s="16"/>
      <c r="AE302" s="16"/>
      <c r="AF302" s="16"/>
      <c r="AG302" s="316"/>
    </row>
    <row r="303" spans="1:33" x14ac:dyDescent="0.2">
      <c r="A303" s="252">
        <v>43763</v>
      </c>
      <c r="B303" s="3"/>
      <c r="C303" s="3"/>
      <c r="D303" s="248"/>
      <c r="E303" s="60">
        <f t="shared" si="21"/>
        <v>0</v>
      </c>
      <c r="F303" s="368">
        <f t="shared" si="24"/>
        <v>0</v>
      </c>
      <c r="G303" s="13">
        <v>0</v>
      </c>
      <c r="H303" s="92"/>
      <c r="I303" s="14"/>
      <c r="J303" s="6"/>
      <c r="K303" s="6"/>
      <c r="L303" s="7"/>
      <c r="M303" s="445"/>
      <c r="N303" s="6"/>
      <c r="O303" s="5"/>
      <c r="P303" s="69">
        <f t="shared" si="22"/>
        <v>0</v>
      </c>
      <c r="Q303" s="265">
        <v>43763</v>
      </c>
      <c r="R303" s="111"/>
      <c r="S303" s="111"/>
      <c r="T303" s="240"/>
      <c r="U303" s="111"/>
      <c r="V303" s="111"/>
      <c r="W303" s="111"/>
      <c r="X303" s="29">
        <f t="shared" si="20"/>
        <v>0</v>
      </c>
      <c r="Y303" s="21">
        <f t="shared" si="23"/>
        <v>0</v>
      </c>
      <c r="Z303" s="315"/>
      <c r="AA303" s="16"/>
      <c r="AB303" s="16"/>
      <c r="AC303" s="16"/>
      <c r="AD303" s="16"/>
      <c r="AE303" s="16"/>
      <c r="AF303" s="16"/>
      <c r="AG303" s="316"/>
    </row>
    <row r="304" spans="1:33" x14ac:dyDescent="0.2">
      <c r="A304" s="252">
        <v>43764</v>
      </c>
      <c r="B304" s="3"/>
      <c r="C304" s="3"/>
      <c r="D304" s="248"/>
      <c r="E304" s="60">
        <f t="shared" si="21"/>
        <v>0</v>
      </c>
      <c r="F304" s="368">
        <f t="shared" si="24"/>
        <v>0</v>
      </c>
      <c r="G304" s="13">
        <v>0</v>
      </c>
      <c r="H304" s="92"/>
      <c r="I304" s="14"/>
      <c r="J304" s="6"/>
      <c r="K304" s="6"/>
      <c r="L304" s="7"/>
      <c r="M304" s="445"/>
      <c r="N304" s="6"/>
      <c r="O304" s="5"/>
      <c r="P304" s="69">
        <f t="shared" si="22"/>
        <v>0</v>
      </c>
      <c r="Q304" s="265">
        <v>43764</v>
      </c>
      <c r="R304" s="111"/>
      <c r="S304" s="111"/>
      <c r="T304" s="240"/>
      <c r="U304" s="111"/>
      <c r="V304" s="111"/>
      <c r="W304" s="111"/>
      <c r="X304" s="29">
        <f t="shared" si="20"/>
        <v>0</v>
      </c>
      <c r="Y304" s="21">
        <f t="shared" si="23"/>
        <v>0</v>
      </c>
      <c r="Z304" s="315"/>
      <c r="AA304" s="16"/>
      <c r="AB304" s="16"/>
      <c r="AC304" s="16"/>
      <c r="AD304" s="16"/>
      <c r="AE304" s="16"/>
      <c r="AF304" s="16"/>
      <c r="AG304" s="316"/>
    </row>
    <row r="305" spans="1:33" x14ac:dyDescent="0.2">
      <c r="A305" s="252">
        <v>43765</v>
      </c>
      <c r="B305" s="3"/>
      <c r="C305" s="3"/>
      <c r="D305" s="248"/>
      <c r="E305" s="60">
        <f t="shared" si="21"/>
        <v>0</v>
      </c>
      <c r="F305" s="368">
        <f t="shared" si="24"/>
        <v>0</v>
      </c>
      <c r="G305" s="13">
        <v>0</v>
      </c>
      <c r="H305" s="92"/>
      <c r="I305" s="14"/>
      <c r="J305" s="6"/>
      <c r="K305" s="6"/>
      <c r="L305" s="7"/>
      <c r="M305" s="445"/>
      <c r="N305" s="6"/>
      <c r="O305" s="5"/>
      <c r="P305" s="69">
        <f t="shared" si="22"/>
        <v>0</v>
      </c>
      <c r="Q305" s="265">
        <v>43765</v>
      </c>
      <c r="R305" s="111"/>
      <c r="S305" s="111"/>
      <c r="T305" s="240"/>
      <c r="U305" s="111"/>
      <c r="V305" s="111"/>
      <c r="W305" s="111"/>
      <c r="X305" s="29">
        <f t="shared" si="20"/>
        <v>0</v>
      </c>
      <c r="Y305" s="21">
        <f t="shared" si="23"/>
        <v>0</v>
      </c>
      <c r="Z305" s="315"/>
      <c r="AA305" s="16"/>
      <c r="AB305" s="16"/>
      <c r="AC305" s="16"/>
      <c r="AD305" s="16"/>
      <c r="AE305" s="16"/>
      <c r="AF305" s="16"/>
      <c r="AG305" s="316"/>
    </row>
    <row r="306" spans="1:33" x14ac:dyDescent="0.2">
      <c r="A306" s="252">
        <v>43766</v>
      </c>
      <c r="B306" s="3"/>
      <c r="C306" s="3"/>
      <c r="D306" s="248"/>
      <c r="E306" s="60">
        <f t="shared" si="21"/>
        <v>0</v>
      </c>
      <c r="F306" s="368">
        <f t="shared" si="24"/>
        <v>0</v>
      </c>
      <c r="G306" s="13">
        <v>0</v>
      </c>
      <c r="H306" s="92"/>
      <c r="I306" s="14"/>
      <c r="J306" s="6"/>
      <c r="K306" s="6"/>
      <c r="L306" s="7"/>
      <c r="M306" s="445"/>
      <c r="N306" s="6"/>
      <c r="O306" s="5"/>
      <c r="P306" s="69">
        <f t="shared" si="22"/>
        <v>0</v>
      </c>
      <c r="Q306" s="265">
        <v>43766</v>
      </c>
      <c r="R306" s="111"/>
      <c r="S306" s="111"/>
      <c r="T306" s="240"/>
      <c r="U306" s="111"/>
      <c r="V306" s="111"/>
      <c r="W306" s="111"/>
      <c r="X306" s="29">
        <f t="shared" si="20"/>
        <v>0</v>
      </c>
      <c r="Y306" s="21">
        <f t="shared" si="23"/>
        <v>0</v>
      </c>
      <c r="Z306" s="315"/>
      <c r="AA306" s="16"/>
      <c r="AB306" s="16"/>
      <c r="AC306" s="16"/>
      <c r="AD306" s="16"/>
      <c r="AE306" s="16"/>
      <c r="AF306" s="16"/>
      <c r="AG306" s="316"/>
    </row>
    <row r="307" spans="1:33" x14ac:dyDescent="0.2">
      <c r="A307" s="252">
        <v>43767</v>
      </c>
      <c r="B307" s="3"/>
      <c r="C307" s="3"/>
      <c r="D307" s="248"/>
      <c r="E307" s="60">
        <f t="shared" si="21"/>
        <v>0</v>
      </c>
      <c r="F307" s="368">
        <f t="shared" si="24"/>
        <v>0</v>
      </c>
      <c r="G307" s="13">
        <v>0</v>
      </c>
      <c r="H307" s="92"/>
      <c r="I307" s="14"/>
      <c r="J307" s="6"/>
      <c r="K307" s="6"/>
      <c r="L307" s="7"/>
      <c r="M307" s="445"/>
      <c r="N307" s="6"/>
      <c r="O307" s="5"/>
      <c r="P307" s="69">
        <f t="shared" si="22"/>
        <v>0</v>
      </c>
      <c r="Q307" s="265">
        <v>43767</v>
      </c>
      <c r="R307" s="111"/>
      <c r="S307" s="111"/>
      <c r="T307" s="240"/>
      <c r="U307" s="111"/>
      <c r="V307" s="111"/>
      <c r="W307" s="111"/>
      <c r="X307" s="29">
        <f t="shared" si="20"/>
        <v>0</v>
      </c>
      <c r="Y307" s="21">
        <f t="shared" si="23"/>
        <v>0</v>
      </c>
      <c r="Z307" s="315"/>
      <c r="AA307" s="16"/>
      <c r="AB307" s="16"/>
      <c r="AC307" s="16"/>
      <c r="AD307" s="16"/>
      <c r="AE307" s="16"/>
      <c r="AF307" s="16"/>
      <c r="AG307" s="316"/>
    </row>
    <row r="308" spans="1:33" x14ac:dyDescent="0.2">
      <c r="A308" s="252">
        <v>43768</v>
      </c>
      <c r="B308" s="3"/>
      <c r="C308" s="3"/>
      <c r="D308" s="248"/>
      <c r="E308" s="60">
        <f t="shared" si="21"/>
        <v>0</v>
      </c>
      <c r="F308" s="368">
        <f t="shared" si="24"/>
        <v>0</v>
      </c>
      <c r="G308" s="13">
        <v>0</v>
      </c>
      <c r="H308" s="92"/>
      <c r="I308" s="14"/>
      <c r="J308" s="6"/>
      <c r="K308" s="6"/>
      <c r="L308" s="7"/>
      <c r="M308" s="445"/>
      <c r="N308" s="6"/>
      <c r="O308" s="5"/>
      <c r="P308" s="69">
        <f t="shared" si="22"/>
        <v>0</v>
      </c>
      <c r="Q308" s="265">
        <v>43768</v>
      </c>
      <c r="R308" s="111"/>
      <c r="S308" s="111"/>
      <c r="T308" s="240"/>
      <c r="U308" s="111"/>
      <c r="V308" s="111"/>
      <c r="W308" s="111"/>
      <c r="X308" s="29">
        <f t="shared" si="20"/>
        <v>0</v>
      </c>
      <c r="Y308" s="21">
        <f t="shared" si="23"/>
        <v>0</v>
      </c>
      <c r="Z308" s="315"/>
      <c r="AA308" s="16"/>
      <c r="AB308" s="16"/>
      <c r="AC308" s="16"/>
      <c r="AD308" s="16"/>
      <c r="AE308" s="16"/>
      <c r="AF308" s="16"/>
      <c r="AG308" s="316"/>
    </row>
    <row r="309" spans="1:33" ht="13.5" thickBot="1" x14ac:dyDescent="0.25">
      <c r="A309" s="252">
        <v>43769</v>
      </c>
      <c r="B309" s="3"/>
      <c r="C309" s="3"/>
      <c r="D309" s="248"/>
      <c r="E309" s="374">
        <f t="shared" si="21"/>
        <v>0</v>
      </c>
      <c r="F309" s="368">
        <f t="shared" si="24"/>
        <v>0</v>
      </c>
      <c r="G309" s="13">
        <v>0</v>
      </c>
      <c r="H309" s="92"/>
      <c r="I309" s="14"/>
      <c r="J309" s="6"/>
      <c r="K309" s="6"/>
      <c r="L309" s="7"/>
      <c r="M309" s="445"/>
      <c r="N309" s="6"/>
      <c r="O309" s="5"/>
      <c r="P309" s="69">
        <f t="shared" si="22"/>
        <v>0</v>
      </c>
      <c r="Q309" s="265">
        <v>43769</v>
      </c>
      <c r="R309" s="111"/>
      <c r="S309" s="111"/>
      <c r="T309" s="240"/>
      <c r="U309" s="111"/>
      <c r="V309" s="111"/>
      <c r="W309" s="111"/>
      <c r="X309" s="29">
        <f t="shared" si="20"/>
        <v>0</v>
      </c>
      <c r="Y309" s="21">
        <f t="shared" si="23"/>
        <v>0</v>
      </c>
      <c r="Z309" s="315"/>
      <c r="AA309" s="16"/>
      <c r="AB309" s="16"/>
      <c r="AC309" s="16"/>
      <c r="AD309" s="16"/>
      <c r="AE309" s="16"/>
      <c r="AF309" s="16"/>
      <c r="AG309" s="316"/>
    </row>
    <row r="310" spans="1:33" x14ac:dyDescent="0.2">
      <c r="A310" s="252">
        <v>43770</v>
      </c>
      <c r="B310" s="280"/>
      <c r="C310" s="280"/>
      <c r="D310" s="323"/>
      <c r="E310" s="291">
        <f t="shared" si="21"/>
        <v>0</v>
      </c>
      <c r="F310" s="324">
        <f t="shared" si="24"/>
        <v>0</v>
      </c>
      <c r="G310" s="106">
        <v>0</v>
      </c>
      <c r="H310" s="326"/>
      <c r="I310" s="288"/>
      <c r="J310" s="327"/>
      <c r="K310" s="327"/>
      <c r="L310" s="328"/>
      <c r="M310" s="446"/>
      <c r="N310" s="327"/>
      <c r="O310" s="329"/>
      <c r="P310" s="286">
        <f t="shared" si="22"/>
        <v>0</v>
      </c>
      <c r="Q310" s="265">
        <v>43770</v>
      </c>
      <c r="R310" s="268"/>
      <c r="S310" s="268"/>
      <c r="T310" s="330"/>
      <c r="U310" s="268"/>
      <c r="V310" s="268"/>
      <c r="W310" s="268"/>
      <c r="X310" s="331">
        <f t="shared" si="20"/>
        <v>0</v>
      </c>
      <c r="Y310" s="22">
        <f t="shared" si="23"/>
        <v>0</v>
      </c>
      <c r="Z310" s="317"/>
      <c r="AA310" s="216"/>
      <c r="AB310" s="216"/>
      <c r="AC310" s="216"/>
      <c r="AD310" s="216"/>
      <c r="AE310" s="216"/>
      <c r="AF310" s="216"/>
      <c r="AG310" s="318"/>
    </row>
    <row r="311" spans="1:33" x14ac:dyDescent="0.2">
      <c r="A311" s="252">
        <v>43771</v>
      </c>
      <c r="B311" s="91"/>
      <c r="C311" s="91"/>
      <c r="D311" s="244"/>
      <c r="E311" s="53">
        <f t="shared" si="21"/>
        <v>0</v>
      </c>
      <c r="F311" s="201">
        <v>0</v>
      </c>
      <c r="G311" s="202">
        <v>0</v>
      </c>
      <c r="H311" s="204"/>
      <c r="I311" s="205"/>
      <c r="J311" s="206"/>
      <c r="K311" s="206"/>
      <c r="L311" s="207"/>
      <c r="M311" s="208"/>
      <c r="N311" s="206"/>
      <c r="O311" s="209"/>
      <c r="P311" s="210">
        <f t="shared" si="22"/>
        <v>0</v>
      </c>
      <c r="Q311" s="265">
        <v>43771</v>
      </c>
      <c r="R311" s="245"/>
      <c r="S311" s="245"/>
      <c r="T311" s="332"/>
      <c r="U311" s="245"/>
      <c r="V311" s="245"/>
      <c r="W311" s="245"/>
      <c r="X311" s="29">
        <f t="shared" si="20"/>
        <v>0</v>
      </c>
      <c r="Y311" s="236">
        <f t="shared" si="23"/>
        <v>0</v>
      </c>
      <c r="Z311" s="319"/>
      <c r="AA311" s="278"/>
      <c r="AB311" s="278"/>
      <c r="AC311" s="278"/>
      <c r="AD311" s="278"/>
      <c r="AE311" s="278"/>
      <c r="AF311" s="278"/>
      <c r="AG311" s="320"/>
    </row>
    <row r="312" spans="1:33" x14ac:dyDescent="0.2">
      <c r="A312" s="252">
        <v>43772</v>
      </c>
      <c r="B312" s="3"/>
      <c r="C312" s="3"/>
      <c r="D312" s="248"/>
      <c r="E312" s="53">
        <f t="shared" si="21"/>
        <v>0</v>
      </c>
      <c r="F312" s="12">
        <v>0</v>
      </c>
      <c r="G312" s="13">
        <v>0</v>
      </c>
      <c r="H312" s="92"/>
      <c r="I312" s="14"/>
      <c r="J312" s="6"/>
      <c r="K312" s="6"/>
      <c r="L312" s="7"/>
      <c r="M312" s="445"/>
      <c r="N312" s="6"/>
      <c r="O312" s="5"/>
      <c r="P312" s="69">
        <f t="shared" si="22"/>
        <v>0</v>
      </c>
      <c r="Q312" s="265">
        <v>43772</v>
      </c>
      <c r="R312" s="111"/>
      <c r="S312" s="111"/>
      <c r="T312" s="240"/>
      <c r="U312" s="111"/>
      <c r="V312" s="111"/>
      <c r="W312" s="111"/>
      <c r="X312" s="29">
        <f t="shared" si="20"/>
        <v>0</v>
      </c>
      <c r="Y312" s="21">
        <f t="shared" si="23"/>
        <v>0</v>
      </c>
      <c r="Z312" s="315"/>
      <c r="AA312" s="16"/>
      <c r="AB312" s="16"/>
      <c r="AC312" s="16"/>
      <c r="AD312" s="16"/>
      <c r="AE312" s="16"/>
      <c r="AF312" s="16"/>
      <c r="AG312" s="316"/>
    </row>
    <row r="313" spans="1:33" x14ac:dyDescent="0.2">
      <c r="A313" s="252">
        <v>43773</v>
      </c>
      <c r="B313" s="3"/>
      <c r="C313" s="3"/>
      <c r="D313" s="248"/>
      <c r="E313" s="53">
        <f t="shared" si="21"/>
        <v>0</v>
      </c>
      <c r="F313" s="12">
        <v>0</v>
      </c>
      <c r="G313" s="13">
        <v>0</v>
      </c>
      <c r="H313" s="92"/>
      <c r="I313" s="14"/>
      <c r="J313" s="6"/>
      <c r="K313" s="6"/>
      <c r="L313" s="7"/>
      <c r="M313" s="445"/>
      <c r="N313" s="6"/>
      <c r="O313" s="5"/>
      <c r="P313" s="69">
        <f t="shared" si="22"/>
        <v>0</v>
      </c>
      <c r="Q313" s="265">
        <v>43773</v>
      </c>
      <c r="R313" s="111"/>
      <c r="S313" s="111"/>
      <c r="T313" s="240"/>
      <c r="U313" s="111"/>
      <c r="V313" s="111"/>
      <c r="W313" s="111"/>
      <c r="X313" s="29">
        <f t="shared" si="20"/>
        <v>0</v>
      </c>
      <c r="Y313" s="21">
        <f t="shared" si="23"/>
        <v>0</v>
      </c>
      <c r="Z313" s="315"/>
      <c r="AA313" s="16"/>
      <c r="AB313" s="16"/>
      <c r="AC313" s="16"/>
      <c r="AD313" s="16"/>
      <c r="AE313" s="16"/>
      <c r="AF313" s="16"/>
      <c r="AG313" s="316"/>
    </row>
    <row r="314" spans="1:33" x14ac:dyDescent="0.2">
      <c r="A314" s="252">
        <v>43774</v>
      </c>
      <c r="B314" s="3"/>
      <c r="C314" s="3"/>
      <c r="D314" s="248"/>
      <c r="E314" s="53">
        <f t="shared" si="21"/>
        <v>0</v>
      </c>
      <c r="F314" s="12">
        <v>0</v>
      </c>
      <c r="G314" s="13">
        <v>0</v>
      </c>
      <c r="H314" s="92"/>
      <c r="I314" s="14"/>
      <c r="J314" s="6"/>
      <c r="K314" s="6"/>
      <c r="L314" s="7"/>
      <c r="M314" s="445"/>
      <c r="N314" s="6"/>
      <c r="O314" s="5"/>
      <c r="P314" s="69">
        <f t="shared" si="22"/>
        <v>0</v>
      </c>
      <c r="Q314" s="265">
        <v>43774</v>
      </c>
      <c r="R314" s="111"/>
      <c r="S314" s="111"/>
      <c r="T314" s="240"/>
      <c r="U314" s="111"/>
      <c r="V314" s="111"/>
      <c r="W314" s="111"/>
      <c r="X314" s="29">
        <f t="shared" si="20"/>
        <v>0</v>
      </c>
      <c r="Y314" s="21">
        <f t="shared" si="23"/>
        <v>0</v>
      </c>
      <c r="Z314" s="315"/>
      <c r="AA314" s="16"/>
      <c r="AB314" s="16"/>
      <c r="AC314" s="16"/>
      <c r="AD314" s="16"/>
      <c r="AE314" s="16"/>
      <c r="AF314" s="16"/>
      <c r="AG314" s="316"/>
    </row>
    <row r="315" spans="1:33" x14ac:dyDescent="0.2">
      <c r="A315" s="252">
        <v>43775</v>
      </c>
      <c r="B315" s="3"/>
      <c r="C315" s="3"/>
      <c r="D315" s="248"/>
      <c r="E315" s="53">
        <f t="shared" si="21"/>
        <v>0</v>
      </c>
      <c r="F315" s="12">
        <v>0</v>
      </c>
      <c r="G315" s="13">
        <v>0</v>
      </c>
      <c r="H315" s="92"/>
      <c r="I315" s="14"/>
      <c r="J315" s="6"/>
      <c r="K315" s="6"/>
      <c r="L315" s="7"/>
      <c r="M315" s="445"/>
      <c r="N315" s="6"/>
      <c r="O315" s="5"/>
      <c r="P315" s="69">
        <f t="shared" si="22"/>
        <v>0</v>
      </c>
      <c r="Q315" s="265">
        <v>43775</v>
      </c>
      <c r="R315" s="111"/>
      <c r="S315" s="111"/>
      <c r="T315" s="240"/>
      <c r="U315" s="111"/>
      <c r="V315" s="111"/>
      <c r="W315" s="111"/>
      <c r="X315" s="29">
        <f t="shared" si="20"/>
        <v>0</v>
      </c>
      <c r="Y315" s="21">
        <f t="shared" si="23"/>
        <v>0</v>
      </c>
      <c r="Z315" s="315"/>
      <c r="AA315" s="16"/>
      <c r="AB315" s="16"/>
      <c r="AC315" s="16"/>
      <c r="AD315" s="16"/>
      <c r="AE315" s="16"/>
      <c r="AF315" s="16"/>
      <c r="AG315" s="316"/>
    </row>
    <row r="316" spans="1:33" x14ac:dyDescent="0.2">
      <c r="A316" s="252">
        <v>43776</v>
      </c>
      <c r="B316" s="3"/>
      <c r="C316" s="3"/>
      <c r="D316" s="248"/>
      <c r="E316" s="53">
        <f t="shared" si="21"/>
        <v>0</v>
      </c>
      <c r="F316" s="12">
        <v>0</v>
      </c>
      <c r="G316" s="13">
        <v>0</v>
      </c>
      <c r="H316" s="92"/>
      <c r="I316" s="14"/>
      <c r="J316" s="6"/>
      <c r="K316" s="6"/>
      <c r="L316" s="7"/>
      <c r="M316" s="445"/>
      <c r="N316" s="6"/>
      <c r="O316" s="5"/>
      <c r="P316" s="69">
        <f t="shared" si="22"/>
        <v>0</v>
      </c>
      <c r="Q316" s="265">
        <v>43776</v>
      </c>
      <c r="R316" s="111"/>
      <c r="S316" s="111"/>
      <c r="T316" s="240"/>
      <c r="U316" s="111"/>
      <c r="V316" s="111"/>
      <c r="W316" s="111"/>
      <c r="X316" s="29">
        <f t="shared" si="20"/>
        <v>0</v>
      </c>
      <c r="Y316" s="21">
        <f t="shared" si="23"/>
        <v>0</v>
      </c>
      <c r="Z316" s="315"/>
      <c r="AA316" s="16"/>
      <c r="AB316" s="16"/>
      <c r="AC316" s="16"/>
      <c r="AD316" s="16"/>
      <c r="AE316" s="16"/>
      <c r="AF316" s="16"/>
      <c r="AG316" s="316"/>
    </row>
    <row r="317" spans="1:33" x14ac:dyDescent="0.2">
      <c r="A317" s="252">
        <v>43777</v>
      </c>
      <c r="B317" s="3"/>
      <c r="C317" s="3"/>
      <c r="D317" s="248"/>
      <c r="E317" s="53">
        <f t="shared" si="21"/>
        <v>0</v>
      </c>
      <c r="F317" s="12">
        <v>0</v>
      </c>
      <c r="G317" s="13">
        <v>0</v>
      </c>
      <c r="H317" s="92"/>
      <c r="I317" s="14"/>
      <c r="J317" s="6"/>
      <c r="K317" s="6"/>
      <c r="L317" s="7"/>
      <c r="M317" s="445"/>
      <c r="N317" s="6"/>
      <c r="O317" s="5"/>
      <c r="P317" s="69">
        <f t="shared" si="22"/>
        <v>0</v>
      </c>
      <c r="Q317" s="265">
        <v>43777</v>
      </c>
      <c r="R317" s="111"/>
      <c r="S317" s="111"/>
      <c r="T317" s="240"/>
      <c r="U317" s="111"/>
      <c r="V317" s="111"/>
      <c r="W317" s="111"/>
      <c r="X317" s="29">
        <f t="shared" si="20"/>
        <v>0</v>
      </c>
      <c r="Y317" s="21">
        <f t="shared" si="23"/>
        <v>0</v>
      </c>
      <c r="Z317" s="315"/>
      <c r="AA317" s="16"/>
      <c r="AB317" s="16"/>
      <c r="AC317" s="16"/>
      <c r="AD317" s="16"/>
      <c r="AE317" s="16"/>
      <c r="AF317" s="16"/>
      <c r="AG317" s="316"/>
    </row>
    <row r="318" spans="1:33" x14ac:dyDescent="0.2">
      <c r="A318" s="252">
        <v>43778</v>
      </c>
      <c r="B318" s="3"/>
      <c r="C318" s="3"/>
      <c r="D318" s="248"/>
      <c r="E318" s="53">
        <f t="shared" si="21"/>
        <v>0</v>
      </c>
      <c r="F318" s="12">
        <v>0</v>
      </c>
      <c r="G318" s="13">
        <v>0</v>
      </c>
      <c r="H318" s="92"/>
      <c r="I318" s="14"/>
      <c r="J318" s="6"/>
      <c r="K318" s="6"/>
      <c r="L318" s="7"/>
      <c r="M318" s="445"/>
      <c r="N318" s="6"/>
      <c r="O318" s="5"/>
      <c r="P318" s="69">
        <f t="shared" si="22"/>
        <v>0</v>
      </c>
      <c r="Q318" s="265">
        <v>43778</v>
      </c>
      <c r="R318" s="111"/>
      <c r="S318" s="111"/>
      <c r="T318" s="240"/>
      <c r="U318" s="111"/>
      <c r="V318" s="111"/>
      <c r="W318" s="111"/>
      <c r="X318" s="29">
        <f t="shared" si="20"/>
        <v>0</v>
      </c>
      <c r="Y318" s="21">
        <f t="shared" si="23"/>
        <v>0</v>
      </c>
      <c r="Z318" s="315"/>
      <c r="AA318" s="16"/>
      <c r="AB318" s="16"/>
      <c r="AC318" s="16"/>
      <c r="AD318" s="16"/>
      <c r="AE318" s="16"/>
      <c r="AF318" s="16"/>
      <c r="AG318" s="316"/>
    </row>
    <row r="319" spans="1:33" x14ac:dyDescent="0.2">
      <c r="A319" s="252">
        <v>43779</v>
      </c>
      <c r="B319" s="3"/>
      <c r="C319" s="3"/>
      <c r="D319" s="248"/>
      <c r="E319" s="53">
        <f t="shared" si="21"/>
        <v>0</v>
      </c>
      <c r="F319" s="12">
        <v>0</v>
      </c>
      <c r="G319" s="13">
        <v>0</v>
      </c>
      <c r="H319" s="92"/>
      <c r="I319" s="14"/>
      <c r="J319" s="6"/>
      <c r="K319" s="6"/>
      <c r="L319" s="7"/>
      <c r="M319" s="445"/>
      <c r="N319" s="6"/>
      <c r="O319" s="5"/>
      <c r="P319" s="69">
        <f t="shared" si="22"/>
        <v>0</v>
      </c>
      <c r="Q319" s="265">
        <v>43779</v>
      </c>
      <c r="R319" s="111"/>
      <c r="S319" s="111"/>
      <c r="T319" s="240"/>
      <c r="U319" s="111"/>
      <c r="V319" s="111"/>
      <c r="W319" s="111"/>
      <c r="X319" s="29">
        <f t="shared" si="20"/>
        <v>0</v>
      </c>
      <c r="Y319" s="21">
        <f t="shared" si="23"/>
        <v>0</v>
      </c>
      <c r="Z319" s="315"/>
      <c r="AA319" s="16"/>
      <c r="AB319" s="16"/>
      <c r="AC319" s="16"/>
      <c r="AD319" s="16"/>
      <c r="AE319" s="16"/>
      <c r="AF319" s="16"/>
      <c r="AG319" s="316"/>
    </row>
    <row r="320" spans="1:33" x14ac:dyDescent="0.2">
      <c r="A320" s="252">
        <v>43780</v>
      </c>
      <c r="B320" s="3"/>
      <c r="C320" s="3"/>
      <c r="D320" s="248"/>
      <c r="E320" s="53">
        <f t="shared" si="21"/>
        <v>0</v>
      </c>
      <c r="F320" s="12">
        <v>0</v>
      </c>
      <c r="G320" s="13">
        <v>0</v>
      </c>
      <c r="H320" s="92"/>
      <c r="I320" s="14"/>
      <c r="J320" s="6"/>
      <c r="K320" s="6"/>
      <c r="L320" s="7"/>
      <c r="M320" s="445"/>
      <c r="N320" s="6"/>
      <c r="O320" s="5"/>
      <c r="P320" s="69">
        <f t="shared" si="22"/>
        <v>0</v>
      </c>
      <c r="Q320" s="265">
        <v>43780</v>
      </c>
      <c r="R320" s="111"/>
      <c r="S320" s="111"/>
      <c r="T320" s="240"/>
      <c r="U320" s="111"/>
      <c r="V320" s="111"/>
      <c r="W320" s="111"/>
      <c r="X320" s="29">
        <f t="shared" si="20"/>
        <v>0</v>
      </c>
      <c r="Y320" s="21">
        <f t="shared" si="23"/>
        <v>0</v>
      </c>
      <c r="Z320" s="315"/>
      <c r="AA320" s="16"/>
      <c r="AB320" s="16"/>
      <c r="AC320" s="16"/>
      <c r="AD320" s="16"/>
      <c r="AE320" s="16"/>
      <c r="AF320" s="16"/>
      <c r="AG320" s="316"/>
    </row>
    <row r="321" spans="1:33" x14ac:dyDescent="0.2">
      <c r="A321" s="252">
        <v>43781</v>
      </c>
      <c r="B321" s="3"/>
      <c r="C321" s="3"/>
      <c r="D321" s="248"/>
      <c r="E321" s="53">
        <f t="shared" si="21"/>
        <v>0</v>
      </c>
      <c r="F321" s="12">
        <v>0</v>
      </c>
      <c r="G321" s="13">
        <v>0</v>
      </c>
      <c r="H321" s="92"/>
      <c r="I321" s="14"/>
      <c r="J321" s="6"/>
      <c r="K321" s="6"/>
      <c r="L321" s="7"/>
      <c r="M321" s="445"/>
      <c r="N321" s="6"/>
      <c r="O321" s="5"/>
      <c r="P321" s="69">
        <f t="shared" si="22"/>
        <v>0</v>
      </c>
      <c r="Q321" s="265">
        <v>43781</v>
      </c>
      <c r="R321" s="111"/>
      <c r="S321" s="111"/>
      <c r="T321" s="240"/>
      <c r="U321" s="111"/>
      <c r="V321" s="111"/>
      <c r="W321" s="111"/>
      <c r="X321" s="29">
        <f t="shared" si="20"/>
        <v>0</v>
      </c>
      <c r="Y321" s="21">
        <f t="shared" si="23"/>
        <v>0</v>
      </c>
      <c r="Z321" s="315"/>
      <c r="AA321" s="16"/>
      <c r="AB321" s="16"/>
      <c r="AC321" s="16"/>
      <c r="AD321" s="16"/>
      <c r="AE321" s="16"/>
      <c r="AF321" s="16"/>
      <c r="AG321" s="316"/>
    </row>
    <row r="322" spans="1:33" x14ac:dyDescent="0.2">
      <c r="A322" s="252">
        <v>43782</v>
      </c>
      <c r="B322" s="3"/>
      <c r="C322" s="3"/>
      <c r="D322" s="248"/>
      <c r="E322" s="53">
        <f t="shared" si="21"/>
        <v>0</v>
      </c>
      <c r="F322" s="12">
        <v>0</v>
      </c>
      <c r="G322" s="13">
        <v>0</v>
      </c>
      <c r="H322" s="92"/>
      <c r="I322" s="14"/>
      <c r="J322" s="6"/>
      <c r="K322" s="6"/>
      <c r="L322" s="7"/>
      <c r="M322" s="445"/>
      <c r="N322" s="6"/>
      <c r="O322" s="5"/>
      <c r="P322" s="69">
        <f t="shared" si="22"/>
        <v>0</v>
      </c>
      <c r="Q322" s="265">
        <v>43782</v>
      </c>
      <c r="R322" s="111"/>
      <c r="S322" s="111"/>
      <c r="T322" s="240"/>
      <c r="U322" s="111"/>
      <c r="V322" s="111"/>
      <c r="W322" s="111"/>
      <c r="X322" s="29">
        <f t="shared" si="20"/>
        <v>0</v>
      </c>
      <c r="Y322" s="21">
        <f t="shared" si="23"/>
        <v>0</v>
      </c>
      <c r="Z322" s="315"/>
      <c r="AA322" s="16"/>
      <c r="AB322" s="16"/>
      <c r="AC322" s="16"/>
      <c r="AD322" s="16"/>
      <c r="AE322" s="16"/>
      <c r="AF322" s="16"/>
      <c r="AG322" s="316"/>
    </row>
    <row r="323" spans="1:33" x14ac:dyDescent="0.2">
      <c r="A323" s="252">
        <v>43783</v>
      </c>
      <c r="B323" s="3"/>
      <c r="C323" s="3"/>
      <c r="D323" s="248"/>
      <c r="E323" s="53">
        <f t="shared" si="21"/>
        <v>0</v>
      </c>
      <c r="F323" s="12">
        <v>0</v>
      </c>
      <c r="G323" s="13">
        <v>0</v>
      </c>
      <c r="H323" s="92"/>
      <c r="I323" s="14"/>
      <c r="J323" s="6"/>
      <c r="K323" s="6"/>
      <c r="L323" s="7"/>
      <c r="M323" s="445"/>
      <c r="N323" s="6"/>
      <c r="O323" s="5"/>
      <c r="P323" s="69">
        <f t="shared" si="22"/>
        <v>0</v>
      </c>
      <c r="Q323" s="265">
        <v>43783</v>
      </c>
      <c r="R323" s="111"/>
      <c r="S323" s="111"/>
      <c r="T323" s="240"/>
      <c r="U323" s="111"/>
      <c r="V323" s="111"/>
      <c r="W323" s="111"/>
      <c r="X323" s="29">
        <f t="shared" si="20"/>
        <v>0</v>
      </c>
      <c r="Y323" s="21">
        <f t="shared" si="23"/>
        <v>0</v>
      </c>
      <c r="Z323" s="315"/>
      <c r="AA323" s="16"/>
      <c r="AB323" s="16"/>
      <c r="AC323" s="16"/>
      <c r="AD323" s="16"/>
      <c r="AE323" s="16"/>
      <c r="AF323" s="16"/>
      <c r="AG323" s="316"/>
    </row>
    <row r="324" spans="1:33" x14ac:dyDescent="0.2">
      <c r="A324" s="252">
        <v>43784</v>
      </c>
      <c r="B324" s="3"/>
      <c r="C324" s="3"/>
      <c r="D324" s="248"/>
      <c r="E324" s="53">
        <f t="shared" si="21"/>
        <v>0</v>
      </c>
      <c r="F324" s="12">
        <v>0</v>
      </c>
      <c r="G324" s="13">
        <v>0</v>
      </c>
      <c r="H324" s="92"/>
      <c r="I324" s="14"/>
      <c r="J324" s="6"/>
      <c r="K324" s="6"/>
      <c r="L324" s="7"/>
      <c r="M324" s="445"/>
      <c r="N324" s="6"/>
      <c r="O324" s="5"/>
      <c r="P324" s="69">
        <f t="shared" si="22"/>
        <v>0</v>
      </c>
      <c r="Q324" s="265">
        <v>43784</v>
      </c>
      <c r="R324" s="111"/>
      <c r="S324" s="111"/>
      <c r="T324" s="240"/>
      <c r="U324" s="111"/>
      <c r="V324" s="111"/>
      <c r="W324" s="111"/>
      <c r="X324" s="29">
        <f t="shared" si="20"/>
        <v>0</v>
      </c>
      <c r="Y324" s="21">
        <f t="shared" si="23"/>
        <v>0</v>
      </c>
      <c r="Z324" s="315"/>
      <c r="AA324" s="16"/>
      <c r="AB324" s="16"/>
      <c r="AC324" s="16"/>
      <c r="AD324" s="16"/>
      <c r="AE324" s="16"/>
      <c r="AF324" s="16"/>
      <c r="AG324" s="316"/>
    </row>
    <row r="325" spans="1:33" x14ac:dyDescent="0.2">
      <c r="A325" s="252">
        <v>43785</v>
      </c>
      <c r="B325" s="3"/>
      <c r="C325" s="3"/>
      <c r="D325" s="248"/>
      <c r="E325" s="53">
        <f t="shared" si="21"/>
        <v>0</v>
      </c>
      <c r="F325" s="12">
        <v>0</v>
      </c>
      <c r="G325" s="13">
        <v>0</v>
      </c>
      <c r="H325" s="92"/>
      <c r="I325" s="14"/>
      <c r="J325" s="6"/>
      <c r="K325" s="6"/>
      <c r="L325" s="7"/>
      <c r="M325" s="445"/>
      <c r="N325" s="6"/>
      <c r="O325" s="5"/>
      <c r="P325" s="69">
        <f t="shared" si="22"/>
        <v>0</v>
      </c>
      <c r="Q325" s="265">
        <v>43785</v>
      </c>
      <c r="R325" s="111"/>
      <c r="S325" s="111"/>
      <c r="T325" s="240"/>
      <c r="U325" s="111"/>
      <c r="V325" s="111"/>
      <c r="W325" s="111"/>
      <c r="X325" s="29">
        <f t="shared" si="20"/>
        <v>0</v>
      </c>
      <c r="Y325" s="21">
        <f t="shared" si="23"/>
        <v>0</v>
      </c>
      <c r="Z325" s="315"/>
      <c r="AA325" s="16"/>
      <c r="AB325" s="16"/>
      <c r="AC325" s="16"/>
      <c r="AD325" s="16"/>
      <c r="AE325" s="16"/>
      <c r="AF325" s="16"/>
      <c r="AG325" s="316"/>
    </row>
    <row r="326" spans="1:33" x14ac:dyDescent="0.2">
      <c r="A326" s="252">
        <v>43786</v>
      </c>
      <c r="B326" s="3"/>
      <c r="C326" s="3"/>
      <c r="D326" s="248"/>
      <c r="E326" s="53">
        <f t="shared" si="21"/>
        <v>0</v>
      </c>
      <c r="F326" s="12">
        <v>0</v>
      </c>
      <c r="G326" s="13">
        <v>0</v>
      </c>
      <c r="H326" s="92"/>
      <c r="I326" s="14"/>
      <c r="J326" s="6"/>
      <c r="K326" s="6"/>
      <c r="L326" s="7"/>
      <c r="M326" s="445"/>
      <c r="N326" s="6"/>
      <c r="O326" s="5"/>
      <c r="P326" s="69">
        <f t="shared" si="22"/>
        <v>0</v>
      </c>
      <c r="Q326" s="265">
        <v>43786</v>
      </c>
      <c r="R326" s="111"/>
      <c r="S326" s="111"/>
      <c r="T326" s="240"/>
      <c r="U326" s="111"/>
      <c r="V326" s="111"/>
      <c r="W326" s="111"/>
      <c r="X326" s="29">
        <f t="shared" si="20"/>
        <v>0</v>
      </c>
      <c r="Y326" s="21">
        <f t="shared" si="23"/>
        <v>0</v>
      </c>
      <c r="Z326" s="315"/>
      <c r="AA326" s="16"/>
      <c r="AB326" s="16"/>
      <c r="AC326" s="16"/>
      <c r="AD326" s="16"/>
      <c r="AE326" s="16"/>
      <c r="AF326" s="16"/>
      <c r="AG326" s="316"/>
    </row>
    <row r="327" spans="1:33" x14ac:dyDescent="0.2">
      <c r="A327" s="252">
        <v>43787</v>
      </c>
      <c r="B327" s="3"/>
      <c r="C327" s="3"/>
      <c r="D327" s="248"/>
      <c r="E327" s="53">
        <f t="shared" si="21"/>
        <v>0</v>
      </c>
      <c r="F327" s="12">
        <v>0</v>
      </c>
      <c r="G327" s="13">
        <v>0</v>
      </c>
      <c r="H327" s="92"/>
      <c r="I327" s="14"/>
      <c r="J327" s="6"/>
      <c r="K327" s="6"/>
      <c r="L327" s="7"/>
      <c r="M327" s="445"/>
      <c r="N327" s="6"/>
      <c r="O327" s="5"/>
      <c r="P327" s="69">
        <f t="shared" si="22"/>
        <v>0</v>
      </c>
      <c r="Q327" s="265">
        <v>43787</v>
      </c>
      <c r="R327" s="111"/>
      <c r="S327" s="111"/>
      <c r="T327" s="240"/>
      <c r="U327" s="111"/>
      <c r="V327" s="111"/>
      <c r="W327" s="111"/>
      <c r="X327" s="29">
        <f t="shared" si="20"/>
        <v>0</v>
      </c>
      <c r="Y327" s="21">
        <f t="shared" si="23"/>
        <v>0</v>
      </c>
      <c r="Z327" s="315"/>
      <c r="AA327" s="16"/>
      <c r="AB327" s="16"/>
      <c r="AC327" s="16"/>
      <c r="AD327" s="16"/>
      <c r="AE327" s="16"/>
      <c r="AF327" s="16"/>
      <c r="AG327" s="316"/>
    </row>
    <row r="328" spans="1:33" x14ac:dyDescent="0.2">
      <c r="A328" s="252">
        <v>43788</v>
      </c>
      <c r="B328" s="3"/>
      <c r="C328" s="3"/>
      <c r="D328" s="248"/>
      <c r="E328" s="53">
        <f t="shared" si="21"/>
        <v>0</v>
      </c>
      <c r="F328" s="12">
        <v>0</v>
      </c>
      <c r="G328" s="13">
        <v>0</v>
      </c>
      <c r="H328" s="92"/>
      <c r="I328" s="14"/>
      <c r="J328" s="6"/>
      <c r="K328" s="6"/>
      <c r="L328" s="7"/>
      <c r="M328" s="445"/>
      <c r="N328" s="6"/>
      <c r="O328" s="5"/>
      <c r="P328" s="69">
        <f t="shared" si="22"/>
        <v>0</v>
      </c>
      <c r="Q328" s="265">
        <v>43788</v>
      </c>
      <c r="R328" s="111"/>
      <c r="S328" s="111"/>
      <c r="T328" s="240"/>
      <c r="U328" s="111"/>
      <c r="V328" s="111"/>
      <c r="W328" s="111"/>
      <c r="X328" s="29">
        <f t="shared" ref="X328:X371" si="25">SQRT(U328*V328)*0.884/24*W328</f>
        <v>0</v>
      </c>
      <c r="Y328" s="21">
        <f t="shared" si="23"/>
        <v>0</v>
      </c>
      <c r="Z328" s="315"/>
      <c r="AA328" s="16"/>
      <c r="AB328" s="16"/>
      <c r="AC328" s="16"/>
      <c r="AD328" s="16"/>
      <c r="AE328" s="16"/>
      <c r="AF328" s="16"/>
      <c r="AG328" s="316"/>
    </row>
    <row r="329" spans="1:33" x14ac:dyDescent="0.2">
      <c r="A329" s="252">
        <v>43789</v>
      </c>
      <c r="B329" s="3"/>
      <c r="C329" s="3"/>
      <c r="D329" s="248"/>
      <c r="E329" s="53">
        <f t="shared" si="21"/>
        <v>0</v>
      </c>
      <c r="F329" s="12">
        <v>0</v>
      </c>
      <c r="G329" s="13">
        <v>0</v>
      </c>
      <c r="H329" s="92"/>
      <c r="I329" s="14"/>
      <c r="J329" s="6"/>
      <c r="K329" s="6"/>
      <c r="L329" s="7"/>
      <c r="M329" s="445"/>
      <c r="N329" s="6"/>
      <c r="O329" s="5"/>
      <c r="P329" s="69">
        <f t="shared" si="22"/>
        <v>0</v>
      </c>
      <c r="Q329" s="265">
        <v>43789</v>
      </c>
      <c r="R329" s="111"/>
      <c r="S329" s="111"/>
      <c r="T329" s="240"/>
      <c r="U329" s="111"/>
      <c r="V329" s="111"/>
      <c r="W329" s="111"/>
      <c r="X329" s="29">
        <f t="shared" si="25"/>
        <v>0</v>
      </c>
      <c r="Y329" s="21">
        <f t="shared" si="23"/>
        <v>0</v>
      </c>
      <c r="Z329" s="315"/>
      <c r="AA329" s="16"/>
      <c r="AB329" s="16"/>
      <c r="AC329" s="16"/>
      <c r="AD329" s="16"/>
      <c r="AE329" s="16"/>
      <c r="AF329" s="16"/>
      <c r="AG329" s="316"/>
    </row>
    <row r="330" spans="1:33" x14ac:dyDescent="0.2">
      <c r="A330" s="252">
        <v>43790</v>
      </c>
      <c r="B330" s="3"/>
      <c r="C330" s="3"/>
      <c r="D330" s="248"/>
      <c r="E330" s="53">
        <f t="shared" ref="E330:E371" si="26">((B330*12)+C330+D330)*1.16</f>
        <v>0</v>
      </c>
      <c r="F330" s="12">
        <v>0</v>
      </c>
      <c r="G330" s="13">
        <v>0</v>
      </c>
      <c r="H330" s="92"/>
      <c r="I330" s="14"/>
      <c r="J330" s="6"/>
      <c r="K330" s="6"/>
      <c r="L330" s="7"/>
      <c r="M330" s="445"/>
      <c r="N330" s="6"/>
      <c r="O330" s="5"/>
      <c r="P330" s="69">
        <f t="shared" ref="P330:P371" si="27">(((J330*12)+K330+L330)-((M330*12)+N330+O330))*1.16</f>
        <v>0</v>
      </c>
      <c r="Q330" s="265">
        <v>43790</v>
      </c>
      <c r="R330" s="111"/>
      <c r="S330" s="111"/>
      <c r="T330" s="240"/>
      <c r="U330" s="111"/>
      <c r="V330" s="111"/>
      <c r="W330" s="111"/>
      <c r="X330" s="29">
        <f t="shared" si="25"/>
        <v>0</v>
      </c>
      <c r="Y330" s="21">
        <f t="shared" si="23"/>
        <v>0</v>
      </c>
      <c r="Z330" s="315"/>
      <c r="AA330" s="16"/>
      <c r="AB330" s="16"/>
      <c r="AC330" s="16"/>
      <c r="AD330" s="16"/>
      <c r="AE330" s="16"/>
      <c r="AF330" s="16"/>
      <c r="AG330" s="316"/>
    </row>
    <row r="331" spans="1:33" x14ac:dyDescent="0.2">
      <c r="A331" s="252">
        <v>43791</v>
      </c>
      <c r="B331" s="3"/>
      <c r="C331" s="3"/>
      <c r="D331" s="248"/>
      <c r="E331" s="53">
        <f t="shared" si="26"/>
        <v>0</v>
      </c>
      <c r="F331" s="12">
        <v>0</v>
      </c>
      <c r="G331" s="13">
        <v>0</v>
      </c>
      <c r="H331" s="92"/>
      <c r="I331" s="14"/>
      <c r="J331" s="6"/>
      <c r="K331" s="6"/>
      <c r="L331" s="7"/>
      <c r="M331" s="445"/>
      <c r="N331" s="6"/>
      <c r="O331" s="5"/>
      <c r="P331" s="69">
        <f t="shared" si="27"/>
        <v>0</v>
      </c>
      <c r="Q331" s="265">
        <v>43791</v>
      </c>
      <c r="R331" s="111"/>
      <c r="S331" s="111"/>
      <c r="T331" s="240"/>
      <c r="U331" s="111"/>
      <c r="V331" s="111"/>
      <c r="W331" s="111"/>
      <c r="X331" s="29">
        <f t="shared" si="25"/>
        <v>0</v>
      </c>
      <c r="Y331" s="21">
        <f t="shared" si="23"/>
        <v>0</v>
      </c>
      <c r="Z331" s="315"/>
      <c r="AA331" s="16"/>
      <c r="AB331" s="16"/>
      <c r="AC331" s="16"/>
      <c r="AD331" s="16"/>
      <c r="AE331" s="16"/>
      <c r="AF331" s="16"/>
      <c r="AG331" s="316"/>
    </row>
    <row r="332" spans="1:33" x14ac:dyDescent="0.2">
      <c r="A332" s="252">
        <v>43792</v>
      </c>
      <c r="B332" s="3"/>
      <c r="C332" s="3"/>
      <c r="D332" s="248"/>
      <c r="E332" s="53">
        <f t="shared" si="26"/>
        <v>0</v>
      </c>
      <c r="F332" s="12">
        <v>0</v>
      </c>
      <c r="G332" s="13">
        <v>0</v>
      </c>
      <c r="H332" s="92"/>
      <c r="I332" s="14"/>
      <c r="J332" s="6"/>
      <c r="K332" s="6"/>
      <c r="L332" s="7"/>
      <c r="M332" s="445"/>
      <c r="N332" s="6"/>
      <c r="O332" s="5"/>
      <c r="P332" s="69">
        <f t="shared" si="27"/>
        <v>0</v>
      </c>
      <c r="Q332" s="265">
        <v>43792</v>
      </c>
      <c r="R332" s="111"/>
      <c r="S332" s="111"/>
      <c r="T332" s="240"/>
      <c r="U332" s="111"/>
      <c r="V332" s="111"/>
      <c r="W332" s="111"/>
      <c r="X332" s="29">
        <f t="shared" si="25"/>
        <v>0</v>
      </c>
      <c r="Y332" s="21">
        <f t="shared" si="23"/>
        <v>0</v>
      </c>
      <c r="Z332" s="315"/>
      <c r="AA332" s="16"/>
      <c r="AB332" s="16"/>
      <c r="AC332" s="16"/>
      <c r="AD332" s="16"/>
      <c r="AE332" s="16"/>
      <c r="AF332" s="16"/>
      <c r="AG332" s="316"/>
    </row>
    <row r="333" spans="1:33" x14ac:dyDescent="0.2">
      <c r="A333" s="252">
        <v>43793</v>
      </c>
      <c r="B333" s="3"/>
      <c r="C333" s="3"/>
      <c r="D333" s="248"/>
      <c r="E333" s="53">
        <f t="shared" si="26"/>
        <v>0</v>
      </c>
      <c r="F333" s="12">
        <v>0</v>
      </c>
      <c r="G333" s="13">
        <v>0</v>
      </c>
      <c r="H333" s="92"/>
      <c r="I333" s="14"/>
      <c r="J333" s="6"/>
      <c r="K333" s="6"/>
      <c r="L333" s="7"/>
      <c r="M333" s="445"/>
      <c r="N333" s="6"/>
      <c r="O333" s="5"/>
      <c r="P333" s="69">
        <f t="shared" si="27"/>
        <v>0</v>
      </c>
      <c r="Q333" s="265">
        <v>43793</v>
      </c>
      <c r="R333" s="111"/>
      <c r="S333" s="111"/>
      <c r="T333" s="240"/>
      <c r="U333" s="111"/>
      <c r="V333" s="111"/>
      <c r="W333" s="111"/>
      <c r="X333" s="29">
        <f t="shared" si="25"/>
        <v>0</v>
      </c>
      <c r="Y333" s="21">
        <f t="shared" si="23"/>
        <v>0</v>
      </c>
      <c r="Z333" s="315"/>
      <c r="AA333" s="16"/>
      <c r="AB333" s="16"/>
      <c r="AC333" s="16"/>
      <c r="AD333" s="16"/>
      <c r="AE333" s="16"/>
      <c r="AF333" s="16"/>
      <c r="AG333" s="316"/>
    </row>
    <row r="334" spans="1:33" x14ac:dyDescent="0.2">
      <c r="A334" s="252">
        <v>43794</v>
      </c>
      <c r="B334" s="3"/>
      <c r="C334" s="3"/>
      <c r="D334" s="248"/>
      <c r="E334" s="53">
        <f t="shared" si="26"/>
        <v>0</v>
      </c>
      <c r="F334" s="12">
        <v>0</v>
      </c>
      <c r="G334" s="13">
        <v>0</v>
      </c>
      <c r="H334" s="92"/>
      <c r="I334" s="14"/>
      <c r="J334" s="6"/>
      <c r="K334" s="6"/>
      <c r="L334" s="7"/>
      <c r="M334" s="445"/>
      <c r="N334" s="6"/>
      <c r="O334" s="5"/>
      <c r="P334" s="69">
        <f t="shared" si="27"/>
        <v>0</v>
      </c>
      <c r="Q334" s="265">
        <v>43794</v>
      </c>
      <c r="R334" s="111"/>
      <c r="S334" s="111"/>
      <c r="T334" s="240"/>
      <c r="U334" s="111"/>
      <c r="V334" s="111"/>
      <c r="W334" s="111"/>
      <c r="X334" s="29">
        <f t="shared" si="25"/>
        <v>0</v>
      </c>
      <c r="Y334" s="21">
        <f t="shared" si="23"/>
        <v>0</v>
      </c>
      <c r="Z334" s="315"/>
      <c r="AA334" s="16"/>
      <c r="AB334" s="16"/>
      <c r="AC334" s="16"/>
      <c r="AD334" s="16"/>
      <c r="AE334" s="16"/>
      <c r="AF334" s="16"/>
      <c r="AG334" s="316"/>
    </row>
    <row r="335" spans="1:33" x14ac:dyDescent="0.2">
      <c r="A335" s="252">
        <v>43795</v>
      </c>
      <c r="B335" s="3"/>
      <c r="C335" s="3"/>
      <c r="D335" s="248"/>
      <c r="E335" s="53">
        <f t="shared" si="26"/>
        <v>0</v>
      </c>
      <c r="F335" s="12">
        <v>0</v>
      </c>
      <c r="G335" s="13">
        <v>0</v>
      </c>
      <c r="H335" s="92"/>
      <c r="I335" s="14"/>
      <c r="J335" s="6"/>
      <c r="K335" s="6"/>
      <c r="L335" s="7"/>
      <c r="M335" s="445"/>
      <c r="N335" s="6"/>
      <c r="O335" s="5"/>
      <c r="P335" s="69">
        <f t="shared" si="27"/>
        <v>0</v>
      </c>
      <c r="Q335" s="265">
        <v>43795</v>
      </c>
      <c r="R335" s="111"/>
      <c r="S335" s="111"/>
      <c r="T335" s="240"/>
      <c r="U335" s="111"/>
      <c r="V335" s="111"/>
      <c r="W335" s="111"/>
      <c r="X335" s="29">
        <f t="shared" si="25"/>
        <v>0</v>
      </c>
      <c r="Y335" s="21">
        <f t="shared" ref="Y335:Y371" si="28">Y334+X335</f>
        <v>0</v>
      </c>
      <c r="Z335" s="315"/>
      <c r="AA335" s="16"/>
      <c r="AB335" s="16"/>
      <c r="AC335" s="16"/>
      <c r="AD335" s="16"/>
      <c r="AE335" s="16"/>
      <c r="AF335" s="16"/>
      <c r="AG335" s="316"/>
    </row>
    <row r="336" spans="1:33" x14ac:dyDescent="0.2">
      <c r="A336" s="252">
        <v>43796</v>
      </c>
      <c r="B336" s="3"/>
      <c r="C336" s="3"/>
      <c r="D336" s="248"/>
      <c r="E336" s="53">
        <f t="shared" si="26"/>
        <v>0</v>
      </c>
      <c r="F336" s="12">
        <v>0</v>
      </c>
      <c r="G336" s="13">
        <v>0</v>
      </c>
      <c r="H336" s="92"/>
      <c r="I336" s="14"/>
      <c r="J336" s="6"/>
      <c r="K336" s="6"/>
      <c r="L336" s="7"/>
      <c r="M336" s="445"/>
      <c r="N336" s="6"/>
      <c r="O336" s="5"/>
      <c r="P336" s="69">
        <f t="shared" si="27"/>
        <v>0</v>
      </c>
      <c r="Q336" s="265">
        <v>43796</v>
      </c>
      <c r="R336" s="111"/>
      <c r="S336" s="111"/>
      <c r="T336" s="240"/>
      <c r="U336" s="111"/>
      <c r="V336" s="111"/>
      <c r="W336" s="111"/>
      <c r="X336" s="29">
        <f t="shared" si="25"/>
        <v>0</v>
      </c>
      <c r="Y336" s="21">
        <f t="shared" si="28"/>
        <v>0</v>
      </c>
      <c r="Z336" s="315"/>
      <c r="AA336" s="16"/>
      <c r="AB336" s="16"/>
      <c r="AC336" s="16"/>
      <c r="AD336" s="16"/>
      <c r="AE336" s="16"/>
      <c r="AF336" s="16"/>
      <c r="AG336" s="316"/>
    </row>
    <row r="337" spans="1:33" x14ac:dyDescent="0.2">
      <c r="A337" s="252">
        <v>43797</v>
      </c>
      <c r="B337" s="3"/>
      <c r="C337" s="3"/>
      <c r="D337" s="248"/>
      <c r="E337" s="53">
        <f t="shared" si="26"/>
        <v>0</v>
      </c>
      <c r="F337" s="12">
        <v>0</v>
      </c>
      <c r="G337" s="13">
        <v>0</v>
      </c>
      <c r="H337" s="92"/>
      <c r="I337" s="14"/>
      <c r="J337" s="6"/>
      <c r="K337" s="6"/>
      <c r="L337" s="7"/>
      <c r="M337" s="445"/>
      <c r="N337" s="6"/>
      <c r="O337" s="5"/>
      <c r="P337" s="69">
        <f t="shared" si="27"/>
        <v>0</v>
      </c>
      <c r="Q337" s="265">
        <v>43797</v>
      </c>
      <c r="R337" s="111"/>
      <c r="S337" s="111"/>
      <c r="T337" s="240"/>
      <c r="U337" s="111"/>
      <c r="V337" s="111"/>
      <c r="W337" s="111"/>
      <c r="X337" s="29">
        <f t="shared" si="25"/>
        <v>0</v>
      </c>
      <c r="Y337" s="21">
        <f t="shared" si="28"/>
        <v>0</v>
      </c>
      <c r="Z337" s="315"/>
      <c r="AA337" s="16"/>
      <c r="AB337" s="16"/>
      <c r="AC337" s="16"/>
      <c r="AD337" s="16"/>
      <c r="AE337" s="16"/>
      <c r="AF337" s="16"/>
      <c r="AG337" s="316"/>
    </row>
    <row r="338" spans="1:33" x14ac:dyDescent="0.2">
      <c r="A338" s="252">
        <v>43798</v>
      </c>
      <c r="B338" s="3"/>
      <c r="C338" s="3"/>
      <c r="D338" s="248"/>
      <c r="E338" s="53">
        <f t="shared" si="26"/>
        <v>0</v>
      </c>
      <c r="F338" s="12">
        <v>0</v>
      </c>
      <c r="G338" s="13">
        <v>0</v>
      </c>
      <c r="H338" s="92"/>
      <c r="I338" s="14"/>
      <c r="J338" s="6"/>
      <c r="K338" s="6"/>
      <c r="L338" s="7"/>
      <c r="M338" s="445"/>
      <c r="N338" s="6"/>
      <c r="O338" s="5"/>
      <c r="P338" s="69">
        <f t="shared" si="27"/>
        <v>0</v>
      </c>
      <c r="Q338" s="265">
        <v>43798</v>
      </c>
      <c r="R338" s="111"/>
      <c r="S338" s="111"/>
      <c r="T338" s="240"/>
      <c r="U338" s="111"/>
      <c r="V338" s="111"/>
      <c r="W338" s="111"/>
      <c r="X338" s="29">
        <f t="shared" si="25"/>
        <v>0</v>
      </c>
      <c r="Y338" s="21">
        <f t="shared" si="28"/>
        <v>0</v>
      </c>
      <c r="Z338" s="315"/>
      <c r="AA338" s="16"/>
      <c r="AB338" s="16"/>
      <c r="AC338" s="16"/>
      <c r="AD338" s="16"/>
      <c r="AE338" s="16"/>
      <c r="AF338" s="16"/>
      <c r="AG338" s="316"/>
    </row>
    <row r="339" spans="1:33" ht="13.5" thickBot="1" x14ac:dyDescent="0.25">
      <c r="A339" s="252">
        <v>43799</v>
      </c>
      <c r="B339" s="3"/>
      <c r="C339" s="3"/>
      <c r="D339" s="248"/>
      <c r="E339" s="94">
        <f t="shared" si="26"/>
        <v>0</v>
      </c>
      <c r="F339" s="12">
        <v>0</v>
      </c>
      <c r="G339" s="13">
        <v>0</v>
      </c>
      <c r="H339" s="92"/>
      <c r="I339" s="14"/>
      <c r="J339" s="6"/>
      <c r="K339" s="6"/>
      <c r="L339" s="7"/>
      <c r="M339" s="445"/>
      <c r="N339" s="6"/>
      <c r="O339" s="5"/>
      <c r="P339" s="69">
        <f t="shared" si="27"/>
        <v>0</v>
      </c>
      <c r="Q339" s="265">
        <v>43799</v>
      </c>
      <c r="R339" s="111"/>
      <c r="S339" s="111"/>
      <c r="T339" s="240"/>
      <c r="U339" s="111"/>
      <c r="V339" s="111"/>
      <c r="W339" s="111"/>
      <c r="X339" s="29">
        <f t="shared" si="25"/>
        <v>0</v>
      </c>
      <c r="Y339" s="21">
        <f t="shared" si="28"/>
        <v>0</v>
      </c>
      <c r="Z339" s="315"/>
      <c r="AA339" s="16"/>
      <c r="AB339" s="16"/>
      <c r="AC339" s="16"/>
      <c r="AD339" s="16"/>
      <c r="AE339" s="16"/>
      <c r="AF339" s="16"/>
      <c r="AG339" s="316"/>
    </row>
    <row r="340" spans="1:33" x14ac:dyDescent="0.2">
      <c r="A340" s="252">
        <v>43800</v>
      </c>
      <c r="B340" s="280"/>
      <c r="C340" s="280"/>
      <c r="D340" s="323"/>
      <c r="E340" s="291">
        <f t="shared" si="26"/>
        <v>0</v>
      </c>
      <c r="F340" s="324">
        <v>0</v>
      </c>
      <c r="G340" s="325">
        <v>0</v>
      </c>
      <c r="H340" s="326"/>
      <c r="I340" s="288"/>
      <c r="J340" s="327"/>
      <c r="K340" s="327"/>
      <c r="L340" s="328"/>
      <c r="M340" s="446"/>
      <c r="N340" s="327"/>
      <c r="O340" s="329"/>
      <c r="P340" s="286">
        <f t="shared" si="27"/>
        <v>0</v>
      </c>
      <c r="Q340" s="265">
        <v>43800</v>
      </c>
      <c r="R340" s="268"/>
      <c r="S340" s="268"/>
      <c r="T340" s="330"/>
      <c r="U340" s="268"/>
      <c r="V340" s="268"/>
      <c r="W340" s="268"/>
      <c r="X340" s="22">
        <f t="shared" si="25"/>
        <v>0</v>
      </c>
      <c r="Y340" s="22">
        <f t="shared" si="28"/>
        <v>0</v>
      </c>
      <c r="Z340" s="317"/>
      <c r="AA340" s="216"/>
      <c r="AB340" s="216"/>
      <c r="AC340" s="216"/>
      <c r="AD340" s="216"/>
      <c r="AE340" s="216"/>
      <c r="AF340" s="216"/>
      <c r="AG340" s="318"/>
    </row>
    <row r="341" spans="1:33" x14ac:dyDescent="0.2">
      <c r="A341" s="252">
        <v>43801</v>
      </c>
      <c r="B341" s="91"/>
      <c r="C341" s="91"/>
      <c r="D341" s="244"/>
      <c r="E341" s="53">
        <f t="shared" si="26"/>
        <v>0</v>
      </c>
      <c r="F341" s="201">
        <v>0</v>
      </c>
      <c r="G341" s="202">
        <v>0</v>
      </c>
      <c r="H341" s="204"/>
      <c r="I341" s="205"/>
      <c r="J341" s="206"/>
      <c r="K341" s="206"/>
      <c r="L341" s="207"/>
      <c r="M341" s="208"/>
      <c r="N341" s="206"/>
      <c r="O341" s="209"/>
      <c r="P341" s="210">
        <f t="shared" si="27"/>
        <v>0</v>
      </c>
      <c r="Q341" s="265">
        <v>43801</v>
      </c>
      <c r="R341" s="245"/>
      <c r="S341" s="245"/>
      <c r="T341" s="332"/>
      <c r="U341" s="245"/>
      <c r="V341" s="245"/>
      <c r="W341" s="245"/>
      <c r="X341" s="29">
        <f t="shared" si="25"/>
        <v>0</v>
      </c>
      <c r="Y341" s="242">
        <f t="shared" si="28"/>
        <v>0</v>
      </c>
      <c r="Z341" s="319"/>
      <c r="AA341" s="278"/>
      <c r="AB341" s="278"/>
      <c r="AC341" s="278"/>
      <c r="AD341" s="278"/>
      <c r="AE341" s="278"/>
      <c r="AF341" s="278"/>
      <c r="AG341" s="320"/>
    </row>
    <row r="342" spans="1:33" x14ac:dyDescent="0.2">
      <c r="A342" s="252">
        <v>43802</v>
      </c>
      <c r="B342" s="3"/>
      <c r="C342" s="3"/>
      <c r="D342" s="248"/>
      <c r="E342" s="53">
        <f t="shared" si="26"/>
        <v>0</v>
      </c>
      <c r="F342" s="12">
        <v>0</v>
      </c>
      <c r="G342" s="13">
        <v>0</v>
      </c>
      <c r="H342" s="92"/>
      <c r="I342" s="14"/>
      <c r="J342" s="6"/>
      <c r="K342" s="6"/>
      <c r="L342" s="7"/>
      <c r="M342" s="445"/>
      <c r="N342" s="6"/>
      <c r="O342" s="5"/>
      <c r="P342" s="69">
        <f t="shared" si="27"/>
        <v>0</v>
      </c>
      <c r="Q342" s="265">
        <v>43802</v>
      </c>
      <c r="R342" s="111"/>
      <c r="S342" s="111"/>
      <c r="T342" s="240"/>
      <c r="U342" s="111"/>
      <c r="V342" s="111"/>
      <c r="W342" s="111"/>
      <c r="X342" s="29">
        <f t="shared" si="25"/>
        <v>0</v>
      </c>
      <c r="Y342" s="242">
        <f t="shared" si="28"/>
        <v>0</v>
      </c>
      <c r="Z342" s="315"/>
      <c r="AA342" s="16"/>
      <c r="AB342" s="16"/>
      <c r="AC342" s="16"/>
      <c r="AD342" s="16"/>
      <c r="AE342" s="16"/>
      <c r="AF342" s="16"/>
      <c r="AG342" s="316"/>
    </row>
    <row r="343" spans="1:33" x14ac:dyDescent="0.2">
      <c r="A343" s="252">
        <v>43803</v>
      </c>
      <c r="B343" s="3"/>
      <c r="C343" s="3"/>
      <c r="D343" s="248"/>
      <c r="E343" s="53">
        <f t="shared" si="26"/>
        <v>0</v>
      </c>
      <c r="F343" s="12">
        <v>0</v>
      </c>
      <c r="G343" s="13">
        <v>0</v>
      </c>
      <c r="H343" s="92"/>
      <c r="I343" s="14"/>
      <c r="J343" s="6"/>
      <c r="K343" s="6"/>
      <c r="L343" s="7"/>
      <c r="M343" s="445"/>
      <c r="N343" s="6"/>
      <c r="O343" s="5"/>
      <c r="P343" s="69">
        <f t="shared" si="27"/>
        <v>0</v>
      </c>
      <c r="Q343" s="265">
        <v>43803</v>
      </c>
      <c r="R343" s="111"/>
      <c r="S343" s="111"/>
      <c r="T343" s="240"/>
      <c r="U343" s="111"/>
      <c r="V343" s="111"/>
      <c r="W343" s="111"/>
      <c r="X343" s="359">
        <f t="shared" si="25"/>
        <v>0</v>
      </c>
      <c r="Y343" s="21">
        <f t="shared" si="28"/>
        <v>0</v>
      </c>
      <c r="Z343" s="16"/>
      <c r="AA343" s="16"/>
      <c r="AB343" s="16"/>
      <c r="AC343" s="16"/>
      <c r="AD343" s="16"/>
      <c r="AE343" s="16"/>
      <c r="AF343" s="16"/>
      <c r="AG343" s="316"/>
    </row>
    <row r="344" spans="1:33" x14ac:dyDescent="0.2">
      <c r="A344" s="252">
        <v>43804</v>
      </c>
      <c r="B344" s="3"/>
      <c r="C344" s="3"/>
      <c r="D344" s="248"/>
      <c r="E344" s="53">
        <f t="shared" si="26"/>
        <v>0</v>
      </c>
      <c r="F344" s="12">
        <v>0</v>
      </c>
      <c r="G344" s="13">
        <v>0</v>
      </c>
      <c r="H344" s="92"/>
      <c r="I344" s="14"/>
      <c r="J344" s="6"/>
      <c r="K344" s="6"/>
      <c r="L344" s="7"/>
      <c r="M344" s="445"/>
      <c r="N344" s="6"/>
      <c r="O344" s="5"/>
      <c r="P344" s="69">
        <f t="shared" si="27"/>
        <v>0</v>
      </c>
      <c r="Q344" s="265">
        <v>43804</v>
      </c>
      <c r="R344" s="111"/>
      <c r="S344" s="111"/>
      <c r="T344" s="240"/>
      <c r="U344" s="111"/>
      <c r="V344" s="111"/>
      <c r="W344" s="111"/>
      <c r="X344" s="359">
        <f t="shared" si="25"/>
        <v>0</v>
      </c>
      <c r="Y344" s="21">
        <f t="shared" si="28"/>
        <v>0</v>
      </c>
      <c r="Z344" s="16"/>
      <c r="AA344" s="16"/>
      <c r="AB344" s="16"/>
      <c r="AC344" s="16"/>
      <c r="AD344" s="16"/>
      <c r="AE344" s="16"/>
      <c r="AF344" s="16"/>
      <c r="AG344" s="316"/>
    </row>
    <row r="345" spans="1:33" x14ac:dyDescent="0.2">
      <c r="A345" s="252">
        <v>43805</v>
      </c>
      <c r="B345" s="3"/>
      <c r="C345" s="3"/>
      <c r="D345" s="248"/>
      <c r="E345" s="53">
        <f t="shared" si="26"/>
        <v>0</v>
      </c>
      <c r="F345" s="12">
        <v>0</v>
      </c>
      <c r="G345" s="13">
        <v>0</v>
      </c>
      <c r="H345" s="92"/>
      <c r="I345" s="14"/>
      <c r="J345" s="6"/>
      <c r="K345" s="6"/>
      <c r="L345" s="7"/>
      <c r="M345" s="445"/>
      <c r="N345" s="6"/>
      <c r="O345" s="5"/>
      <c r="P345" s="69">
        <f t="shared" si="27"/>
        <v>0</v>
      </c>
      <c r="Q345" s="265">
        <v>43805</v>
      </c>
      <c r="R345" s="111"/>
      <c r="S345" s="111"/>
      <c r="T345" s="240"/>
      <c r="U345" s="111"/>
      <c r="V345" s="111"/>
      <c r="W345" s="111"/>
      <c r="X345" s="359">
        <f t="shared" si="25"/>
        <v>0</v>
      </c>
      <c r="Y345" s="21">
        <f t="shared" si="28"/>
        <v>0</v>
      </c>
      <c r="Z345" s="16"/>
      <c r="AA345" s="16"/>
      <c r="AB345" s="16"/>
      <c r="AC345" s="16"/>
      <c r="AD345" s="16"/>
      <c r="AE345" s="16"/>
      <c r="AF345" s="16"/>
      <c r="AG345" s="316"/>
    </row>
    <row r="346" spans="1:33" x14ac:dyDescent="0.2">
      <c r="A346" s="252">
        <v>43806</v>
      </c>
      <c r="B346" s="3"/>
      <c r="C346" s="3"/>
      <c r="D346" s="248"/>
      <c r="E346" s="53">
        <f t="shared" si="26"/>
        <v>0</v>
      </c>
      <c r="F346" s="12">
        <v>0</v>
      </c>
      <c r="G346" s="13">
        <v>0</v>
      </c>
      <c r="H346" s="92"/>
      <c r="I346" s="14"/>
      <c r="J346" s="6"/>
      <c r="K346" s="6"/>
      <c r="L346" s="7"/>
      <c r="M346" s="445"/>
      <c r="N346" s="6"/>
      <c r="O346" s="5"/>
      <c r="P346" s="69">
        <f t="shared" si="27"/>
        <v>0</v>
      </c>
      <c r="Q346" s="265">
        <v>43806</v>
      </c>
      <c r="R346" s="111"/>
      <c r="S346" s="111"/>
      <c r="T346" s="240"/>
      <c r="U346" s="111"/>
      <c r="V346" s="111"/>
      <c r="W346" s="111"/>
      <c r="X346" s="359">
        <f t="shared" si="25"/>
        <v>0</v>
      </c>
      <c r="Y346" s="21">
        <f t="shared" si="28"/>
        <v>0</v>
      </c>
      <c r="Z346" s="16"/>
      <c r="AA346" s="16"/>
      <c r="AB346" s="16"/>
      <c r="AC346" s="16"/>
      <c r="AD346" s="16"/>
      <c r="AE346" s="16"/>
      <c r="AF346" s="16"/>
      <c r="AG346" s="316"/>
    </row>
    <row r="347" spans="1:33" x14ac:dyDescent="0.2">
      <c r="A347" s="252">
        <v>43807</v>
      </c>
      <c r="B347" s="3"/>
      <c r="C347" s="3"/>
      <c r="D347" s="248"/>
      <c r="E347" s="53">
        <f t="shared" si="26"/>
        <v>0</v>
      </c>
      <c r="F347" s="12">
        <v>0</v>
      </c>
      <c r="G347" s="13">
        <v>0</v>
      </c>
      <c r="H347" s="92"/>
      <c r="I347" s="14"/>
      <c r="J347" s="6"/>
      <c r="K347" s="6"/>
      <c r="L347" s="7"/>
      <c r="M347" s="445"/>
      <c r="N347" s="6"/>
      <c r="O347" s="5"/>
      <c r="P347" s="69">
        <f t="shared" si="27"/>
        <v>0</v>
      </c>
      <c r="Q347" s="265">
        <v>43807</v>
      </c>
      <c r="R347" s="111"/>
      <c r="S347" s="111"/>
      <c r="T347" s="240"/>
      <c r="U347" s="111"/>
      <c r="V347" s="111"/>
      <c r="W347" s="111"/>
      <c r="X347" s="359">
        <f t="shared" si="25"/>
        <v>0</v>
      </c>
      <c r="Y347" s="21">
        <f t="shared" si="28"/>
        <v>0</v>
      </c>
      <c r="Z347" s="16"/>
      <c r="AA347" s="16"/>
      <c r="AB347" s="16"/>
      <c r="AC347" s="16"/>
      <c r="AD347" s="16"/>
      <c r="AE347" s="16"/>
      <c r="AF347" s="16"/>
      <c r="AG347" s="316"/>
    </row>
    <row r="348" spans="1:33" x14ac:dyDescent="0.2">
      <c r="A348" s="252">
        <v>43808</v>
      </c>
      <c r="B348" s="3"/>
      <c r="C348" s="3"/>
      <c r="D348" s="248"/>
      <c r="E348" s="53">
        <f t="shared" si="26"/>
        <v>0</v>
      </c>
      <c r="F348" s="12">
        <v>0</v>
      </c>
      <c r="G348" s="13">
        <v>0</v>
      </c>
      <c r="H348" s="92"/>
      <c r="I348" s="14"/>
      <c r="J348" s="6"/>
      <c r="K348" s="6"/>
      <c r="L348" s="7"/>
      <c r="M348" s="445"/>
      <c r="N348" s="6"/>
      <c r="O348" s="5"/>
      <c r="P348" s="69">
        <f t="shared" si="27"/>
        <v>0</v>
      </c>
      <c r="Q348" s="265">
        <v>43808</v>
      </c>
      <c r="R348" s="111"/>
      <c r="S348" s="111"/>
      <c r="T348" s="240"/>
      <c r="U348" s="111"/>
      <c r="V348" s="111"/>
      <c r="W348" s="111"/>
      <c r="X348" s="359">
        <f t="shared" si="25"/>
        <v>0</v>
      </c>
      <c r="Y348" s="21">
        <f t="shared" si="28"/>
        <v>0</v>
      </c>
      <c r="Z348" s="16"/>
      <c r="AA348" s="16"/>
      <c r="AB348" s="16"/>
      <c r="AC348" s="16"/>
      <c r="AD348" s="16"/>
      <c r="AE348" s="16"/>
      <c r="AF348" s="16"/>
      <c r="AG348" s="316"/>
    </row>
    <row r="349" spans="1:33" x14ac:dyDescent="0.2">
      <c r="A349" s="252">
        <v>43809</v>
      </c>
      <c r="B349" s="3"/>
      <c r="C349" s="3"/>
      <c r="D349" s="248"/>
      <c r="E349" s="53">
        <f t="shared" si="26"/>
        <v>0</v>
      </c>
      <c r="F349" s="12">
        <v>0</v>
      </c>
      <c r="G349" s="13">
        <v>0</v>
      </c>
      <c r="H349" s="92"/>
      <c r="I349" s="14"/>
      <c r="J349" s="6"/>
      <c r="K349" s="6"/>
      <c r="L349" s="7"/>
      <c r="M349" s="445"/>
      <c r="N349" s="6"/>
      <c r="O349" s="5"/>
      <c r="P349" s="69">
        <f t="shared" si="27"/>
        <v>0</v>
      </c>
      <c r="Q349" s="265">
        <v>43809</v>
      </c>
      <c r="R349" s="111"/>
      <c r="S349" s="111"/>
      <c r="T349" s="240"/>
      <c r="U349" s="111"/>
      <c r="V349" s="111"/>
      <c r="W349" s="111"/>
      <c r="X349" s="359">
        <f t="shared" si="25"/>
        <v>0</v>
      </c>
      <c r="Y349" s="21">
        <f t="shared" si="28"/>
        <v>0</v>
      </c>
      <c r="Z349" s="16"/>
      <c r="AA349" s="16"/>
      <c r="AB349" s="16"/>
      <c r="AC349" s="16"/>
      <c r="AD349" s="16"/>
      <c r="AE349" s="16"/>
      <c r="AF349" s="16"/>
      <c r="AG349" s="316"/>
    </row>
    <row r="350" spans="1:33" x14ac:dyDescent="0.2">
      <c r="A350" s="252">
        <v>43810</v>
      </c>
      <c r="B350" s="3"/>
      <c r="C350" s="3"/>
      <c r="D350" s="248"/>
      <c r="E350" s="53">
        <f t="shared" si="26"/>
        <v>0</v>
      </c>
      <c r="F350" s="12">
        <v>0</v>
      </c>
      <c r="G350" s="13">
        <v>0</v>
      </c>
      <c r="H350" s="92"/>
      <c r="I350" s="14"/>
      <c r="J350" s="6"/>
      <c r="K350" s="6"/>
      <c r="L350" s="7"/>
      <c r="M350" s="445"/>
      <c r="N350" s="6"/>
      <c r="O350" s="5"/>
      <c r="P350" s="69">
        <f t="shared" si="27"/>
        <v>0</v>
      </c>
      <c r="Q350" s="265">
        <v>43810</v>
      </c>
      <c r="R350" s="111"/>
      <c r="S350" s="111"/>
      <c r="T350" s="240"/>
      <c r="U350" s="111"/>
      <c r="V350" s="111"/>
      <c r="W350" s="111"/>
      <c r="X350" s="359">
        <f t="shared" si="25"/>
        <v>0</v>
      </c>
      <c r="Y350" s="21">
        <f t="shared" si="28"/>
        <v>0</v>
      </c>
      <c r="Z350" s="16"/>
      <c r="AA350" s="16"/>
      <c r="AB350" s="16"/>
      <c r="AC350" s="16"/>
      <c r="AD350" s="16"/>
      <c r="AE350" s="16"/>
      <c r="AF350" s="16"/>
      <c r="AG350" s="316"/>
    </row>
    <row r="351" spans="1:33" x14ac:dyDescent="0.2">
      <c r="A351" s="252">
        <v>43811</v>
      </c>
      <c r="B351" s="3"/>
      <c r="C351" s="3"/>
      <c r="D351" s="248"/>
      <c r="E351" s="53">
        <f t="shared" si="26"/>
        <v>0</v>
      </c>
      <c r="F351" s="12">
        <v>0</v>
      </c>
      <c r="G351" s="13">
        <v>0</v>
      </c>
      <c r="H351" s="92"/>
      <c r="I351" s="14"/>
      <c r="J351" s="6"/>
      <c r="K351" s="6"/>
      <c r="L351" s="7"/>
      <c r="M351" s="445"/>
      <c r="N351" s="6"/>
      <c r="O351" s="5"/>
      <c r="P351" s="69">
        <f t="shared" si="27"/>
        <v>0</v>
      </c>
      <c r="Q351" s="265">
        <v>43811</v>
      </c>
      <c r="R351" s="111"/>
      <c r="S351" s="111"/>
      <c r="T351" s="240"/>
      <c r="U351" s="111"/>
      <c r="V351" s="111"/>
      <c r="W351" s="111"/>
      <c r="X351" s="359">
        <f t="shared" si="25"/>
        <v>0</v>
      </c>
      <c r="Y351" s="21">
        <f t="shared" si="28"/>
        <v>0</v>
      </c>
      <c r="Z351" s="16"/>
      <c r="AA351" s="16"/>
      <c r="AB351" s="16"/>
      <c r="AC351" s="16"/>
      <c r="AD351" s="16"/>
      <c r="AE351" s="16"/>
      <c r="AF351" s="16"/>
      <c r="AG351" s="316"/>
    </row>
    <row r="352" spans="1:33" x14ac:dyDescent="0.2">
      <c r="A352" s="252">
        <v>43812</v>
      </c>
      <c r="B352" s="3"/>
      <c r="C352" s="3"/>
      <c r="D352" s="248"/>
      <c r="E352" s="53">
        <f t="shared" si="26"/>
        <v>0</v>
      </c>
      <c r="F352" s="12">
        <v>0</v>
      </c>
      <c r="G352" s="13">
        <v>0</v>
      </c>
      <c r="H352" s="92"/>
      <c r="I352" s="14"/>
      <c r="J352" s="6"/>
      <c r="K352" s="6"/>
      <c r="L352" s="7"/>
      <c r="M352" s="445"/>
      <c r="N352" s="6"/>
      <c r="O352" s="5"/>
      <c r="P352" s="69">
        <f t="shared" si="27"/>
        <v>0</v>
      </c>
      <c r="Q352" s="265">
        <v>43812</v>
      </c>
      <c r="R352" s="111"/>
      <c r="S352" s="111"/>
      <c r="T352" s="240"/>
      <c r="U352" s="111"/>
      <c r="V352" s="111"/>
      <c r="W352" s="111"/>
      <c r="X352" s="359">
        <f t="shared" si="25"/>
        <v>0</v>
      </c>
      <c r="Y352" s="21">
        <f t="shared" si="28"/>
        <v>0</v>
      </c>
      <c r="Z352" s="16"/>
      <c r="AA352" s="16"/>
      <c r="AB352" s="16"/>
      <c r="AC352" s="16"/>
      <c r="AD352" s="16"/>
      <c r="AE352" s="16"/>
      <c r="AF352" s="16"/>
      <c r="AG352" s="316"/>
    </row>
    <row r="353" spans="1:33" x14ac:dyDescent="0.2">
      <c r="A353" s="252">
        <v>43813</v>
      </c>
      <c r="B353" s="3"/>
      <c r="C353" s="3"/>
      <c r="D353" s="248"/>
      <c r="E353" s="53">
        <f t="shared" si="26"/>
        <v>0</v>
      </c>
      <c r="F353" s="12">
        <v>0</v>
      </c>
      <c r="G353" s="13">
        <v>0</v>
      </c>
      <c r="H353" s="92"/>
      <c r="I353" s="14"/>
      <c r="J353" s="6"/>
      <c r="K353" s="6"/>
      <c r="L353" s="7"/>
      <c r="M353" s="445"/>
      <c r="N353" s="6"/>
      <c r="O353" s="5"/>
      <c r="P353" s="69">
        <f t="shared" si="27"/>
        <v>0</v>
      </c>
      <c r="Q353" s="265">
        <v>43813</v>
      </c>
      <c r="R353" s="111"/>
      <c r="S353" s="111"/>
      <c r="T353" s="240"/>
      <c r="U353" s="111"/>
      <c r="V353" s="111"/>
      <c r="W353" s="111"/>
      <c r="X353" s="29">
        <f t="shared" si="25"/>
        <v>0</v>
      </c>
      <c r="Y353" s="21">
        <f t="shared" si="28"/>
        <v>0</v>
      </c>
      <c r="Z353" s="315"/>
      <c r="AA353" s="16"/>
      <c r="AB353" s="16"/>
      <c r="AC353" s="16"/>
      <c r="AD353" s="16"/>
      <c r="AE353" s="16"/>
      <c r="AF353" s="16"/>
      <c r="AG353" s="316"/>
    </row>
    <row r="354" spans="1:33" x14ac:dyDescent="0.2">
      <c r="A354" s="252">
        <v>43814</v>
      </c>
      <c r="B354" s="3"/>
      <c r="C354" s="3"/>
      <c r="D354" s="248"/>
      <c r="E354" s="53">
        <f t="shared" si="26"/>
        <v>0</v>
      </c>
      <c r="F354" s="12">
        <v>0</v>
      </c>
      <c r="G354" s="13">
        <v>0</v>
      </c>
      <c r="H354" s="92"/>
      <c r="I354" s="14"/>
      <c r="J354" s="6"/>
      <c r="K354" s="6"/>
      <c r="L354" s="7"/>
      <c r="M354" s="445"/>
      <c r="N354" s="6"/>
      <c r="O354" s="5"/>
      <c r="P354" s="69">
        <f t="shared" si="27"/>
        <v>0</v>
      </c>
      <c r="Q354" s="265">
        <v>43814</v>
      </c>
      <c r="R354" s="111"/>
      <c r="S354" s="111"/>
      <c r="T354" s="240"/>
      <c r="U354" s="111"/>
      <c r="V354" s="111"/>
      <c r="W354" s="111"/>
      <c r="X354" s="29">
        <f t="shared" si="25"/>
        <v>0</v>
      </c>
      <c r="Y354" s="21">
        <f t="shared" si="28"/>
        <v>0</v>
      </c>
      <c r="Z354" s="315"/>
      <c r="AA354" s="16"/>
      <c r="AB354" s="16"/>
      <c r="AC354" s="16"/>
      <c r="AD354" s="16"/>
      <c r="AE354" s="16"/>
      <c r="AF354" s="16"/>
      <c r="AG354" s="316"/>
    </row>
    <row r="355" spans="1:33" x14ac:dyDescent="0.2">
      <c r="A355" s="252">
        <v>43815</v>
      </c>
      <c r="B355" s="3"/>
      <c r="C355" s="3"/>
      <c r="D355" s="248"/>
      <c r="E355" s="53">
        <f t="shared" si="26"/>
        <v>0</v>
      </c>
      <c r="F355" s="12">
        <v>0</v>
      </c>
      <c r="G355" s="13">
        <v>0</v>
      </c>
      <c r="H355" s="92"/>
      <c r="I355" s="14"/>
      <c r="J355" s="6"/>
      <c r="K355" s="6"/>
      <c r="L355" s="7"/>
      <c r="M355" s="445"/>
      <c r="N355" s="6"/>
      <c r="O355" s="5"/>
      <c r="P355" s="69">
        <f t="shared" si="27"/>
        <v>0</v>
      </c>
      <c r="Q355" s="265">
        <v>43815</v>
      </c>
      <c r="R355" s="111"/>
      <c r="S355" s="111"/>
      <c r="T355" s="240"/>
      <c r="U355" s="111"/>
      <c r="V355" s="111"/>
      <c r="W355" s="111"/>
      <c r="X355" s="29">
        <f t="shared" si="25"/>
        <v>0</v>
      </c>
      <c r="Y355" s="21">
        <f t="shared" si="28"/>
        <v>0</v>
      </c>
      <c r="Z355" s="315"/>
      <c r="AA355" s="16"/>
      <c r="AB355" s="16"/>
      <c r="AC355" s="16"/>
      <c r="AD355" s="16"/>
      <c r="AE355" s="16"/>
      <c r="AF355" s="16"/>
      <c r="AG355" s="316"/>
    </row>
    <row r="356" spans="1:33" x14ac:dyDescent="0.2">
      <c r="A356" s="252">
        <v>43816</v>
      </c>
      <c r="B356" s="3"/>
      <c r="C356" s="3"/>
      <c r="D356" s="248"/>
      <c r="E356" s="53">
        <f t="shared" si="26"/>
        <v>0</v>
      </c>
      <c r="F356" s="12">
        <v>0</v>
      </c>
      <c r="G356" s="13">
        <v>0</v>
      </c>
      <c r="H356" s="92"/>
      <c r="I356" s="14"/>
      <c r="J356" s="6"/>
      <c r="K356" s="6"/>
      <c r="L356" s="7"/>
      <c r="M356" s="445"/>
      <c r="N356" s="6"/>
      <c r="O356" s="5"/>
      <c r="P356" s="69">
        <f t="shared" si="27"/>
        <v>0</v>
      </c>
      <c r="Q356" s="265">
        <v>43816</v>
      </c>
      <c r="R356" s="111"/>
      <c r="S356" s="111"/>
      <c r="T356" s="240"/>
      <c r="U356" s="111"/>
      <c r="V356" s="111"/>
      <c r="W356" s="111"/>
      <c r="X356" s="29">
        <f t="shared" si="25"/>
        <v>0</v>
      </c>
      <c r="Y356" s="21">
        <f t="shared" si="28"/>
        <v>0</v>
      </c>
      <c r="Z356" s="315"/>
      <c r="AA356" s="16"/>
      <c r="AB356" s="16"/>
      <c r="AC356" s="16"/>
      <c r="AD356" s="16"/>
      <c r="AE356" s="16"/>
      <c r="AF356" s="16"/>
      <c r="AG356" s="316"/>
    </row>
    <row r="357" spans="1:33" x14ac:dyDescent="0.2">
      <c r="A357" s="252">
        <v>43817</v>
      </c>
      <c r="B357" s="3"/>
      <c r="C357" s="3"/>
      <c r="D357" s="248"/>
      <c r="E357" s="53">
        <f t="shared" si="26"/>
        <v>0</v>
      </c>
      <c r="F357" s="12">
        <v>0</v>
      </c>
      <c r="G357" s="13">
        <v>0</v>
      </c>
      <c r="H357" s="92"/>
      <c r="I357" s="14"/>
      <c r="J357" s="6"/>
      <c r="K357" s="6"/>
      <c r="L357" s="7"/>
      <c r="M357" s="445"/>
      <c r="N357" s="6"/>
      <c r="O357" s="5"/>
      <c r="P357" s="69">
        <f t="shared" si="27"/>
        <v>0</v>
      </c>
      <c r="Q357" s="265">
        <v>43817</v>
      </c>
      <c r="R357" s="111"/>
      <c r="S357" s="111"/>
      <c r="T357" s="240"/>
      <c r="U357" s="111"/>
      <c r="V357" s="111"/>
      <c r="W357" s="111"/>
      <c r="X357" s="29">
        <f t="shared" si="25"/>
        <v>0</v>
      </c>
      <c r="Y357" s="21">
        <f t="shared" si="28"/>
        <v>0</v>
      </c>
      <c r="Z357" s="315"/>
      <c r="AA357" s="16"/>
      <c r="AB357" s="16"/>
      <c r="AC357" s="16"/>
      <c r="AD357" s="16"/>
      <c r="AE357" s="16"/>
      <c r="AF357" s="16"/>
      <c r="AG357" s="316"/>
    </row>
    <row r="358" spans="1:33" x14ac:dyDescent="0.2">
      <c r="A358" s="252">
        <v>43818</v>
      </c>
      <c r="B358" s="3"/>
      <c r="C358" s="3"/>
      <c r="D358" s="248"/>
      <c r="E358" s="53">
        <f t="shared" si="26"/>
        <v>0</v>
      </c>
      <c r="F358" s="12">
        <v>0</v>
      </c>
      <c r="G358" s="13">
        <v>0</v>
      </c>
      <c r="H358" s="92"/>
      <c r="I358" s="14"/>
      <c r="J358" s="6"/>
      <c r="K358" s="6"/>
      <c r="L358" s="7"/>
      <c r="M358" s="445"/>
      <c r="N358" s="6"/>
      <c r="O358" s="5"/>
      <c r="P358" s="69">
        <f t="shared" si="27"/>
        <v>0</v>
      </c>
      <c r="Q358" s="265">
        <v>43818</v>
      </c>
      <c r="R358" s="111"/>
      <c r="S358" s="111"/>
      <c r="T358" s="240"/>
      <c r="U358" s="111"/>
      <c r="V358" s="111"/>
      <c r="W358" s="111"/>
      <c r="X358" s="29">
        <f t="shared" si="25"/>
        <v>0</v>
      </c>
      <c r="Y358" s="21">
        <f t="shared" si="28"/>
        <v>0</v>
      </c>
      <c r="Z358" s="315"/>
      <c r="AA358" s="16"/>
      <c r="AB358" s="16"/>
      <c r="AC358" s="16"/>
      <c r="AD358" s="16"/>
      <c r="AE358" s="16"/>
      <c r="AF358" s="16"/>
      <c r="AG358" s="316"/>
    </row>
    <row r="359" spans="1:33" x14ac:dyDescent="0.2">
      <c r="A359" s="252">
        <v>43819</v>
      </c>
      <c r="B359" s="3"/>
      <c r="C359" s="3"/>
      <c r="D359" s="248"/>
      <c r="E359" s="53">
        <f t="shared" si="26"/>
        <v>0</v>
      </c>
      <c r="F359" s="12">
        <v>0</v>
      </c>
      <c r="G359" s="13">
        <v>0</v>
      </c>
      <c r="H359" s="92"/>
      <c r="I359" s="14"/>
      <c r="J359" s="6"/>
      <c r="K359" s="6"/>
      <c r="L359" s="7"/>
      <c r="M359" s="445"/>
      <c r="N359" s="6"/>
      <c r="O359" s="5"/>
      <c r="P359" s="69">
        <f t="shared" si="27"/>
        <v>0</v>
      </c>
      <c r="Q359" s="265">
        <v>43819</v>
      </c>
      <c r="R359" s="111"/>
      <c r="S359" s="111"/>
      <c r="T359" s="240"/>
      <c r="U359" s="111"/>
      <c r="V359" s="111"/>
      <c r="W359" s="111"/>
      <c r="X359" s="29">
        <f t="shared" si="25"/>
        <v>0</v>
      </c>
      <c r="Y359" s="21">
        <f t="shared" si="28"/>
        <v>0</v>
      </c>
      <c r="Z359" s="315"/>
      <c r="AA359" s="16"/>
      <c r="AB359" s="16"/>
      <c r="AC359" s="16"/>
      <c r="AD359" s="16"/>
      <c r="AE359" s="16"/>
      <c r="AF359" s="16"/>
      <c r="AG359" s="316"/>
    </row>
    <row r="360" spans="1:33" x14ac:dyDescent="0.2">
      <c r="A360" s="252">
        <v>43820</v>
      </c>
      <c r="B360" s="3"/>
      <c r="C360" s="3"/>
      <c r="D360" s="248"/>
      <c r="E360" s="53">
        <f t="shared" si="26"/>
        <v>0</v>
      </c>
      <c r="F360" s="12">
        <v>0</v>
      </c>
      <c r="G360" s="13">
        <v>0</v>
      </c>
      <c r="H360" s="92"/>
      <c r="I360" s="14"/>
      <c r="J360" s="6"/>
      <c r="K360" s="6"/>
      <c r="L360" s="7"/>
      <c r="M360" s="445"/>
      <c r="N360" s="6"/>
      <c r="O360" s="5"/>
      <c r="P360" s="69">
        <f t="shared" si="27"/>
        <v>0</v>
      </c>
      <c r="Q360" s="265">
        <v>43820</v>
      </c>
      <c r="R360" s="111"/>
      <c r="S360" s="111"/>
      <c r="T360" s="240"/>
      <c r="U360" s="111"/>
      <c r="V360" s="111"/>
      <c r="W360" s="111"/>
      <c r="X360" s="29">
        <f t="shared" si="25"/>
        <v>0</v>
      </c>
      <c r="Y360" s="21">
        <f t="shared" si="28"/>
        <v>0</v>
      </c>
      <c r="Z360" s="315"/>
      <c r="AA360" s="16"/>
      <c r="AB360" s="16"/>
      <c r="AC360" s="16"/>
      <c r="AD360" s="16"/>
      <c r="AE360" s="16"/>
      <c r="AF360" s="16"/>
      <c r="AG360" s="316"/>
    </row>
    <row r="361" spans="1:33" x14ac:dyDescent="0.2">
      <c r="A361" s="252">
        <v>43821</v>
      </c>
      <c r="B361" s="3"/>
      <c r="C361" s="3"/>
      <c r="D361" s="248"/>
      <c r="E361" s="53">
        <f t="shared" si="26"/>
        <v>0</v>
      </c>
      <c r="F361" s="12">
        <v>0</v>
      </c>
      <c r="G361" s="13">
        <v>0</v>
      </c>
      <c r="H361" s="92"/>
      <c r="I361" s="14"/>
      <c r="J361" s="6"/>
      <c r="K361" s="6"/>
      <c r="L361" s="7"/>
      <c r="M361" s="445"/>
      <c r="N361" s="6"/>
      <c r="O361" s="5"/>
      <c r="P361" s="69">
        <f t="shared" si="27"/>
        <v>0</v>
      </c>
      <c r="Q361" s="265">
        <v>43821</v>
      </c>
      <c r="R361" s="111"/>
      <c r="S361" s="111"/>
      <c r="T361" s="240"/>
      <c r="U361" s="111"/>
      <c r="V361" s="111"/>
      <c r="W361" s="111"/>
      <c r="X361" s="29">
        <f t="shared" si="25"/>
        <v>0</v>
      </c>
      <c r="Y361" s="21">
        <f t="shared" si="28"/>
        <v>0</v>
      </c>
      <c r="Z361" s="315"/>
      <c r="AA361" s="16"/>
      <c r="AB361" s="16"/>
      <c r="AC361" s="16"/>
      <c r="AD361" s="16"/>
      <c r="AE361" s="16"/>
      <c r="AF361" s="16"/>
      <c r="AG361" s="316"/>
    </row>
    <row r="362" spans="1:33" x14ac:dyDescent="0.2">
      <c r="A362" s="252">
        <v>43822</v>
      </c>
      <c r="B362" s="3"/>
      <c r="C362" s="3"/>
      <c r="D362" s="248"/>
      <c r="E362" s="53">
        <f t="shared" si="26"/>
        <v>0</v>
      </c>
      <c r="F362" s="12">
        <v>0</v>
      </c>
      <c r="G362" s="13">
        <v>0</v>
      </c>
      <c r="H362" s="92"/>
      <c r="I362" s="14"/>
      <c r="J362" s="6"/>
      <c r="K362" s="6"/>
      <c r="L362" s="7"/>
      <c r="M362" s="445"/>
      <c r="N362" s="6"/>
      <c r="O362" s="5"/>
      <c r="P362" s="69">
        <f t="shared" si="27"/>
        <v>0</v>
      </c>
      <c r="Q362" s="265">
        <v>43822</v>
      </c>
      <c r="R362" s="111"/>
      <c r="S362" s="111"/>
      <c r="T362" s="240"/>
      <c r="U362" s="111"/>
      <c r="V362" s="111"/>
      <c r="W362" s="111"/>
      <c r="X362" s="29">
        <f t="shared" si="25"/>
        <v>0</v>
      </c>
      <c r="Y362" s="21">
        <f t="shared" si="28"/>
        <v>0</v>
      </c>
      <c r="Z362" s="315"/>
      <c r="AA362" s="16"/>
      <c r="AB362" s="16"/>
      <c r="AC362" s="16"/>
      <c r="AD362" s="16"/>
      <c r="AE362" s="16"/>
      <c r="AF362" s="16"/>
      <c r="AG362" s="316"/>
    </row>
    <row r="363" spans="1:33" x14ac:dyDescent="0.2">
      <c r="A363" s="252">
        <v>43823</v>
      </c>
      <c r="B363" s="3"/>
      <c r="C363" s="3"/>
      <c r="D363" s="248"/>
      <c r="E363" s="53">
        <f t="shared" si="26"/>
        <v>0</v>
      </c>
      <c r="F363" s="12">
        <v>0</v>
      </c>
      <c r="G363" s="13">
        <v>0</v>
      </c>
      <c r="H363" s="92"/>
      <c r="I363" s="14"/>
      <c r="J363" s="6"/>
      <c r="K363" s="6"/>
      <c r="L363" s="7"/>
      <c r="M363" s="445"/>
      <c r="N363" s="6"/>
      <c r="O363" s="5"/>
      <c r="P363" s="69">
        <f t="shared" si="27"/>
        <v>0</v>
      </c>
      <c r="Q363" s="265">
        <v>43823</v>
      </c>
      <c r="R363" s="111"/>
      <c r="S363" s="111"/>
      <c r="T363" s="240"/>
      <c r="U363" s="111"/>
      <c r="V363" s="111"/>
      <c r="W363" s="111"/>
      <c r="X363" s="29">
        <f t="shared" si="25"/>
        <v>0</v>
      </c>
      <c r="Y363" s="21">
        <f t="shared" si="28"/>
        <v>0</v>
      </c>
      <c r="Z363" s="315"/>
      <c r="AA363" s="16"/>
      <c r="AB363" s="16"/>
      <c r="AC363" s="16"/>
      <c r="AD363" s="16"/>
      <c r="AE363" s="16"/>
      <c r="AF363" s="16"/>
      <c r="AG363" s="316"/>
    </row>
    <row r="364" spans="1:33" x14ac:dyDescent="0.2">
      <c r="A364" s="252">
        <v>43824</v>
      </c>
      <c r="B364" s="3"/>
      <c r="C364" s="3"/>
      <c r="D364" s="248"/>
      <c r="E364" s="53">
        <f t="shared" si="26"/>
        <v>0</v>
      </c>
      <c r="F364" s="12">
        <v>0</v>
      </c>
      <c r="G364" s="13">
        <v>0</v>
      </c>
      <c r="H364" s="92"/>
      <c r="I364" s="14"/>
      <c r="J364" s="6"/>
      <c r="K364" s="6"/>
      <c r="L364" s="7"/>
      <c r="M364" s="445"/>
      <c r="N364" s="6"/>
      <c r="O364" s="5"/>
      <c r="P364" s="69">
        <f t="shared" si="27"/>
        <v>0</v>
      </c>
      <c r="Q364" s="265">
        <v>43824</v>
      </c>
      <c r="R364" s="111"/>
      <c r="S364" s="111"/>
      <c r="T364" s="240"/>
      <c r="U364" s="111"/>
      <c r="V364" s="111"/>
      <c r="W364" s="111"/>
      <c r="X364" s="29">
        <f t="shared" si="25"/>
        <v>0</v>
      </c>
      <c r="Y364" s="21">
        <f t="shared" si="28"/>
        <v>0</v>
      </c>
      <c r="Z364" s="315"/>
      <c r="AA364" s="16"/>
      <c r="AB364" s="16"/>
      <c r="AC364" s="16"/>
      <c r="AD364" s="16"/>
      <c r="AE364" s="16"/>
      <c r="AF364" s="16"/>
      <c r="AG364" s="316"/>
    </row>
    <row r="365" spans="1:33" x14ac:dyDescent="0.2">
      <c r="A365" s="252">
        <v>43825</v>
      </c>
      <c r="B365" s="3"/>
      <c r="C365" s="3"/>
      <c r="D365" s="248"/>
      <c r="E365" s="53">
        <f t="shared" si="26"/>
        <v>0</v>
      </c>
      <c r="F365" s="12">
        <v>0</v>
      </c>
      <c r="G365" s="13">
        <v>0</v>
      </c>
      <c r="H365" s="92"/>
      <c r="I365" s="14"/>
      <c r="J365" s="6"/>
      <c r="K365" s="6"/>
      <c r="L365" s="7"/>
      <c r="M365" s="445"/>
      <c r="N365" s="6"/>
      <c r="O365" s="5"/>
      <c r="P365" s="69">
        <f t="shared" si="27"/>
        <v>0</v>
      </c>
      <c r="Q365" s="265">
        <v>43825</v>
      </c>
      <c r="R365" s="111"/>
      <c r="S365" s="111"/>
      <c r="T365" s="240"/>
      <c r="U365" s="111"/>
      <c r="V365" s="111"/>
      <c r="W365" s="111"/>
      <c r="X365" s="29">
        <f t="shared" si="25"/>
        <v>0</v>
      </c>
      <c r="Y365" s="21">
        <f t="shared" si="28"/>
        <v>0</v>
      </c>
      <c r="Z365" s="315"/>
      <c r="AA365" s="16"/>
      <c r="AB365" s="16"/>
      <c r="AC365" s="16"/>
      <c r="AD365" s="16"/>
      <c r="AE365" s="16"/>
      <c r="AF365" s="16"/>
      <c r="AG365" s="316"/>
    </row>
    <row r="366" spans="1:33" x14ac:dyDescent="0.2">
      <c r="A366" s="252">
        <v>43826</v>
      </c>
      <c r="B366" s="3"/>
      <c r="C366" s="3"/>
      <c r="D366" s="248"/>
      <c r="E366" s="53">
        <f t="shared" si="26"/>
        <v>0</v>
      </c>
      <c r="F366" s="12">
        <v>0</v>
      </c>
      <c r="G366" s="13">
        <v>0</v>
      </c>
      <c r="H366" s="92"/>
      <c r="I366" s="14"/>
      <c r="J366" s="6"/>
      <c r="K366" s="6"/>
      <c r="L366" s="7"/>
      <c r="M366" s="445"/>
      <c r="N366" s="6"/>
      <c r="O366" s="5"/>
      <c r="P366" s="69">
        <f t="shared" si="27"/>
        <v>0</v>
      </c>
      <c r="Q366" s="265">
        <v>43826</v>
      </c>
      <c r="R366" s="111"/>
      <c r="S366" s="111"/>
      <c r="T366" s="240"/>
      <c r="U366" s="111"/>
      <c r="V366" s="111"/>
      <c r="W366" s="111"/>
      <c r="X366" s="29">
        <f t="shared" si="25"/>
        <v>0</v>
      </c>
      <c r="Y366" s="21">
        <f t="shared" si="28"/>
        <v>0</v>
      </c>
      <c r="Z366" s="315"/>
      <c r="AA366" s="16"/>
      <c r="AB366" s="16"/>
      <c r="AC366" s="16"/>
      <c r="AD366" s="16"/>
      <c r="AE366" s="16"/>
      <c r="AF366" s="16"/>
      <c r="AG366" s="316"/>
    </row>
    <row r="367" spans="1:33" x14ac:dyDescent="0.2">
      <c r="A367" s="252">
        <v>43827</v>
      </c>
      <c r="B367" s="3"/>
      <c r="C367" s="3"/>
      <c r="D367" s="248"/>
      <c r="E367" s="53">
        <f t="shared" si="26"/>
        <v>0</v>
      </c>
      <c r="F367" s="12">
        <v>0</v>
      </c>
      <c r="G367" s="13">
        <v>0</v>
      </c>
      <c r="H367" s="92"/>
      <c r="I367" s="14"/>
      <c r="J367" s="6"/>
      <c r="K367" s="6"/>
      <c r="L367" s="7"/>
      <c r="M367" s="445"/>
      <c r="N367" s="6"/>
      <c r="O367" s="5"/>
      <c r="P367" s="69">
        <f t="shared" si="27"/>
        <v>0</v>
      </c>
      <c r="Q367" s="265">
        <v>43827</v>
      </c>
      <c r="R367" s="111"/>
      <c r="S367" s="111"/>
      <c r="T367" s="240"/>
      <c r="U367" s="111"/>
      <c r="V367" s="111"/>
      <c r="W367" s="111"/>
      <c r="X367" s="29">
        <f t="shared" si="25"/>
        <v>0</v>
      </c>
      <c r="Y367" s="21">
        <f t="shared" si="28"/>
        <v>0</v>
      </c>
      <c r="Z367" s="315"/>
      <c r="AA367" s="16"/>
      <c r="AB367" s="16"/>
      <c r="AC367" s="16"/>
      <c r="AD367" s="16"/>
      <c r="AE367" s="16"/>
      <c r="AF367" s="16"/>
      <c r="AG367" s="316"/>
    </row>
    <row r="368" spans="1:33" x14ac:dyDescent="0.2">
      <c r="A368" s="252">
        <v>43828</v>
      </c>
      <c r="B368" s="3"/>
      <c r="C368" s="3"/>
      <c r="D368" s="248"/>
      <c r="E368" s="53">
        <f t="shared" si="26"/>
        <v>0</v>
      </c>
      <c r="F368" s="12">
        <v>0</v>
      </c>
      <c r="G368" s="13">
        <v>0</v>
      </c>
      <c r="H368" s="92"/>
      <c r="I368" s="14"/>
      <c r="J368" s="6"/>
      <c r="K368" s="6"/>
      <c r="L368" s="7"/>
      <c r="M368" s="445"/>
      <c r="N368" s="6"/>
      <c r="O368" s="5"/>
      <c r="P368" s="69">
        <f t="shared" si="27"/>
        <v>0</v>
      </c>
      <c r="Q368" s="265">
        <v>43828</v>
      </c>
      <c r="R368" s="111"/>
      <c r="S368" s="111"/>
      <c r="T368" s="240"/>
      <c r="U368" s="111"/>
      <c r="V368" s="111"/>
      <c r="W368" s="111"/>
      <c r="X368" s="29">
        <f t="shared" si="25"/>
        <v>0</v>
      </c>
      <c r="Y368" s="21">
        <f t="shared" si="28"/>
        <v>0</v>
      </c>
      <c r="Z368" s="315"/>
      <c r="AA368" s="16"/>
      <c r="AB368" s="16"/>
      <c r="AC368" s="16"/>
      <c r="AD368" s="16"/>
      <c r="AE368" s="16"/>
      <c r="AF368" s="16"/>
      <c r="AG368" s="316"/>
    </row>
    <row r="369" spans="1:33" x14ac:dyDescent="0.2">
      <c r="A369" s="252">
        <v>43829</v>
      </c>
      <c r="B369" s="3"/>
      <c r="C369" s="3"/>
      <c r="D369" s="248"/>
      <c r="E369" s="53">
        <f t="shared" si="26"/>
        <v>0</v>
      </c>
      <c r="F369" s="12">
        <v>0</v>
      </c>
      <c r="G369" s="13">
        <v>0</v>
      </c>
      <c r="H369" s="92"/>
      <c r="I369" s="14"/>
      <c r="J369" s="6"/>
      <c r="K369" s="6"/>
      <c r="L369" s="7"/>
      <c r="M369" s="445"/>
      <c r="N369" s="6"/>
      <c r="O369" s="5"/>
      <c r="P369" s="69">
        <f t="shared" si="27"/>
        <v>0</v>
      </c>
      <c r="Q369" s="265">
        <v>43829</v>
      </c>
      <c r="R369" s="111"/>
      <c r="S369" s="111"/>
      <c r="T369" s="240"/>
      <c r="U369" s="111"/>
      <c r="V369" s="111"/>
      <c r="W369" s="111"/>
      <c r="X369" s="29">
        <f t="shared" si="25"/>
        <v>0</v>
      </c>
      <c r="Y369" s="21">
        <f t="shared" si="28"/>
        <v>0</v>
      </c>
      <c r="Z369" s="315"/>
      <c r="AA369" s="16"/>
      <c r="AB369" s="16"/>
      <c r="AC369" s="16"/>
      <c r="AD369" s="16"/>
      <c r="AE369" s="16"/>
      <c r="AF369" s="16"/>
      <c r="AG369" s="316"/>
    </row>
    <row r="370" spans="1:33" ht="13.5" thickBot="1" x14ac:dyDescent="0.25">
      <c r="A370" s="252">
        <v>43830</v>
      </c>
      <c r="B370" s="3"/>
      <c r="C370" s="3"/>
      <c r="D370" s="248"/>
      <c r="E370" s="94">
        <f t="shared" si="26"/>
        <v>0</v>
      </c>
      <c r="F370" s="12">
        <v>0</v>
      </c>
      <c r="G370" s="13">
        <v>0</v>
      </c>
      <c r="H370" s="92"/>
      <c r="I370" s="25"/>
      <c r="J370" s="10"/>
      <c r="K370" s="10"/>
      <c r="L370" s="66"/>
      <c r="M370" s="11"/>
      <c r="N370" s="10"/>
      <c r="O370" s="67"/>
      <c r="P370" s="69">
        <f t="shared" si="27"/>
        <v>0</v>
      </c>
      <c r="Q370" s="265">
        <v>43830</v>
      </c>
      <c r="R370" s="111"/>
      <c r="S370" s="111"/>
      <c r="T370" s="240"/>
      <c r="U370" s="111"/>
      <c r="V370" s="111"/>
      <c r="W370" s="111"/>
      <c r="X370" s="29">
        <f t="shared" si="25"/>
        <v>0</v>
      </c>
      <c r="Y370" s="21">
        <f t="shared" si="28"/>
        <v>0</v>
      </c>
      <c r="Z370" s="315"/>
      <c r="AA370" s="16"/>
      <c r="AB370" s="16"/>
      <c r="AC370" s="16"/>
      <c r="AD370" s="16"/>
      <c r="AE370" s="16"/>
      <c r="AF370" s="16"/>
      <c r="AG370" s="316"/>
    </row>
    <row r="371" spans="1:33" ht="13.5" thickBot="1" x14ac:dyDescent="0.25">
      <c r="A371" s="396">
        <v>43831</v>
      </c>
      <c r="B371" s="177"/>
      <c r="C371" s="177"/>
      <c r="D371" s="249"/>
      <c r="E371" s="95">
        <f t="shared" si="26"/>
        <v>0</v>
      </c>
      <c r="F371" s="377">
        <v>0</v>
      </c>
      <c r="G371" s="383">
        <v>0</v>
      </c>
      <c r="H371" s="183"/>
      <c r="I371" s="181"/>
      <c r="J371" s="184"/>
      <c r="K371" s="184"/>
      <c r="L371" s="185"/>
      <c r="M371" s="186"/>
      <c r="N371" s="184"/>
      <c r="O371" s="187"/>
      <c r="P371" s="174">
        <f t="shared" si="27"/>
        <v>0</v>
      </c>
      <c r="Q371" s="266">
        <v>43831</v>
      </c>
      <c r="R371" s="189"/>
      <c r="S371" s="189"/>
      <c r="T371" s="241"/>
      <c r="U371" s="189"/>
      <c r="V371" s="189"/>
      <c r="W371" s="189"/>
      <c r="X371" s="250">
        <f t="shared" si="25"/>
        <v>0</v>
      </c>
      <c r="Y371" s="21">
        <f t="shared" si="28"/>
        <v>0</v>
      </c>
      <c r="Z371" s="321"/>
      <c r="AA371" s="85"/>
      <c r="AB371" s="85"/>
      <c r="AC371" s="85"/>
      <c r="AD371" s="85"/>
      <c r="AE371" s="85"/>
      <c r="AF371" s="85"/>
      <c r="AG371" s="322"/>
    </row>
    <row r="372" spans="1:33" x14ac:dyDescent="0.2">
      <c r="P372" s="164"/>
      <c r="X372" s="164"/>
      <c r="Y372" s="164"/>
    </row>
    <row r="375" spans="1:33" ht="12.75" customHeight="1" x14ac:dyDescent="0.2">
      <c r="A375" s="224" t="s">
        <v>133</v>
      </c>
      <c r="B375" s="432"/>
      <c r="C375" s="432"/>
      <c r="D375" s="432"/>
      <c r="E375" s="432"/>
      <c r="F375" s="432"/>
      <c r="G375" s="432"/>
      <c r="H375" s="432"/>
      <c r="I375" s="432"/>
      <c r="J375" s="432"/>
      <c r="K375" s="43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  <c r="AA375" s="223"/>
      <c r="AB375" s="223"/>
      <c r="AC375" s="223"/>
    </row>
    <row r="376" spans="1:33" ht="33.75" x14ac:dyDescent="0.2">
      <c r="A376" s="51"/>
      <c r="B376" s="30"/>
      <c r="C376" s="31"/>
      <c r="D376" s="430" t="s">
        <v>30</v>
      </c>
      <c r="E376" s="93" t="s">
        <v>92</v>
      </c>
      <c r="F376" s="93" t="s">
        <v>134</v>
      </c>
      <c r="G376" s="93" t="s">
        <v>135</v>
      </c>
      <c r="H376" s="30"/>
      <c r="I376" s="93" t="s">
        <v>136</v>
      </c>
      <c r="J376" s="93" t="s">
        <v>137</v>
      </c>
      <c r="K376" s="431" t="s">
        <v>138</v>
      </c>
      <c r="L376" s="87"/>
      <c r="Y376" s="221"/>
      <c r="Z376" s="196"/>
      <c r="AA376" s="196"/>
      <c r="AB376" s="196"/>
      <c r="AC376" s="196"/>
    </row>
    <row r="377" spans="1:33" x14ac:dyDescent="0.2">
      <c r="A377" s="474" t="s">
        <v>94</v>
      </c>
      <c r="B377" s="475"/>
      <c r="C377" s="477"/>
      <c r="D377" s="436">
        <f>E6</f>
        <v>0</v>
      </c>
      <c r="E377" s="217">
        <f t="shared" ref="E377:E387" si="29">D378</f>
        <v>0</v>
      </c>
      <c r="F377" s="162">
        <f>SUM(F7:F37)</f>
        <v>0</v>
      </c>
      <c r="G377" s="162">
        <f>SUM(G7:G37)</f>
        <v>0</v>
      </c>
      <c r="H377" s="154"/>
      <c r="I377" s="228">
        <f>SUM(P7:P37)</f>
        <v>0</v>
      </c>
      <c r="J377" s="162">
        <f>SUM(W7:W37)</f>
        <v>0</v>
      </c>
      <c r="K377" s="226">
        <f>SUM(X7:X37)</f>
        <v>0</v>
      </c>
      <c r="L377" s="87"/>
      <c r="Y377" s="222"/>
      <c r="Z377" s="197"/>
      <c r="AA377" s="220"/>
      <c r="AB377" s="220"/>
      <c r="AC377" s="220"/>
    </row>
    <row r="378" spans="1:33" x14ac:dyDescent="0.2">
      <c r="A378" s="457" t="s">
        <v>95</v>
      </c>
      <c r="B378" s="458"/>
      <c r="C378" s="450"/>
      <c r="D378" s="429">
        <f>E37</f>
        <v>0</v>
      </c>
      <c r="E378" s="218">
        <f t="shared" si="29"/>
        <v>0</v>
      </c>
      <c r="F378" s="3">
        <f>SUM(F38:F65)</f>
        <v>0</v>
      </c>
      <c r="G378" s="3">
        <f>SUM(G38:G65)</f>
        <v>0</v>
      </c>
      <c r="H378" s="16"/>
      <c r="I378" s="229">
        <f>SUM(P38:P65)</f>
        <v>0</v>
      </c>
      <c r="J378" s="3">
        <f>SUM(W38:W65)</f>
        <v>0</v>
      </c>
      <c r="K378" s="230">
        <f>SUM(X38:X65)</f>
        <v>0</v>
      </c>
      <c r="L378" s="87"/>
      <c r="Y378" s="222"/>
      <c r="Z378" s="197"/>
      <c r="AA378" s="220"/>
      <c r="AB378" s="220"/>
      <c r="AC378" s="220"/>
    </row>
    <row r="379" spans="1:33" x14ac:dyDescent="0.2">
      <c r="A379" s="457" t="s">
        <v>96</v>
      </c>
      <c r="B379" s="458"/>
      <c r="C379" s="450"/>
      <c r="D379" s="429">
        <f>E65</f>
        <v>0</v>
      </c>
      <c r="E379" s="218">
        <f t="shared" si="29"/>
        <v>0</v>
      </c>
      <c r="F379" s="3">
        <f>SUM(F66:F96)</f>
        <v>0</v>
      </c>
      <c r="G379" s="3">
        <f>SUM(G66:G96)</f>
        <v>0</v>
      </c>
      <c r="H379" s="16"/>
      <c r="I379" s="229">
        <f>SUM(P66:P96)</f>
        <v>0</v>
      </c>
      <c r="J379" s="3">
        <f>SUM(W66:W96)</f>
        <v>0</v>
      </c>
      <c r="K379" s="230">
        <f>SUM(X66:X96)</f>
        <v>0</v>
      </c>
      <c r="L379" s="87"/>
      <c r="Y379" s="222"/>
      <c r="Z379" s="197"/>
      <c r="AA379" s="220"/>
      <c r="AB379" s="220"/>
      <c r="AC379" s="220"/>
    </row>
    <row r="380" spans="1:33" x14ac:dyDescent="0.2">
      <c r="A380" s="457" t="s">
        <v>97</v>
      </c>
      <c r="B380" s="458"/>
      <c r="C380" s="450"/>
      <c r="D380" s="429">
        <f>E96</f>
        <v>0</v>
      </c>
      <c r="E380" s="218">
        <f t="shared" si="29"/>
        <v>0</v>
      </c>
      <c r="F380" s="3">
        <f>SUM(F97:F126)</f>
        <v>0</v>
      </c>
      <c r="G380" s="3">
        <f>SUM(G97:G126)</f>
        <v>0</v>
      </c>
      <c r="H380" s="16"/>
      <c r="I380" s="229">
        <f>SUM(P97:P126)</f>
        <v>0</v>
      </c>
      <c r="J380" s="3">
        <f>SUM(W97:W126)</f>
        <v>0</v>
      </c>
      <c r="K380" s="230">
        <f>SUM(X97:X126)</f>
        <v>0</v>
      </c>
      <c r="L380" s="87"/>
      <c r="Y380" s="222"/>
      <c r="Z380" s="197"/>
      <c r="AA380" s="220"/>
      <c r="AB380" s="220"/>
      <c r="AC380" s="220"/>
    </row>
    <row r="381" spans="1:33" x14ac:dyDescent="0.2">
      <c r="A381" s="457" t="s">
        <v>98</v>
      </c>
      <c r="B381" s="458"/>
      <c r="C381" s="450"/>
      <c r="D381" s="429">
        <f>E126</f>
        <v>0</v>
      </c>
      <c r="E381" s="218">
        <f t="shared" si="29"/>
        <v>0</v>
      </c>
      <c r="F381" s="3">
        <f>SUM(F128:F157)</f>
        <v>0</v>
      </c>
      <c r="G381" s="3">
        <f>SUM(G128:G157)</f>
        <v>0</v>
      </c>
      <c r="H381" s="16"/>
      <c r="I381" s="229">
        <f>SUM(P128:P157)</f>
        <v>0</v>
      </c>
      <c r="J381" s="3">
        <f>SUM(W128:W157)</f>
        <v>0</v>
      </c>
      <c r="K381" s="230">
        <f>SUM(X128:X157)</f>
        <v>0</v>
      </c>
      <c r="L381" s="87"/>
      <c r="Y381" s="222"/>
      <c r="Z381" s="197"/>
      <c r="AA381" s="220"/>
      <c r="AB381" s="220"/>
      <c r="AC381" s="220"/>
    </row>
    <row r="382" spans="1:33" x14ac:dyDescent="0.2">
      <c r="A382" s="457" t="s">
        <v>99</v>
      </c>
      <c r="B382" s="458"/>
      <c r="C382" s="450"/>
      <c r="D382" s="429">
        <f>E157</f>
        <v>0</v>
      </c>
      <c r="E382" s="218">
        <f t="shared" si="29"/>
        <v>0</v>
      </c>
      <c r="F382" s="3">
        <f>SUM(F158:F187)</f>
        <v>0</v>
      </c>
      <c r="G382" s="3">
        <f>SUM(G158:G187)</f>
        <v>0</v>
      </c>
      <c r="H382" s="16"/>
      <c r="I382" s="229">
        <f>SUM(P158:P187)</f>
        <v>0</v>
      </c>
      <c r="J382" s="3">
        <f>SUM(W158:W187)</f>
        <v>0</v>
      </c>
      <c r="K382" s="230">
        <f>SUM(X158:X187)</f>
        <v>0</v>
      </c>
      <c r="L382" s="87"/>
      <c r="Y382" s="222"/>
      <c r="Z382" s="197"/>
      <c r="AA382" s="220"/>
      <c r="AB382" s="220"/>
      <c r="AC382" s="220"/>
    </row>
    <row r="383" spans="1:33" x14ac:dyDescent="0.2">
      <c r="A383" s="457" t="s">
        <v>100</v>
      </c>
      <c r="B383" s="458"/>
      <c r="C383" s="450"/>
      <c r="D383" s="429">
        <f>E187</f>
        <v>0</v>
      </c>
      <c r="E383" s="218">
        <f t="shared" si="29"/>
        <v>0</v>
      </c>
      <c r="F383" s="3">
        <f>SUM(F188:F218)</f>
        <v>0</v>
      </c>
      <c r="G383" s="3">
        <f>SUM(G188:G218)</f>
        <v>0</v>
      </c>
      <c r="H383" s="16"/>
      <c r="I383" s="229">
        <f>SUM(P188:P218)</f>
        <v>0</v>
      </c>
      <c r="J383" s="3">
        <f>SUM(W188:W218)</f>
        <v>0</v>
      </c>
      <c r="K383" s="230">
        <f>SUM(X188:X218)</f>
        <v>0</v>
      </c>
      <c r="L383" s="87"/>
      <c r="Y383" s="222"/>
      <c r="Z383" s="197"/>
      <c r="AA383" s="220"/>
      <c r="AB383" s="220"/>
      <c r="AC383" s="220"/>
    </row>
    <row r="384" spans="1:33" x14ac:dyDescent="0.2">
      <c r="A384" s="457" t="s">
        <v>101</v>
      </c>
      <c r="B384" s="458"/>
      <c r="C384" s="450"/>
      <c r="D384" s="429">
        <f>E218</f>
        <v>0</v>
      </c>
      <c r="E384" s="218">
        <f t="shared" si="29"/>
        <v>0</v>
      </c>
      <c r="F384" s="3">
        <f>SUM(F219:F249)</f>
        <v>0</v>
      </c>
      <c r="G384" s="3">
        <f>SUM(G219:G249)</f>
        <v>0</v>
      </c>
      <c r="H384" s="16"/>
      <c r="I384" s="229">
        <f>SUM(P219:P249)</f>
        <v>0</v>
      </c>
      <c r="J384" s="3">
        <f>SUM(W219:W249)</f>
        <v>0</v>
      </c>
      <c r="K384" s="230">
        <f>SUM(X219:X249)</f>
        <v>0</v>
      </c>
      <c r="L384" s="87"/>
      <c r="Y384" s="222"/>
      <c r="Z384" s="197"/>
      <c r="AA384" s="220"/>
      <c r="AB384" s="220"/>
      <c r="AC384" s="220"/>
    </row>
    <row r="385" spans="1:29" x14ac:dyDescent="0.2">
      <c r="A385" s="457" t="s">
        <v>102</v>
      </c>
      <c r="B385" s="458"/>
      <c r="C385" s="450"/>
      <c r="D385" s="429">
        <f>E249</f>
        <v>0</v>
      </c>
      <c r="E385" s="218">
        <f t="shared" si="29"/>
        <v>0</v>
      </c>
      <c r="F385" s="3">
        <f>SUM(F250:F279)</f>
        <v>0</v>
      </c>
      <c r="G385" s="3">
        <f>SUM(G250:G279)</f>
        <v>0</v>
      </c>
      <c r="H385" s="16"/>
      <c r="I385" s="229">
        <f>SUM(P250:P279)</f>
        <v>0</v>
      </c>
      <c r="J385" s="3">
        <f>SUM(W250:W279)</f>
        <v>0</v>
      </c>
      <c r="K385" s="230">
        <f>SUM(X250:X279)</f>
        <v>0</v>
      </c>
      <c r="L385" s="87"/>
      <c r="Y385" s="222"/>
      <c r="Z385" s="197"/>
      <c r="AA385" s="220"/>
      <c r="AB385" s="220"/>
      <c r="AC385" s="220"/>
    </row>
    <row r="386" spans="1:29" x14ac:dyDescent="0.2">
      <c r="A386" s="457" t="s">
        <v>103</v>
      </c>
      <c r="B386" s="458"/>
      <c r="C386" s="450"/>
      <c r="D386" s="429">
        <f>E279</f>
        <v>0</v>
      </c>
      <c r="E386" s="218">
        <f t="shared" si="29"/>
        <v>0</v>
      </c>
      <c r="F386" s="3">
        <f>SUM(F280:F310)</f>
        <v>0</v>
      </c>
      <c r="G386" s="3">
        <f>SUM(G280:G310)</f>
        <v>0</v>
      </c>
      <c r="H386" s="16"/>
      <c r="I386" s="229">
        <f>SUM(P280:P310)</f>
        <v>0</v>
      </c>
      <c r="J386" s="3">
        <f>SUM(W280:W310)</f>
        <v>0</v>
      </c>
      <c r="K386" s="230">
        <f>SUM(X280:X310)</f>
        <v>0</v>
      </c>
      <c r="L386" s="87"/>
      <c r="Y386" s="222"/>
      <c r="Z386" s="197"/>
      <c r="AA386" s="220"/>
      <c r="AB386" s="220"/>
      <c r="AC386" s="220"/>
    </row>
    <row r="387" spans="1:29" x14ac:dyDescent="0.2">
      <c r="A387" s="457" t="s">
        <v>104</v>
      </c>
      <c r="B387" s="458"/>
      <c r="C387" s="450"/>
      <c r="D387" s="429">
        <f>E310</f>
        <v>0</v>
      </c>
      <c r="E387" s="218">
        <f t="shared" si="29"/>
        <v>0</v>
      </c>
      <c r="F387" s="3">
        <f>SUM(F311:F340)</f>
        <v>0</v>
      </c>
      <c r="G387" s="3">
        <f>SUM(G311:G340)</f>
        <v>0</v>
      </c>
      <c r="H387" s="16"/>
      <c r="I387" s="229">
        <f>SUM(P311:P340)</f>
        <v>0</v>
      </c>
      <c r="J387" s="3">
        <f>SUM(W311:W340)</f>
        <v>0</v>
      </c>
      <c r="K387" s="230">
        <f>SUM(X311:X340)</f>
        <v>0</v>
      </c>
      <c r="L387" s="87"/>
      <c r="Y387" s="222"/>
      <c r="Z387" s="197"/>
      <c r="AA387" s="220"/>
      <c r="AB387" s="220"/>
      <c r="AC387" s="220"/>
    </row>
    <row r="388" spans="1:29" x14ac:dyDescent="0.2">
      <c r="A388" s="472" t="s">
        <v>105</v>
      </c>
      <c r="B388" s="473"/>
      <c r="C388" s="468"/>
      <c r="D388" s="435">
        <f>E340</f>
        <v>0</v>
      </c>
      <c r="E388" s="219">
        <f>E371</f>
        <v>0</v>
      </c>
      <c r="F388" s="3">
        <f>SUM(F341:F371)</f>
        <v>0</v>
      </c>
      <c r="G388" s="3">
        <f>SUM(G341:G371)</f>
        <v>0</v>
      </c>
      <c r="H388" s="216"/>
      <c r="I388" s="229">
        <f>SUM(P341:P371)</f>
        <v>0</v>
      </c>
      <c r="J388" s="3">
        <f>SUM(W341:W371)</f>
        <v>0</v>
      </c>
      <c r="K388" s="230">
        <f>SUM(X341:X371)</f>
        <v>0</v>
      </c>
      <c r="L388" s="87"/>
      <c r="Y388" s="222"/>
      <c r="Z388" s="197"/>
      <c r="AA388" s="220"/>
      <c r="AB388" s="220"/>
      <c r="AC388" s="220"/>
    </row>
    <row r="389" spans="1:29" x14ac:dyDescent="0.2">
      <c r="A389" s="427" t="s">
        <v>106</v>
      </c>
      <c r="B389" s="428"/>
      <c r="C389" s="428"/>
      <c r="D389" s="215"/>
      <c r="E389" s="58"/>
      <c r="F389" s="163">
        <f>SUM(F377:F388)</f>
        <v>0</v>
      </c>
      <c r="G389" s="163">
        <f>SUM(G377:G388)</f>
        <v>0</v>
      </c>
      <c r="H389" s="59"/>
      <c r="I389" s="214">
        <f>SUM(I377:I388)</f>
        <v>0</v>
      </c>
      <c r="J389" s="163">
        <f>SUM(J377:J388)</f>
        <v>0</v>
      </c>
      <c r="K389" s="227">
        <f>SUM(K377:K388)</f>
        <v>0</v>
      </c>
      <c r="L389" s="87"/>
      <c r="Z389" s="198"/>
      <c r="AA389" s="199"/>
      <c r="AB389" s="199"/>
      <c r="AC389" s="200"/>
    </row>
  </sheetData>
  <mergeCells count="19">
    <mergeCell ref="A387:C387"/>
    <mergeCell ref="A388:C388"/>
    <mergeCell ref="R4:T4"/>
    <mergeCell ref="A383:C383"/>
    <mergeCell ref="A384:C384"/>
    <mergeCell ref="A385:C385"/>
    <mergeCell ref="A386:C386"/>
    <mergeCell ref="A379:C379"/>
    <mergeCell ref="A380:C380"/>
    <mergeCell ref="A381:C381"/>
    <mergeCell ref="A382:C382"/>
    <mergeCell ref="U4:Y4"/>
    <mergeCell ref="Z5:AG5"/>
    <mergeCell ref="A377:C377"/>
    <mergeCell ref="A378:C378"/>
    <mergeCell ref="B4:D4"/>
    <mergeCell ref="B6:D6"/>
    <mergeCell ref="F4:G4"/>
    <mergeCell ref="H4:P4"/>
  </mergeCells>
  <phoneticPr fontId="4" type="noConversion"/>
  <dataValidations count="3">
    <dataValidation type="list" allowBlank="1" showInputMessage="1" showErrorMessage="1" sqref="D7:D371" xr:uid="{00000000-0002-0000-0400-000000000000}">
      <formula1>".25,.5,.75"</formula1>
    </dataValidation>
    <dataValidation type="list" allowBlank="1" showInputMessage="1" showErrorMessage="1" sqref="C7:C371" xr:uid="{00000000-0002-0000-0400-000001000000}">
      <formula1>"0,1,2,3,4,5,6,7,8,9,10,11"</formula1>
    </dataValidation>
    <dataValidation type="list" allowBlank="1" showInputMessage="1" showErrorMessage="1" sqref="B7:B371" xr:uid="{00000000-0002-0000-0400-000002000000}">
      <formula1>"0,1,2,3,4,5,6,7,8,9,10,11,12,13,14,15"</formula1>
    </dataValidation>
  </dataValidations>
  <pageMargins left="0.75" right="0.75" top="1" bottom="1" header="0.5" footer="0.5"/>
  <pageSetup orientation="portrait" horizontalDpi="4294967293" r:id="rId1"/>
  <headerFooter alignWithMargins="0"/>
  <ignoredErrors>
    <ignoredError sqref="G377:G379 J377:J379 F387:F388 G380:G388 J380:J38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U371"/>
  <sheetViews>
    <sheetView workbookViewId="0">
      <pane ySplit="5" topLeftCell="A290" activePane="bottomLeft" state="frozen"/>
      <selection pane="bottomLeft" activeCell="B309" sqref="B309"/>
    </sheetView>
  </sheetViews>
  <sheetFormatPr defaultRowHeight="12.75" x14ac:dyDescent="0.2"/>
  <sheetData>
    <row r="1" spans="1:21" ht="20.25" x14ac:dyDescent="0.3">
      <c r="A1" s="122" t="s">
        <v>0</v>
      </c>
      <c r="B1" s="30"/>
      <c r="C1" s="30"/>
      <c r="D1" s="30"/>
      <c r="E1" s="30"/>
      <c r="F1" s="385" t="s">
        <v>1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</row>
    <row r="2" spans="1:21" ht="15.75" x14ac:dyDescent="0.25">
      <c r="A2" s="155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</row>
    <row r="3" spans="1:21" ht="20.25" x14ac:dyDescent="0.3">
      <c r="A3" s="121" t="s">
        <v>139</v>
      </c>
      <c r="B3" s="121"/>
      <c r="C3" s="121"/>
      <c r="D3" s="121"/>
      <c r="E3" s="121"/>
      <c r="F3" s="90" t="s">
        <v>4</v>
      </c>
      <c r="G3" s="30"/>
      <c r="H3" s="121"/>
      <c r="I3" s="121"/>
      <c r="J3" s="298" t="s">
        <v>5</v>
      </c>
      <c r="K3" s="121"/>
      <c r="L3" s="121"/>
      <c r="M3" s="121"/>
      <c r="N3" s="121"/>
      <c r="O3" s="121"/>
      <c r="P3" s="121"/>
      <c r="Q3" s="386" t="s">
        <v>6</v>
      </c>
      <c r="R3" s="121"/>
      <c r="S3" s="121"/>
      <c r="T3" s="121"/>
      <c r="U3" s="152"/>
    </row>
    <row r="4" spans="1:21" x14ac:dyDescent="0.2">
      <c r="A4" s="150"/>
      <c r="B4" s="151"/>
      <c r="C4" s="151"/>
      <c r="D4" s="151"/>
      <c r="E4" s="487" t="s">
        <v>127</v>
      </c>
      <c r="F4" s="459"/>
      <c r="G4" s="459"/>
      <c r="H4" s="459"/>
      <c r="I4" s="460"/>
      <c r="J4" s="303" t="s">
        <v>140</v>
      </c>
      <c r="K4" s="303" t="s">
        <v>141</v>
      </c>
      <c r="L4" s="447" t="s">
        <v>14</v>
      </c>
      <c r="M4" s="517"/>
      <c r="N4" s="298"/>
      <c r="O4" s="151"/>
      <c r="P4" s="151"/>
      <c r="Q4" s="151"/>
      <c r="R4" s="151"/>
      <c r="S4" s="30"/>
      <c r="U4" s="153"/>
    </row>
    <row r="5" spans="1:21" ht="38.25" x14ac:dyDescent="0.2">
      <c r="A5" s="45" t="s">
        <v>16</v>
      </c>
      <c r="B5" s="444" t="s">
        <v>27</v>
      </c>
      <c r="C5" s="444" t="s">
        <v>28</v>
      </c>
      <c r="D5" s="444" t="s">
        <v>128</v>
      </c>
      <c r="E5" s="444" t="s">
        <v>129</v>
      </c>
      <c r="F5" s="444" t="s">
        <v>130</v>
      </c>
      <c r="G5" s="444" t="s">
        <v>22</v>
      </c>
      <c r="H5" s="444" t="s">
        <v>23</v>
      </c>
      <c r="I5" s="444" t="s">
        <v>131</v>
      </c>
      <c r="J5" s="195" t="s">
        <v>19</v>
      </c>
      <c r="K5" s="444" t="s">
        <v>19</v>
      </c>
      <c r="L5" s="444" t="s">
        <v>19</v>
      </c>
      <c r="M5" s="444" t="s">
        <v>29</v>
      </c>
      <c r="N5" s="487" t="s">
        <v>132</v>
      </c>
      <c r="O5" s="513"/>
      <c r="P5" s="513"/>
      <c r="Q5" s="513"/>
      <c r="R5" s="513"/>
      <c r="S5" s="513"/>
      <c r="T5" s="513"/>
      <c r="U5" s="514"/>
    </row>
    <row r="6" spans="1:21" x14ac:dyDescent="0.2">
      <c r="A6" s="251">
        <v>43466</v>
      </c>
      <c r="B6" s="211"/>
      <c r="C6" s="232"/>
      <c r="D6" s="233"/>
      <c r="E6" s="211"/>
      <c r="F6" s="437"/>
      <c r="G6" s="212"/>
      <c r="H6" s="438"/>
      <c r="I6" s="234">
        <v>0</v>
      </c>
      <c r="J6" s="225"/>
      <c r="K6" s="211"/>
      <c r="L6" s="211"/>
      <c r="M6" s="211"/>
      <c r="N6" s="232"/>
      <c r="O6" s="232"/>
      <c r="P6" s="232"/>
      <c r="Q6" s="232"/>
      <c r="R6" s="232"/>
      <c r="S6" s="232"/>
      <c r="T6" s="232"/>
      <c r="U6" s="235"/>
    </row>
    <row r="7" spans="1:21" x14ac:dyDescent="0.2">
      <c r="A7" s="252">
        <v>43467</v>
      </c>
      <c r="B7" s="110"/>
      <c r="C7" s="110"/>
      <c r="D7" s="387"/>
      <c r="E7" s="112"/>
      <c r="F7" s="110"/>
      <c r="G7" s="110"/>
      <c r="H7" s="236">
        <f>SQRT(E7*F7)*1.58/24*G7</f>
        <v>0</v>
      </c>
      <c r="I7" s="237">
        <f>I6+H7</f>
        <v>0</v>
      </c>
      <c r="J7" s="110"/>
      <c r="K7" s="110"/>
      <c r="L7" s="110"/>
      <c r="M7" s="110"/>
      <c r="N7" s="388"/>
      <c r="O7" s="68"/>
      <c r="P7" s="68"/>
      <c r="Q7" s="68"/>
      <c r="R7" s="68"/>
      <c r="S7" s="68"/>
      <c r="T7" s="68"/>
      <c r="U7" s="35"/>
    </row>
    <row r="8" spans="1:21" x14ac:dyDescent="0.2">
      <c r="A8" s="252">
        <v>43468</v>
      </c>
      <c r="B8" s="111"/>
      <c r="C8" s="111"/>
      <c r="D8" s="389"/>
      <c r="E8" s="239"/>
      <c r="F8" s="111"/>
      <c r="G8" s="111"/>
      <c r="H8" s="21">
        <f>SQRT(E8*F8)*1.58/24*G8</f>
        <v>0</v>
      </c>
      <c r="I8" s="21">
        <f>I7+H8</f>
        <v>0</v>
      </c>
      <c r="J8" s="111"/>
      <c r="K8" s="111"/>
      <c r="L8" s="111"/>
      <c r="M8" s="111"/>
      <c r="N8" s="390"/>
      <c r="O8" s="14"/>
      <c r="P8" s="14"/>
      <c r="Q8" s="14"/>
      <c r="R8" s="14"/>
      <c r="S8" s="14"/>
      <c r="T8" s="14"/>
      <c r="U8" s="36"/>
    </row>
    <row r="9" spans="1:21" x14ac:dyDescent="0.2">
      <c r="A9" s="252">
        <v>43469</v>
      </c>
      <c r="B9" s="111"/>
      <c r="C9" s="111"/>
      <c r="D9" s="363"/>
      <c r="E9" s="111"/>
      <c r="F9" s="111"/>
      <c r="G9" s="111"/>
      <c r="H9" s="21">
        <f>SQRT(E9*F9)*1.58/24*G9</f>
        <v>0</v>
      </c>
      <c r="I9" s="21">
        <f t="shared" ref="I9:I72" si="0">I8+H9</f>
        <v>0</v>
      </c>
      <c r="J9" s="111"/>
      <c r="K9" s="111"/>
      <c r="L9" s="111"/>
      <c r="M9" s="111"/>
      <c r="N9" s="390"/>
      <c r="O9" s="14"/>
      <c r="P9" s="14"/>
      <c r="Q9" s="14"/>
      <c r="R9" s="14"/>
      <c r="S9" s="14"/>
      <c r="T9" s="14"/>
      <c r="U9" s="36"/>
    </row>
    <row r="10" spans="1:21" x14ac:dyDescent="0.2">
      <c r="A10" s="252">
        <v>43470</v>
      </c>
      <c r="B10" s="111"/>
      <c r="C10" s="111"/>
      <c r="D10" s="389"/>
      <c r="E10" s="111"/>
      <c r="F10" s="111"/>
      <c r="G10" s="111"/>
      <c r="H10" s="21">
        <f t="shared" ref="H10:H73" si="1">SQRT(E10*F10)*1.58/24*G10</f>
        <v>0</v>
      </c>
      <c r="I10" s="21">
        <f t="shared" si="0"/>
        <v>0</v>
      </c>
      <c r="J10" s="111"/>
      <c r="K10" s="111"/>
      <c r="L10" s="111"/>
      <c r="M10" s="111"/>
      <c r="N10" s="390"/>
      <c r="O10" s="14"/>
      <c r="P10" s="14"/>
      <c r="Q10" s="14"/>
      <c r="R10" s="14"/>
      <c r="S10" s="14"/>
      <c r="T10" s="14"/>
      <c r="U10" s="36"/>
    </row>
    <row r="11" spans="1:21" x14ac:dyDescent="0.2">
      <c r="A11" s="252">
        <v>43471</v>
      </c>
      <c r="B11" s="111"/>
      <c r="C11" s="111"/>
      <c r="D11" s="363"/>
      <c r="E11" s="111"/>
      <c r="F11" s="111"/>
      <c r="G11" s="111"/>
      <c r="H11" s="21">
        <f t="shared" si="1"/>
        <v>0</v>
      </c>
      <c r="I11" s="21">
        <f t="shared" si="0"/>
        <v>0</v>
      </c>
      <c r="J11" s="111"/>
      <c r="K11" s="111"/>
      <c r="L11" s="111"/>
      <c r="M11" s="111"/>
      <c r="N11" s="390"/>
      <c r="O11" s="14"/>
      <c r="P11" s="14"/>
      <c r="Q11" s="14"/>
      <c r="R11" s="14"/>
      <c r="S11" s="14"/>
      <c r="T11" s="14"/>
      <c r="U11" s="36"/>
    </row>
    <row r="12" spans="1:21" x14ac:dyDescent="0.2">
      <c r="A12" s="252">
        <v>43472</v>
      </c>
      <c r="B12" s="111"/>
      <c r="C12" s="111"/>
      <c r="D12" s="389"/>
      <c r="E12" s="111"/>
      <c r="F12" s="111"/>
      <c r="G12" s="111"/>
      <c r="H12" s="21">
        <f t="shared" si="1"/>
        <v>0</v>
      </c>
      <c r="I12" s="21">
        <f t="shared" si="0"/>
        <v>0</v>
      </c>
      <c r="J12" s="111"/>
      <c r="K12" s="111"/>
      <c r="L12" s="111"/>
      <c r="M12" s="111"/>
      <c r="N12" s="390"/>
      <c r="O12" s="14"/>
      <c r="P12" s="14"/>
      <c r="Q12" s="14"/>
      <c r="R12" s="14"/>
      <c r="S12" s="14"/>
      <c r="T12" s="14"/>
      <c r="U12" s="36"/>
    </row>
    <row r="13" spans="1:21" x14ac:dyDescent="0.2">
      <c r="A13" s="252">
        <v>43473</v>
      </c>
      <c r="B13" s="111"/>
      <c r="C13" s="111"/>
      <c r="D13" s="363"/>
      <c r="E13" s="111"/>
      <c r="F13" s="111"/>
      <c r="G13" s="111"/>
      <c r="H13" s="21">
        <f t="shared" si="1"/>
        <v>0</v>
      </c>
      <c r="I13" s="21">
        <f t="shared" si="0"/>
        <v>0</v>
      </c>
      <c r="J13" s="111"/>
      <c r="K13" s="111"/>
      <c r="L13" s="111"/>
      <c r="M13" s="111"/>
      <c r="N13" s="390"/>
      <c r="O13" s="14"/>
      <c r="P13" s="14"/>
      <c r="Q13" s="14"/>
      <c r="R13" s="14"/>
      <c r="S13" s="14"/>
      <c r="T13" s="14"/>
      <c r="U13" s="36"/>
    </row>
    <row r="14" spans="1:21" x14ac:dyDescent="0.2">
      <c r="A14" s="252">
        <v>43474</v>
      </c>
      <c r="B14" s="111"/>
      <c r="C14" s="111"/>
      <c r="D14" s="389"/>
      <c r="E14" s="111"/>
      <c r="F14" s="111"/>
      <c r="G14" s="111"/>
      <c r="H14" s="21">
        <f t="shared" si="1"/>
        <v>0</v>
      </c>
      <c r="I14" s="21">
        <f t="shared" si="0"/>
        <v>0</v>
      </c>
      <c r="J14" s="111"/>
      <c r="K14" s="111"/>
      <c r="L14" s="111"/>
      <c r="M14" s="111"/>
      <c r="N14" s="390"/>
      <c r="O14" s="14"/>
      <c r="P14" s="14"/>
      <c r="Q14" s="14"/>
      <c r="R14" s="14"/>
      <c r="S14" s="14"/>
      <c r="T14" s="14"/>
      <c r="U14" s="36"/>
    </row>
    <row r="15" spans="1:21" x14ac:dyDescent="0.2">
      <c r="A15" s="252">
        <v>43475</v>
      </c>
      <c r="B15" s="111"/>
      <c r="C15" s="111"/>
      <c r="D15" s="363"/>
      <c r="E15" s="111"/>
      <c r="F15" s="111"/>
      <c r="G15" s="111"/>
      <c r="H15" s="21">
        <f t="shared" si="1"/>
        <v>0</v>
      </c>
      <c r="I15" s="21">
        <f t="shared" si="0"/>
        <v>0</v>
      </c>
      <c r="J15" s="111"/>
      <c r="K15" s="111"/>
      <c r="L15" s="111"/>
      <c r="M15" s="111"/>
      <c r="N15" s="390"/>
      <c r="O15" s="14"/>
      <c r="P15" s="14"/>
      <c r="Q15" s="14"/>
      <c r="R15" s="14"/>
      <c r="S15" s="14"/>
      <c r="T15" s="14"/>
      <c r="U15" s="36"/>
    </row>
    <row r="16" spans="1:21" x14ac:dyDescent="0.2">
      <c r="A16" s="252">
        <v>43476</v>
      </c>
      <c r="B16" s="111"/>
      <c r="C16" s="111"/>
      <c r="D16" s="389"/>
      <c r="E16" s="111"/>
      <c r="F16" s="111"/>
      <c r="G16" s="111"/>
      <c r="H16" s="21">
        <f t="shared" si="1"/>
        <v>0</v>
      </c>
      <c r="I16" s="21">
        <f t="shared" si="0"/>
        <v>0</v>
      </c>
      <c r="J16" s="111"/>
      <c r="K16" s="111"/>
      <c r="L16" s="111"/>
      <c r="M16" s="111"/>
      <c r="N16" s="390"/>
      <c r="O16" s="14"/>
      <c r="P16" s="14"/>
      <c r="Q16" s="14"/>
      <c r="R16" s="14"/>
      <c r="S16" s="14"/>
      <c r="T16" s="14"/>
      <c r="U16" s="36"/>
    </row>
    <row r="17" spans="1:21" x14ac:dyDescent="0.2">
      <c r="A17" s="252">
        <v>43477</v>
      </c>
      <c r="B17" s="111"/>
      <c r="C17" s="111"/>
      <c r="D17" s="363"/>
      <c r="E17" s="111"/>
      <c r="F17" s="111"/>
      <c r="G17" s="111"/>
      <c r="H17" s="21">
        <f t="shared" si="1"/>
        <v>0</v>
      </c>
      <c r="I17" s="21">
        <f t="shared" si="0"/>
        <v>0</v>
      </c>
      <c r="J17" s="111"/>
      <c r="K17" s="111"/>
      <c r="L17" s="111"/>
      <c r="M17" s="111"/>
      <c r="N17" s="390"/>
      <c r="O17" s="14"/>
      <c r="P17" s="14"/>
      <c r="Q17" s="14"/>
      <c r="R17" s="14"/>
      <c r="S17" s="14"/>
      <c r="T17" s="14"/>
      <c r="U17" s="36"/>
    </row>
    <row r="18" spans="1:21" x14ac:dyDescent="0.2">
      <c r="A18" s="252">
        <v>43478</v>
      </c>
      <c r="B18" s="111"/>
      <c r="C18" s="111"/>
      <c r="D18" s="389"/>
      <c r="E18" s="111"/>
      <c r="F18" s="111"/>
      <c r="G18" s="111"/>
      <c r="H18" s="21">
        <f t="shared" si="1"/>
        <v>0</v>
      </c>
      <c r="I18" s="21">
        <f t="shared" si="0"/>
        <v>0</v>
      </c>
      <c r="J18" s="111"/>
      <c r="K18" s="111"/>
      <c r="L18" s="111"/>
      <c r="M18" s="111"/>
      <c r="N18" s="390"/>
      <c r="O18" s="14"/>
      <c r="P18" s="14"/>
      <c r="Q18" s="14"/>
      <c r="R18" s="14"/>
      <c r="S18" s="14"/>
      <c r="T18" s="14"/>
      <c r="U18" s="36"/>
    </row>
    <row r="19" spans="1:21" x14ac:dyDescent="0.2">
      <c r="A19" s="252">
        <v>43479</v>
      </c>
      <c r="B19" s="111"/>
      <c r="C19" s="111"/>
      <c r="D19" s="363"/>
      <c r="E19" s="111"/>
      <c r="F19" s="111"/>
      <c r="G19" s="111"/>
      <c r="H19" s="21">
        <f t="shared" si="1"/>
        <v>0</v>
      </c>
      <c r="I19" s="21">
        <f t="shared" si="0"/>
        <v>0</v>
      </c>
      <c r="J19" s="111"/>
      <c r="K19" s="111"/>
      <c r="L19" s="111"/>
      <c r="M19" s="111"/>
      <c r="N19" s="390"/>
      <c r="O19" s="14"/>
      <c r="P19" s="14"/>
      <c r="Q19" s="14"/>
      <c r="R19" s="14"/>
      <c r="S19" s="14"/>
      <c r="T19" s="14"/>
      <c r="U19" s="36"/>
    </row>
    <row r="20" spans="1:21" x14ac:dyDescent="0.2">
      <c r="A20" s="252">
        <v>43480</v>
      </c>
      <c r="B20" s="111"/>
      <c r="C20" s="111"/>
      <c r="D20" s="389"/>
      <c r="E20" s="111"/>
      <c r="F20" s="111"/>
      <c r="G20" s="111"/>
      <c r="H20" s="21">
        <f t="shared" si="1"/>
        <v>0</v>
      </c>
      <c r="I20" s="21">
        <f t="shared" si="0"/>
        <v>0</v>
      </c>
      <c r="J20" s="111"/>
      <c r="K20" s="111"/>
      <c r="L20" s="111"/>
      <c r="M20" s="111"/>
      <c r="N20" s="390"/>
      <c r="O20" s="14"/>
      <c r="P20" s="14"/>
      <c r="Q20" s="14"/>
      <c r="R20" s="14"/>
      <c r="S20" s="14"/>
      <c r="T20" s="14"/>
      <c r="U20" s="36"/>
    </row>
    <row r="21" spans="1:21" x14ac:dyDescent="0.2">
      <c r="A21" s="252">
        <v>43481</v>
      </c>
      <c r="B21" s="111">
        <v>1500</v>
      </c>
      <c r="C21" s="111"/>
      <c r="D21" s="363"/>
      <c r="E21" s="111"/>
      <c r="F21" s="111"/>
      <c r="G21" s="111"/>
      <c r="H21" s="21">
        <f t="shared" si="1"/>
        <v>0</v>
      </c>
      <c r="I21" s="21">
        <f t="shared" si="0"/>
        <v>0</v>
      </c>
      <c r="J21" s="111"/>
      <c r="K21" s="111"/>
      <c r="L21" s="111"/>
      <c r="M21" s="111"/>
      <c r="N21" s="390" t="s">
        <v>142</v>
      </c>
      <c r="O21" s="14"/>
      <c r="P21" s="14"/>
      <c r="Q21" s="14"/>
      <c r="R21" s="14"/>
      <c r="S21" s="14"/>
      <c r="T21" s="14"/>
      <c r="U21" s="36"/>
    </row>
    <row r="22" spans="1:21" x14ac:dyDescent="0.2">
      <c r="A22" s="252">
        <v>43482</v>
      </c>
      <c r="B22" s="111">
        <v>1400</v>
      </c>
      <c r="C22" s="111"/>
      <c r="D22" s="389"/>
      <c r="E22" s="111"/>
      <c r="F22" s="111"/>
      <c r="G22" s="111">
        <v>24</v>
      </c>
      <c r="H22" s="21">
        <v>25</v>
      </c>
      <c r="I22" s="21">
        <f t="shared" si="0"/>
        <v>25</v>
      </c>
      <c r="J22" s="111"/>
      <c r="K22" s="111">
        <v>0</v>
      </c>
      <c r="L22" s="111"/>
      <c r="M22" s="111"/>
      <c r="N22" s="390" t="s">
        <v>143</v>
      </c>
      <c r="O22" s="14"/>
      <c r="P22" s="14"/>
      <c r="Q22" s="14"/>
      <c r="R22" s="14"/>
      <c r="S22" s="14"/>
      <c r="T22" s="14"/>
      <c r="U22" s="36"/>
    </row>
    <row r="23" spans="1:21" x14ac:dyDescent="0.2">
      <c r="A23" s="252">
        <v>43483</v>
      </c>
      <c r="B23" s="111">
        <v>1000</v>
      </c>
      <c r="C23" s="111"/>
      <c r="D23" s="363"/>
      <c r="E23" s="111"/>
      <c r="F23" s="111"/>
      <c r="G23" s="111">
        <v>24</v>
      </c>
      <c r="H23" s="21">
        <v>3</v>
      </c>
      <c r="I23" s="21">
        <f t="shared" si="0"/>
        <v>28</v>
      </c>
      <c r="J23" s="111"/>
      <c r="K23" s="111">
        <v>0</v>
      </c>
      <c r="L23" s="111"/>
      <c r="M23" s="111"/>
      <c r="N23" s="390" t="s">
        <v>36</v>
      </c>
      <c r="O23" s="14"/>
      <c r="P23" s="14"/>
      <c r="Q23" s="14"/>
      <c r="R23" s="14"/>
      <c r="S23" s="14"/>
      <c r="T23" s="14"/>
      <c r="U23" s="36"/>
    </row>
    <row r="24" spans="1:21" x14ac:dyDescent="0.2">
      <c r="A24" s="252">
        <v>43484</v>
      </c>
      <c r="B24" s="111">
        <v>1000</v>
      </c>
      <c r="C24" s="111"/>
      <c r="D24" s="389"/>
      <c r="E24" s="111"/>
      <c r="F24" s="111"/>
      <c r="G24" s="111">
        <v>24</v>
      </c>
      <c r="H24" s="21">
        <v>5</v>
      </c>
      <c r="I24" s="21">
        <f t="shared" si="0"/>
        <v>33</v>
      </c>
      <c r="J24" s="111"/>
      <c r="K24" s="111">
        <v>0</v>
      </c>
      <c r="L24" s="111"/>
      <c r="M24" s="111"/>
      <c r="N24" s="390" t="s">
        <v>144</v>
      </c>
      <c r="O24" s="14"/>
      <c r="P24" s="14"/>
      <c r="Q24" s="14"/>
      <c r="R24" s="14"/>
      <c r="S24" s="14"/>
      <c r="T24" s="14"/>
      <c r="U24" s="36"/>
    </row>
    <row r="25" spans="1:21" x14ac:dyDescent="0.2">
      <c r="A25" s="252">
        <v>43485</v>
      </c>
      <c r="B25" s="111">
        <v>1050</v>
      </c>
      <c r="C25" s="111"/>
      <c r="D25" s="363"/>
      <c r="E25" s="111"/>
      <c r="F25" s="111"/>
      <c r="G25" s="111">
        <v>24</v>
      </c>
      <c r="H25" s="21">
        <v>0</v>
      </c>
      <c r="I25" s="21">
        <f t="shared" si="0"/>
        <v>33</v>
      </c>
      <c r="J25" s="111"/>
      <c r="K25" s="111">
        <v>0</v>
      </c>
      <c r="L25" s="111"/>
      <c r="M25" s="111"/>
      <c r="N25" s="390" t="s">
        <v>145</v>
      </c>
      <c r="O25" s="14"/>
      <c r="P25" s="14"/>
      <c r="Q25" s="14"/>
      <c r="R25" s="14"/>
      <c r="S25" s="14"/>
      <c r="T25" s="14"/>
      <c r="U25" s="36"/>
    </row>
    <row r="26" spans="1:21" x14ac:dyDescent="0.2">
      <c r="A26" s="252">
        <v>43486</v>
      </c>
      <c r="B26" s="111">
        <v>1100</v>
      </c>
      <c r="C26" s="111"/>
      <c r="D26" s="389"/>
      <c r="E26" s="111"/>
      <c r="F26" s="111"/>
      <c r="G26" s="111">
        <v>24</v>
      </c>
      <c r="H26" s="21">
        <v>0</v>
      </c>
      <c r="I26" s="21">
        <f t="shared" si="0"/>
        <v>33</v>
      </c>
      <c r="J26" s="111"/>
      <c r="K26" s="111">
        <v>0</v>
      </c>
      <c r="L26" s="111"/>
      <c r="M26" s="111"/>
      <c r="N26" s="390" t="s">
        <v>142</v>
      </c>
      <c r="O26" s="14"/>
      <c r="P26" s="14"/>
      <c r="Q26" s="14"/>
      <c r="R26" s="14"/>
      <c r="S26" s="14"/>
      <c r="T26" s="14"/>
      <c r="U26" s="36"/>
    </row>
    <row r="27" spans="1:21" x14ac:dyDescent="0.2">
      <c r="A27" s="252">
        <v>43487</v>
      </c>
      <c r="B27" s="111">
        <v>1500</v>
      </c>
      <c r="C27" s="111"/>
      <c r="D27" s="363"/>
      <c r="E27" s="111"/>
      <c r="F27" s="111"/>
      <c r="G27" s="111">
        <v>24</v>
      </c>
      <c r="H27" s="21">
        <v>80</v>
      </c>
      <c r="I27" s="21">
        <f t="shared" si="0"/>
        <v>113</v>
      </c>
      <c r="J27" s="111"/>
      <c r="K27" s="111">
        <v>180</v>
      </c>
      <c r="L27" s="111"/>
      <c r="M27" s="111"/>
      <c r="N27" s="390" t="s">
        <v>146</v>
      </c>
      <c r="O27" s="14"/>
      <c r="P27" s="14"/>
      <c r="Q27" s="14"/>
      <c r="R27" s="14"/>
      <c r="S27" s="14"/>
      <c r="T27" s="14"/>
      <c r="U27" s="36"/>
    </row>
    <row r="28" spans="1:21" x14ac:dyDescent="0.2">
      <c r="A28" s="252">
        <v>43488</v>
      </c>
      <c r="B28" s="111"/>
      <c r="C28" s="111"/>
      <c r="D28" s="389"/>
      <c r="E28" s="111"/>
      <c r="F28" s="111"/>
      <c r="G28" s="111"/>
      <c r="H28" s="21">
        <f t="shared" si="1"/>
        <v>0</v>
      </c>
      <c r="I28" s="21">
        <f t="shared" si="0"/>
        <v>113</v>
      </c>
      <c r="J28" s="111"/>
      <c r="K28" s="111"/>
      <c r="L28" s="111"/>
      <c r="M28" s="111"/>
      <c r="N28" s="390"/>
      <c r="O28" s="14"/>
      <c r="P28" s="14"/>
      <c r="Q28" s="14"/>
      <c r="R28" s="14"/>
      <c r="S28" s="14"/>
      <c r="T28" s="14"/>
      <c r="U28" s="36"/>
    </row>
    <row r="29" spans="1:21" x14ac:dyDescent="0.2">
      <c r="A29" s="252">
        <v>43489</v>
      </c>
      <c r="B29" s="111"/>
      <c r="C29" s="111"/>
      <c r="D29" s="363"/>
      <c r="E29" s="111"/>
      <c r="F29" s="111"/>
      <c r="G29" s="111"/>
      <c r="H29" s="21">
        <f t="shared" si="1"/>
        <v>0</v>
      </c>
      <c r="I29" s="21">
        <f t="shared" si="0"/>
        <v>113</v>
      </c>
      <c r="J29" s="111"/>
      <c r="K29" s="111"/>
      <c r="L29" s="111"/>
      <c r="M29" s="111"/>
      <c r="N29" s="390"/>
      <c r="O29" s="14"/>
      <c r="P29" s="14"/>
      <c r="Q29" s="14"/>
      <c r="R29" s="14"/>
      <c r="S29" s="14"/>
      <c r="T29" s="14"/>
      <c r="U29" s="36"/>
    </row>
    <row r="30" spans="1:21" x14ac:dyDescent="0.2">
      <c r="A30" s="252">
        <v>43490</v>
      </c>
      <c r="B30" s="111"/>
      <c r="C30" s="111"/>
      <c r="D30" s="389"/>
      <c r="E30" s="111"/>
      <c r="F30" s="111"/>
      <c r="G30" s="111"/>
      <c r="H30" s="21">
        <f t="shared" si="1"/>
        <v>0</v>
      </c>
      <c r="I30" s="21">
        <f t="shared" si="0"/>
        <v>113</v>
      </c>
      <c r="J30" s="111"/>
      <c r="K30" s="111"/>
      <c r="L30" s="111"/>
      <c r="M30" s="111"/>
      <c r="N30" s="390"/>
      <c r="O30" s="14"/>
      <c r="P30" s="14"/>
      <c r="Q30" s="14"/>
      <c r="R30" s="14"/>
      <c r="S30" s="14"/>
      <c r="T30" s="14"/>
      <c r="U30" s="36"/>
    </row>
    <row r="31" spans="1:21" x14ac:dyDescent="0.2">
      <c r="A31" s="252">
        <v>43491</v>
      </c>
      <c r="B31" s="111"/>
      <c r="C31" s="111"/>
      <c r="D31" s="363"/>
      <c r="E31" s="111"/>
      <c r="F31" s="111"/>
      <c r="G31" s="111"/>
      <c r="H31" s="21">
        <f t="shared" si="1"/>
        <v>0</v>
      </c>
      <c r="I31" s="21">
        <f t="shared" si="0"/>
        <v>113</v>
      </c>
      <c r="J31" s="111"/>
      <c r="K31" s="111"/>
      <c r="L31" s="111"/>
      <c r="M31" s="111"/>
      <c r="N31" s="390"/>
      <c r="O31" s="14"/>
      <c r="P31" s="14"/>
      <c r="Q31" s="14"/>
      <c r="R31" s="14"/>
      <c r="S31" s="14"/>
      <c r="T31" s="14"/>
      <c r="U31" s="36"/>
    </row>
    <row r="32" spans="1:21" x14ac:dyDescent="0.2">
      <c r="A32" s="252">
        <v>43492</v>
      </c>
      <c r="B32" s="111"/>
      <c r="C32" s="111"/>
      <c r="D32" s="389"/>
      <c r="E32" s="111"/>
      <c r="F32" s="111"/>
      <c r="G32" s="111"/>
      <c r="H32" s="21">
        <f t="shared" si="1"/>
        <v>0</v>
      </c>
      <c r="I32" s="21">
        <f t="shared" si="0"/>
        <v>113</v>
      </c>
      <c r="J32" s="111"/>
      <c r="K32" s="111"/>
      <c r="L32" s="111"/>
      <c r="M32" s="111"/>
      <c r="N32" s="390"/>
      <c r="O32" s="14"/>
      <c r="P32" s="14"/>
      <c r="Q32" s="14"/>
      <c r="R32" s="14"/>
      <c r="S32" s="14"/>
      <c r="T32" s="14"/>
      <c r="U32" s="36"/>
    </row>
    <row r="33" spans="1:21" x14ac:dyDescent="0.2">
      <c r="A33" s="252">
        <v>43493</v>
      </c>
      <c r="B33" s="111"/>
      <c r="C33" s="111"/>
      <c r="D33" s="363"/>
      <c r="E33" s="111"/>
      <c r="F33" s="111"/>
      <c r="G33" s="111"/>
      <c r="H33" s="21">
        <f t="shared" si="1"/>
        <v>0</v>
      </c>
      <c r="I33" s="21">
        <f t="shared" si="0"/>
        <v>113</v>
      </c>
      <c r="J33" s="111"/>
      <c r="K33" s="111"/>
      <c r="L33" s="111"/>
      <c r="M33" s="111"/>
      <c r="N33" s="390"/>
      <c r="O33" s="14"/>
      <c r="P33" s="14"/>
      <c r="Q33" s="14"/>
      <c r="R33" s="14"/>
      <c r="S33" s="14"/>
      <c r="T33" s="14"/>
      <c r="U33" s="36"/>
    </row>
    <row r="34" spans="1:21" x14ac:dyDescent="0.2">
      <c r="A34" s="252">
        <v>43494</v>
      </c>
      <c r="B34" s="111"/>
      <c r="C34" s="111"/>
      <c r="D34" s="389"/>
      <c r="E34" s="111"/>
      <c r="F34" s="111"/>
      <c r="G34" s="111"/>
      <c r="H34" s="21">
        <f t="shared" si="1"/>
        <v>0</v>
      </c>
      <c r="I34" s="21">
        <f t="shared" si="0"/>
        <v>113</v>
      </c>
      <c r="J34" s="111"/>
      <c r="K34" s="111"/>
      <c r="L34" s="111"/>
      <c r="M34" s="111"/>
      <c r="N34" s="390"/>
      <c r="O34" s="14"/>
      <c r="P34" s="14"/>
      <c r="Q34" s="14"/>
      <c r="R34" s="14"/>
      <c r="S34" s="14"/>
      <c r="T34" s="14"/>
      <c r="U34" s="36"/>
    </row>
    <row r="35" spans="1:21" x14ac:dyDescent="0.2">
      <c r="A35" s="252">
        <v>43495</v>
      </c>
      <c r="B35" s="111"/>
      <c r="C35" s="111"/>
      <c r="D35" s="363"/>
      <c r="E35" s="111"/>
      <c r="F35" s="111"/>
      <c r="G35" s="111"/>
      <c r="H35" s="21">
        <f t="shared" si="1"/>
        <v>0</v>
      </c>
      <c r="I35" s="21">
        <f t="shared" si="0"/>
        <v>113</v>
      </c>
      <c r="J35" s="111"/>
      <c r="K35" s="111"/>
      <c r="L35" s="111"/>
      <c r="M35" s="111"/>
      <c r="N35" s="390"/>
      <c r="O35" s="14"/>
      <c r="P35" s="14"/>
      <c r="Q35" s="14"/>
      <c r="R35" s="14"/>
      <c r="S35" s="14"/>
      <c r="T35" s="14"/>
      <c r="U35" s="36"/>
    </row>
    <row r="36" spans="1:21" x14ac:dyDescent="0.2">
      <c r="A36" s="252">
        <v>43496</v>
      </c>
      <c r="B36" s="111"/>
      <c r="C36" s="111"/>
      <c r="D36" s="389"/>
      <c r="E36" s="111"/>
      <c r="F36" s="111"/>
      <c r="G36" s="111"/>
      <c r="H36" s="21">
        <f t="shared" si="1"/>
        <v>0</v>
      </c>
      <c r="I36" s="21">
        <f t="shared" si="0"/>
        <v>113</v>
      </c>
      <c r="J36" s="111"/>
      <c r="K36" s="111"/>
      <c r="L36" s="111"/>
      <c r="M36" s="111"/>
      <c r="N36" s="390"/>
      <c r="O36" s="14"/>
      <c r="P36" s="14"/>
      <c r="Q36" s="14"/>
      <c r="R36" s="14"/>
      <c r="S36" s="14"/>
      <c r="T36" s="14"/>
      <c r="U36" s="36"/>
    </row>
    <row r="37" spans="1:21" x14ac:dyDescent="0.2">
      <c r="A37" s="252">
        <v>43497</v>
      </c>
      <c r="B37" s="268"/>
      <c r="C37" s="268"/>
      <c r="D37" s="362"/>
      <c r="E37" s="268"/>
      <c r="F37" s="268"/>
      <c r="G37" s="268"/>
      <c r="H37" s="22">
        <f t="shared" si="1"/>
        <v>0</v>
      </c>
      <c r="I37" s="22">
        <f t="shared" si="0"/>
        <v>113</v>
      </c>
      <c r="J37" s="268"/>
      <c r="K37" s="268"/>
      <c r="L37" s="268"/>
      <c r="M37" s="268"/>
      <c r="N37" s="391"/>
      <c r="O37" s="288"/>
      <c r="P37" s="288"/>
      <c r="Q37" s="288"/>
      <c r="R37" s="288"/>
      <c r="S37" s="288"/>
      <c r="T37" s="288"/>
      <c r="U37" s="307"/>
    </row>
    <row r="38" spans="1:21" x14ac:dyDescent="0.2">
      <c r="A38" s="252">
        <v>43498</v>
      </c>
      <c r="B38" s="245"/>
      <c r="C38" s="245"/>
      <c r="D38" s="304"/>
      <c r="E38" s="245"/>
      <c r="F38" s="245"/>
      <c r="G38" s="245"/>
      <c r="H38" s="29">
        <f t="shared" si="1"/>
        <v>0</v>
      </c>
      <c r="I38" s="29">
        <f t="shared" si="0"/>
        <v>113</v>
      </c>
      <c r="J38" s="245"/>
      <c r="K38" s="245"/>
      <c r="L38" s="245"/>
      <c r="M38" s="245"/>
      <c r="N38" s="392"/>
      <c r="O38" s="205"/>
      <c r="P38" s="205"/>
      <c r="Q38" s="205"/>
      <c r="R38" s="205"/>
      <c r="S38" s="205"/>
      <c r="T38" s="205"/>
      <c r="U38" s="267"/>
    </row>
    <row r="39" spans="1:21" x14ac:dyDescent="0.2">
      <c r="A39" s="252">
        <v>43499</v>
      </c>
      <c r="B39" s="111"/>
      <c r="C39" s="111"/>
      <c r="D39" s="301"/>
      <c r="E39" s="111"/>
      <c r="F39" s="111"/>
      <c r="G39" s="111"/>
      <c r="H39" s="21">
        <f t="shared" si="1"/>
        <v>0</v>
      </c>
      <c r="I39" s="21">
        <f t="shared" si="0"/>
        <v>113</v>
      </c>
      <c r="J39" s="111"/>
      <c r="K39" s="111"/>
      <c r="L39" s="111"/>
      <c r="M39" s="111"/>
      <c r="N39" s="390"/>
      <c r="O39" s="14"/>
      <c r="P39" s="14"/>
      <c r="Q39" s="14"/>
      <c r="R39" s="14"/>
      <c r="S39" s="14"/>
      <c r="T39" s="14"/>
      <c r="U39" s="36"/>
    </row>
    <row r="40" spans="1:21" x14ac:dyDescent="0.2">
      <c r="A40" s="252">
        <v>43500</v>
      </c>
      <c r="B40" s="111"/>
      <c r="C40" s="111"/>
      <c r="D40" s="300"/>
      <c r="E40" s="111"/>
      <c r="F40" s="111"/>
      <c r="G40" s="111"/>
      <c r="H40" s="21">
        <f t="shared" si="1"/>
        <v>0</v>
      </c>
      <c r="I40" s="21">
        <f t="shared" si="0"/>
        <v>113</v>
      </c>
      <c r="J40" s="111"/>
      <c r="K40" s="111"/>
      <c r="L40" s="111"/>
      <c r="M40" s="111"/>
      <c r="N40" s="390"/>
      <c r="O40" s="14"/>
      <c r="P40" s="14"/>
      <c r="Q40" s="14"/>
      <c r="R40" s="14"/>
      <c r="S40" s="14"/>
      <c r="T40" s="14"/>
      <c r="U40" s="36"/>
    </row>
    <row r="41" spans="1:21" x14ac:dyDescent="0.2">
      <c r="A41" s="252">
        <v>43501</v>
      </c>
      <c r="B41" s="111"/>
      <c r="C41" s="111"/>
      <c r="D41" s="301"/>
      <c r="E41" s="111"/>
      <c r="F41" s="111"/>
      <c r="G41" s="111"/>
      <c r="H41" s="21">
        <f t="shared" si="1"/>
        <v>0</v>
      </c>
      <c r="I41" s="21">
        <f t="shared" si="0"/>
        <v>113</v>
      </c>
      <c r="J41" s="111"/>
      <c r="K41" s="111"/>
      <c r="L41" s="111"/>
      <c r="M41" s="111"/>
      <c r="N41" s="390"/>
      <c r="O41" s="14"/>
      <c r="P41" s="14"/>
      <c r="Q41" s="14"/>
      <c r="R41" s="14"/>
      <c r="S41" s="14"/>
      <c r="T41" s="14"/>
      <c r="U41" s="36"/>
    </row>
    <row r="42" spans="1:21" x14ac:dyDescent="0.2">
      <c r="A42" s="252">
        <v>43502</v>
      </c>
      <c r="B42" s="111"/>
      <c r="C42" s="111"/>
      <c r="D42" s="300"/>
      <c r="E42" s="111"/>
      <c r="F42" s="111"/>
      <c r="G42" s="111"/>
      <c r="H42" s="21">
        <f t="shared" si="1"/>
        <v>0</v>
      </c>
      <c r="I42" s="21">
        <f t="shared" si="0"/>
        <v>113</v>
      </c>
      <c r="J42" s="111"/>
      <c r="K42" s="111"/>
      <c r="L42" s="111"/>
      <c r="M42" s="111"/>
      <c r="N42" s="390"/>
      <c r="O42" s="14"/>
      <c r="P42" s="14"/>
      <c r="Q42" s="14"/>
      <c r="R42" s="14"/>
      <c r="S42" s="14"/>
      <c r="T42" s="14"/>
      <c r="U42" s="36"/>
    </row>
    <row r="43" spans="1:21" x14ac:dyDescent="0.2">
      <c r="A43" s="252">
        <v>43503</v>
      </c>
      <c r="B43" s="111"/>
      <c r="C43" s="111"/>
      <c r="D43" s="301"/>
      <c r="E43" s="111"/>
      <c r="F43" s="111"/>
      <c r="G43" s="111"/>
      <c r="H43" s="21">
        <f t="shared" si="1"/>
        <v>0</v>
      </c>
      <c r="I43" s="21">
        <f t="shared" si="0"/>
        <v>113</v>
      </c>
      <c r="J43" s="111"/>
      <c r="K43" s="111"/>
      <c r="L43" s="111"/>
      <c r="M43" s="111"/>
      <c r="N43" s="390"/>
      <c r="O43" s="14"/>
      <c r="P43" s="14"/>
      <c r="Q43" s="14"/>
      <c r="R43" s="14"/>
      <c r="S43" s="14"/>
      <c r="T43" s="14"/>
      <c r="U43" s="36"/>
    </row>
    <row r="44" spans="1:21" x14ac:dyDescent="0.2">
      <c r="A44" s="252">
        <v>43504</v>
      </c>
      <c r="B44" s="111"/>
      <c r="C44" s="111"/>
      <c r="D44" s="300"/>
      <c r="E44" s="111"/>
      <c r="F44" s="111"/>
      <c r="G44" s="111"/>
      <c r="H44" s="21">
        <f t="shared" si="1"/>
        <v>0</v>
      </c>
      <c r="I44" s="21">
        <f t="shared" si="0"/>
        <v>113</v>
      </c>
      <c r="J44" s="111"/>
      <c r="K44" s="111"/>
      <c r="L44" s="111"/>
      <c r="M44" s="111"/>
      <c r="N44" s="390"/>
      <c r="O44" s="14"/>
      <c r="P44" s="14"/>
      <c r="Q44" s="14"/>
      <c r="R44" s="14"/>
      <c r="S44" s="14"/>
      <c r="T44" s="14"/>
      <c r="U44" s="36"/>
    </row>
    <row r="45" spans="1:21" x14ac:dyDescent="0.2">
      <c r="A45" s="252">
        <v>43505</v>
      </c>
      <c r="B45" s="111"/>
      <c r="C45" s="111"/>
      <c r="D45" s="301"/>
      <c r="E45" s="111"/>
      <c r="F45" s="111"/>
      <c r="G45" s="111"/>
      <c r="H45" s="21">
        <f t="shared" si="1"/>
        <v>0</v>
      </c>
      <c r="I45" s="21">
        <f t="shared" si="0"/>
        <v>113</v>
      </c>
      <c r="J45" s="111"/>
      <c r="K45" s="111"/>
      <c r="L45" s="111"/>
      <c r="M45" s="111"/>
      <c r="N45" s="390"/>
      <c r="O45" s="14"/>
      <c r="P45" s="14"/>
      <c r="Q45" s="14"/>
      <c r="R45" s="14"/>
      <c r="S45" s="14"/>
      <c r="T45" s="14"/>
      <c r="U45" s="36"/>
    </row>
    <row r="46" spans="1:21" x14ac:dyDescent="0.2">
      <c r="A46" s="252">
        <v>43506</v>
      </c>
      <c r="B46" s="111"/>
      <c r="C46" s="111"/>
      <c r="D46" s="300"/>
      <c r="E46" s="111"/>
      <c r="F46" s="111"/>
      <c r="G46" s="111"/>
      <c r="H46" s="21">
        <f t="shared" si="1"/>
        <v>0</v>
      </c>
      <c r="I46" s="21">
        <f t="shared" si="0"/>
        <v>113</v>
      </c>
      <c r="J46" s="111"/>
      <c r="K46" s="111"/>
      <c r="L46" s="111"/>
      <c r="M46" s="111"/>
      <c r="N46" s="390"/>
      <c r="O46" s="14"/>
      <c r="P46" s="14"/>
      <c r="Q46" s="14"/>
      <c r="R46" s="14"/>
      <c r="S46" s="14"/>
      <c r="T46" s="14"/>
      <c r="U46" s="36"/>
    </row>
    <row r="47" spans="1:21" x14ac:dyDescent="0.2">
      <c r="A47" s="252">
        <v>43507</v>
      </c>
      <c r="B47" s="111"/>
      <c r="C47" s="111"/>
      <c r="D47" s="301"/>
      <c r="E47" s="111"/>
      <c r="F47" s="111"/>
      <c r="G47" s="111"/>
      <c r="H47" s="21">
        <f t="shared" si="1"/>
        <v>0</v>
      </c>
      <c r="I47" s="21">
        <f t="shared" si="0"/>
        <v>113</v>
      </c>
      <c r="J47" s="111"/>
      <c r="K47" s="111"/>
      <c r="L47" s="111"/>
      <c r="M47" s="111"/>
      <c r="N47" s="390"/>
      <c r="O47" s="14"/>
      <c r="P47" s="14"/>
      <c r="Q47" s="14"/>
      <c r="R47" s="14"/>
      <c r="S47" s="14"/>
      <c r="T47" s="14"/>
      <c r="U47" s="36"/>
    </row>
    <row r="48" spans="1:21" x14ac:dyDescent="0.2">
      <c r="A48" s="252">
        <v>43508</v>
      </c>
      <c r="B48" s="111"/>
      <c r="C48" s="111"/>
      <c r="D48" s="389"/>
      <c r="E48" s="111"/>
      <c r="F48" s="111"/>
      <c r="G48" s="111"/>
      <c r="H48" s="21">
        <f t="shared" si="1"/>
        <v>0</v>
      </c>
      <c r="I48" s="21">
        <f t="shared" si="0"/>
        <v>113</v>
      </c>
      <c r="J48" s="111"/>
      <c r="K48" s="111"/>
      <c r="L48" s="111"/>
      <c r="M48" s="111"/>
      <c r="N48" s="390"/>
      <c r="O48" s="14"/>
      <c r="P48" s="14"/>
      <c r="Q48" s="14"/>
      <c r="R48" s="14"/>
      <c r="S48" s="14"/>
      <c r="T48" s="14"/>
      <c r="U48" s="36"/>
    </row>
    <row r="49" spans="1:21" x14ac:dyDescent="0.2">
      <c r="A49" s="252">
        <v>43509</v>
      </c>
      <c r="B49" s="111"/>
      <c r="C49" s="111"/>
      <c r="D49" s="389"/>
      <c r="E49" s="111"/>
      <c r="F49" s="111"/>
      <c r="G49" s="111"/>
      <c r="H49" s="21">
        <f t="shared" si="1"/>
        <v>0</v>
      </c>
      <c r="I49" s="21">
        <f t="shared" si="0"/>
        <v>113</v>
      </c>
      <c r="J49" s="111"/>
      <c r="K49" s="111"/>
      <c r="L49" s="111"/>
      <c r="M49" s="111"/>
      <c r="N49" s="390"/>
      <c r="O49" s="14"/>
      <c r="P49" s="14"/>
      <c r="Q49" s="14"/>
      <c r="R49" s="14"/>
      <c r="S49" s="14"/>
      <c r="T49" s="14"/>
      <c r="U49" s="36"/>
    </row>
    <row r="50" spans="1:21" x14ac:dyDescent="0.2">
      <c r="A50" s="252">
        <v>43510</v>
      </c>
      <c r="B50" s="111"/>
      <c r="C50" s="111"/>
      <c r="D50" s="389"/>
      <c r="E50" s="111"/>
      <c r="F50" s="111"/>
      <c r="G50" s="111"/>
      <c r="H50" s="21">
        <f t="shared" si="1"/>
        <v>0</v>
      </c>
      <c r="I50" s="21">
        <f t="shared" si="0"/>
        <v>113</v>
      </c>
      <c r="J50" s="111"/>
      <c r="K50" s="111"/>
      <c r="L50" s="111"/>
      <c r="M50" s="111"/>
      <c r="N50" s="390"/>
      <c r="O50" s="14"/>
      <c r="P50" s="14"/>
      <c r="Q50" s="14"/>
      <c r="R50" s="14"/>
      <c r="S50" s="14"/>
      <c r="T50" s="14"/>
      <c r="U50" s="36"/>
    </row>
    <row r="51" spans="1:21" x14ac:dyDescent="0.2">
      <c r="A51" s="252">
        <v>43511</v>
      </c>
      <c r="B51" s="111"/>
      <c r="C51" s="111"/>
      <c r="D51" s="301"/>
      <c r="E51" s="111"/>
      <c r="F51" s="111"/>
      <c r="G51" s="111"/>
      <c r="H51" s="21">
        <f t="shared" si="1"/>
        <v>0</v>
      </c>
      <c r="I51" s="21">
        <f t="shared" si="0"/>
        <v>113</v>
      </c>
      <c r="J51" s="111"/>
      <c r="K51" s="111"/>
      <c r="L51" s="111"/>
      <c r="M51" s="111"/>
      <c r="N51" s="390"/>
      <c r="O51" s="14"/>
      <c r="P51" s="14"/>
      <c r="Q51" s="14"/>
      <c r="R51" s="14"/>
      <c r="S51" s="14"/>
      <c r="T51" s="14"/>
      <c r="U51" s="36"/>
    </row>
    <row r="52" spans="1:21" x14ac:dyDescent="0.2">
      <c r="A52" s="252">
        <v>43512</v>
      </c>
      <c r="B52" s="111"/>
      <c r="C52" s="111"/>
      <c r="D52" s="300"/>
      <c r="E52" s="111"/>
      <c r="F52" s="111"/>
      <c r="G52" s="111"/>
      <c r="H52" s="21">
        <f t="shared" si="1"/>
        <v>0</v>
      </c>
      <c r="I52" s="21">
        <f t="shared" si="0"/>
        <v>113</v>
      </c>
      <c r="J52" s="111"/>
      <c r="K52" s="111"/>
      <c r="L52" s="111"/>
      <c r="M52" s="111"/>
      <c r="N52" s="390"/>
      <c r="O52" s="14"/>
      <c r="P52" s="14"/>
      <c r="Q52" s="14"/>
      <c r="R52" s="14"/>
      <c r="S52" s="14"/>
      <c r="T52" s="14"/>
      <c r="U52" s="36"/>
    </row>
    <row r="53" spans="1:21" x14ac:dyDescent="0.2">
      <c r="A53" s="252">
        <v>43513</v>
      </c>
      <c r="B53" s="111"/>
      <c r="C53" s="111"/>
      <c r="D53" s="301"/>
      <c r="E53" s="111"/>
      <c r="F53" s="111"/>
      <c r="G53" s="111"/>
      <c r="H53" s="21">
        <f t="shared" si="1"/>
        <v>0</v>
      </c>
      <c r="I53" s="21">
        <f t="shared" si="0"/>
        <v>113</v>
      </c>
      <c r="J53" s="111"/>
      <c r="K53" s="111"/>
      <c r="L53" s="111"/>
      <c r="M53" s="111"/>
      <c r="N53" s="390"/>
      <c r="O53" s="14"/>
      <c r="P53" s="14"/>
      <c r="Q53" s="14"/>
      <c r="R53" s="14"/>
      <c r="S53" s="14"/>
      <c r="T53" s="14"/>
      <c r="U53" s="36"/>
    </row>
    <row r="54" spans="1:21" x14ac:dyDescent="0.2">
      <c r="A54" s="252">
        <v>43514</v>
      </c>
      <c r="B54" s="111"/>
      <c r="C54" s="111"/>
      <c r="D54" s="300"/>
      <c r="E54" s="111"/>
      <c r="F54" s="111"/>
      <c r="G54" s="111"/>
      <c r="H54" s="21">
        <f t="shared" si="1"/>
        <v>0</v>
      </c>
      <c r="I54" s="21">
        <f t="shared" si="0"/>
        <v>113</v>
      </c>
      <c r="J54" s="111"/>
      <c r="K54" s="111"/>
      <c r="L54" s="111"/>
      <c r="M54" s="111"/>
      <c r="N54" s="390"/>
      <c r="O54" s="14"/>
      <c r="P54" s="14"/>
      <c r="Q54" s="14"/>
      <c r="R54" s="14"/>
      <c r="S54" s="14"/>
      <c r="T54" s="14"/>
      <c r="U54" s="36"/>
    </row>
    <row r="55" spans="1:21" x14ac:dyDescent="0.2">
      <c r="A55" s="252">
        <v>43515</v>
      </c>
      <c r="B55" s="111"/>
      <c r="C55" s="111"/>
      <c r="D55" s="301"/>
      <c r="E55" s="111"/>
      <c r="F55" s="111"/>
      <c r="G55" s="111"/>
      <c r="H55" s="21">
        <f t="shared" si="1"/>
        <v>0</v>
      </c>
      <c r="I55" s="21">
        <f t="shared" si="0"/>
        <v>113</v>
      </c>
      <c r="J55" s="111"/>
      <c r="K55" s="111"/>
      <c r="L55" s="111"/>
      <c r="M55" s="111"/>
      <c r="N55" s="390"/>
      <c r="O55" s="14"/>
      <c r="P55" s="14"/>
      <c r="Q55" s="14"/>
      <c r="R55" s="14"/>
      <c r="S55" s="14"/>
      <c r="T55" s="14"/>
      <c r="U55" s="36"/>
    </row>
    <row r="56" spans="1:21" x14ac:dyDescent="0.2">
      <c r="A56" s="252">
        <v>43516</v>
      </c>
      <c r="B56" s="111"/>
      <c r="C56" s="111"/>
      <c r="D56" s="300"/>
      <c r="E56" s="111"/>
      <c r="F56" s="111"/>
      <c r="G56" s="111"/>
      <c r="H56" s="21">
        <f t="shared" si="1"/>
        <v>0</v>
      </c>
      <c r="I56" s="21">
        <f t="shared" si="0"/>
        <v>113</v>
      </c>
      <c r="J56" s="111"/>
      <c r="K56" s="111"/>
      <c r="L56" s="111"/>
      <c r="M56" s="111"/>
      <c r="N56" s="390"/>
      <c r="O56" s="14"/>
      <c r="P56" s="14"/>
      <c r="Q56" s="14"/>
      <c r="R56" s="14"/>
      <c r="S56" s="14"/>
      <c r="T56" s="14"/>
      <c r="U56" s="36"/>
    </row>
    <row r="57" spans="1:21" x14ac:dyDescent="0.2">
      <c r="A57" s="252">
        <v>43517</v>
      </c>
      <c r="B57" s="111"/>
      <c r="C57" s="111"/>
      <c r="D57" s="301"/>
      <c r="E57" s="111"/>
      <c r="F57" s="111"/>
      <c r="G57" s="111"/>
      <c r="H57" s="21">
        <f t="shared" si="1"/>
        <v>0</v>
      </c>
      <c r="I57" s="21">
        <f t="shared" si="0"/>
        <v>113</v>
      </c>
      <c r="J57" s="111"/>
      <c r="K57" s="111"/>
      <c r="L57" s="111"/>
      <c r="M57" s="111"/>
      <c r="N57" s="390"/>
      <c r="O57" s="14"/>
      <c r="P57" s="14"/>
      <c r="Q57" s="14"/>
      <c r="R57" s="14"/>
      <c r="S57" s="14"/>
      <c r="T57" s="14"/>
      <c r="U57" s="36"/>
    </row>
    <row r="58" spans="1:21" x14ac:dyDescent="0.2">
      <c r="A58" s="252">
        <v>43518</v>
      </c>
      <c r="B58" s="111"/>
      <c r="C58" s="111"/>
      <c r="D58" s="300"/>
      <c r="E58" s="111"/>
      <c r="F58" s="111"/>
      <c r="G58" s="111"/>
      <c r="H58" s="21">
        <f t="shared" si="1"/>
        <v>0</v>
      </c>
      <c r="I58" s="21">
        <f t="shared" si="0"/>
        <v>113</v>
      </c>
      <c r="J58" s="111"/>
      <c r="K58" s="111"/>
      <c r="L58" s="111"/>
      <c r="M58" s="111"/>
      <c r="N58" s="390"/>
      <c r="O58" s="14"/>
      <c r="P58" s="14"/>
      <c r="Q58" s="14"/>
      <c r="R58" s="14"/>
      <c r="S58" s="14"/>
      <c r="T58" s="14"/>
      <c r="U58" s="36"/>
    </row>
    <row r="59" spans="1:21" x14ac:dyDescent="0.2">
      <c r="A59" s="252">
        <v>43519</v>
      </c>
      <c r="B59" s="111"/>
      <c r="C59" s="111"/>
      <c r="D59" s="301"/>
      <c r="E59" s="111"/>
      <c r="F59" s="111"/>
      <c r="G59" s="111"/>
      <c r="H59" s="21">
        <f t="shared" si="1"/>
        <v>0</v>
      </c>
      <c r="I59" s="21">
        <f t="shared" si="0"/>
        <v>113</v>
      </c>
      <c r="J59" s="111"/>
      <c r="K59" s="111"/>
      <c r="L59" s="111"/>
      <c r="M59" s="111"/>
      <c r="N59" s="390"/>
      <c r="O59" s="14"/>
      <c r="P59" s="14"/>
      <c r="Q59" s="14"/>
      <c r="R59" s="14"/>
      <c r="S59" s="14"/>
      <c r="T59" s="14"/>
      <c r="U59" s="36"/>
    </row>
    <row r="60" spans="1:21" x14ac:dyDescent="0.2">
      <c r="A60" s="252">
        <v>43520</v>
      </c>
      <c r="B60" s="111"/>
      <c r="C60" s="111"/>
      <c r="D60" s="300"/>
      <c r="E60" s="111"/>
      <c r="F60" s="111"/>
      <c r="G60" s="111"/>
      <c r="H60" s="21">
        <f t="shared" si="1"/>
        <v>0</v>
      </c>
      <c r="I60" s="21">
        <f t="shared" si="0"/>
        <v>113</v>
      </c>
      <c r="J60" s="111"/>
      <c r="K60" s="111"/>
      <c r="L60" s="111"/>
      <c r="M60" s="111"/>
      <c r="N60" s="390"/>
      <c r="O60" s="14"/>
      <c r="P60" s="14"/>
      <c r="Q60" s="14"/>
      <c r="R60" s="14"/>
      <c r="S60" s="14"/>
      <c r="T60" s="14"/>
      <c r="U60" s="36"/>
    </row>
    <row r="61" spans="1:21" x14ac:dyDescent="0.2">
      <c r="A61" s="252">
        <v>43521</v>
      </c>
      <c r="B61" s="111"/>
      <c r="C61" s="111"/>
      <c r="D61" s="301"/>
      <c r="E61" s="111"/>
      <c r="F61" s="111"/>
      <c r="G61" s="111"/>
      <c r="H61" s="21">
        <f t="shared" si="1"/>
        <v>0</v>
      </c>
      <c r="I61" s="21">
        <f t="shared" si="0"/>
        <v>113</v>
      </c>
      <c r="J61" s="111"/>
      <c r="K61" s="111"/>
      <c r="L61" s="111"/>
      <c r="M61" s="111"/>
      <c r="N61" s="390"/>
      <c r="O61" s="14"/>
      <c r="P61" s="14"/>
      <c r="Q61" s="14"/>
      <c r="R61" s="14"/>
      <c r="S61" s="14"/>
      <c r="T61" s="14"/>
      <c r="U61" s="36"/>
    </row>
    <row r="62" spans="1:21" x14ac:dyDescent="0.2">
      <c r="A62" s="252">
        <v>43522</v>
      </c>
      <c r="B62" s="111"/>
      <c r="C62" s="111"/>
      <c r="D62" s="300"/>
      <c r="E62" s="111"/>
      <c r="F62" s="111"/>
      <c r="G62" s="111"/>
      <c r="H62" s="21">
        <f t="shared" si="1"/>
        <v>0</v>
      </c>
      <c r="I62" s="21">
        <f t="shared" si="0"/>
        <v>113</v>
      </c>
      <c r="J62" s="111"/>
      <c r="K62" s="111"/>
      <c r="L62" s="111"/>
      <c r="M62" s="111"/>
      <c r="N62" s="390"/>
      <c r="O62" s="14"/>
      <c r="P62" s="14"/>
      <c r="Q62" s="14"/>
      <c r="R62" s="14"/>
      <c r="S62" s="14"/>
      <c r="T62" s="14"/>
      <c r="U62" s="36"/>
    </row>
    <row r="63" spans="1:21" x14ac:dyDescent="0.2">
      <c r="A63" s="252">
        <v>43523</v>
      </c>
      <c r="B63" s="111"/>
      <c r="C63" s="111"/>
      <c r="D63" s="301"/>
      <c r="E63" s="111"/>
      <c r="F63" s="111"/>
      <c r="G63" s="111"/>
      <c r="H63" s="21">
        <f t="shared" si="1"/>
        <v>0</v>
      </c>
      <c r="I63" s="21">
        <f t="shared" si="0"/>
        <v>113</v>
      </c>
      <c r="J63" s="111"/>
      <c r="K63" s="111"/>
      <c r="L63" s="111"/>
      <c r="M63" s="111"/>
      <c r="N63" s="390"/>
      <c r="O63" s="14"/>
      <c r="P63" s="14"/>
      <c r="Q63" s="14"/>
      <c r="R63" s="14"/>
      <c r="S63" s="14"/>
      <c r="T63" s="14"/>
      <c r="U63" s="36"/>
    </row>
    <row r="64" spans="1:21" x14ac:dyDescent="0.2">
      <c r="A64" s="252">
        <v>43524</v>
      </c>
      <c r="B64" s="111"/>
      <c r="C64" s="111"/>
      <c r="D64" s="300"/>
      <c r="E64" s="111"/>
      <c r="F64" s="111"/>
      <c r="G64" s="111"/>
      <c r="H64" s="21">
        <f t="shared" si="1"/>
        <v>0</v>
      </c>
      <c r="I64" s="21">
        <f t="shared" si="0"/>
        <v>113</v>
      </c>
      <c r="J64" s="111"/>
      <c r="K64" s="111"/>
      <c r="L64" s="111"/>
      <c r="M64" s="111"/>
      <c r="N64" s="390"/>
      <c r="O64" s="14"/>
      <c r="P64" s="14"/>
      <c r="Q64" s="14"/>
      <c r="R64" s="14"/>
      <c r="S64" s="14"/>
      <c r="T64" s="14"/>
      <c r="U64" s="36"/>
    </row>
    <row r="65" spans="1:21" x14ac:dyDescent="0.2">
      <c r="A65" s="252">
        <v>43525</v>
      </c>
      <c r="B65" s="268"/>
      <c r="C65" s="268"/>
      <c r="D65" s="301"/>
      <c r="E65" s="170"/>
      <c r="F65" s="170"/>
      <c r="G65" s="170"/>
      <c r="H65" s="22">
        <f t="shared" si="1"/>
        <v>0</v>
      </c>
      <c r="I65" s="22">
        <f>I64+H65</f>
        <v>113</v>
      </c>
      <c r="J65" s="170"/>
      <c r="K65" s="170"/>
      <c r="L65" s="170"/>
      <c r="M65" s="268"/>
      <c r="N65" s="391"/>
      <c r="O65" s="288"/>
      <c r="P65" s="288"/>
      <c r="Q65" s="288"/>
      <c r="R65" s="288"/>
      <c r="S65" s="288"/>
      <c r="T65" s="288"/>
      <c r="U65" s="307"/>
    </row>
    <row r="66" spans="1:21" x14ac:dyDescent="0.2">
      <c r="A66" s="252">
        <v>43526</v>
      </c>
      <c r="B66" s="245"/>
      <c r="C66" s="245"/>
      <c r="D66" s="335"/>
      <c r="E66" s="110"/>
      <c r="F66" s="110"/>
      <c r="G66" s="110"/>
      <c r="H66" s="29">
        <f t="shared" si="1"/>
        <v>0</v>
      </c>
      <c r="I66" s="250">
        <f t="shared" si="0"/>
        <v>113</v>
      </c>
      <c r="J66" s="110"/>
      <c r="K66" s="110"/>
      <c r="L66" s="110"/>
      <c r="M66" s="245"/>
      <c r="N66" s="370"/>
      <c r="O66" s="205"/>
      <c r="P66" s="205"/>
      <c r="Q66" s="205"/>
      <c r="R66" s="205"/>
      <c r="S66" s="205"/>
      <c r="T66" s="205"/>
      <c r="U66" s="267"/>
    </row>
    <row r="67" spans="1:21" x14ac:dyDescent="0.2">
      <c r="A67" s="252">
        <v>43527</v>
      </c>
      <c r="B67" s="111"/>
      <c r="C67" s="111"/>
      <c r="D67" s="301"/>
      <c r="E67" s="111"/>
      <c r="F67" s="111"/>
      <c r="G67" s="111"/>
      <c r="H67" s="21">
        <f t="shared" si="1"/>
        <v>0</v>
      </c>
      <c r="I67" s="242">
        <f t="shared" si="0"/>
        <v>113</v>
      </c>
      <c r="J67" s="111"/>
      <c r="K67" s="111"/>
      <c r="L67" s="111"/>
      <c r="M67" s="111"/>
      <c r="N67" s="365"/>
      <c r="O67" s="14"/>
      <c r="P67" s="14"/>
      <c r="Q67" s="14"/>
      <c r="R67" s="14"/>
      <c r="S67" s="14"/>
      <c r="T67" s="14"/>
      <c r="U67" s="36"/>
    </row>
    <row r="68" spans="1:21" x14ac:dyDescent="0.2">
      <c r="A68" s="252">
        <v>43528</v>
      </c>
      <c r="B68" s="111"/>
      <c r="C68" s="111"/>
      <c r="D68" s="301"/>
      <c r="E68" s="111"/>
      <c r="F68" s="111"/>
      <c r="G68" s="111"/>
      <c r="H68" s="21">
        <f t="shared" si="1"/>
        <v>0</v>
      </c>
      <c r="I68" s="242">
        <f t="shared" si="0"/>
        <v>113</v>
      </c>
      <c r="J68" s="111"/>
      <c r="K68" s="111"/>
      <c r="L68" s="111"/>
      <c r="M68" s="111"/>
      <c r="N68" s="365"/>
      <c r="O68" s="14"/>
      <c r="P68" s="14"/>
      <c r="Q68" s="14"/>
      <c r="R68" s="14"/>
      <c r="S68" s="14"/>
      <c r="T68" s="14"/>
      <c r="U68" s="36"/>
    </row>
    <row r="69" spans="1:21" x14ac:dyDescent="0.2">
      <c r="A69" s="252">
        <v>43529</v>
      </c>
      <c r="B69" s="111"/>
      <c r="C69" s="111"/>
      <c r="D69" s="301"/>
      <c r="E69" s="111"/>
      <c r="F69" s="111"/>
      <c r="G69" s="111"/>
      <c r="H69" s="21">
        <f t="shared" si="1"/>
        <v>0</v>
      </c>
      <c r="I69" s="242">
        <f t="shared" si="0"/>
        <v>113</v>
      </c>
      <c r="J69" s="111"/>
      <c r="K69" s="111"/>
      <c r="L69" s="111"/>
      <c r="M69" s="111"/>
      <c r="N69" s="365"/>
      <c r="O69" s="14"/>
      <c r="P69" s="14"/>
      <c r="Q69" s="14"/>
      <c r="R69" s="14"/>
      <c r="S69" s="14"/>
      <c r="T69" s="14"/>
      <c r="U69" s="36"/>
    </row>
    <row r="70" spans="1:21" x14ac:dyDescent="0.2">
      <c r="A70" s="252">
        <v>43530</v>
      </c>
      <c r="B70" s="111"/>
      <c r="C70" s="111"/>
      <c r="D70" s="301"/>
      <c r="E70" s="111"/>
      <c r="F70" s="111"/>
      <c r="G70" s="111"/>
      <c r="H70" s="21">
        <f t="shared" si="1"/>
        <v>0</v>
      </c>
      <c r="I70" s="242">
        <f t="shared" si="0"/>
        <v>113</v>
      </c>
      <c r="J70" s="111"/>
      <c r="K70" s="111"/>
      <c r="L70" s="111"/>
      <c r="M70" s="111"/>
      <c r="N70" s="365"/>
      <c r="O70" s="14"/>
      <c r="P70" s="14"/>
      <c r="Q70" s="14"/>
      <c r="R70" s="14"/>
      <c r="S70" s="14"/>
      <c r="T70" s="14"/>
      <c r="U70" s="36"/>
    </row>
    <row r="71" spans="1:21" x14ac:dyDescent="0.2">
      <c r="A71" s="252">
        <v>43531</v>
      </c>
      <c r="B71" s="111"/>
      <c r="C71" s="111"/>
      <c r="D71" s="301"/>
      <c r="E71" s="111"/>
      <c r="F71" s="111"/>
      <c r="G71" s="111"/>
      <c r="H71" s="21">
        <f t="shared" si="1"/>
        <v>0</v>
      </c>
      <c r="I71" s="242">
        <f t="shared" si="0"/>
        <v>113</v>
      </c>
      <c r="J71" s="111"/>
      <c r="K71" s="111"/>
      <c r="L71" s="111"/>
      <c r="M71" s="111"/>
      <c r="N71" s="365"/>
      <c r="O71" s="14"/>
      <c r="P71" s="14"/>
      <c r="Q71" s="14"/>
      <c r="R71" s="14"/>
      <c r="S71" s="14"/>
      <c r="T71" s="14"/>
      <c r="U71" s="36"/>
    </row>
    <row r="72" spans="1:21" x14ac:dyDescent="0.2">
      <c r="A72" s="252">
        <v>43532</v>
      </c>
      <c r="B72" s="111"/>
      <c r="C72" s="111"/>
      <c r="D72" s="301"/>
      <c r="E72" s="111"/>
      <c r="F72" s="111"/>
      <c r="G72" s="111"/>
      <c r="H72" s="21">
        <f t="shared" si="1"/>
        <v>0</v>
      </c>
      <c r="I72" s="242">
        <f t="shared" si="0"/>
        <v>113</v>
      </c>
      <c r="J72" s="111"/>
      <c r="K72" s="111"/>
      <c r="L72" s="111"/>
      <c r="M72" s="111"/>
      <c r="N72" s="365"/>
      <c r="O72" s="14"/>
      <c r="P72" s="14"/>
      <c r="Q72" s="14"/>
      <c r="R72" s="14"/>
      <c r="S72" s="14"/>
      <c r="T72" s="14"/>
      <c r="U72" s="36"/>
    </row>
    <row r="73" spans="1:21" x14ac:dyDescent="0.2">
      <c r="A73" s="252">
        <v>43533</v>
      </c>
      <c r="B73" s="111"/>
      <c r="C73" s="111"/>
      <c r="D73" s="301"/>
      <c r="E73" s="111"/>
      <c r="F73" s="111"/>
      <c r="G73" s="111"/>
      <c r="H73" s="21">
        <f t="shared" si="1"/>
        <v>0</v>
      </c>
      <c r="I73" s="242">
        <f t="shared" ref="I73:I136" si="2">I72+H73</f>
        <v>113</v>
      </c>
      <c r="J73" s="111"/>
      <c r="K73" s="111"/>
      <c r="L73" s="111"/>
      <c r="M73" s="111"/>
      <c r="N73" s="365"/>
      <c r="O73" s="14"/>
      <c r="P73" s="14"/>
      <c r="Q73" s="14"/>
      <c r="R73" s="14"/>
      <c r="S73" s="14"/>
      <c r="T73" s="14"/>
      <c r="U73" s="36"/>
    </row>
    <row r="74" spans="1:21" x14ac:dyDescent="0.2">
      <c r="A74" s="252">
        <v>43534</v>
      </c>
      <c r="B74" s="111"/>
      <c r="C74" s="111"/>
      <c r="D74" s="301"/>
      <c r="E74" s="111"/>
      <c r="F74" s="111"/>
      <c r="G74" s="111"/>
      <c r="H74" s="21">
        <f t="shared" ref="H74:H137" si="3">SQRT(E74*F74)*1.58/24*G74</f>
        <v>0</v>
      </c>
      <c r="I74" s="242">
        <f t="shared" si="2"/>
        <v>113</v>
      </c>
      <c r="J74" s="111"/>
      <c r="K74" s="111"/>
      <c r="L74" s="111"/>
      <c r="M74" s="111"/>
      <c r="N74" s="365"/>
      <c r="O74" s="14"/>
      <c r="P74" s="14"/>
      <c r="Q74" s="14"/>
      <c r="R74" s="14"/>
      <c r="S74" s="14"/>
      <c r="T74" s="14"/>
      <c r="U74" s="36"/>
    </row>
    <row r="75" spans="1:21" x14ac:dyDescent="0.2">
      <c r="A75" s="252">
        <v>43535</v>
      </c>
      <c r="B75" s="111">
        <v>2200</v>
      </c>
      <c r="C75" s="111"/>
      <c r="D75" s="301"/>
      <c r="E75" s="111"/>
      <c r="F75" s="111"/>
      <c r="G75" s="111"/>
      <c r="H75" s="21">
        <f t="shared" si="3"/>
        <v>0</v>
      </c>
      <c r="I75" s="242">
        <f t="shared" si="2"/>
        <v>113</v>
      </c>
      <c r="J75" s="111"/>
      <c r="K75" s="111"/>
      <c r="L75" s="111"/>
      <c r="M75" s="111"/>
      <c r="N75" s="390" t="s">
        <v>142</v>
      </c>
      <c r="O75" s="14"/>
      <c r="P75" s="14"/>
      <c r="Q75" s="14"/>
      <c r="R75" s="14"/>
      <c r="S75" s="14"/>
      <c r="T75" s="14"/>
      <c r="U75" s="36"/>
    </row>
    <row r="76" spans="1:21" x14ac:dyDescent="0.2">
      <c r="A76" s="252">
        <v>43536</v>
      </c>
      <c r="B76" s="111">
        <v>1500</v>
      </c>
      <c r="C76" s="111"/>
      <c r="D76" s="301"/>
      <c r="E76" s="111"/>
      <c r="F76" s="111"/>
      <c r="G76" s="111">
        <v>24</v>
      </c>
      <c r="H76" s="21">
        <v>140</v>
      </c>
      <c r="I76" s="242">
        <f t="shared" si="2"/>
        <v>253</v>
      </c>
      <c r="J76" s="111"/>
      <c r="K76" s="111"/>
      <c r="L76" s="111"/>
      <c r="M76" s="111"/>
      <c r="N76" s="365" t="s">
        <v>147</v>
      </c>
      <c r="O76" s="14"/>
      <c r="P76" s="14"/>
      <c r="Q76" s="14"/>
      <c r="R76" s="14"/>
      <c r="S76" s="14"/>
      <c r="T76" s="14"/>
      <c r="U76" s="36"/>
    </row>
    <row r="77" spans="1:21" x14ac:dyDescent="0.2">
      <c r="A77" s="252">
        <v>43537</v>
      </c>
      <c r="B77" s="111">
        <v>1750</v>
      </c>
      <c r="C77" s="111">
        <v>1800</v>
      </c>
      <c r="D77" s="301"/>
      <c r="E77" s="111"/>
      <c r="F77" s="111"/>
      <c r="G77" s="111"/>
      <c r="H77" s="21">
        <f t="shared" si="3"/>
        <v>0</v>
      </c>
      <c r="I77" s="242">
        <f t="shared" si="2"/>
        <v>253</v>
      </c>
      <c r="J77" s="111"/>
      <c r="K77" s="111"/>
      <c r="L77" s="111"/>
      <c r="M77" s="111"/>
      <c r="N77" s="365" t="s">
        <v>148</v>
      </c>
      <c r="O77" s="14"/>
      <c r="P77" s="14"/>
      <c r="Q77" s="14"/>
      <c r="R77" s="14"/>
      <c r="S77" s="14"/>
      <c r="T77" s="14"/>
      <c r="U77" s="36"/>
    </row>
    <row r="78" spans="1:21" x14ac:dyDescent="0.2">
      <c r="A78" s="252">
        <v>43538</v>
      </c>
      <c r="B78" s="111"/>
      <c r="C78" s="111"/>
      <c r="D78" s="301"/>
      <c r="E78" s="111"/>
      <c r="F78" s="111"/>
      <c r="G78" s="111"/>
      <c r="H78" s="21">
        <f t="shared" si="3"/>
        <v>0</v>
      </c>
      <c r="I78" s="242">
        <f t="shared" si="2"/>
        <v>253</v>
      </c>
      <c r="J78" s="111"/>
      <c r="K78" s="111"/>
      <c r="L78" s="111"/>
      <c r="M78" s="111"/>
      <c r="N78" s="365"/>
      <c r="O78" s="14"/>
      <c r="P78" s="14"/>
      <c r="Q78" s="14"/>
      <c r="R78" s="14"/>
      <c r="S78" s="14"/>
      <c r="T78" s="14"/>
      <c r="U78" s="36"/>
    </row>
    <row r="79" spans="1:21" x14ac:dyDescent="0.2">
      <c r="A79" s="252">
        <v>43539</v>
      </c>
      <c r="B79" s="111"/>
      <c r="C79" s="111"/>
      <c r="D79" s="301"/>
      <c r="E79" s="111"/>
      <c r="F79" s="111"/>
      <c r="G79" s="111"/>
      <c r="H79" s="21">
        <f t="shared" si="3"/>
        <v>0</v>
      </c>
      <c r="I79" s="242">
        <f t="shared" si="2"/>
        <v>253</v>
      </c>
      <c r="J79" s="111"/>
      <c r="K79" s="111"/>
      <c r="L79" s="111"/>
      <c r="M79" s="111"/>
      <c r="N79" s="365"/>
      <c r="O79" s="14"/>
      <c r="P79" s="14"/>
      <c r="Q79" s="14"/>
      <c r="R79" s="14"/>
      <c r="S79" s="14"/>
      <c r="T79" s="14"/>
      <c r="U79" s="36"/>
    </row>
    <row r="80" spans="1:21" x14ac:dyDescent="0.2">
      <c r="A80" s="252">
        <v>43540</v>
      </c>
      <c r="B80" s="111"/>
      <c r="C80" s="111"/>
      <c r="D80" s="301"/>
      <c r="E80" s="111"/>
      <c r="F80" s="111"/>
      <c r="G80" s="111"/>
      <c r="H80" s="21">
        <f t="shared" si="3"/>
        <v>0</v>
      </c>
      <c r="I80" s="242">
        <f t="shared" si="2"/>
        <v>253</v>
      </c>
      <c r="J80" s="111"/>
      <c r="K80" s="111"/>
      <c r="L80" s="111"/>
      <c r="M80" s="111"/>
      <c r="N80" s="365"/>
      <c r="O80" s="14"/>
      <c r="P80" s="14"/>
      <c r="Q80" s="14"/>
      <c r="R80" s="14"/>
      <c r="S80" s="14"/>
      <c r="T80" s="14"/>
      <c r="U80" s="36"/>
    </row>
    <row r="81" spans="1:21" x14ac:dyDescent="0.2">
      <c r="A81" s="252">
        <v>43541</v>
      </c>
      <c r="B81" s="111"/>
      <c r="C81" s="111"/>
      <c r="D81" s="301"/>
      <c r="E81" s="111"/>
      <c r="F81" s="111"/>
      <c r="G81" s="111"/>
      <c r="H81" s="21">
        <f t="shared" si="3"/>
        <v>0</v>
      </c>
      <c r="I81" s="242">
        <f t="shared" si="2"/>
        <v>253</v>
      </c>
      <c r="J81" s="111"/>
      <c r="K81" s="111"/>
      <c r="L81" s="111"/>
      <c r="M81" s="111"/>
      <c r="N81" s="365"/>
      <c r="O81" s="14"/>
      <c r="P81" s="14"/>
      <c r="Q81" s="14"/>
      <c r="R81" s="14"/>
      <c r="S81" s="14"/>
      <c r="T81" s="14"/>
      <c r="U81" s="36"/>
    </row>
    <row r="82" spans="1:21" x14ac:dyDescent="0.2">
      <c r="A82" s="252">
        <v>43542</v>
      </c>
      <c r="B82" s="111"/>
      <c r="C82" s="111"/>
      <c r="D82" s="301"/>
      <c r="E82" s="111"/>
      <c r="F82" s="111"/>
      <c r="G82" s="111"/>
      <c r="H82" s="21">
        <f t="shared" si="3"/>
        <v>0</v>
      </c>
      <c r="I82" s="242">
        <f t="shared" si="2"/>
        <v>253</v>
      </c>
      <c r="J82" s="111"/>
      <c r="K82" s="111"/>
      <c r="L82" s="111"/>
      <c r="M82" s="111"/>
      <c r="N82" s="365"/>
      <c r="O82" s="14"/>
      <c r="P82" s="14"/>
      <c r="Q82" s="14"/>
      <c r="R82" s="14"/>
      <c r="S82" s="14"/>
      <c r="T82" s="14"/>
      <c r="U82" s="36"/>
    </row>
    <row r="83" spans="1:21" x14ac:dyDescent="0.2">
      <c r="A83" s="252">
        <v>43543</v>
      </c>
      <c r="B83" s="111"/>
      <c r="C83" s="111"/>
      <c r="D83" s="301"/>
      <c r="E83" s="111"/>
      <c r="F83" s="111"/>
      <c r="G83" s="111"/>
      <c r="H83" s="21">
        <f t="shared" si="3"/>
        <v>0</v>
      </c>
      <c r="I83" s="242">
        <f t="shared" si="2"/>
        <v>253</v>
      </c>
      <c r="J83" s="111"/>
      <c r="K83" s="111"/>
      <c r="L83" s="111"/>
      <c r="M83" s="111"/>
      <c r="N83" s="365"/>
      <c r="O83" s="14"/>
      <c r="P83" s="14"/>
      <c r="Q83" s="14"/>
      <c r="R83" s="14"/>
      <c r="S83" s="14"/>
      <c r="T83" s="14"/>
      <c r="U83" s="36"/>
    </row>
    <row r="84" spans="1:21" x14ac:dyDescent="0.2">
      <c r="A84" s="252">
        <v>43544</v>
      </c>
      <c r="B84" s="111"/>
      <c r="C84" s="111"/>
      <c r="D84" s="301"/>
      <c r="E84" s="111"/>
      <c r="F84" s="111"/>
      <c r="G84" s="111"/>
      <c r="H84" s="21">
        <f t="shared" si="3"/>
        <v>0</v>
      </c>
      <c r="I84" s="242">
        <f t="shared" si="2"/>
        <v>253</v>
      </c>
      <c r="J84" s="111"/>
      <c r="K84" s="111"/>
      <c r="L84" s="111"/>
      <c r="M84" s="111"/>
      <c r="N84" s="365"/>
      <c r="O84" s="14"/>
      <c r="P84" s="14"/>
      <c r="Q84" s="14"/>
      <c r="R84" s="14"/>
      <c r="S84" s="14"/>
      <c r="T84" s="14"/>
      <c r="U84" s="36"/>
    </row>
    <row r="85" spans="1:21" x14ac:dyDescent="0.2">
      <c r="A85" s="252">
        <v>43545</v>
      </c>
      <c r="B85" s="111"/>
      <c r="C85" s="111"/>
      <c r="D85" s="301"/>
      <c r="E85" s="111"/>
      <c r="F85" s="111"/>
      <c r="G85" s="111"/>
      <c r="H85" s="21">
        <f t="shared" si="3"/>
        <v>0</v>
      </c>
      <c r="I85" s="242">
        <f t="shared" si="2"/>
        <v>253</v>
      </c>
      <c r="J85" s="111"/>
      <c r="K85" s="111"/>
      <c r="L85" s="111"/>
      <c r="M85" s="111"/>
      <c r="N85" s="365"/>
      <c r="O85" s="14"/>
      <c r="P85" s="14"/>
      <c r="Q85" s="14"/>
      <c r="R85" s="14"/>
      <c r="S85" s="14"/>
      <c r="T85" s="14"/>
      <c r="U85" s="36"/>
    </row>
    <row r="86" spans="1:21" x14ac:dyDescent="0.2">
      <c r="A86" s="252">
        <v>43546</v>
      </c>
      <c r="B86" s="111"/>
      <c r="C86" s="111"/>
      <c r="D86" s="301"/>
      <c r="E86" s="111"/>
      <c r="F86" s="111"/>
      <c r="G86" s="111"/>
      <c r="H86" s="21">
        <f t="shared" si="3"/>
        <v>0</v>
      </c>
      <c r="I86" s="242">
        <f t="shared" si="2"/>
        <v>253</v>
      </c>
      <c r="J86" s="111"/>
      <c r="K86" s="111"/>
      <c r="L86" s="111"/>
      <c r="M86" s="111"/>
      <c r="N86" s="365"/>
      <c r="O86" s="14"/>
      <c r="P86" s="14"/>
      <c r="Q86" s="14"/>
      <c r="R86" s="14"/>
      <c r="S86" s="14"/>
      <c r="T86" s="14"/>
      <c r="U86" s="36"/>
    </row>
    <row r="87" spans="1:21" x14ac:dyDescent="0.2">
      <c r="A87" s="252">
        <v>43547</v>
      </c>
      <c r="B87" s="111"/>
      <c r="C87" s="111"/>
      <c r="D87" s="301"/>
      <c r="E87" s="111"/>
      <c r="F87" s="111"/>
      <c r="G87" s="111"/>
      <c r="H87" s="21">
        <f t="shared" si="3"/>
        <v>0</v>
      </c>
      <c r="I87" s="242">
        <f t="shared" si="2"/>
        <v>253</v>
      </c>
      <c r="J87" s="111"/>
      <c r="K87" s="111"/>
      <c r="L87" s="111"/>
      <c r="M87" s="111"/>
      <c r="N87" s="365"/>
      <c r="O87" s="14"/>
      <c r="P87" s="14"/>
      <c r="Q87" s="14"/>
      <c r="R87" s="14"/>
      <c r="S87" s="14"/>
      <c r="T87" s="14"/>
      <c r="U87" s="36"/>
    </row>
    <row r="88" spans="1:21" x14ac:dyDescent="0.2">
      <c r="A88" s="252">
        <v>43548</v>
      </c>
      <c r="B88" s="111"/>
      <c r="C88" s="111"/>
      <c r="D88" s="301"/>
      <c r="E88" s="111"/>
      <c r="F88" s="111"/>
      <c r="G88" s="111"/>
      <c r="H88" s="21">
        <f t="shared" si="3"/>
        <v>0</v>
      </c>
      <c r="I88" s="242">
        <f t="shared" si="2"/>
        <v>253</v>
      </c>
      <c r="J88" s="111"/>
      <c r="K88" s="111"/>
      <c r="L88" s="111"/>
      <c r="M88" s="111"/>
      <c r="N88" s="365"/>
      <c r="O88" s="14"/>
      <c r="P88" s="14"/>
      <c r="Q88" s="14"/>
      <c r="R88" s="14"/>
      <c r="S88" s="14"/>
      <c r="T88" s="14"/>
      <c r="U88" s="36"/>
    </row>
    <row r="89" spans="1:21" x14ac:dyDescent="0.2">
      <c r="A89" s="252">
        <v>43549</v>
      </c>
      <c r="B89" s="111"/>
      <c r="C89" s="111"/>
      <c r="D89" s="301"/>
      <c r="E89" s="111"/>
      <c r="F89" s="111"/>
      <c r="G89" s="111"/>
      <c r="H89" s="21">
        <f t="shared" si="3"/>
        <v>0</v>
      </c>
      <c r="I89" s="242">
        <f t="shared" si="2"/>
        <v>253</v>
      </c>
      <c r="J89" s="111"/>
      <c r="K89" s="111"/>
      <c r="L89" s="111"/>
      <c r="M89" s="111"/>
      <c r="N89" s="365"/>
      <c r="O89" s="14"/>
      <c r="P89" s="14"/>
      <c r="Q89" s="14"/>
      <c r="R89" s="14"/>
      <c r="S89" s="14"/>
      <c r="T89" s="14"/>
      <c r="U89" s="36"/>
    </row>
    <row r="90" spans="1:21" x14ac:dyDescent="0.2">
      <c r="A90" s="252">
        <v>43550</v>
      </c>
      <c r="B90" s="111"/>
      <c r="C90" s="111"/>
      <c r="D90" s="389"/>
      <c r="E90" s="111"/>
      <c r="F90" s="111"/>
      <c r="G90" s="111"/>
      <c r="H90" s="21">
        <f t="shared" si="3"/>
        <v>0</v>
      </c>
      <c r="I90" s="242">
        <f t="shared" si="2"/>
        <v>253</v>
      </c>
      <c r="J90" s="111"/>
      <c r="K90" s="111"/>
      <c r="L90" s="111"/>
      <c r="M90" s="111"/>
      <c r="N90" s="365"/>
      <c r="O90" s="14"/>
      <c r="P90" s="14"/>
      <c r="Q90" s="14"/>
      <c r="R90" s="14"/>
      <c r="S90" s="14"/>
      <c r="T90" s="14"/>
      <c r="U90" s="36"/>
    </row>
    <row r="91" spans="1:21" x14ac:dyDescent="0.2">
      <c r="A91" s="252">
        <v>43551</v>
      </c>
      <c r="B91" s="111"/>
      <c r="C91" s="111"/>
      <c r="D91" s="389"/>
      <c r="E91" s="111"/>
      <c r="F91" s="111"/>
      <c r="G91" s="111"/>
      <c r="H91" s="21">
        <f t="shared" si="3"/>
        <v>0</v>
      </c>
      <c r="I91" s="242">
        <f t="shared" si="2"/>
        <v>253</v>
      </c>
      <c r="J91" s="111"/>
      <c r="K91" s="111"/>
      <c r="L91" s="111"/>
      <c r="M91" s="111"/>
      <c r="N91" s="365"/>
      <c r="O91" s="14"/>
      <c r="P91" s="14"/>
      <c r="Q91" s="14"/>
      <c r="R91" s="14"/>
      <c r="S91" s="14"/>
      <c r="T91" s="14"/>
      <c r="U91" s="36"/>
    </row>
    <row r="92" spans="1:21" x14ac:dyDescent="0.2">
      <c r="A92" s="252">
        <v>43552</v>
      </c>
      <c r="B92" s="111"/>
      <c r="C92" s="111"/>
      <c r="D92" s="389"/>
      <c r="E92" s="111"/>
      <c r="F92" s="111"/>
      <c r="G92" s="111"/>
      <c r="H92" s="21">
        <f t="shared" si="3"/>
        <v>0</v>
      </c>
      <c r="I92" s="242">
        <f t="shared" si="2"/>
        <v>253</v>
      </c>
      <c r="J92" s="111"/>
      <c r="K92" s="111"/>
      <c r="L92" s="111"/>
      <c r="M92" s="111"/>
      <c r="N92" s="365"/>
      <c r="O92" s="14"/>
      <c r="P92" s="14"/>
      <c r="Q92" s="14"/>
      <c r="R92" s="14"/>
      <c r="S92" s="14"/>
      <c r="T92" s="14"/>
      <c r="U92" s="36"/>
    </row>
    <row r="93" spans="1:21" x14ac:dyDescent="0.2">
      <c r="A93" s="252">
        <v>43553</v>
      </c>
      <c r="B93" s="111"/>
      <c r="C93" s="111"/>
      <c r="D93" s="301"/>
      <c r="E93" s="111"/>
      <c r="F93" s="111"/>
      <c r="G93" s="111"/>
      <c r="H93" s="21">
        <f t="shared" si="3"/>
        <v>0</v>
      </c>
      <c r="I93" s="242">
        <f t="shared" si="2"/>
        <v>253</v>
      </c>
      <c r="J93" s="111"/>
      <c r="K93" s="111"/>
      <c r="L93" s="111"/>
      <c r="M93" s="111"/>
      <c r="N93" s="365"/>
      <c r="O93" s="14"/>
      <c r="P93" s="14"/>
      <c r="Q93" s="14"/>
      <c r="R93" s="14"/>
      <c r="S93" s="14"/>
      <c r="T93" s="14"/>
      <c r="U93" s="36"/>
    </row>
    <row r="94" spans="1:21" x14ac:dyDescent="0.2">
      <c r="A94" s="252">
        <v>43554</v>
      </c>
      <c r="B94" s="111"/>
      <c r="C94" s="111"/>
      <c r="D94" s="301"/>
      <c r="E94" s="111"/>
      <c r="F94" s="111"/>
      <c r="G94" s="111"/>
      <c r="H94" s="21">
        <f t="shared" si="3"/>
        <v>0</v>
      </c>
      <c r="I94" s="242">
        <f t="shared" si="2"/>
        <v>253</v>
      </c>
      <c r="J94" s="111"/>
      <c r="K94" s="111"/>
      <c r="L94" s="111"/>
      <c r="M94" s="111"/>
      <c r="N94" s="365"/>
      <c r="O94" s="14"/>
      <c r="P94" s="14"/>
      <c r="Q94" s="14"/>
      <c r="R94" s="14"/>
      <c r="S94" s="14"/>
      <c r="T94" s="14"/>
      <c r="U94" s="36"/>
    </row>
    <row r="95" spans="1:21" x14ac:dyDescent="0.2">
      <c r="A95" s="252">
        <v>43555</v>
      </c>
      <c r="B95" s="111"/>
      <c r="C95" s="111"/>
      <c r="D95" s="301"/>
      <c r="E95" s="111"/>
      <c r="F95" s="111"/>
      <c r="G95" s="111"/>
      <c r="H95" s="21">
        <f t="shared" si="3"/>
        <v>0</v>
      </c>
      <c r="I95" s="242">
        <f t="shared" si="2"/>
        <v>253</v>
      </c>
      <c r="J95" s="111"/>
      <c r="K95" s="111"/>
      <c r="L95" s="111"/>
      <c r="M95" s="111"/>
      <c r="N95" s="365"/>
      <c r="O95" s="14"/>
      <c r="P95" s="14"/>
      <c r="Q95" s="14"/>
      <c r="R95" s="14"/>
      <c r="S95" s="14"/>
      <c r="T95" s="14"/>
      <c r="U95" s="36"/>
    </row>
    <row r="96" spans="1:21" x14ac:dyDescent="0.2">
      <c r="A96" s="252">
        <v>43556</v>
      </c>
      <c r="B96" s="170"/>
      <c r="C96" s="170"/>
      <c r="D96" s="334"/>
      <c r="E96" s="170"/>
      <c r="F96" s="170"/>
      <c r="G96" s="170"/>
      <c r="H96" s="22">
        <f t="shared" si="3"/>
        <v>0</v>
      </c>
      <c r="I96" s="242">
        <f t="shared" si="2"/>
        <v>253</v>
      </c>
      <c r="J96" s="170"/>
      <c r="K96" s="170"/>
      <c r="L96" s="170"/>
      <c r="M96" s="170"/>
      <c r="N96" s="393"/>
      <c r="O96" s="25"/>
      <c r="P96" s="288"/>
      <c r="Q96" s="288"/>
      <c r="R96" s="288"/>
      <c r="S96" s="288"/>
      <c r="T96" s="288"/>
      <c r="U96" s="307"/>
    </row>
    <row r="97" spans="1:21" x14ac:dyDescent="0.2">
      <c r="A97" s="252">
        <v>43557</v>
      </c>
      <c r="B97" s="110"/>
      <c r="C97" s="110"/>
      <c r="D97" s="335"/>
      <c r="E97" s="110"/>
      <c r="F97" s="110"/>
      <c r="G97" s="110"/>
      <c r="H97" s="29">
        <f t="shared" si="3"/>
        <v>0</v>
      </c>
      <c r="I97" s="236">
        <f t="shared" si="2"/>
        <v>253</v>
      </c>
      <c r="J97" s="110"/>
      <c r="K97" s="110"/>
      <c r="L97" s="110"/>
      <c r="M97" s="110"/>
      <c r="N97" s="394"/>
      <c r="O97" s="68"/>
      <c r="P97" s="205"/>
      <c r="Q97" s="205"/>
      <c r="R97" s="205"/>
      <c r="S97" s="205"/>
      <c r="T97" s="205"/>
      <c r="U97" s="267"/>
    </row>
    <row r="98" spans="1:21" x14ac:dyDescent="0.2">
      <c r="A98" s="252">
        <v>43558</v>
      </c>
      <c r="B98" s="111"/>
      <c r="C98" s="111"/>
      <c r="D98" s="301"/>
      <c r="E98" s="111"/>
      <c r="F98" s="111"/>
      <c r="G98" s="111"/>
      <c r="H98" s="21">
        <f t="shared" si="3"/>
        <v>0</v>
      </c>
      <c r="I98" s="242">
        <f t="shared" si="2"/>
        <v>253</v>
      </c>
      <c r="J98" s="170"/>
      <c r="K98" s="170"/>
      <c r="L98" s="111"/>
      <c r="M98" s="111"/>
      <c r="N98" s="365"/>
      <c r="O98" s="14"/>
      <c r="P98" s="14"/>
      <c r="Q98" s="14"/>
      <c r="R98" s="14"/>
      <c r="S98" s="14"/>
      <c r="T98" s="14"/>
      <c r="U98" s="36"/>
    </row>
    <row r="99" spans="1:21" x14ac:dyDescent="0.2">
      <c r="A99" s="252">
        <v>43559</v>
      </c>
      <c r="B99" s="111"/>
      <c r="C99" s="111"/>
      <c r="D99" s="301"/>
      <c r="E99" s="111"/>
      <c r="F99" s="111"/>
      <c r="G99" s="111"/>
      <c r="H99" s="21">
        <f t="shared" si="3"/>
        <v>0</v>
      </c>
      <c r="I99" s="242">
        <f t="shared" si="2"/>
        <v>253</v>
      </c>
      <c r="J99" s="111"/>
      <c r="K99" s="111"/>
      <c r="L99" s="111"/>
      <c r="M99" s="111"/>
      <c r="N99" s="365"/>
      <c r="O99" s="14"/>
      <c r="P99" s="14"/>
      <c r="Q99" s="14"/>
      <c r="R99" s="14"/>
      <c r="S99" s="14"/>
      <c r="T99" s="14"/>
      <c r="U99" s="36"/>
    </row>
    <row r="100" spans="1:21" x14ac:dyDescent="0.2">
      <c r="A100" s="252">
        <v>43560</v>
      </c>
      <c r="B100" s="111"/>
      <c r="C100" s="111"/>
      <c r="D100" s="301"/>
      <c r="E100" s="111"/>
      <c r="F100" s="111"/>
      <c r="G100" s="111"/>
      <c r="H100" s="21">
        <f t="shared" si="3"/>
        <v>0</v>
      </c>
      <c r="I100" s="242">
        <f t="shared" si="2"/>
        <v>253</v>
      </c>
      <c r="J100" s="170"/>
      <c r="K100" s="170"/>
      <c r="L100" s="111"/>
      <c r="M100" s="111"/>
      <c r="N100" s="365"/>
      <c r="O100" s="14"/>
      <c r="P100" s="14"/>
      <c r="Q100" s="14"/>
      <c r="R100" s="14"/>
      <c r="S100" s="14"/>
      <c r="T100" s="14"/>
      <c r="U100" s="36"/>
    </row>
    <row r="101" spans="1:21" x14ac:dyDescent="0.2">
      <c r="A101" s="252">
        <v>43561</v>
      </c>
      <c r="B101" s="111"/>
      <c r="C101" s="111"/>
      <c r="D101" s="301"/>
      <c r="E101" s="111"/>
      <c r="F101" s="111"/>
      <c r="G101" s="111"/>
      <c r="H101" s="21">
        <f t="shared" si="3"/>
        <v>0</v>
      </c>
      <c r="I101" s="242">
        <f t="shared" si="2"/>
        <v>253</v>
      </c>
      <c r="J101" s="111"/>
      <c r="K101" s="111"/>
      <c r="L101" s="111"/>
      <c r="M101" s="111"/>
      <c r="N101" s="365"/>
      <c r="O101" s="14"/>
      <c r="P101" s="14"/>
      <c r="Q101" s="14"/>
      <c r="R101" s="14"/>
      <c r="S101" s="14"/>
      <c r="T101" s="14"/>
      <c r="U101" s="36"/>
    </row>
    <row r="102" spans="1:21" x14ac:dyDescent="0.2">
      <c r="A102" s="252">
        <v>43562</v>
      </c>
      <c r="B102" s="111"/>
      <c r="C102" s="111"/>
      <c r="D102" s="301"/>
      <c r="E102" s="111"/>
      <c r="F102" s="111"/>
      <c r="G102" s="111"/>
      <c r="H102" s="21">
        <f t="shared" si="3"/>
        <v>0</v>
      </c>
      <c r="I102" s="242">
        <f t="shared" si="2"/>
        <v>253</v>
      </c>
      <c r="J102" s="170"/>
      <c r="K102" s="170"/>
      <c r="L102" s="111"/>
      <c r="M102" s="111"/>
      <c r="N102" s="365"/>
      <c r="O102" s="14"/>
      <c r="P102" s="14"/>
      <c r="Q102" s="14"/>
      <c r="R102" s="14"/>
      <c r="S102" s="14"/>
      <c r="T102" s="14"/>
      <c r="U102" s="36"/>
    </row>
    <row r="103" spans="1:21" x14ac:dyDescent="0.2">
      <c r="A103" s="252">
        <v>43563</v>
      </c>
      <c r="B103" s="111"/>
      <c r="C103" s="111"/>
      <c r="D103" s="301"/>
      <c r="E103" s="111"/>
      <c r="F103" s="111"/>
      <c r="G103" s="111"/>
      <c r="H103" s="21">
        <f t="shared" si="3"/>
        <v>0</v>
      </c>
      <c r="I103" s="242">
        <f t="shared" si="2"/>
        <v>253</v>
      </c>
      <c r="J103" s="111"/>
      <c r="K103" s="111"/>
      <c r="L103" s="111"/>
      <c r="M103" s="111"/>
      <c r="N103" s="365"/>
      <c r="O103" s="14"/>
      <c r="P103" s="14"/>
      <c r="Q103" s="14"/>
      <c r="R103" s="14"/>
      <c r="S103" s="14"/>
      <c r="T103" s="14"/>
      <c r="U103" s="36"/>
    </row>
    <row r="104" spans="1:21" x14ac:dyDescent="0.2">
      <c r="A104" s="252">
        <v>43564</v>
      </c>
      <c r="B104" s="111"/>
      <c r="C104" s="111"/>
      <c r="D104" s="301"/>
      <c r="E104" s="111"/>
      <c r="F104" s="111"/>
      <c r="G104" s="111"/>
      <c r="H104" s="21">
        <f t="shared" si="3"/>
        <v>0</v>
      </c>
      <c r="I104" s="242">
        <f t="shared" si="2"/>
        <v>253</v>
      </c>
      <c r="J104" s="170"/>
      <c r="K104" s="170"/>
      <c r="L104" s="111"/>
      <c r="M104" s="111"/>
      <c r="N104" s="365"/>
      <c r="O104" s="14"/>
      <c r="P104" s="14"/>
      <c r="Q104" s="14"/>
      <c r="R104" s="14"/>
      <c r="S104" s="14"/>
      <c r="T104" s="14"/>
      <c r="U104" s="36"/>
    </row>
    <row r="105" spans="1:21" x14ac:dyDescent="0.2">
      <c r="A105" s="252">
        <v>43565</v>
      </c>
      <c r="B105" s="111"/>
      <c r="C105" s="111"/>
      <c r="D105" s="301"/>
      <c r="E105" s="111"/>
      <c r="F105" s="111"/>
      <c r="G105" s="111"/>
      <c r="H105" s="21">
        <f t="shared" si="3"/>
        <v>0</v>
      </c>
      <c r="I105" s="242">
        <f t="shared" si="2"/>
        <v>253</v>
      </c>
      <c r="J105" s="111"/>
      <c r="K105" s="111"/>
      <c r="L105" s="111"/>
      <c r="M105" s="111"/>
      <c r="N105" s="365"/>
      <c r="O105" s="14"/>
      <c r="P105" s="14"/>
      <c r="Q105" s="14"/>
      <c r="R105" s="14"/>
      <c r="S105" s="14"/>
      <c r="T105" s="14"/>
      <c r="U105" s="36"/>
    </row>
    <row r="106" spans="1:21" x14ac:dyDescent="0.2">
      <c r="A106" s="252">
        <v>43566</v>
      </c>
      <c r="B106" s="111"/>
      <c r="C106" s="111"/>
      <c r="D106" s="301"/>
      <c r="E106" s="111"/>
      <c r="F106" s="111"/>
      <c r="G106" s="111"/>
      <c r="H106" s="21">
        <f t="shared" si="3"/>
        <v>0</v>
      </c>
      <c r="I106" s="242">
        <f t="shared" si="2"/>
        <v>253</v>
      </c>
      <c r="J106" s="170"/>
      <c r="K106" s="170"/>
      <c r="L106" s="111"/>
      <c r="M106" s="111"/>
      <c r="N106" s="365"/>
      <c r="O106" s="14"/>
      <c r="P106" s="14"/>
      <c r="Q106" s="14"/>
      <c r="R106" s="14"/>
      <c r="S106" s="14"/>
      <c r="T106" s="14"/>
      <c r="U106" s="36"/>
    </row>
    <row r="107" spans="1:21" x14ac:dyDescent="0.2">
      <c r="A107" s="252">
        <v>43567</v>
      </c>
      <c r="B107" s="111"/>
      <c r="C107" s="111"/>
      <c r="D107" s="301"/>
      <c r="E107" s="111"/>
      <c r="F107" s="111"/>
      <c r="G107" s="111"/>
      <c r="H107" s="21">
        <f t="shared" si="3"/>
        <v>0</v>
      </c>
      <c r="I107" s="242">
        <f t="shared" si="2"/>
        <v>253</v>
      </c>
      <c r="J107" s="111"/>
      <c r="K107" s="111"/>
      <c r="L107" s="111"/>
      <c r="M107" s="111"/>
      <c r="N107" s="365"/>
      <c r="O107" s="14"/>
      <c r="P107" s="14"/>
      <c r="Q107" s="14"/>
      <c r="R107" s="14"/>
      <c r="S107" s="14"/>
      <c r="T107" s="14"/>
      <c r="U107" s="36"/>
    </row>
    <row r="108" spans="1:21" x14ac:dyDescent="0.2">
      <c r="A108" s="252">
        <v>43568</v>
      </c>
      <c r="B108" s="111"/>
      <c r="C108" s="111"/>
      <c r="D108" s="301"/>
      <c r="E108" s="111"/>
      <c r="F108" s="111"/>
      <c r="G108" s="111"/>
      <c r="H108" s="21">
        <f t="shared" si="3"/>
        <v>0</v>
      </c>
      <c r="I108" s="242">
        <f t="shared" si="2"/>
        <v>253</v>
      </c>
      <c r="J108" s="170"/>
      <c r="K108" s="170"/>
      <c r="L108" s="111"/>
      <c r="M108" s="111"/>
      <c r="N108" s="365"/>
      <c r="O108" s="14"/>
      <c r="P108" s="14"/>
      <c r="Q108" s="14"/>
      <c r="R108" s="14"/>
      <c r="S108" s="14"/>
      <c r="T108" s="14"/>
      <c r="U108" s="36"/>
    </row>
    <row r="109" spans="1:21" x14ac:dyDescent="0.2">
      <c r="A109" s="252">
        <v>43569</v>
      </c>
      <c r="B109" s="111"/>
      <c r="C109" s="111"/>
      <c r="D109" s="301"/>
      <c r="E109" s="111"/>
      <c r="F109" s="111"/>
      <c r="G109" s="111"/>
      <c r="H109" s="21">
        <f t="shared" si="3"/>
        <v>0</v>
      </c>
      <c r="I109" s="242">
        <f t="shared" si="2"/>
        <v>253</v>
      </c>
      <c r="J109" s="111"/>
      <c r="K109" s="111"/>
      <c r="L109" s="111"/>
      <c r="M109" s="111"/>
      <c r="N109" s="365"/>
      <c r="O109" s="14"/>
      <c r="P109" s="14"/>
      <c r="Q109" s="14"/>
      <c r="R109" s="14"/>
      <c r="S109" s="14"/>
      <c r="T109" s="14"/>
      <c r="U109" s="36"/>
    </row>
    <row r="110" spans="1:21" x14ac:dyDescent="0.2">
      <c r="A110" s="252">
        <v>43570</v>
      </c>
      <c r="B110" s="111"/>
      <c r="C110" s="111"/>
      <c r="D110" s="301"/>
      <c r="E110" s="111"/>
      <c r="F110" s="111"/>
      <c r="G110" s="111"/>
      <c r="H110" s="21">
        <f t="shared" si="3"/>
        <v>0</v>
      </c>
      <c r="I110" s="242">
        <f t="shared" si="2"/>
        <v>253</v>
      </c>
      <c r="J110" s="170"/>
      <c r="K110" s="170"/>
      <c r="L110" s="111"/>
      <c r="M110" s="111"/>
      <c r="N110" s="365"/>
      <c r="O110" s="14"/>
      <c r="P110" s="14"/>
      <c r="Q110" s="14"/>
      <c r="R110" s="14"/>
      <c r="S110" s="14"/>
      <c r="T110" s="14"/>
      <c r="U110" s="36"/>
    </row>
    <row r="111" spans="1:21" x14ac:dyDescent="0.2">
      <c r="A111" s="252">
        <v>43571</v>
      </c>
      <c r="B111" s="111"/>
      <c r="C111" s="111"/>
      <c r="D111" s="301"/>
      <c r="E111" s="111"/>
      <c r="F111" s="111"/>
      <c r="G111" s="111"/>
      <c r="H111" s="21">
        <f t="shared" si="3"/>
        <v>0</v>
      </c>
      <c r="I111" s="242">
        <f t="shared" si="2"/>
        <v>253</v>
      </c>
      <c r="J111" s="111"/>
      <c r="K111" s="111"/>
      <c r="L111" s="111"/>
      <c r="M111" s="111"/>
      <c r="N111" s="365"/>
      <c r="O111" s="14"/>
      <c r="P111" s="14"/>
      <c r="Q111" s="14"/>
      <c r="R111" s="14"/>
      <c r="S111" s="14"/>
      <c r="T111" s="14"/>
      <c r="U111" s="36"/>
    </row>
    <row r="112" spans="1:21" x14ac:dyDescent="0.2">
      <c r="A112" s="252">
        <v>43572</v>
      </c>
      <c r="B112" s="111"/>
      <c r="C112" s="111"/>
      <c r="D112" s="301"/>
      <c r="E112" s="111"/>
      <c r="F112" s="111"/>
      <c r="G112" s="111"/>
      <c r="H112" s="21">
        <f t="shared" si="3"/>
        <v>0</v>
      </c>
      <c r="I112" s="242">
        <f t="shared" si="2"/>
        <v>253</v>
      </c>
      <c r="J112" s="170"/>
      <c r="K112" s="170"/>
      <c r="L112" s="111"/>
      <c r="M112" s="111"/>
      <c r="N112" s="365"/>
      <c r="O112" s="14"/>
      <c r="P112" s="14"/>
      <c r="Q112" s="14"/>
      <c r="R112" s="14"/>
      <c r="S112" s="14"/>
      <c r="T112" s="14"/>
      <c r="U112" s="36"/>
    </row>
    <row r="113" spans="1:21" x14ac:dyDescent="0.2">
      <c r="A113" s="252">
        <v>43573</v>
      </c>
      <c r="B113" s="111"/>
      <c r="C113" s="111"/>
      <c r="D113" s="301"/>
      <c r="E113" s="111"/>
      <c r="F113" s="111"/>
      <c r="G113" s="111"/>
      <c r="H113" s="21">
        <f t="shared" si="3"/>
        <v>0</v>
      </c>
      <c r="I113" s="242">
        <f t="shared" si="2"/>
        <v>253</v>
      </c>
      <c r="J113" s="111"/>
      <c r="K113" s="111"/>
      <c r="L113" s="111"/>
      <c r="M113" s="111"/>
      <c r="N113" s="365"/>
      <c r="O113" s="14"/>
      <c r="P113" s="14"/>
      <c r="Q113" s="14"/>
      <c r="R113" s="14"/>
      <c r="S113" s="14"/>
      <c r="T113" s="14"/>
      <c r="U113" s="36"/>
    </row>
    <row r="114" spans="1:21" x14ac:dyDescent="0.2">
      <c r="A114" s="252">
        <v>43574</v>
      </c>
      <c r="B114" s="111"/>
      <c r="C114" s="111"/>
      <c r="D114" s="301"/>
      <c r="E114" s="111"/>
      <c r="F114" s="111"/>
      <c r="G114" s="111"/>
      <c r="H114" s="21">
        <f t="shared" si="3"/>
        <v>0</v>
      </c>
      <c r="I114" s="242">
        <f t="shared" si="2"/>
        <v>253</v>
      </c>
      <c r="J114" s="170"/>
      <c r="K114" s="170"/>
      <c r="L114" s="111"/>
      <c r="M114" s="111"/>
      <c r="N114" s="365"/>
      <c r="O114" s="14"/>
      <c r="P114" s="14"/>
      <c r="Q114" s="14"/>
      <c r="R114" s="14"/>
      <c r="S114" s="14"/>
      <c r="T114" s="14"/>
      <c r="U114" s="36"/>
    </row>
    <row r="115" spans="1:21" x14ac:dyDescent="0.2">
      <c r="A115" s="252">
        <v>43575</v>
      </c>
      <c r="B115" s="111"/>
      <c r="C115" s="111"/>
      <c r="D115" s="301"/>
      <c r="E115" s="111"/>
      <c r="F115" s="111"/>
      <c r="G115" s="111"/>
      <c r="H115" s="21">
        <f t="shared" si="3"/>
        <v>0</v>
      </c>
      <c r="I115" s="242">
        <f t="shared" si="2"/>
        <v>253</v>
      </c>
      <c r="J115" s="111"/>
      <c r="K115" s="111"/>
      <c r="L115" s="111"/>
      <c r="M115" s="111"/>
      <c r="N115" s="365"/>
      <c r="O115" s="14"/>
      <c r="P115" s="14"/>
      <c r="Q115" s="14"/>
      <c r="R115" s="14"/>
      <c r="S115" s="14"/>
      <c r="T115" s="14"/>
      <c r="U115" s="36"/>
    </row>
    <row r="116" spans="1:21" x14ac:dyDescent="0.2">
      <c r="A116" s="252">
        <v>43576</v>
      </c>
      <c r="B116" s="111"/>
      <c r="C116" s="111"/>
      <c r="D116" s="301"/>
      <c r="E116" s="111"/>
      <c r="F116" s="111"/>
      <c r="G116" s="111"/>
      <c r="H116" s="21">
        <f t="shared" si="3"/>
        <v>0</v>
      </c>
      <c r="I116" s="242">
        <f t="shared" si="2"/>
        <v>253</v>
      </c>
      <c r="J116" s="170"/>
      <c r="K116" s="170"/>
      <c r="L116" s="111"/>
      <c r="M116" s="111"/>
      <c r="N116" s="365"/>
      <c r="O116" s="14"/>
      <c r="P116" s="14"/>
      <c r="Q116" s="14"/>
      <c r="R116" s="14"/>
      <c r="S116" s="14"/>
      <c r="T116" s="14"/>
      <c r="U116" s="36"/>
    </row>
    <row r="117" spans="1:21" x14ac:dyDescent="0.2">
      <c r="A117" s="252">
        <v>43577</v>
      </c>
      <c r="B117" s="111"/>
      <c r="C117" s="111"/>
      <c r="D117" s="301"/>
      <c r="E117" s="111"/>
      <c r="F117" s="111"/>
      <c r="G117" s="111"/>
      <c r="H117" s="21">
        <f t="shared" si="3"/>
        <v>0</v>
      </c>
      <c r="I117" s="242">
        <f t="shared" si="2"/>
        <v>253</v>
      </c>
      <c r="J117" s="111"/>
      <c r="K117" s="111"/>
      <c r="L117" s="111"/>
      <c r="M117" s="111"/>
      <c r="N117" s="365"/>
      <c r="O117" s="14"/>
      <c r="P117" s="14"/>
      <c r="Q117" s="14"/>
      <c r="R117" s="14"/>
      <c r="S117" s="14"/>
      <c r="T117" s="14"/>
      <c r="U117" s="36"/>
    </row>
    <row r="118" spans="1:21" x14ac:dyDescent="0.2">
      <c r="A118" s="252">
        <v>43578</v>
      </c>
      <c r="B118" s="111"/>
      <c r="C118" s="111"/>
      <c r="D118" s="301"/>
      <c r="E118" s="111"/>
      <c r="F118" s="111"/>
      <c r="G118" s="111"/>
      <c r="H118" s="21">
        <f t="shared" si="3"/>
        <v>0</v>
      </c>
      <c r="I118" s="242">
        <f t="shared" si="2"/>
        <v>253</v>
      </c>
      <c r="J118" s="170"/>
      <c r="K118" s="170"/>
      <c r="L118" s="111"/>
      <c r="M118" s="111"/>
      <c r="N118" s="365"/>
      <c r="O118" s="14"/>
      <c r="P118" s="14"/>
      <c r="Q118" s="14"/>
      <c r="R118" s="14"/>
      <c r="S118" s="14"/>
      <c r="T118" s="14"/>
      <c r="U118" s="36"/>
    </row>
    <row r="119" spans="1:21" x14ac:dyDescent="0.2">
      <c r="A119" s="252">
        <v>43579</v>
      </c>
      <c r="B119" s="111"/>
      <c r="C119" s="111"/>
      <c r="D119" s="301"/>
      <c r="E119" s="111"/>
      <c r="F119" s="111"/>
      <c r="G119" s="111"/>
      <c r="H119" s="21">
        <f t="shared" si="3"/>
        <v>0</v>
      </c>
      <c r="I119" s="242">
        <f t="shared" si="2"/>
        <v>253</v>
      </c>
      <c r="J119" s="111"/>
      <c r="K119" s="111"/>
      <c r="L119" s="111"/>
      <c r="M119" s="111"/>
      <c r="N119" s="365"/>
      <c r="O119" s="14"/>
      <c r="P119" s="14"/>
      <c r="Q119" s="14"/>
      <c r="R119" s="14"/>
      <c r="S119" s="14"/>
      <c r="T119" s="14"/>
      <c r="U119" s="36"/>
    </row>
    <row r="120" spans="1:21" x14ac:dyDescent="0.2">
      <c r="A120" s="252">
        <v>43580</v>
      </c>
      <c r="B120" s="111"/>
      <c r="C120" s="111"/>
      <c r="D120" s="301"/>
      <c r="E120" s="111"/>
      <c r="F120" s="111"/>
      <c r="G120" s="111"/>
      <c r="H120" s="21">
        <f t="shared" si="3"/>
        <v>0</v>
      </c>
      <c r="I120" s="242">
        <f t="shared" si="2"/>
        <v>253</v>
      </c>
      <c r="J120" s="170"/>
      <c r="K120" s="170"/>
      <c r="L120" s="111"/>
      <c r="M120" s="111"/>
      <c r="N120" s="365"/>
      <c r="O120" s="14"/>
      <c r="P120" s="14"/>
      <c r="Q120" s="14"/>
      <c r="R120" s="14"/>
      <c r="S120" s="14"/>
      <c r="T120" s="14"/>
      <c r="U120" s="36"/>
    </row>
    <row r="121" spans="1:21" x14ac:dyDescent="0.2">
      <c r="A121" s="252">
        <v>43581</v>
      </c>
      <c r="B121" s="111"/>
      <c r="C121" s="111"/>
      <c r="D121" s="301"/>
      <c r="E121" s="111"/>
      <c r="F121" s="111"/>
      <c r="G121" s="111"/>
      <c r="H121" s="21">
        <f t="shared" si="3"/>
        <v>0</v>
      </c>
      <c r="I121" s="242">
        <f t="shared" si="2"/>
        <v>253</v>
      </c>
      <c r="J121" s="111"/>
      <c r="K121" s="111"/>
      <c r="L121" s="111"/>
      <c r="M121" s="111"/>
      <c r="N121" s="365"/>
      <c r="O121" s="14"/>
      <c r="P121" s="14"/>
      <c r="Q121" s="14"/>
      <c r="R121" s="14"/>
      <c r="S121" s="14"/>
      <c r="T121" s="14"/>
      <c r="U121" s="36"/>
    </row>
    <row r="122" spans="1:21" x14ac:dyDescent="0.2">
      <c r="A122" s="252">
        <v>43582</v>
      </c>
      <c r="B122" s="111"/>
      <c r="C122" s="111"/>
      <c r="D122" s="301"/>
      <c r="E122" s="111"/>
      <c r="F122" s="111"/>
      <c r="G122" s="111"/>
      <c r="H122" s="21">
        <f t="shared" si="3"/>
        <v>0</v>
      </c>
      <c r="I122" s="242">
        <f t="shared" si="2"/>
        <v>253</v>
      </c>
      <c r="J122" s="170"/>
      <c r="K122" s="170"/>
      <c r="L122" s="111"/>
      <c r="M122" s="111"/>
      <c r="N122" s="365"/>
      <c r="O122" s="14"/>
      <c r="P122" s="14"/>
      <c r="Q122" s="14"/>
      <c r="R122" s="14"/>
      <c r="S122" s="14"/>
      <c r="T122" s="14"/>
      <c r="U122" s="36"/>
    </row>
    <row r="123" spans="1:21" x14ac:dyDescent="0.2">
      <c r="A123" s="252">
        <v>43583</v>
      </c>
      <c r="B123" s="111"/>
      <c r="C123" s="111"/>
      <c r="D123" s="301"/>
      <c r="E123" s="111"/>
      <c r="F123" s="111"/>
      <c r="G123" s="111"/>
      <c r="H123" s="21">
        <f t="shared" si="3"/>
        <v>0</v>
      </c>
      <c r="I123" s="242">
        <f t="shared" si="2"/>
        <v>253</v>
      </c>
      <c r="J123" s="111"/>
      <c r="K123" s="111"/>
      <c r="L123" s="111"/>
      <c r="M123" s="111"/>
      <c r="N123" s="365"/>
      <c r="O123" s="14"/>
      <c r="P123" s="14"/>
      <c r="Q123" s="14"/>
      <c r="R123" s="14"/>
      <c r="S123" s="14"/>
      <c r="T123" s="14"/>
      <c r="U123" s="36"/>
    </row>
    <row r="124" spans="1:21" x14ac:dyDescent="0.2">
      <c r="A124" s="252">
        <v>43584</v>
      </c>
      <c r="B124" s="111"/>
      <c r="C124" s="111"/>
      <c r="D124" s="301"/>
      <c r="E124" s="111"/>
      <c r="F124" s="111"/>
      <c r="G124" s="111"/>
      <c r="H124" s="21">
        <f t="shared" si="3"/>
        <v>0</v>
      </c>
      <c r="I124" s="242">
        <f t="shared" si="2"/>
        <v>253</v>
      </c>
      <c r="J124" s="170"/>
      <c r="K124" s="170"/>
      <c r="L124" s="111"/>
      <c r="M124" s="111"/>
      <c r="N124" s="365"/>
      <c r="O124" s="14"/>
      <c r="P124" s="14"/>
      <c r="Q124" s="14"/>
      <c r="R124" s="14"/>
      <c r="S124" s="14"/>
      <c r="T124" s="14"/>
      <c r="U124" s="36"/>
    </row>
    <row r="125" spans="1:21" x14ac:dyDescent="0.2">
      <c r="A125" s="252">
        <v>43585</v>
      </c>
      <c r="B125" s="111"/>
      <c r="C125" s="111"/>
      <c r="D125" s="301"/>
      <c r="E125" s="111"/>
      <c r="F125" s="111"/>
      <c r="G125" s="111"/>
      <c r="H125" s="21">
        <f t="shared" si="3"/>
        <v>0</v>
      </c>
      <c r="I125" s="242">
        <f t="shared" si="2"/>
        <v>253</v>
      </c>
      <c r="J125" s="111"/>
      <c r="K125" s="111"/>
      <c r="L125" s="111"/>
      <c r="M125" s="111"/>
      <c r="N125" s="365"/>
      <c r="O125" s="14"/>
      <c r="P125" s="14"/>
      <c r="Q125" s="14"/>
      <c r="R125" s="14"/>
      <c r="S125" s="14"/>
      <c r="T125" s="14"/>
      <c r="U125" s="36"/>
    </row>
    <row r="126" spans="1:21" x14ac:dyDescent="0.2">
      <c r="A126" s="252">
        <v>43586</v>
      </c>
      <c r="B126" s="111"/>
      <c r="C126" s="111"/>
      <c r="D126" s="334"/>
      <c r="E126" s="170"/>
      <c r="F126" s="170"/>
      <c r="G126" s="170"/>
      <c r="H126" s="22">
        <f t="shared" si="3"/>
        <v>0</v>
      </c>
      <c r="I126" s="22">
        <f t="shared" si="2"/>
        <v>253</v>
      </c>
      <c r="J126" s="268"/>
      <c r="K126" s="268"/>
      <c r="L126" s="268"/>
      <c r="M126" s="268"/>
      <c r="N126" s="371"/>
      <c r="O126" s="288"/>
      <c r="P126" s="288"/>
      <c r="Q126" s="288"/>
      <c r="R126" s="288"/>
      <c r="S126" s="288"/>
      <c r="T126" s="288"/>
      <c r="U126" s="307"/>
    </row>
    <row r="127" spans="1:21" x14ac:dyDescent="0.2">
      <c r="A127" s="252">
        <v>43587</v>
      </c>
      <c r="B127" s="110"/>
      <c r="C127" s="110"/>
      <c r="D127" s="335"/>
      <c r="E127" s="110"/>
      <c r="F127" s="110"/>
      <c r="G127" s="110"/>
      <c r="H127" s="29">
        <f t="shared" si="3"/>
        <v>0</v>
      </c>
      <c r="I127" s="250">
        <f t="shared" si="2"/>
        <v>253</v>
      </c>
      <c r="J127" s="245"/>
      <c r="K127" s="245"/>
      <c r="L127" s="245"/>
      <c r="M127" s="245"/>
      <c r="N127" s="370"/>
      <c r="O127" s="205"/>
      <c r="P127" s="205"/>
      <c r="Q127" s="205"/>
      <c r="R127" s="205"/>
      <c r="S127" s="205"/>
      <c r="T127" s="205"/>
      <c r="U127" s="267"/>
    </row>
    <row r="128" spans="1:21" x14ac:dyDescent="0.2">
      <c r="A128" s="252">
        <v>43588</v>
      </c>
      <c r="B128" s="111"/>
      <c r="C128" s="111"/>
      <c r="D128" s="301"/>
      <c r="E128" s="111"/>
      <c r="F128" s="111"/>
      <c r="G128" s="111"/>
      <c r="H128" s="21">
        <f t="shared" si="3"/>
        <v>0</v>
      </c>
      <c r="I128" s="242">
        <f t="shared" si="2"/>
        <v>253</v>
      </c>
      <c r="J128" s="170"/>
      <c r="K128" s="170"/>
      <c r="L128" s="111"/>
      <c r="M128" s="111"/>
      <c r="N128" s="365"/>
      <c r="O128" s="14"/>
      <c r="P128" s="14"/>
      <c r="Q128" s="14"/>
      <c r="R128" s="14"/>
      <c r="S128" s="14"/>
      <c r="T128" s="14"/>
      <c r="U128" s="36"/>
    </row>
    <row r="129" spans="1:21" x14ac:dyDescent="0.2">
      <c r="A129" s="252">
        <v>43589</v>
      </c>
      <c r="B129" s="111"/>
      <c r="C129" s="111"/>
      <c r="D129" s="301"/>
      <c r="E129" s="111"/>
      <c r="F129" s="111"/>
      <c r="G129" s="111"/>
      <c r="H129" s="21">
        <f t="shared" si="3"/>
        <v>0</v>
      </c>
      <c r="I129" s="242">
        <f t="shared" si="2"/>
        <v>253</v>
      </c>
      <c r="J129" s="111"/>
      <c r="K129" s="111"/>
      <c r="L129" s="111"/>
      <c r="M129" s="111"/>
      <c r="N129" s="365"/>
      <c r="O129" s="14"/>
      <c r="P129" s="14"/>
      <c r="Q129" s="14"/>
      <c r="R129" s="14"/>
      <c r="S129" s="14"/>
      <c r="T129" s="14"/>
      <c r="U129" s="36"/>
    </row>
    <row r="130" spans="1:21" x14ac:dyDescent="0.2">
      <c r="A130" s="252">
        <v>43590</v>
      </c>
      <c r="B130" s="111"/>
      <c r="C130" s="111"/>
      <c r="D130" s="301"/>
      <c r="E130" s="111"/>
      <c r="F130" s="111"/>
      <c r="G130" s="111"/>
      <c r="H130" s="21">
        <f t="shared" si="3"/>
        <v>0</v>
      </c>
      <c r="I130" s="242">
        <f t="shared" si="2"/>
        <v>253</v>
      </c>
      <c r="J130" s="170"/>
      <c r="K130" s="170"/>
      <c r="L130" s="111"/>
      <c r="M130" s="111"/>
      <c r="N130" s="365"/>
      <c r="O130" s="14"/>
      <c r="P130" s="14"/>
      <c r="Q130" s="14"/>
      <c r="R130" s="14"/>
      <c r="S130" s="14"/>
      <c r="T130" s="14"/>
      <c r="U130" s="36"/>
    </row>
    <row r="131" spans="1:21" x14ac:dyDescent="0.2">
      <c r="A131" s="252">
        <v>43591</v>
      </c>
      <c r="B131" s="111"/>
      <c r="C131" s="111"/>
      <c r="D131" s="301"/>
      <c r="E131" s="111"/>
      <c r="F131" s="111"/>
      <c r="G131" s="111"/>
      <c r="H131" s="21">
        <f t="shared" si="3"/>
        <v>0</v>
      </c>
      <c r="I131" s="242">
        <f t="shared" si="2"/>
        <v>253</v>
      </c>
      <c r="J131" s="111"/>
      <c r="K131" s="111"/>
      <c r="L131" s="111"/>
      <c r="M131" s="111"/>
      <c r="N131" s="365"/>
      <c r="O131" s="14"/>
      <c r="P131" s="14"/>
      <c r="Q131" s="14"/>
      <c r="R131" s="14"/>
      <c r="S131" s="14"/>
      <c r="T131" s="14"/>
      <c r="U131" s="36"/>
    </row>
    <row r="132" spans="1:21" x14ac:dyDescent="0.2">
      <c r="A132" s="252">
        <v>43592</v>
      </c>
      <c r="B132" s="111">
        <v>1700</v>
      </c>
      <c r="C132" s="111"/>
      <c r="D132" s="301"/>
      <c r="E132" s="111"/>
      <c r="F132" s="111"/>
      <c r="G132" s="111"/>
      <c r="H132" s="21">
        <f t="shared" si="3"/>
        <v>0</v>
      </c>
      <c r="I132" s="242">
        <f t="shared" si="2"/>
        <v>253</v>
      </c>
      <c r="J132" s="170"/>
      <c r="K132" s="170"/>
      <c r="L132" s="111"/>
      <c r="M132" s="111"/>
      <c r="N132" s="390" t="s">
        <v>142</v>
      </c>
      <c r="O132" s="14"/>
      <c r="P132" s="14"/>
      <c r="Q132" s="14"/>
      <c r="R132" s="14"/>
      <c r="S132" s="14"/>
      <c r="T132" s="14"/>
      <c r="U132" s="36"/>
    </row>
    <row r="133" spans="1:21" x14ac:dyDescent="0.2">
      <c r="A133" s="252">
        <v>43593</v>
      </c>
      <c r="B133" s="111">
        <v>900</v>
      </c>
      <c r="C133" s="111">
        <v>0</v>
      </c>
      <c r="D133" s="301"/>
      <c r="E133" s="111"/>
      <c r="F133" s="111"/>
      <c r="G133" s="111">
        <v>24</v>
      </c>
      <c r="H133" s="21">
        <v>60</v>
      </c>
      <c r="I133" s="242">
        <f t="shared" si="2"/>
        <v>313</v>
      </c>
      <c r="J133" s="111"/>
      <c r="K133" s="111">
        <v>0</v>
      </c>
      <c r="L133" s="111"/>
      <c r="M133" s="111"/>
      <c r="N133" s="365" t="s">
        <v>149</v>
      </c>
      <c r="O133" s="14"/>
      <c r="P133" s="14"/>
      <c r="Q133" s="14"/>
      <c r="R133" s="14"/>
      <c r="S133" s="14"/>
      <c r="T133" s="14"/>
      <c r="U133" s="36"/>
    </row>
    <row r="134" spans="1:21" x14ac:dyDescent="0.2">
      <c r="A134" s="252">
        <v>43594</v>
      </c>
      <c r="B134" s="111">
        <v>1500</v>
      </c>
      <c r="C134" s="111">
        <v>0</v>
      </c>
      <c r="D134" s="301"/>
      <c r="E134" s="111"/>
      <c r="F134" s="111"/>
      <c r="G134" s="111">
        <v>24</v>
      </c>
      <c r="H134" s="21">
        <v>48</v>
      </c>
      <c r="I134" s="242">
        <f t="shared" si="2"/>
        <v>361</v>
      </c>
      <c r="J134" s="170"/>
      <c r="K134" s="170">
        <v>116</v>
      </c>
      <c r="L134" s="111"/>
      <c r="M134" s="111"/>
      <c r="N134" s="365" t="s">
        <v>147</v>
      </c>
      <c r="O134" s="14"/>
      <c r="P134" s="14"/>
      <c r="Q134" s="14"/>
      <c r="R134" s="14"/>
      <c r="S134" s="14"/>
      <c r="T134" s="14"/>
      <c r="U134" s="36"/>
    </row>
    <row r="135" spans="1:21" x14ac:dyDescent="0.2">
      <c r="A135" s="252">
        <v>43595</v>
      </c>
      <c r="B135" s="111"/>
      <c r="C135" s="111"/>
      <c r="D135" s="301"/>
      <c r="E135" s="111"/>
      <c r="F135" s="111"/>
      <c r="G135" s="111"/>
      <c r="H135" s="21">
        <f t="shared" si="3"/>
        <v>0</v>
      </c>
      <c r="I135" s="242">
        <f t="shared" si="2"/>
        <v>361</v>
      </c>
      <c r="J135" s="111"/>
      <c r="K135" s="111"/>
      <c r="L135" s="111"/>
      <c r="M135" s="111"/>
      <c r="N135" s="365"/>
      <c r="O135" s="14"/>
      <c r="P135" s="14"/>
      <c r="Q135" s="14"/>
      <c r="R135" s="14"/>
      <c r="S135" s="14"/>
      <c r="T135" s="14"/>
      <c r="U135" s="36"/>
    </row>
    <row r="136" spans="1:21" x14ac:dyDescent="0.2">
      <c r="A136" s="252">
        <v>43596</v>
      </c>
      <c r="B136" s="111"/>
      <c r="C136" s="111"/>
      <c r="D136" s="301"/>
      <c r="E136" s="111"/>
      <c r="F136" s="111"/>
      <c r="G136" s="111"/>
      <c r="H136" s="21">
        <f t="shared" si="3"/>
        <v>0</v>
      </c>
      <c r="I136" s="242">
        <f t="shared" si="2"/>
        <v>361</v>
      </c>
      <c r="J136" s="170"/>
      <c r="K136" s="170"/>
      <c r="L136" s="111"/>
      <c r="M136" s="111"/>
      <c r="N136" s="365"/>
      <c r="O136" s="14"/>
      <c r="P136" s="14"/>
      <c r="Q136" s="14"/>
      <c r="R136" s="14"/>
      <c r="S136" s="14"/>
      <c r="T136" s="14"/>
      <c r="U136" s="36"/>
    </row>
    <row r="137" spans="1:21" x14ac:dyDescent="0.2">
      <c r="A137" s="252">
        <v>43597</v>
      </c>
      <c r="B137" s="111"/>
      <c r="C137" s="111"/>
      <c r="D137" s="301"/>
      <c r="E137" s="111"/>
      <c r="F137" s="111"/>
      <c r="G137" s="111"/>
      <c r="H137" s="21">
        <f t="shared" si="3"/>
        <v>0</v>
      </c>
      <c r="I137" s="242">
        <f t="shared" ref="I137:I200" si="4">I136+H137</f>
        <v>361</v>
      </c>
      <c r="J137" s="111"/>
      <c r="K137" s="111"/>
      <c r="L137" s="111"/>
      <c r="M137" s="111"/>
      <c r="N137" s="365"/>
      <c r="O137" s="14"/>
      <c r="P137" s="14"/>
      <c r="Q137" s="14"/>
      <c r="R137" s="14"/>
      <c r="S137" s="14"/>
      <c r="T137" s="14"/>
      <c r="U137" s="36"/>
    </row>
    <row r="138" spans="1:21" x14ac:dyDescent="0.2">
      <c r="A138" s="252">
        <v>43598</v>
      </c>
      <c r="B138" s="111"/>
      <c r="C138" s="111"/>
      <c r="D138" s="301"/>
      <c r="E138" s="111"/>
      <c r="F138" s="111"/>
      <c r="G138" s="111"/>
      <c r="H138" s="21">
        <f t="shared" ref="H138:H201" si="5">SQRT(E138*F138)*1.58/24*G138</f>
        <v>0</v>
      </c>
      <c r="I138" s="242">
        <f t="shared" si="4"/>
        <v>361</v>
      </c>
      <c r="J138" s="170"/>
      <c r="K138" s="170"/>
      <c r="L138" s="111"/>
      <c r="M138" s="111"/>
      <c r="N138" s="365"/>
      <c r="O138" s="14"/>
      <c r="P138" s="14"/>
      <c r="Q138" s="14"/>
      <c r="R138" s="14"/>
      <c r="S138" s="14"/>
      <c r="T138" s="14"/>
      <c r="U138" s="36"/>
    </row>
    <row r="139" spans="1:21" x14ac:dyDescent="0.2">
      <c r="A139" s="252">
        <v>43599</v>
      </c>
      <c r="B139" s="111"/>
      <c r="C139" s="111"/>
      <c r="D139" s="301"/>
      <c r="E139" s="111"/>
      <c r="F139" s="111"/>
      <c r="G139" s="111"/>
      <c r="H139" s="21">
        <f t="shared" si="5"/>
        <v>0</v>
      </c>
      <c r="I139" s="242">
        <f t="shared" si="4"/>
        <v>361</v>
      </c>
      <c r="J139" s="111"/>
      <c r="K139" s="111"/>
      <c r="L139" s="111"/>
      <c r="M139" s="111"/>
      <c r="N139" s="365"/>
      <c r="O139" s="14"/>
      <c r="P139" s="14"/>
      <c r="Q139" s="14"/>
      <c r="R139" s="14"/>
      <c r="S139" s="14"/>
      <c r="T139" s="14"/>
      <c r="U139" s="36"/>
    </row>
    <row r="140" spans="1:21" x14ac:dyDescent="0.2">
      <c r="A140" s="252">
        <v>43600</v>
      </c>
      <c r="B140" s="111"/>
      <c r="C140" s="111"/>
      <c r="D140" s="301"/>
      <c r="E140" s="111"/>
      <c r="F140" s="111"/>
      <c r="G140" s="111"/>
      <c r="H140" s="21">
        <f t="shared" si="5"/>
        <v>0</v>
      </c>
      <c r="I140" s="242">
        <f t="shared" si="4"/>
        <v>361</v>
      </c>
      <c r="J140" s="170"/>
      <c r="K140" s="170"/>
      <c r="L140" s="111"/>
      <c r="M140" s="111"/>
      <c r="N140" s="365"/>
      <c r="O140" s="14"/>
      <c r="P140" s="14"/>
      <c r="Q140" s="14"/>
      <c r="R140" s="14"/>
      <c r="S140" s="14"/>
      <c r="T140" s="14"/>
      <c r="U140" s="36"/>
    </row>
    <row r="141" spans="1:21" x14ac:dyDescent="0.2">
      <c r="A141" s="252">
        <v>43601</v>
      </c>
      <c r="B141" s="111"/>
      <c r="C141" s="111"/>
      <c r="D141" s="301"/>
      <c r="E141" s="111"/>
      <c r="F141" s="111"/>
      <c r="G141" s="111"/>
      <c r="H141" s="21">
        <f t="shared" si="5"/>
        <v>0</v>
      </c>
      <c r="I141" s="242">
        <f t="shared" si="4"/>
        <v>361</v>
      </c>
      <c r="J141" s="111"/>
      <c r="K141" s="111"/>
      <c r="L141" s="111"/>
      <c r="M141" s="111"/>
      <c r="N141" s="365"/>
      <c r="O141" s="14"/>
      <c r="P141" s="14"/>
      <c r="Q141" s="14"/>
      <c r="R141" s="14"/>
      <c r="S141" s="14"/>
      <c r="T141" s="14"/>
      <c r="U141" s="36"/>
    </row>
    <row r="142" spans="1:21" x14ac:dyDescent="0.2">
      <c r="A142" s="252">
        <v>43602</v>
      </c>
      <c r="B142" s="111"/>
      <c r="C142" s="111"/>
      <c r="D142" s="301"/>
      <c r="E142" s="111"/>
      <c r="F142" s="111"/>
      <c r="G142" s="111"/>
      <c r="H142" s="21">
        <f t="shared" si="5"/>
        <v>0</v>
      </c>
      <c r="I142" s="242">
        <f t="shared" si="4"/>
        <v>361</v>
      </c>
      <c r="J142" s="170"/>
      <c r="K142" s="170"/>
      <c r="L142" s="111"/>
      <c r="M142" s="111"/>
      <c r="N142" s="365"/>
      <c r="O142" s="14"/>
      <c r="P142" s="14"/>
      <c r="Q142" s="14"/>
      <c r="R142" s="14"/>
      <c r="S142" s="14"/>
      <c r="T142" s="14"/>
      <c r="U142" s="36"/>
    </row>
    <row r="143" spans="1:21" x14ac:dyDescent="0.2">
      <c r="A143" s="252">
        <v>43603</v>
      </c>
      <c r="B143" s="111"/>
      <c r="C143" s="111"/>
      <c r="D143" s="301"/>
      <c r="E143" s="111"/>
      <c r="F143" s="111"/>
      <c r="G143" s="111"/>
      <c r="H143" s="21">
        <f t="shared" si="5"/>
        <v>0</v>
      </c>
      <c r="I143" s="242">
        <f t="shared" si="4"/>
        <v>361</v>
      </c>
      <c r="J143" s="111"/>
      <c r="K143" s="111"/>
      <c r="L143" s="111"/>
      <c r="M143" s="111"/>
      <c r="N143" s="365"/>
      <c r="O143" s="14"/>
      <c r="P143" s="14"/>
      <c r="Q143" s="14"/>
      <c r="R143" s="14"/>
      <c r="S143" s="14"/>
      <c r="T143" s="14"/>
      <c r="U143" s="36"/>
    </row>
    <row r="144" spans="1:21" x14ac:dyDescent="0.2">
      <c r="A144" s="252">
        <v>43604</v>
      </c>
      <c r="B144" s="111"/>
      <c r="C144" s="111"/>
      <c r="D144" s="301"/>
      <c r="E144" s="111"/>
      <c r="F144" s="111"/>
      <c r="G144" s="111"/>
      <c r="H144" s="21">
        <f t="shared" si="5"/>
        <v>0</v>
      </c>
      <c r="I144" s="242">
        <f t="shared" si="4"/>
        <v>361</v>
      </c>
      <c r="J144" s="170"/>
      <c r="K144" s="170"/>
      <c r="L144" s="111"/>
      <c r="M144" s="111"/>
      <c r="N144" s="365"/>
      <c r="O144" s="14"/>
      <c r="P144" s="14"/>
      <c r="Q144" s="14"/>
      <c r="R144" s="14"/>
      <c r="S144" s="14"/>
      <c r="T144" s="14"/>
      <c r="U144" s="36"/>
    </row>
    <row r="145" spans="1:21" x14ac:dyDescent="0.2">
      <c r="A145" s="252">
        <v>43605</v>
      </c>
      <c r="B145" s="111"/>
      <c r="C145" s="111"/>
      <c r="D145" s="301"/>
      <c r="E145" s="111"/>
      <c r="F145" s="111"/>
      <c r="G145" s="111"/>
      <c r="H145" s="21">
        <f t="shared" si="5"/>
        <v>0</v>
      </c>
      <c r="I145" s="242">
        <f t="shared" si="4"/>
        <v>361</v>
      </c>
      <c r="J145" s="111"/>
      <c r="K145" s="111"/>
      <c r="L145" s="111"/>
      <c r="M145" s="111"/>
      <c r="N145" s="365"/>
      <c r="O145" s="14"/>
      <c r="P145" s="14"/>
      <c r="Q145" s="14"/>
      <c r="R145" s="14"/>
      <c r="S145" s="14"/>
      <c r="T145" s="14"/>
      <c r="U145" s="36"/>
    </row>
    <row r="146" spans="1:21" x14ac:dyDescent="0.2">
      <c r="A146" s="252">
        <v>43606</v>
      </c>
      <c r="B146" s="111"/>
      <c r="C146" s="111"/>
      <c r="D146" s="301"/>
      <c r="E146" s="111"/>
      <c r="F146" s="111"/>
      <c r="G146" s="111"/>
      <c r="H146" s="21">
        <f t="shared" si="5"/>
        <v>0</v>
      </c>
      <c r="I146" s="242">
        <f t="shared" si="4"/>
        <v>361</v>
      </c>
      <c r="J146" s="170"/>
      <c r="K146" s="170"/>
      <c r="L146" s="111"/>
      <c r="M146" s="111"/>
      <c r="N146" s="365"/>
      <c r="O146" s="14"/>
      <c r="P146" s="14"/>
      <c r="Q146" s="14"/>
      <c r="R146" s="14"/>
      <c r="S146" s="14"/>
      <c r="T146" s="14"/>
      <c r="U146" s="36"/>
    </row>
    <row r="147" spans="1:21" x14ac:dyDescent="0.2">
      <c r="A147" s="252">
        <v>43607</v>
      </c>
      <c r="B147" s="111"/>
      <c r="C147" s="111"/>
      <c r="D147" s="301"/>
      <c r="E147" s="111"/>
      <c r="F147" s="111"/>
      <c r="G147" s="111"/>
      <c r="H147" s="21">
        <f t="shared" si="5"/>
        <v>0</v>
      </c>
      <c r="I147" s="242">
        <f t="shared" si="4"/>
        <v>361</v>
      </c>
      <c r="J147" s="111"/>
      <c r="K147" s="111"/>
      <c r="L147" s="111"/>
      <c r="M147" s="111"/>
      <c r="N147" s="365"/>
      <c r="O147" s="14"/>
      <c r="P147" s="14"/>
      <c r="Q147" s="14"/>
      <c r="R147" s="14"/>
      <c r="S147" s="14"/>
      <c r="T147" s="14"/>
      <c r="U147" s="36"/>
    </row>
    <row r="148" spans="1:21" x14ac:dyDescent="0.2">
      <c r="A148" s="252">
        <v>43608</v>
      </c>
      <c r="B148" s="111"/>
      <c r="C148" s="111"/>
      <c r="D148" s="301"/>
      <c r="E148" s="111"/>
      <c r="F148" s="111"/>
      <c r="G148" s="111"/>
      <c r="H148" s="21">
        <f t="shared" si="5"/>
        <v>0</v>
      </c>
      <c r="I148" s="242">
        <f t="shared" si="4"/>
        <v>361</v>
      </c>
      <c r="J148" s="170"/>
      <c r="K148" s="170"/>
      <c r="L148" s="111"/>
      <c r="M148" s="111"/>
      <c r="N148" s="365"/>
      <c r="O148" s="14"/>
      <c r="P148" s="14"/>
      <c r="Q148" s="14"/>
      <c r="R148" s="14"/>
      <c r="S148" s="14"/>
      <c r="T148" s="14"/>
      <c r="U148" s="36"/>
    </row>
    <row r="149" spans="1:21" x14ac:dyDescent="0.2">
      <c r="A149" s="252">
        <v>43609</v>
      </c>
      <c r="B149" s="111"/>
      <c r="C149" s="111"/>
      <c r="D149" s="301"/>
      <c r="E149" s="111"/>
      <c r="F149" s="111"/>
      <c r="G149" s="111"/>
      <c r="H149" s="21">
        <f t="shared" si="5"/>
        <v>0</v>
      </c>
      <c r="I149" s="242">
        <f t="shared" si="4"/>
        <v>361</v>
      </c>
      <c r="J149" s="111"/>
      <c r="K149" s="111"/>
      <c r="L149" s="111"/>
      <c r="M149" s="111"/>
      <c r="N149" s="365"/>
      <c r="O149" s="14"/>
      <c r="P149" s="14"/>
      <c r="Q149" s="14"/>
      <c r="R149" s="14"/>
      <c r="S149" s="14"/>
      <c r="T149" s="14"/>
      <c r="U149" s="36"/>
    </row>
    <row r="150" spans="1:21" x14ac:dyDescent="0.2">
      <c r="A150" s="252">
        <v>43610</v>
      </c>
      <c r="B150" s="111"/>
      <c r="C150" s="111"/>
      <c r="D150" s="301"/>
      <c r="E150" s="111"/>
      <c r="F150" s="111"/>
      <c r="G150" s="111"/>
      <c r="H150" s="21">
        <f t="shared" si="5"/>
        <v>0</v>
      </c>
      <c r="I150" s="242">
        <f t="shared" si="4"/>
        <v>361</v>
      </c>
      <c r="J150" s="170"/>
      <c r="K150" s="170"/>
      <c r="L150" s="111"/>
      <c r="M150" s="111"/>
      <c r="N150" s="365"/>
      <c r="O150" s="14"/>
      <c r="P150" s="14"/>
      <c r="Q150" s="14"/>
      <c r="R150" s="14"/>
      <c r="S150" s="14"/>
      <c r="T150" s="14"/>
      <c r="U150" s="36"/>
    </row>
    <row r="151" spans="1:21" x14ac:dyDescent="0.2">
      <c r="A151" s="252">
        <v>43611</v>
      </c>
      <c r="B151" s="111"/>
      <c r="C151" s="111"/>
      <c r="D151" s="301"/>
      <c r="E151" s="111"/>
      <c r="F151" s="111"/>
      <c r="G151" s="111"/>
      <c r="H151" s="21">
        <f t="shared" si="5"/>
        <v>0</v>
      </c>
      <c r="I151" s="242">
        <f t="shared" si="4"/>
        <v>361</v>
      </c>
      <c r="J151" s="111"/>
      <c r="K151" s="111"/>
      <c r="L151" s="111"/>
      <c r="M151" s="111"/>
      <c r="N151" s="365"/>
      <c r="O151" s="14"/>
      <c r="P151" s="14"/>
      <c r="Q151" s="14"/>
      <c r="R151" s="14"/>
      <c r="S151" s="14"/>
      <c r="T151" s="14"/>
      <c r="U151" s="36"/>
    </row>
    <row r="152" spans="1:21" x14ac:dyDescent="0.2">
      <c r="A152" s="252">
        <v>43612</v>
      </c>
      <c r="B152" s="111"/>
      <c r="C152" s="111"/>
      <c r="D152" s="301"/>
      <c r="E152" s="111"/>
      <c r="F152" s="111"/>
      <c r="G152" s="111"/>
      <c r="H152" s="21">
        <f t="shared" si="5"/>
        <v>0</v>
      </c>
      <c r="I152" s="242">
        <f t="shared" si="4"/>
        <v>361</v>
      </c>
      <c r="J152" s="170"/>
      <c r="K152" s="170"/>
      <c r="L152" s="111"/>
      <c r="M152" s="111"/>
      <c r="N152" s="365"/>
      <c r="O152" s="14"/>
      <c r="P152" s="14"/>
      <c r="Q152" s="14"/>
      <c r="R152" s="14"/>
      <c r="S152" s="14"/>
      <c r="T152" s="14"/>
      <c r="U152" s="36"/>
    </row>
    <row r="153" spans="1:21" x14ac:dyDescent="0.2">
      <c r="A153" s="252">
        <v>43613</v>
      </c>
      <c r="B153" s="111"/>
      <c r="C153" s="111"/>
      <c r="D153" s="301"/>
      <c r="E153" s="111"/>
      <c r="F153" s="111"/>
      <c r="G153" s="111"/>
      <c r="H153" s="21">
        <f t="shared" si="5"/>
        <v>0</v>
      </c>
      <c r="I153" s="242">
        <f t="shared" si="4"/>
        <v>361</v>
      </c>
      <c r="J153" s="111"/>
      <c r="K153" s="111"/>
      <c r="L153" s="111"/>
      <c r="M153" s="111"/>
      <c r="N153" s="365"/>
      <c r="O153" s="14"/>
      <c r="P153" s="14"/>
      <c r="Q153" s="14"/>
      <c r="R153" s="14"/>
      <c r="S153" s="14"/>
      <c r="T153" s="14"/>
      <c r="U153" s="36"/>
    </row>
    <row r="154" spans="1:21" x14ac:dyDescent="0.2">
      <c r="A154" s="252">
        <v>43614</v>
      </c>
      <c r="B154" s="111"/>
      <c r="C154" s="111"/>
      <c r="D154" s="301"/>
      <c r="E154" s="111"/>
      <c r="F154" s="111"/>
      <c r="G154" s="111"/>
      <c r="H154" s="21">
        <f t="shared" si="5"/>
        <v>0</v>
      </c>
      <c r="I154" s="242">
        <f t="shared" si="4"/>
        <v>361</v>
      </c>
      <c r="J154" s="170"/>
      <c r="K154" s="170"/>
      <c r="L154" s="111"/>
      <c r="M154" s="111"/>
      <c r="N154" s="365"/>
      <c r="O154" s="14"/>
      <c r="P154" s="14"/>
      <c r="Q154" s="14"/>
      <c r="R154" s="14"/>
      <c r="S154" s="14"/>
      <c r="T154" s="14"/>
      <c r="U154" s="36"/>
    </row>
    <row r="155" spans="1:21" x14ac:dyDescent="0.2">
      <c r="A155" s="252">
        <v>43615</v>
      </c>
      <c r="B155" s="111"/>
      <c r="C155" s="111"/>
      <c r="D155" s="301"/>
      <c r="E155" s="111"/>
      <c r="F155" s="111"/>
      <c r="G155" s="111"/>
      <c r="H155" s="21">
        <f t="shared" si="5"/>
        <v>0</v>
      </c>
      <c r="I155" s="242">
        <f t="shared" si="4"/>
        <v>361</v>
      </c>
      <c r="J155" s="111"/>
      <c r="K155" s="111"/>
      <c r="L155" s="111"/>
      <c r="M155" s="111"/>
      <c r="N155" s="365"/>
      <c r="O155" s="14"/>
      <c r="P155" s="14"/>
      <c r="Q155" s="14"/>
      <c r="R155" s="14"/>
      <c r="S155" s="14"/>
      <c r="T155" s="14"/>
      <c r="U155" s="36"/>
    </row>
    <row r="156" spans="1:21" x14ac:dyDescent="0.2">
      <c r="A156" s="252">
        <v>43616</v>
      </c>
      <c r="B156" s="111"/>
      <c r="C156" s="111"/>
      <c r="D156" s="301"/>
      <c r="E156" s="111"/>
      <c r="F156" s="111"/>
      <c r="G156" s="111"/>
      <c r="H156" s="21">
        <f t="shared" si="5"/>
        <v>0</v>
      </c>
      <c r="I156" s="242">
        <f t="shared" si="4"/>
        <v>361</v>
      </c>
      <c r="J156" s="170"/>
      <c r="K156" s="170"/>
      <c r="L156" s="111"/>
      <c r="M156" s="111"/>
      <c r="N156" s="365"/>
      <c r="O156" s="14"/>
      <c r="P156" s="14"/>
      <c r="Q156" s="14"/>
      <c r="R156" s="14"/>
      <c r="S156" s="14"/>
      <c r="T156" s="14"/>
      <c r="U156" s="36"/>
    </row>
    <row r="157" spans="1:21" x14ac:dyDescent="0.2">
      <c r="A157" s="252">
        <v>43617</v>
      </c>
      <c r="B157" s="268"/>
      <c r="C157" s="268"/>
      <c r="D157" s="305"/>
      <c r="E157" s="268"/>
      <c r="F157" s="268"/>
      <c r="G157" s="268"/>
      <c r="H157" s="22">
        <f t="shared" si="5"/>
        <v>0</v>
      </c>
      <c r="I157" s="22">
        <f t="shared" si="4"/>
        <v>361</v>
      </c>
      <c r="J157" s="268"/>
      <c r="K157" s="268"/>
      <c r="L157" s="268"/>
      <c r="M157" s="268"/>
      <c r="N157" s="371"/>
      <c r="O157" s="288"/>
      <c r="P157" s="288"/>
      <c r="Q157" s="288"/>
      <c r="R157" s="288"/>
      <c r="S157" s="288"/>
      <c r="T157" s="288"/>
      <c r="U157" s="307"/>
    </row>
    <row r="158" spans="1:21" x14ac:dyDescent="0.2">
      <c r="A158" s="252">
        <v>43618</v>
      </c>
      <c r="B158" s="245"/>
      <c r="C158" s="245"/>
      <c r="D158" s="308"/>
      <c r="E158" s="245"/>
      <c r="F158" s="245"/>
      <c r="G158" s="245"/>
      <c r="H158" s="29">
        <f t="shared" si="5"/>
        <v>0</v>
      </c>
      <c r="I158" s="236">
        <f t="shared" si="4"/>
        <v>361</v>
      </c>
      <c r="J158" s="110"/>
      <c r="K158" s="110"/>
      <c r="L158" s="267"/>
      <c r="M158" s="245"/>
      <c r="N158" s="370"/>
      <c r="O158" s="205"/>
      <c r="P158" s="205"/>
      <c r="Q158" s="205"/>
      <c r="R158" s="205"/>
      <c r="S158" s="205"/>
      <c r="T158" s="205"/>
      <c r="U158" s="267"/>
    </row>
    <row r="159" spans="1:21" x14ac:dyDescent="0.2">
      <c r="A159" s="252">
        <v>43619</v>
      </c>
      <c r="B159" s="111"/>
      <c r="C159" s="111"/>
      <c r="D159" s="301"/>
      <c r="E159" s="111"/>
      <c r="F159" s="111"/>
      <c r="G159" s="111"/>
      <c r="H159" s="21">
        <f t="shared" si="5"/>
        <v>0</v>
      </c>
      <c r="I159" s="21">
        <f t="shared" si="4"/>
        <v>361</v>
      </c>
      <c r="J159" s="111"/>
      <c r="K159" s="111"/>
      <c r="L159" s="36"/>
      <c r="M159" s="111"/>
      <c r="N159" s="365"/>
      <c r="O159" s="14"/>
      <c r="P159" s="14"/>
      <c r="Q159" s="14"/>
      <c r="R159" s="14"/>
      <c r="S159" s="14"/>
      <c r="T159" s="14"/>
      <c r="U159" s="36"/>
    </row>
    <row r="160" spans="1:21" x14ac:dyDescent="0.2">
      <c r="A160" s="252">
        <v>43620</v>
      </c>
      <c r="B160" s="111"/>
      <c r="C160" s="111"/>
      <c r="D160" s="301"/>
      <c r="E160" s="111"/>
      <c r="F160" s="111"/>
      <c r="G160" s="111"/>
      <c r="H160" s="21">
        <f t="shared" si="5"/>
        <v>0</v>
      </c>
      <c r="I160" s="21">
        <f t="shared" si="4"/>
        <v>361</v>
      </c>
      <c r="J160" s="111"/>
      <c r="K160" s="111"/>
      <c r="L160" s="36"/>
      <c r="M160" s="111"/>
      <c r="N160" s="365"/>
      <c r="O160" s="14"/>
      <c r="P160" s="14"/>
      <c r="Q160" s="14"/>
      <c r="R160" s="14"/>
      <c r="S160" s="14"/>
      <c r="T160" s="14"/>
      <c r="U160" s="36"/>
    </row>
    <row r="161" spans="1:21" x14ac:dyDescent="0.2">
      <c r="A161" s="252">
        <v>43621</v>
      </c>
      <c r="B161" s="111"/>
      <c r="C161" s="111"/>
      <c r="D161" s="301"/>
      <c r="E161" s="111"/>
      <c r="F161" s="111"/>
      <c r="G161" s="111"/>
      <c r="H161" s="21">
        <f t="shared" si="5"/>
        <v>0</v>
      </c>
      <c r="I161" s="21">
        <f t="shared" si="4"/>
        <v>361</v>
      </c>
      <c r="J161" s="111"/>
      <c r="K161" s="111"/>
      <c r="L161" s="36"/>
      <c r="M161" s="111"/>
      <c r="N161" s="365"/>
      <c r="O161" s="14"/>
      <c r="P161" s="14"/>
      <c r="Q161" s="14"/>
      <c r="R161" s="14"/>
      <c r="S161" s="14"/>
      <c r="T161" s="14"/>
      <c r="U161" s="36"/>
    </row>
    <row r="162" spans="1:21" x14ac:dyDescent="0.2">
      <c r="A162" s="252">
        <v>43622</v>
      </c>
      <c r="B162" s="111"/>
      <c r="C162" s="111"/>
      <c r="D162" s="301"/>
      <c r="E162" s="111"/>
      <c r="F162" s="111"/>
      <c r="G162" s="111"/>
      <c r="H162" s="21">
        <f t="shared" si="5"/>
        <v>0</v>
      </c>
      <c r="I162" s="21">
        <f t="shared" si="4"/>
        <v>361</v>
      </c>
      <c r="J162" s="111"/>
      <c r="K162" s="111"/>
      <c r="L162" s="36"/>
      <c r="M162" s="111"/>
      <c r="N162" s="365"/>
      <c r="O162" s="14"/>
      <c r="P162" s="14"/>
      <c r="Q162" s="14"/>
      <c r="R162" s="14"/>
      <c r="S162" s="14"/>
      <c r="T162" s="14"/>
      <c r="U162" s="36"/>
    </row>
    <row r="163" spans="1:21" x14ac:dyDescent="0.2">
      <c r="A163" s="252">
        <v>43623</v>
      </c>
      <c r="B163" s="111"/>
      <c r="C163" s="111"/>
      <c r="D163" s="301"/>
      <c r="E163" s="111"/>
      <c r="F163" s="111"/>
      <c r="G163" s="111"/>
      <c r="H163" s="21">
        <f t="shared" si="5"/>
        <v>0</v>
      </c>
      <c r="I163" s="21">
        <f t="shared" si="4"/>
        <v>361</v>
      </c>
      <c r="J163" s="111"/>
      <c r="K163" s="111"/>
      <c r="L163" s="36"/>
      <c r="M163" s="111"/>
      <c r="N163" s="365"/>
      <c r="O163" s="14"/>
      <c r="P163" s="14"/>
      <c r="Q163" s="14"/>
      <c r="R163" s="14"/>
      <c r="S163" s="14"/>
      <c r="T163" s="14"/>
      <c r="U163" s="36"/>
    </row>
    <row r="164" spans="1:21" x14ac:dyDescent="0.2">
      <c r="A164" s="252">
        <v>43624</v>
      </c>
      <c r="B164" s="111"/>
      <c r="C164" s="111"/>
      <c r="D164" s="301"/>
      <c r="E164" s="111"/>
      <c r="F164" s="111"/>
      <c r="G164" s="111"/>
      <c r="H164" s="21">
        <f t="shared" si="5"/>
        <v>0</v>
      </c>
      <c r="I164" s="21">
        <f t="shared" si="4"/>
        <v>361</v>
      </c>
      <c r="J164" s="111"/>
      <c r="K164" s="111"/>
      <c r="L164" s="36"/>
      <c r="M164" s="111"/>
      <c r="N164" s="365"/>
      <c r="O164" s="14"/>
      <c r="P164" s="14"/>
      <c r="Q164" s="14"/>
      <c r="R164" s="14"/>
      <c r="S164" s="14"/>
      <c r="T164" s="14"/>
      <c r="U164" s="36"/>
    </row>
    <row r="165" spans="1:21" x14ac:dyDescent="0.2">
      <c r="A165" s="252">
        <v>43625</v>
      </c>
      <c r="B165" s="111"/>
      <c r="C165" s="111"/>
      <c r="D165" s="301"/>
      <c r="E165" s="111"/>
      <c r="F165" s="111"/>
      <c r="G165" s="111"/>
      <c r="H165" s="21">
        <f t="shared" si="5"/>
        <v>0</v>
      </c>
      <c r="I165" s="21">
        <f t="shared" si="4"/>
        <v>361</v>
      </c>
      <c r="J165" s="111"/>
      <c r="K165" s="111"/>
      <c r="L165" s="36"/>
      <c r="M165" s="111"/>
      <c r="N165" s="365"/>
      <c r="O165" s="14"/>
      <c r="P165" s="14"/>
      <c r="Q165" s="14"/>
      <c r="R165" s="14"/>
      <c r="S165" s="14"/>
      <c r="T165" s="14"/>
      <c r="U165" s="36"/>
    </row>
    <row r="166" spans="1:21" x14ac:dyDescent="0.2">
      <c r="A166" s="252">
        <v>43626</v>
      </c>
      <c r="B166" s="111"/>
      <c r="C166" s="111"/>
      <c r="D166" s="301"/>
      <c r="E166" s="111"/>
      <c r="F166" s="111"/>
      <c r="G166" s="111"/>
      <c r="H166" s="21">
        <f t="shared" si="5"/>
        <v>0</v>
      </c>
      <c r="I166" s="21">
        <f t="shared" si="4"/>
        <v>361</v>
      </c>
      <c r="J166" s="111"/>
      <c r="K166" s="111"/>
      <c r="L166" s="36"/>
      <c r="M166" s="111"/>
      <c r="N166" s="365"/>
      <c r="O166" s="14"/>
      <c r="P166" s="14"/>
      <c r="Q166" s="14"/>
      <c r="R166" s="14"/>
      <c r="S166" s="14"/>
      <c r="T166" s="14"/>
      <c r="U166" s="36"/>
    </row>
    <row r="167" spans="1:21" x14ac:dyDescent="0.2">
      <c r="A167" s="252">
        <v>43627</v>
      </c>
      <c r="B167" s="111"/>
      <c r="C167" s="111"/>
      <c r="D167" s="301"/>
      <c r="E167" s="111"/>
      <c r="F167" s="111"/>
      <c r="G167" s="111"/>
      <c r="H167" s="21">
        <f t="shared" si="5"/>
        <v>0</v>
      </c>
      <c r="I167" s="21">
        <f t="shared" si="4"/>
        <v>361</v>
      </c>
      <c r="J167" s="111"/>
      <c r="K167" s="111"/>
      <c r="L167" s="36"/>
      <c r="M167" s="111"/>
      <c r="N167" s="365"/>
      <c r="O167" s="14"/>
      <c r="P167" s="14"/>
      <c r="Q167" s="14"/>
      <c r="R167" s="14"/>
      <c r="S167" s="14"/>
      <c r="T167" s="14"/>
      <c r="U167" s="36"/>
    </row>
    <row r="168" spans="1:21" x14ac:dyDescent="0.2">
      <c r="A168" s="252">
        <v>43628</v>
      </c>
      <c r="B168" s="111"/>
      <c r="C168" s="111"/>
      <c r="D168" s="301"/>
      <c r="E168" s="111"/>
      <c r="F168" s="111"/>
      <c r="G168" s="111"/>
      <c r="H168" s="21">
        <f t="shared" si="5"/>
        <v>0</v>
      </c>
      <c r="I168" s="21">
        <f t="shared" si="4"/>
        <v>361</v>
      </c>
      <c r="J168" s="111"/>
      <c r="K168" s="111"/>
      <c r="L168" s="36"/>
      <c r="M168" s="111"/>
      <c r="N168" s="365"/>
      <c r="O168" s="14"/>
      <c r="P168" s="14"/>
      <c r="Q168" s="14"/>
      <c r="R168" s="14"/>
      <c r="S168" s="14"/>
      <c r="T168" s="14"/>
      <c r="U168" s="36"/>
    </row>
    <row r="169" spans="1:21" x14ac:dyDescent="0.2">
      <c r="A169" s="252">
        <v>43629</v>
      </c>
      <c r="B169" s="111"/>
      <c r="C169" s="111"/>
      <c r="D169" s="301"/>
      <c r="E169" s="111"/>
      <c r="F169" s="111"/>
      <c r="G169" s="111"/>
      <c r="H169" s="21">
        <f t="shared" si="5"/>
        <v>0</v>
      </c>
      <c r="I169" s="21">
        <f t="shared" si="4"/>
        <v>361</v>
      </c>
      <c r="J169" s="111"/>
      <c r="K169" s="111"/>
      <c r="L169" s="36"/>
      <c r="M169" s="111"/>
      <c r="N169" s="365"/>
      <c r="O169" s="14"/>
      <c r="P169" s="14"/>
      <c r="Q169" s="14"/>
      <c r="R169" s="14"/>
      <c r="S169" s="14"/>
      <c r="T169" s="14"/>
      <c r="U169" s="36"/>
    </row>
    <row r="170" spans="1:21" x14ac:dyDescent="0.2">
      <c r="A170" s="252">
        <v>43630</v>
      </c>
      <c r="B170" s="111"/>
      <c r="C170" s="111"/>
      <c r="D170" s="301"/>
      <c r="E170" s="111"/>
      <c r="F170" s="111"/>
      <c r="G170" s="111"/>
      <c r="H170" s="21">
        <f t="shared" si="5"/>
        <v>0</v>
      </c>
      <c r="I170" s="21">
        <f t="shared" si="4"/>
        <v>361</v>
      </c>
      <c r="J170" s="111"/>
      <c r="K170" s="111"/>
      <c r="L170" s="36"/>
      <c r="M170" s="111"/>
      <c r="N170" s="365"/>
      <c r="O170" s="14"/>
      <c r="P170" s="14"/>
      <c r="Q170" s="14"/>
      <c r="R170" s="14"/>
      <c r="S170" s="14"/>
      <c r="T170" s="14"/>
      <c r="U170" s="36"/>
    </row>
    <row r="171" spans="1:21" x14ac:dyDescent="0.2">
      <c r="A171" s="252">
        <v>43631</v>
      </c>
      <c r="B171" s="111"/>
      <c r="C171" s="111"/>
      <c r="D171" s="301"/>
      <c r="E171" s="111"/>
      <c r="F171" s="111"/>
      <c r="G171" s="111"/>
      <c r="H171" s="21">
        <f t="shared" si="5"/>
        <v>0</v>
      </c>
      <c r="I171" s="21">
        <f t="shared" si="4"/>
        <v>361</v>
      </c>
      <c r="J171" s="111"/>
      <c r="K171" s="111"/>
      <c r="L171" s="36"/>
      <c r="M171" s="111"/>
      <c r="N171" s="365"/>
      <c r="O171" s="14"/>
      <c r="P171" s="14"/>
      <c r="Q171" s="14"/>
      <c r="R171" s="14"/>
      <c r="S171" s="14"/>
      <c r="T171" s="14"/>
      <c r="U171" s="36"/>
    </row>
    <row r="172" spans="1:21" x14ac:dyDescent="0.2">
      <c r="A172" s="252">
        <v>43632</v>
      </c>
      <c r="B172" s="111"/>
      <c r="C172" s="111"/>
      <c r="D172" s="301"/>
      <c r="E172" s="111"/>
      <c r="F172" s="111"/>
      <c r="G172" s="111"/>
      <c r="H172" s="21">
        <f t="shared" si="5"/>
        <v>0</v>
      </c>
      <c r="I172" s="21">
        <f t="shared" si="4"/>
        <v>361</v>
      </c>
      <c r="J172" s="111"/>
      <c r="K172" s="111"/>
      <c r="L172" s="111"/>
      <c r="M172" s="111"/>
      <c r="N172" s="365"/>
      <c r="O172" s="14"/>
      <c r="P172" s="14"/>
      <c r="Q172" s="14"/>
      <c r="R172" s="14"/>
      <c r="S172" s="14"/>
      <c r="T172" s="14"/>
      <c r="U172" s="36"/>
    </row>
    <row r="173" spans="1:21" x14ac:dyDescent="0.2">
      <c r="A173" s="252">
        <v>43633</v>
      </c>
      <c r="B173" s="111"/>
      <c r="C173" s="111"/>
      <c r="D173" s="301"/>
      <c r="E173" s="111"/>
      <c r="F173" s="111"/>
      <c r="G173" s="111"/>
      <c r="H173" s="21">
        <f t="shared" si="5"/>
        <v>0</v>
      </c>
      <c r="I173" s="21">
        <f t="shared" si="4"/>
        <v>361</v>
      </c>
      <c r="J173" s="111"/>
      <c r="K173" s="111"/>
      <c r="L173" s="111"/>
      <c r="M173" s="111"/>
      <c r="N173" s="365"/>
      <c r="O173" s="14"/>
      <c r="P173" s="14"/>
      <c r="Q173" s="14"/>
      <c r="R173" s="14"/>
      <c r="S173" s="14"/>
      <c r="T173" s="14"/>
      <c r="U173" s="36"/>
    </row>
    <row r="174" spans="1:21" x14ac:dyDescent="0.2">
      <c r="A174" s="252">
        <v>43634</v>
      </c>
      <c r="B174" s="111"/>
      <c r="C174" s="111"/>
      <c r="D174" s="301"/>
      <c r="E174" s="111"/>
      <c r="F174" s="111"/>
      <c r="G174" s="111"/>
      <c r="H174" s="21">
        <f t="shared" si="5"/>
        <v>0</v>
      </c>
      <c r="I174" s="21">
        <f t="shared" si="4"/>
        <v>361</v>
      </c>
      <c r="J174" s="111"/>
      <c r="K174" s="111"/>
      <c r="L174" s="111"/>
      <c r="M174" s="111"/>
      <c r="N174" s="365"/>
      <c r="O174" s="14"/>
      <c r="P174" s="14"/>
      <c r="Q174" s="14"/>
      <c r="R174" s="14"/>
      <c r="S174" s="14"/>
      <c r="T174" s="14"/>
      <c r="U174" s="36"/>
    </row>
    <row r="175" spans="1:21" x14ac:dyDescent="0.2">
      <c r="A175" s="252">
        <v>43635</v>
      </c>
      <c r="B175" s="111"/>
      <c r="C175" s="111"/>
      <c r="D175" s="301"/>
      <c r="E175" s="111"/>
      <c r="F175" s="111"/>
      <c r="G175" s="111"/>
      <c r="H175" s="21">
        <f t="shared" si="5"/>
        <v>0</v>
      </c>
      <c r="I175" s="21">
        <f t="shared" si="4"/>
        <v>361</v>
      </c>
      <c r="J175" s="111"/>
      <c r="K175" s="111"/>
      <c r="L175" s="111"/>
      <c r="M175" s="111"/>
      <c r="N175" s="365"/>
      <c r="O175" s="14"/>
      <c r="P175" s="14"/>
      <c r="Q175" s="14"/>
      <c r="R175" s="14"/>
      <c r="S175" s="14"/>
      <c r="T175" s="14"/>
      <c r="U175" s="36"/>
    </row>
    <row r="176" spans="1:21" x14ac:dyDescent="0.2">
      <c r="A176" s="252">
        <v>43636</v>
      </c>
      <c r="B176" s="111"/>
      <c r="C176" s="111"/>
      <c r="D176" s="301"/>
      <c r="E176" s="111"/>
      <c r="F176" s="111"/>
      <c r="G176" s="111"/>
      <c r="H176" s="21">
        <f t="shared" si="5"/>
        <v>0</v>
      </c>
      <c r="I176" s="21">
        <f t="shared" si="4"/>
        <v>361</v>
      </c>
      <c r="J176" s="111"/>
      <c r="K176" s="111"/>
      <c r="L176" s="111"/>
      <c r="M176" s="111"/>
      <c r="N176" s="365"/>
      <c r="O176" s="14"/>
      <c r="P176" s="14"/>
      <c r="Q176" s="14"/>
      <c r="R176" s="14"/>
      <c r="S176" s="14"/>
      <c r="T176" s="14"/>
      <c r="U176" s="36"/>
    </row>
    <row r="177" spans="1:21" x14ac:dyDescent="0.2">
      <c r="A177" s="252">
        <v>43637</v>
      </c>
      <c r="B177" s="111"/>
      <c r="C177" s="111"/>
      <c r="D177" s="301"/>
      <c r="E177" s="111"/>
      <c r="F177" s="111"/>
      <c r="G177" s="111"/>
      <c r="H177" s="21">
        <f t="shared" si="5"/>
        <v>0</v>
      </c>
      <c r="I177" s="21">
        <f t="shared" si="4"/>
        <v>361</v>
      </c>
      <c r="J177" s="111"/>
      <c r="K177" s="111"/>
      <c r="L177" s="111"/>
      <c r="M177" s="111"/>
      <c r="N177" s="365"/>
      <c r="O177" s="14"/>
      <c r="P177" s="14"/>
      <c r="Q177" s="14"/>
      <c r="R177" s="14"/>
      <c r="S177" s="14"/>
      <c r="T177" s="14"/>
      <c r="U177" s="36"/>
    </row>
    <row r="178" spans="1:21" x14ac:dyDescent="0.2">
      <c r="A178" s="252">
        <v>43638</v>
      </c>
      <c r="B178" s="111"/>
      <c r="C178" s="111"/>
      <c r="D178" s="301"/>
      <c r="E178" s="111"/>
      <c r="F178" s="111"/>
      <c r="G178" s="111"/>
      <c r="H178" s="21">
        <f t="shared" si="5"/>
        <v>0</v>
      </c>
      <c r="I178" s="21">
        <f t="shared" si="4"/>
        <v>361</v>
      </c>
      <c r="J178" s="111"/>
      <c r="K178" s="111"/>
      <c r="L178" s="111"/>
      <c r="M178" s="111"/>
      <c r="N178" s="365"/>
      <c r="O178" s="14"/>
      <c r="P178" s="14"/>
      <c r="Q178" s="14"/>
      <c r="R178" s="14"/>
      <c r="S178" s="14"/>
      <c r="T178" s="14"/>
      <c r="U178" s="36"/>
    </row>
    <row r="179" spans="1:21" x14ac:dyDescent="0.2">
      <c r="A179" s="252">
        <v>43639</v>
      </c>
      <c r="B179" s="111"/>
      <c r="C179" s="111"/>
      <c r="D179" s="301"/>
      <c r="E179" s="111"/>
      <c r="F179" s="111"/>
      <c r="G179" s="111"/>
      <c r="H179" s="21">
        <f t="shared" si="5"/>
        <v>0</v>
      </c>
      <c r="I179" s="21">
        <f t="shared" si="4"/>
        <v>361</v>
      </c>
      <c r="J179" s="111"/>
      <c r="K179" s="111"/>
      <c r="L179" s="111"/>
      <c r="M179" s="111"/>
      <c r="N179" s="365"/>
      <c r="O179" s="14"/>
      <c r="P179" s="14"/>
      <c r="Q179" s="14"/>
      <c r="R179" s="14"/>
      <c r="S179" s="14"/>
      <c r="T179" s="14"/>
      <c r="U179" s="36"/>
    </row>
    <row r="180" spans="1:21" x14ac:dyDescent="0.2">
      <c r="A180" s="252">
        <v>43640</v>
      </c>
      <c r="B180" s="111"/>
      <c r="C180" s="111"/>
      <c r="D180" s="301"/>
      <c r="E180" s="111"/>
      <c r="F180" s="111"/>
      <c r="G180" s="111"/>
      <c r="H180" s="21">
        <f t="shared" si="5"/>
        <v>0</v>
      </c>
      <c r="I180" s="21">
        <f t="shared" si="4"/>
        <v>361</v>
      </c>
      <c r="J180" s="111"/>
      <c r="K180" s="111"/>
      <c r="L180" s="111"/>
      <c r="M180" s="111"/>
      <c r="N180" s="365"/>
      <c r="O180" s="14"/>
      <c r="P180" s="14"/>
      <c r="Q180" s="14"/>
      <c r="R180" s="14"/>
      <c r="S180" s="14"/>
      <c r="T180" s="14"/>
      <c r="U180" s="36"/>
    </row>
    <row r="181" spans="1:21" x14ac:dyDescent="0.2">
      <c r="A181" s="252">
        <v>43641</v>
      </c>
      <c r="B181" s="111"/>
      <c r="C181" s="111"/>
      <c r="D181" s="301"/>
      <c r="E181" s="111"/>
      <c r="F181" s="111"/>
      <c r="G181" s="111"/>
      <c r="H181" s="21">
        <f t="shared" si="5"/>
        <v>0</v>
      </c>
      <c r="I181" s="21">
        <f t="shared" si="4"/>
        <v>361</v>
      </c>
      <c r="J181" s="111"/>
      <c r="K181" s="111"/>
      <c r="L181" s="111"/>
      <c r="M181" s="111"/>
      <c r="N181" s="365"/>
      <c r="O181" s="14"/>
      <c r="P181" s="14"/>
      <c r="Q181" s="14"/>
      <c r="R181" s="14"/>
      <c r="S181" s="14"/>
      <c r="T181" s="14"/>
      <c r="U181" s="36"/>
    </row>
    <row r="182" spans="1:21" x14ac:dyDescent="0.2">
      <c r="A182" s="252">
        <v>43642</v>
      </c>
      <c r="B182" s="111"/>
      <c r="C182" s="111"/>
      <c r="D182" s="301"/>
      <c r="E182" s="111"/>
      <c r="F182" s="111"/>
      <c r="G182" s="111"/>
      <c r="H182" s="21">
        <f t="shared" si="5"/>
        <v>0</v>
      </c>
      <c r="I182" s="21">
        <f t="shared" si="4"/>
        <v>361</v>
      </c>
      <c r="J182" s="111"/>
      <c r="K182" s="111"/>
      <c r="L182" s="111"/>
      <c r="M182" s="111"/>
      <c r="N182" s="365"/>
      <c r="O182" s="14"/>
      <c r="P182" s="14"/>
      <c r="Q182" s="14"/>
      <c r="R182" s="14"/>
      <c r="S182" s="14"/>
      <c r="T182" s="14"/>
      <c r="U182" s="36"/>
    </row>
    <row r="183" spans="1:21" x14ac:dyDescent="0.2">
      <c r="A183" s="252">
        <v>43643</v>
      </c>
      <c r="B183" s="111"/>
      <c r="C183" s="111"/>
      <c r="D183" s="301"/>
      <c r="E183" s="111"/>
      <c r="F183" s="111"/>
      <c r="G183" s="111"/>
      <c r="H183" s="21">
        <f t="shared" si="5"/>
        <v>0</v>
      </c>
      <c r="I183" s="21">
        <f t="shared" si="4"/>
        <v>361</v>
      </c>
      <c r="J183" s="111"/>
      <c r="K183" s="111"/>
      <c r="L183" s="111"/>
      <c r="M183" s="111"/>
      <c r="N183" s="365"/>
      <c r="O183" s="14"/>
      <c r="P183" s="14"/>
      <c r="Q183" s="14"/>
      <c r="R183" s="14"/>
      <c r="S183" s="14"/>
      <c r="T183" s="14"/>
      <c r="U183" s="36"/>
    </row>
    <row r="184" spans="1:21" x14ac:dyDescent="0.2">
      <c r="A184" s="252">
        <v>43644</v>
      </c>
      <c r="B184" s="111"/>
      <c r="C184" s="111"/>
      <c r="D184" s="301"/>
      <c r="E184" s="111"/>
      <c r="F184" s="111"/>
      <c r="G184" s="111"/>
      <c r="H184" s="21">
        <f t="shared" si="5"/>
        <v>0</v>
      </c>
      <c r="I184" s="21">
        <f t="shared" si="4"/>
        <v>361</v>
      </c>
      <c r="J184" s="111"/>
      <c r="K184" s="111"/>
      <c r="L184" s="111"/>
      <c r="M184" s="111"/>
      <c r="N184" s="365"/>
      <c r="O184" s="14"/>
      <c r="P184" s="14"/>
      <c r="Q184" s="14"/>
      <c r="R184" s="14"/>
      <c r="S184" s="14"/>
      <c r="T184" s="14"/>
      <c r="U184" s="36"/>
    </row>
    <row r="185" spans="1:21" x14ac:dyDescent="0.2">
      <c r="A185" s="252">
        <v>43645</v>
      </c>
      <c r="B185" s="111"/>
      <c r="C185" s="111"/>
      <c r="D185" s="301"/>
      <c r="E185" s="111"/>
      <c r="F185" s="111"/>
      <c r="G185" s="111"/>
      <c r="H185" s="21">
        <f t="shared" si="5"/>
        <v>0</v>
      </c>
      <c r="I185" s="21">
        <f t="shared" si="4"/>
        <v>361</v>
      </c>
      <c r="J185" s="111"/>
      <c r="K185" s="111"/>
      <c r="L185" s="111"/>
      <c r="M185" s="111"/>
      <c r="N185" s="365"/>
      <c r="O185" s="14"/>
      <c r="P185" s="14"/>
      <c r="Q185" s="14"/>
      <c r="R185" s="14"/>
      <c r="S185" s="14"/>
      <c r="T185" s="14"/>
      <c r="U185" s="36"/>
    </row>
    <row r="186" spans="1:21" x14ac:dyDescent="0.2">
      <c r="A186" s="252">
        <v>43646</v>
      </c>
      <c r="B186" s="111"/>
      <c r="C186" s="111"/>
      <c r="D186" s="301"/>
      <c r="E186" s="111"/>
      <c r="F186" s="111"/>
      <c r="G186" s="111"/>
      <c r="H186" s="21">
        <f t="shared" si="5"/>
        <v>0</v>
      </c>
      <c r="I186" s="21">
        <f t="shared" si="4"/>
        <v>361</v>
      </c>
      <c r="J186" s="111"/>
      <c r="K186" s="111"/>
      <c r="L186" s="111"/>
      <c r="M186" s="111"/>
      <c r="N186" s="365"/>
      <c r="O186" s="14"/>
      <c r="P186" s="14"/>
      <c r="Q186" s="14"/>
      <c r="R186" s="14"/>
      <c r="S186" s="14"/>
      <c r="T186" s="14"/>
      <c r="U186" s="36"/>
    </row>
    <row r="187" spans="1:21" x14ac:dyDescent="0.2">
      <c r="A187" s="252">
        <v>43647</v>
      </c>
      <c r="B187" s="268"/>
      <c r="C187" s="268"/>
      <c r="D187" s="305"/>
      <c r="E187" s="268"/>
      <c r="F187" s="268"/>
      <c r="G187" s="268"/>
      <c r="H187" s="21">
        <f t="shared" si="5"/>
        <v>0</v>
      </c>
      <c r="I187" s="22">
        <f t="shared" si="4"/>
        <v>361</v>
      </c>
      <c r="J187" s="268"/>
      <c r="K187" s="268"/>
      <c r="L187" s="268"/>
      <c r="M187" s="268"/>
      <c r="N187" s="371"/>
      <c r="O187" s="288"/>
      <c r="P187" s="288"/>
      <c r="Q187" s="288"/>
      <c r="R187" s="288"/>
      <c r="S187" s="288"/>
      <c r="T187" s="288"/>
      <c r="U187" s="307"/>
    </row>
    <row r="188" spans="1:21" x14ac:dyDescent="0.2">
      <c r="A188" s="252">
        <v>43648</v>
      </c>
      <c r="B188" s="245"/>
      <c r="C188" s="245"/>
      <c r="D188" s="308"/>
      <c r="E188" s="245"/>
      <c r="F188" s="245"/>
      <c r="G188" s="245"/>
      <c r="H188" s="21">
        <f t="shared" si="5"/>
        <v>0</v>
      </c>
      <c r="I188" s="29">
        <f t="shared" si="4"/>
        <v>361</v>
      </c>
      <c r="J188" s="245"/>
      <c r="K188" s="245"/>
      <c r="L188" s="245"/>
      <c r="M188" s="245"/>
      <c r="N188" s="370"/>
      <c r="O188" s="205"/>
      <c r="P188" s="205"/>
      <c r="Q188" s="205"/>
      <c r="R188" s="205"/>
      <c r="S188" s="205"/>
      <c r="T188" s="205"/>
      <c r="U188" s="267"/>
    </row>
    <row r="189" spans="1:21" x14ac:dyDescent="0.2">
      <c r="A189" s="252">
        <v>43649</v>
      </c>
      <c r="B189" s="111">
        <v>2000</v>
      </c>
      <c r="C189" s="111">
        <v>0</v>
      </c>
      <c r="D189" s="301"/>
      <c r="E189" s="111"/>
      <c r="F189" s="111"/>
      <c r="G189" s="111"/>
      <c r="H189" s="21">
        <f t="shared" si="5"/>
        <v>0</v>
      </c>
      <c r="I189" s="21">
        <f t="shared" si="4"/>
        <v>361</v>
      </c>
      <c r="J189" s="111"/>
      <c r="K189" s="111"/>
      <c r="L189" s="111"/>
      <c r="M189" s="111"/>
      <c r="N189" s="390" t="s">
        <v>142</v>
      </c>
      <c r="O189" s="14"/>
      <c r="P189" s="14"/>
      <c r="Q189" s="14"/>
      <c r="R189" s="14"/>
      <c r="S189" s="14"/>
      <c r="T189" s="14"/>
      <c r="U189" s="36"/>
    </row>
    <row r="190" spans="1:21" x14ac:dyDescent="0.2">
      <c r="A190" s="252">
        <v>43650</v>
      </c>
      <c r="B190" s="111">
        <v>1350</v>
      </c>
      <c r="C190" s="111">
        <v>0</v>
      </c>
      <c r="D190" s="301"/>
      <c r="E190" s="111"/>
      <c r="F190" s="111"/>
      <c r="G190" s="111">
        <v>24</v>
      </c>
      <c r="H190" s="21">
        <v>113</v>
      </c>
      <c r="I190" s="21">
        <f t="shared" si="4"/>
        <v>474</v>
      </c>
      <c r="J190" s="111"/>
      <c r="K190" s="111">
        <v>0</v>
      </c>
      <c r="L190" s="111"/>
      <c r="M190" s="111"/>
      <c r="N190" s="365" t="s">
        <v>147</v>
      </c>
      <c r="O190" s="14"/>
      <c r="P190" s="14"/>
      <c r="Q190" s="14"/>
      <c r="R190" s="14"/>
      <c r="S190" s="14"/>
      <c r="T190" s="14"/>
      <c r="U190" s="36"/>
    </row>
    <row r="191" spans="1:21" x14ac:dyDescent="0.2">
      <c r="A191" s="252">
        <v>43651</v>
      </c>
      <c r="B191" s="111"/>
      <c r="C191" s="111"/>
      <c r="D191" s="301"/>
      <c r="E191" s="111"/>
      <c r="F191" s="111"/>
      <c r="G191" s="111"/>
      <c r="H191" s="21">
        <f t="shared" si="5"/>
        <v>0</v>
      </c>
      <c r="I191" s="21">
        <f t="shared" si="4"/>
        <v>474</v>
      </c>
      <c r="J191" s="111"/>
      <c r="K191" s="111"/>
      <c r="L191" s="111"/>
      <c r="M191" s="111"/>
      <c r="N191" s="365"/>
      <c r="O191" s="14"/>
      <c r="P191" s="14"/>
      <c r="Q191" s="14"/>
      <c r="R191" s="14"/>
      <c r="S191" s="14"/>
      <c r="T191" s="14"/>
      <c r="U191" s="36"/>
    </row>
    <row r="192" spans="1:21" x14ac:dyDescent="0.2">
      <c r="A192" s="252">
        <v>43652</v>
      </c>
      <c r="B192" s="111"/>
      <c r="C192" s="111"/>
      <c r="D192" s="301"/>
      <c r="E192" s="111"/>
      <c r="F192" s="111"/>
      <c r="G192" s="111"/>
      <c r="H192" s="21">
        <f t="shared" si="5"/>
        <v>0</v>
      </c>
      <c r="I192" s="21">
        <f t="shared" si="4"/>
        <v>474</v>
      </c>
      <c r="J192" s="111"/>
      <c r="K192" s="111"/>
      <c r="L192" s="111"/>
      <c r="M192" s="111"/>
      <c r="N192" s="395"/>
      <c r="O192" s="14"/>
      <c r="P192" s="14"/>
      <c r="Q192" s="14"/>
      <c r="R192" s="14"/>
      <c r="S192" s="14"/>
      <c r="T192" s="14"/>
      <c r="U192" s="36"/>
    </row>
    <row r="193" spans="1:21" x14ac:dyDescent="0.2">
      <c r="A193" s="252">
        <v>43653</v>
      </c>
      <c r="B193" s="111"/>
      <c r="C193" s="111"/>
      <c r="D193" s="363"/>
      <c r="E193" s="111"/>
      <c r="F193" s="111"/>
      <c r="G193" s="111"/>
      <c r="H193" s="21">
        <f t="shared" si="5"/>
        <v>0</v>
      </c>
      <c r="I193" s="21">
        <f t="shared" si="4"/>
        <v>474</v>
      </c>
      <c r="J193" s="111"/>
      <c r="K193" s="111"/>
      <c r="L193" s="111"/>
      <c r="M193" s="111"/>
      <c r="N193" s="395"/>
      <c r="O193" s="14"/>
      <c r="P193" s="14"/>
      <c r="Q193" s="14"/>
      <c r="R193" s="14"/>
      <c r="S193" s="14"/>
      <c r="T193" s="14"/>
      <c r="U193" s="36"/>
    </row>
    <row r="194" spans="1:21" x14ac:dyDescent="0.2">
      <c r="A194" s="252">
        <v>43654</v>
      </c>
      <c r="B194" s="111"/>
      <c r="C194" s="111"/>
      <c r="D194" s="363"/>
      <c r="E194" s="111"/>
      <c r="F194" s="111"/>
      <c r="G194" s="111"/>
      <c r="H194" s="21">
        <f t="shared" si="5"/>
        <v>0</v>
      </c>
      <c r="I194" s="21">
        <f t="shared" si="4"/>
        <v>474</v>
      </c>
      <c r="J194" s="111"/>
      <c r="K194" s="111"/>
      <c r="L194" s="111"/>
      <c r="M194" s="111"/>
      <c r="N194" s="395"/>
      <c r="O194" s="14"/>
      <c r="P194" s="14"/>
      <c r="Q194" s="14"/>
      <c r="R194" s="14"/>
      <c r="S194" s="14"/>
      <c r="T194" s="14"/>
      <c r="U194" s="36"/>
    </row>
    <row r="195" spans="1:21" x14ac:dyDescent="0.2">
      <c r="A195" s="252">
        <v>43655</v>
      </c>
      <c r="B195" s="111"/>
      <c r="C195" s="111"/>
      <c r="D195" s="363"/>
      <c r="E195" s="111"/>
      <c r="F195" s="111"/>
      <c r="G195" s="111"/>
      <c r="H195" s="21">
        <f t="shared" si="5"/>
        <v>0</v>
      </c>
      <c r="I195" s="21">
        <f t="shared" si="4"/>
        <v>474</v>
      </c>
      <c r="J195" s="111"/>
      <c r="K195" s="111"/>
      <c r="L195" s="111"/>
      <c r="M195" s="111"/>
      <c r="N195" s="395"/>
      <c r="O195" s="14"/>
      <c r="P195" s="14"/>
      <c r="Q195" s="14"/>
      <c r="R195" s="14"/>
      <c r="S195" s="14"/>
      <c r="T195" s="14"/>
      <c r="U195" s="36"/>
    </row>
    <row r="196" spans="1:21" x14ac:dyDescent="0.2">
      <c r="A196" s="252">
        <v>43656</v>
      </c>
      <c r="B196" s="111"/>
      <c r="C196" s="111"/>
      <c r="D196" s="363"/>
      <c r="E196" s="111"/>
      <c r="F196" s="111"/>
      <c r="G196" s="111"/>
      <c r="H196" s="21">
        <f t="shared" si="5"/>
        <v>0</v>
      </c>
      <c r="I196" s="21">
        <f t="shared" si="4"/>
        <v>474</v>
      </c>
      <c r="J196" s="111"/>
      <c r="K196" s="111"/>
      <c r="L196" s="111"/>
      <c r="M196" s="111"/>
      <c r="N196" s="365"/>
      <c r="O196" s="14"/>
      <c r="P196" s="14"/>
      <c r="Q196" s="14"/>
      <c r="R196" s="14"/>
      <c r="S196" s="14"/>
      <c r="T196" s="14"/>
      <c r="U196" s="36"/>
    </row>
    <row r="197" spans="1:21" x14ac:dyDescent="0.2">
      <c r="A197" s="252">
        <v>43657</v>
      </c>
      <c r="B197" s="111"/>
      <c r="C197" s="111"/>
      <c r="D197" s="301"/>
      <c r="E197" s="111"/>
      <c r="F197" s="111"/>
      <c r="G197" s="111"/>
      <c r="H197" s="21">
        <f t="shared" si="5"/>
        <v>0</v>
      </c>
      <c r="I197" s="21">
        <f t="shared" si="4"/>
        <v>474</v>
      </c>
      <c r="J197" s="111"/>
      <c r="K197" s="111"/>
      <c r="L197" s="111"/>
      <c r="M197" s="111"/>
      <c r="N197" s="365"/>
      <c r="O197" s="14"/>
      <c r="P197" s="14"/>
      <c r="Q197" s="14"/>
      <c r="R197" s="14"/>
      <c r="S197" s="14"/>
      <c r="T197" s="14"/>
      <c r="U197" s="36"/>
    </row>
    <row r="198" spans="1:21" x14ac:dyDescent="0.2">
      <c r="A198" s="252">
        <v>43658</v>
      </c>
      <c r="B198" s="111"/>
      <c r="C198" s="111"/>
      <c r="D198" s="301"/>
      <c r="E198" s="111"/>
      <c r="F198" s="111"/>
      <c r="G198" s="111"/>
      <c r="H198" s="21">
        <f t="shared" si="5"/>
        <v>0</v>
      </c>
      <c r="I198" s="21">
        <f t="shared" si="4"/>
        <v>474</v>
      </c>
      <c r="J198" s="111"/>
      <c r="K198" s="111"/>
      <c r="L198" s="111"/>
      <c r="M198" s="111"/>
      <c r="N198" s="365"/>
      <c r="O198" s="14"/>
      <c r="P198" s="14"/>
      <c r="Q198" s="14"/>
      <c r="R198" s="14"/>
      <c r="S198" s="14"/>
      <c r="T198" s="14"/>
      <c r="U198" s="36"/>
    </row>
    <row r="199" spans="1:21" x14ac:dyDescent="0.2">
      <c r="A199" s="252">
        <v>43659</v>
      </c>
      <c r="B199" s="111"/>
      <c r="C199" s="111"/>
      <c r="D199" s="301"/>
      <c r="E199" s="111"/>
      <c r="F199" s="111"/>
      <c r="G199" s="111"/>
      <c r="H199" s="21">
        <f t="shared" si="5"/>
        <v>0</v>
      </c>
      <c r="I199" s="21">
        <f t="shared" si="4"/>
        <v>474</v>
      </c>
      <c r="J199" s="111"/>
      <c r="K199" s="111"/>
      <c r="L199" s="111"/>
      <c r="M199" s="111"/>
      <c r="N199" s="365"/>
      <c r="O199" s="14"/>
      <c r="P199" s="14"/>
      <c r="Q199" s="14"/>
      <c r="R199" s="14"/>
      <c r="S199" s="14"/>
      <c r="T199" s="14"/>
      <c r="U199" s="36"/>
    </row>
    <row r="200" spans="1:21" x14ac:dyDescent="0.2">
      <c r="A200" s="252">
        <v>43660</v>
      </c>
      <c r="B200" s="111"/>
      <c r="C200" s="111"/>
      <c r="D200" s="301"/>
      <c r="E200" s="111"/>
      <c r="F200" s="111"/>
      <c r="G200" s="111"/>
      <c r="H200" s="21">
        <f t="shared" si="5"/>
        <v>0</v>
      </c>
      <c r="I200" s="21">
        <f t="shared" si="4"/>
        <v>474</v>
      </c>
      <c r="J200" s="111"/>
      <c r="K200" s="111"/>
      <c r="L200" s="111"/>
      <c r="M200" s="111"/>
      <c r="N200" s="365"/>
      <c r="O200" s="14"/>
      <c r="P200" s="14"/>
      <c r="Q200" s="14"/>
      <c r="R200" s="14"/>
      <c r="S200" s="14"/>
      <c r="T200" s="14"/>
      <c r="U200" s="36"/>
    </row>
    <row r="201" spans="1:21" x14ac:dyDescent="0.2">
      <c r="A201" s="252">
        <v>43661</v>
      </c>
      <c r="B201" s="111"/>
      <c r="C201" s="111"/>
      <c r="D201" s="301"/>
      <c r="E201" s="111"/>
      <c r="F201" s="111"/>
      <c r="G201" s="111"/>
      <c r="H201" s="21">
        <f t="shared" si="5"/>
        <v>0</v>
      </c>
      <c r="I201" s="21">
        <f t="shared" ref="I201:I264" si="6">I200+H201</f>
        <v>474</v>
      </c>
      <c r="J201" s="111"/>
      <c r="K201" s="111"/>
      <c r="L201" s="111"/>
      <c r="M201" s="111"/>
      <c r="N201" s="365"/>
      <c r="O201" s="14"/>
      <c r="P201" s="14"/>
      <c r="Q201" s="14"/>
      <c r="R201" s="14"/>
      <c r="S201" s="14"/>
      <c r="T201" s="14"/>
      <c r="U201" s="36"/>
    </row>
    <row r="202" spans="1:21" x14ac:dyDescent="0.2">
      <c r="A202" s="252">
        <v>43662</v>
      </c>
      <c r="B202" s="111"/>
      <c r="C202" s="111"/>
      <c r="D202" s="301"/>
      <c r="E202" s="111"/>
      <c r="F202" s="111"/>
      <c r="G202" s="111"/>
      <c r="H202" s="21">
        <f t="shared" ref="H202:H265" si="7">SQRT(E202*F202)*1.58/24*G202</f>
        <v>0</v>
      </c>
      <c r="I202" s="21">
        <f t="shared" si="6"/>
        <v>474</v>
      </c>
      <c r="J202" s="111"/>
      <c r="K202" s="111"/>
      <c r="L202" s="111"/>
      <c r="M202" s="111"/>
      <c r="N202" s="365"/>
      <c r="O202" s="14"/>
      <c r="P202" s="14"/>
      <c r="Q202" s="14"/>
      <c r="R202" s="14"/>
      <c r="S202" s="14"/>
      <c r="T202" s="14"/>
      <c r="U202" s="36"/>
    </row>
    <row r="203" spans="1:21" x14ac:dyDescent="0.2">
      <c r="A203" s="252">
        <v>43663</v>
      </c>
      <c r="B203" s="111"/>
      <c r="C203" s="111"/>
      <c r="D203" s="301"/>
      <c r="E203" s="111"/>
      <c r="F203" s="111"/>
      <c r="G203" s="111"/>
      <c r="H203" s="21">
        <f t="shared" si="7"/>
        <v>0</v>
      </c>
      <c r="I203" s="21">
        <f t="shared" si="6"/>
        <v>474</v>
      </c>
      <c r="J203" s="111"/>
      <c r="K203" s="111"/>
      <c r="L203" s="111"/>
      <c r="M203" s="111"/>
      <c r="N203" s="365"/>
      <c r="O203" s="14"/>
      <c r="P203" s="14"/>
      <c r="Q203" s="14"/>
      <c r="R203" s="14"/>
      <c r="S203" s="14"/>
      <c r="T203" s="14"/>
      <c r="U203" s="36"/>
    </row>
    <row r="204" spans="1:21" x14ac:dyDescent="0.2">
      <c r="A204" s="252">
        <v>43664</v>
      </c>
      <c r="B204" s="111"/>
      <c r="C204" s="111"/>
      <c r="D204" s="301"/>
      <c r="E204" s="111"/>
      <c r="F204" s="111"/>
      <c r="G204" s="111"/>
      <c r="H204" s="21">
        <f t="shared" si="7"/>
        <v>0</v>
      </c>
      <c r="I204" s="21">
        <f t="shared" si="6"/>
        <v>474</v>
      </c>
      <c r="J204" s="111"/>
      <c r="K204" s="111"/>
      <c r="L204" s="111"/>
      <c r="M204" s="111"/>
      <c r="N204" s="365"/>
      <c r="O204" s="14"/>
      <c r="P204" s="14"/>
      <c r="Q204" s="14"/>
      <c r="R204" s="14"/>
      <c r="S204" s="14"/>
      <c r="T204" s="14"/>
      <c r="U204" s="36"/>
    </row>
    <row r="205" spans="1:21" x14ac:dyDescent="0.2">
      <c r="A205" s="252">
        <v>43665</v>
      </c>
      <c r="B205" s="111"/>
      <c r="C205" s="111"/>
      <c r="D205" s="301"/>
      <c r="E205" s="111"/>
      <c r="F205" s="111"/>
      <c r="G205" s="111"/>
      <c r="H205" s="21">
        <f t="shared" si="7"/>
        <v>0</v>
      </c>
      <c r="I205" s="21">
        <f t="shared" si="6"/>
        <v>474</v>
      </c>
      <c r="J205" s="111"/>
      <c r="K205" s="111"/>
      <c r="L205" s="111"/>
      <c r="M205" s="111"/>
      <c r="N205" s="365"/>
      <c r="O205" s="14"/>
      <c r="P205" s="14"/>
      <c r="Q205" s="14"/>
      <c r="R205" s="14"/>
      <c r="S205" s="14"/>
      <c r="T205" s="14"/>
      <c r="U205" s="36"/>
    </row>
    <row r="206" spans="1:21" x14ac:dyDescent="0.2">
      <c r="A206" s="252">
        <v>43666</v>
      </c>
      <c r="B206" s="111"/>
      <c r="C206" s="111"/>
      <c r="D206" s="301"/>
      <c r="E206" s="111"/>
      <c r="F206" s="111"/>
      <c r="G206" s="111"/>
      <c r="H206" s="21">
        <f t="shared" si="7"/>
        <v>0</v>
      </c>
      <c r="I206" s="21">
        <f t="shared" si="6"/>
        <v>474</v>
      </c>
      <c r="J206" s="111"/>
      <c r="K206" s="111"/>
      <c r="L206" s="111"/>
      <c r="M206" s="111"/>
      <c r="N206" s="365"/>
      <c r="O206" s="14"/>
      <c r="P206" s="14"/>
      <c r="Q206" s="14"/>
      <c r="R206" s="14"/>
      <c r="S206" s="14"/>
      <c r="T206" s="14"/>
      <c r="U206" s="36"/>
    </row>
    <row r="207" spans="1:21" x14ac:dyDescent="0.2">
      <c r="A207" s="252">
        <v>43667</v>
      </c>
      <c r="B207" s="111"/>
      <c r="C207" s="111"/>
      <c r="D207" s="301"/>
      <c r="E207" s="111"/>
      <c r="F207" s="111"/>
      <c r="G207" s="111"/>
      <c r="H207" s="21">
        <f t="shared" si="7"/>
        <v>0</v>
      </c>
      <c r="I207" s="21">
        <f t="shared" si="6"/>
        <v>474</v>
      </c>
      <c r="J207" s="111"/>
      <c r="K207" s="111"/>
      <c r="L207" s="111"/>
      <c r="M207" s="111"/>
      <c r="N207" s="365"/>
      <c r="O207" s="14"/>
      <c r="P207" s="14"/>
      <c r="Q207" s="14"/>
      <c r="R207" s="14"/>
      <c r="S207" s="14"/>
      <c r="T207" s="14"/>
      <c r="U207" s="36"/>
    </row>
    <row r="208" spans="1:21" x14ac:dyDescent="0.2">
      <c r="A208" s="252">
        <v>43668</v>
      </c>
      <c r="B208" s="111"/>
      <c r="C208" s="111"/>
      <c r="D208" s="301"/>
      <c r="E208" s="111"/>
      <c r="F208" s="111"/>
      <c r="G208" s="111"/>
      <c r="H208" s="21">
        <f t="shared" si="7"/>
        <v>0</v>
      </c>
      <c r="I208" s="21">
        <f t="shared" si="6"/>
        <v>474</v>
      </c>
      <c r="J208" s="111"/>
      <c r="K208" s="111"/>
      <c r="L208" s="111"/>
      <c r="M208" s="111"/>
      <c r="N208" s="365"/>
      <c r="O208" s="14"/>
      <c r="P208" s="14"/>
      <c r="Q208" s="14"/>
      <c r="R208" s="14"/>
      <c r="S208" s="14"/>
      <c r="T208" s="14"/>
      <c r="U208" s="36"/>
    </row>
    <row r="209" spans="1:21" x14ac:dyDescent="0.2">
      <c r="A209" s="252">
        <v>43669</v>
      </c>
      <c r="B209" s="111"/>
      <c r="C209" s="111"/>
      <c r="D209" s="301"/>
      <c r="E209" s="111"/>
      <c r="F209" s="111"/>
      <c r="G209" s="111"/>
      <c r="H209" s="21">
        <f t="shared" si="7"/>
        <v>0</v>
      </c>
      <c r="I209" s="21">
        <f t="shared" si="6"/>
        <v>474</v>
      </c>
      <c r="J209" s="111"/>
      <c r="K209" s="111"/>
      <c r="L209" s="111"/>
      <c r="M209" s="111"/>
      <c r="N209" s="365"/>
      <c r="O209" s="14"/>
      <c r="P209" s="14"/>
      <c r="Q209" s="14"/>
      <c r="R209" s="14"/>
      <c r="S209" s="14"/>
      <c r="T209" s="14"/>
      <c r="U209" s="36"/>
    </row>
    <row r="210" spans="1:21" x14ac:dyDescent="0.2">
      <c r="A210" s="252">
        <v>43670</v>
      </c>
      <c r="B210" s="111"/>
      <c r="C210" s="111"/>
      <c r="D210" s="301"/>
      <c r="E210" s="111"/>
      <c r="F210" s="111"/>
      <c r="G210" s="111"/>
      <c r="H210" s="21">
        <f t="shared" si="7"/>
        <v>0</v>
      </c>
      <c r="I210" s="21">
        <f t="shared" si="6"/>
        <v>474</v>
      </c>
      <c r="J210" s="111"/>
      <c r="K210" s="111"/>
      <c r="L210" s="111"/>
      <c r="M210" s="111"/>
      <c r="N210" s="365"/>
      <c r="O210" s="14"/>
      <c r="P210" s="14"/>
      <c r="Q210" s="14"/>
      <c r="R210" s="14"/>
      <c r="S210" s="14"/>
      <c r="T210" s="14"/>
      <c r="U210" s="36"/>
    </row>
    <row r="211" spans="1:21" x14ac:dyDescent="0.2">
      <c r="A211" s="252">
        <v>43671</v>
      </c>
      <c r="B211" s="111"/>
      <c r="C211" s="111"/>
      <c r="D211" s="301"/>
      <c r="E211" s="111"/>
      <c r="F211" s="111"/>
      <c r="G211" s="111"/>
      <c r="H211" s="21">
        <f t="shared" si="7"/>
        <v>0</v>
      </c>
      <c r="I211" s="21">
        <f t="shared" si="6"/>
        <v>474</v>
      </c>
      <c r="J211" s="111"/>
      <c r="K211" s="111"/>
      <c r="L211" s="111"/>
      <c r="M211" s="111"/>
      <c r="N211" s="365"/>
      <c r="O211" s="14"/>
      <c r="P211" s="14"/>
      <c r="Q211" s="14"/>
      <c r="R211" s="14"/>
      <c r="S211" s="14"/>
      <c r="T211" s="14"/>
      <c r="U211" s="36"/>
    </row>
    <row r="212" spans="1:21" x14ac:dyDescent="0.2">
      <c r="A212" s="252">
        <v>43672</v>
      </c>
      <c r="B212" s="111"/>
      <c r="C212" s="111"/>
      <c r="D212" s="301"/>
      <c r="E212" s="111"/>
      <c r="F212" s="111"/>
      <c r="G212" s="111"/>
      <c r="H212" s="21">
        <f t="shared" si="7"/>
        <v>0</v>
      </c>
      <c r="I212" s="21">
        <f t="shared" si="6"/>
        <v>474</v>
      </c>
      <c r="J212" s="111"/>
      <c r="K212" s="111"/>
      <c r="L212" s="111"/>
      <c r="M212" s="111"/>
      <c r="N212" s="365"/>
      <c r="O212" s="14"/>
      <c r="P212" s="14"/>
      <c r="Q212" s="14"/>
      <c r="R212" s="14"/>
      <c r="S212" s="14"/>
      <c r="T212" s="14"/>
      <c r="U212" s="36"/>
    </row>
    <row r="213" spans="1:21" x14ac:dyDescent="0.2">
      <c r="A213" s="252">
        <v>43673</v>
      </c>
      <c r="B213" s="111"/>
      <c r="C213" s="111"/>
      <c r="D213" s="301"/>
      <c r="E213" s="111"/>
      <c r="F213" s="111"/>
      <c r="G213" s="111"/>
      <c r="H213" s="21">
        <f t="shared" si="7"/>
        <v>0</v>
      </c>
      <c r="I213" s="21">
        <f t="shared" si="6"/>
        <v>474</v>
      </c>
      <c r="J213" s="111"/>
      <c r="K213" s="111"/>
      <c r="L213" s="111"/>
      <c r="M213" s="111"/>
      <c r="N213" s="365"/>
      <c r="O213" s="14"/>
      <c r="P213" s="14"/>
      <c r="Q213" s="14"/>
      <c r="R213" s="14"/>
      <c r="S213" s="14"/>
      <c r="T213" s="14"/>
      <c r="U213" s="36"/>
    </row>
    <row r="214" spans="1:21" x14ac:dyDescent="0.2">
      <c r="A214" s="252">
        <v>43674</v>
      </c>
      <c r="B214" s="111"/>
      <c r="C214" s="111"/>
      <c r="D214" s="301"/>
      <c r="E214" s="111"/>
      <c r="F214" s="111"/>
      <c r="G214" s="111"/>
      <c r="H214" s="21">
        <f t="shared" si="7"/>
        <v>0</v>
      </c>
      <c r="I214" s="21">
        <f t="shared" si="6"/>
        <v>474</v>
      </c>
      <c r="J214" s="111"/>
      <c r="K214" s="111"/>
      <c r="L214" s="111"/>
      <c r="M214" s="111"/>
      <c r="N214" s="365"/>
      <c r="O214" s="14"/>
      <c r="P214" s="14"/>
      <c r="Q214" s="14"/>
      <c r="R214" s="14"/>
      <c r="S214" s="14"/>
      <c r="T214" s="14"/>
      <c r="U214" s="36"/>
    </row>
    <row r="215" spans="1:21" x14ac:dyDescent="0.2">
      <c r="A215" s="252">
        <v>43675</v>
      </c>
      <c r="B215" s="111"/>
      <c r="C215" s="111"/>
      <c r="D215" s="301"/>
      <c r="E215" s="111"/>
      <c r="F215" s="111"/>
      <c r="G215" s="111"/>
      <c r="H215" s="21">
        <f t="shared" si="7"/>
        <v>0</v>
      </c>
      <c r="I215" s="21">
        <f t="shared" si="6"/>
        <v>474</v>
      </c>
      <c r="J215" s="111"/>
      <c r="K215" s="111"/>
      <c r="L215" s="111"/>
      <c r="M215" s="111"/>
      <c r="N215" s="365"/>
      <c r="O215" s="14"/>
      <c r="P215" s="14"/>
      <c r="Q215" s="14"/>
      <c r="R215" s="14"/>
      <c r="S215" s="14"/>
      <c r="T215" s="14"/>
      <c r="U215" s="36"/>
    </row>
    <row r="216" spans="1:21" x14ac:dyDescent="0.2">
      <c r="A216" s="252">
        <v>43676</v>
      </c>
      <c r="B216" s="111"/>
      <c r="C216" s="111"/>
      <c r="D216" s="301"/>
      <c r="E216" s="111"/>
      <c r="F216" s="111"/>
      <c r="G216" s="111"/>
      <c r="H216" s="21">
        <f t="shared" si="7"/>
        <v>0</v>
      </c>
      <c r="I216" s="21">
        <f t="shared" si="6"/>
        <v>474</v>
      </c>
      <c r="J216" s="111"/>
      <c r="K216" s="111"/>
      <c r="L216" s="111"/>
      <c r="M216" s="111"/>
      <c r="N216" s="365"/>
      <c r="O216" s="14"/>
      <c r="P216" s="14"/>
      <c r="Q216" s="14"/>
      <c r="R216" s="14"/>
      <c r="S216" s="14"/>
      <c r="T216" s="14"/>
      <c r="U216" s="36"/>
    </row>
    <row r="217" spans="1:21" x14ac:dyDescent="0.2">
      <c r="A217" s="252">
        <v>43677</v>
      </c>
      <c r="B217" s="111"/>
      <c r="C217" s="111"/>
      <c r="D217" s="301"/>
      <c r="E217" s="111"/>
      <c r="F217" s="111"/>
      <c r="G217" s="111"/>
      <c r="H217" s="21">
        <f t="shared" si="7"/>
        <v>0</v>
      </c>
      <c r="I217" s="21">
        <f t="shared" si="6"/>
        <v>474</v>
      </c>
      <c r="J217" s="111"/>
      <c r="K217" s="111"/>
      <c r="L217" s="111"/>
      <c r="M217" s="111"/>
      <c r="N217" s="365"/>
      <c r="O217" s="14"/>
      <c r="P217" s="14"/>
      <c r="Q217" s="14"/>
      <c r="R217" s="14"/>
      <c r="S217" s="14"/>
      <c r="T217" s="14"/>
      <c r="U217" s="36"/>
    </row>
    <row r="218" spans="1:21" x14ac:dyDescent="0.2">
      <c r="A218" s="252">
        <v>43678</v>
      </c>
      <c r="B218" s="268"/>
      <c r="C218" s="268"/>
      <c r="D218" s="362"/>
      <c r="E218" s="268"/>
      <c r="F218" s="268"/>
      <c r="G218" s="268"/>
      <c r="H218" s="21">
        <f t="shared" si="7"/>
        <v>0</v>
      </c>
      <c r="I218" s="22">
        <f t="shared" si="6"/>
        <v>474</v>
      </c>
      <c r="J218" s="268"/>
      <c r="K218" s="268"/>
      <c r="L218" s="268"/>
      <c r="M218" s="268"/>
      <c r="N218" s="371"/>
      <c r="O218" s="288"/>
      <c r="P218" s="288"/>
      <c r="Q218" s="288"/>
      <c r="R218" s="288"/>
      <c r="S218" s="288"/>
      <c r="T218" s="288"/>
      <c r="U218" s="307"/>
    </row>
    <row r="219" spans="1:21" x14ac:dyDescent="0.2">
      <c r="A219" s="252">
        <v>43679</v>
      </c>
      <c r="B219" s="245"/>
      <c r="C219" s="245"/>
      <c r="D219" s="308"/>
      <c r="E219" s="245"/>
      <c r="F219" s="245"/>
      <c r="G219" s="245"/>
      <c r="H219" s="21">
        <f t="shared" si="7"/>
        <v>0</v>
      </c>
      <c r="I219" s="242">
        <f t="shared" si="6"/>
        <v>474</v>
      </c>
      <c r="J219" s="245"/>
      <c r="K219" s="245"/>
      <c r="L219" s="245"/>
      <c r="M219" s="245"/>
      <c r="N219" s="370"/>
      <c r="O219" s="205"/>
      <c r="P219" s="205"/>
      <c r="Q219" s="205"/>
      <c r="R219" s="205"/>
      <c r="S219" s="205"/>
      <c r="T219" s="205"/>
      <c r="U219" s="267"/>
    </row>
    <row r="220" spans="1:21" x14ac:dyDescent="0.2">
      <c r="A220" s="252">
        <v>43680</v>
      </c>
      <c r="B220" s="111"/>
      <c r="C220" s="111"/>
      <c r="D220" s="301"/>
      <c r="E220" s="111"/>
      <c r="F220" s="111"/>
      <c r="G220" s="111"/>
      <c r="H220" s="21">
        <f t="shared" si="7"/>
        <v>0</v>
      </c>
      <c r="I220" s="21">
        <f t="shared" si="6"/>
        <v>474</v>
      </c>
      <c r="J220" s="111"/>
      <c r="K220" s="111"/>
      <c r="L220" s="111"/>
      <c r="M220" s="111"/>
      <c r="N220" s="365"/>
      <c r="O220" s="14"/>
      <c r="P220" s="14"/>
      <c r="Q220" s="14"/>
      <c r="R220" s="14"/>
      <c r="S220" s="14"/>
      <c r="T220" s="14"/>
      <c r="U220" s="36"/>
    </row>
    <row r="221" spans="1:21" x14ac:dyDescent="0.2">
      <c r="A221" s="252">
        <v>43681</v>
      </c>
      <c r="B221" s="111"/>
      <c r="C221" s="111"/>
      <c r="D221" s="363"/>
      <c r="E221" s="111"/>
      <c r="F221" s="111"/>
      <c r="G221" s="111"/>
      <c r="H221" s="21">
        <f t="shared" si="7"/>
        <v>0</v>
      </c>
      <c r="I221" s="21">
        <f t="shared" si="6"/>
        <v>474</v>
      </c>
      <c r="J221" s="111"/>
      <c r="K221" s="111"/>
      <c r="L221" s="111"/>
      <c r="M221" s="111"/>
      <c r="N221" s="395"/>
      <c r="O221" s="14"/>
      <c r="P221" s="14"/>
      <c r="Q221" s="14"/>
      <c r="R221" s="14"/>
      <c r="S221" s="14"/>
      <c r="T221" s="14"/>
      <c r="U221" s="36"/>
    </row>
    <row r="222" spans="1:21" x14ac:dyDescent="0.2">
      <c r="A222" s="252">
        <v>43682</v>
      </c>
      <c r="B222" s="111"/>
      <c r="C222" s="111"/>
      <c r="D222" s="363"/>
      <c r="E222" s="111"/>
      <c r="F222" s="111"/>
      <c r="G222" s="111"/>
      <c r="H222" s="21">
        <f t="shared" si="7"/>
        <v>0</v>
      </c>
      <c r="I222" s="21">
        <f t="shared" si="6"/>
        <v>474</v>
      </c>
      <c r="J222" s="111"/>
      <c r="K222" s="111"/>
      <c r="L222" s="111"/>
      <c r="M222" s="111"/>
      <c r="N222" s="395"/>
      <c r="O222" s="14"/>
      <c r="P222" s="14"/>
      <c r="Q222" s="14"/>
      <c r="R222" s="14"/>
      <c r="S222" s="14"/>
      <c r="T222" s="14"/>
      <c r="U222" s="36"/>
    </row>
    <row r="223" spans="1:21" x14ac:dyDescent="0.2">
      <c r="A223" s="252">
        <v>43683</v>
      </c>
      <c r="B223" s="111"/>
      <c r="C223" s="111"/>
      <c r="D223" s="363"/>
      <c r="E223" s="111"/>
      <c r="F223" s="111"/>
      <c r="G223" s="111"/>
      <c r="H223" s="21">
        <f t="shared" si="7"/>
        <v>0</v>
      </c>
      <c r="I223" s="21">
        <f t="shared" si="6"/>
        <v>474</v>
      </c>
      <c r="J223" s="111"/>
      <c r="K223" s="111"/>
      <c r="L223" s="111"/>
      <c r="M223" s="111"/>
      <c r="N223" s="395"/>
      <c r="O223" s="14"/>
      <c r="P223" s="14"/>
      <c r="Q223" s="14"/>
      <c r="R223" s="14"/>
      <c r="S223" s="14"/>
      <c r="T223" s="14"/>
      <c r="U223" s="36"/>
    </row>
    <row r="224" spans="1:21" x14ac:dyDescent="0.2">
      <c r="A224" s="252">
        <v>43684</v>
      </c>
      <c r="B224" s="111"/>
      <c r="C224" s="111"/>
      <c r="D224" s="363"/>
      <c r="E224" s="111"/>
      <c r="F224" s="111"/>
      <c r="G224" s="111"/>
      <c r="H224" s="21">
        <f t="shared" si="7"/>
        <v>0</v>
      </c>
      <c r="I224" s="21">
        <f t="shared" si="6"/>
        <v>474</v>
      </c>
      <c r="J224" s="111"/>
      <c r="K224" s="111"/>
      <c r="L224" s="111"/>
      <c r="M224" s="111"/>
      <c r="N224" s="395"/>
      <c r="O224" s="14"/>
      <c r="P224" s="14"/>
      <c r="Q224" s="14"/>
      <c r="R224" s="14"/>
      <c r="S224" s="14"/>
      <c r="T224" s="14"/>
      <c r="U224" s="36"/>
    </row>
    <row r="225" spans="1:21" x14ac:dyDescent="0.2">
      <c r="A225" s="252">
        <v>43685</v>
      </c>
      <c r="B225" s="111"/>
      <c r="C225" s="111"/>
      <c r="D225" s="363"/>
      <c r="E225" s="111"/>
      <c r="F225" s="111"/>
      <c r="G225" s="111"/>
      <c r="H225" s="21">
        <f t="shared" si="7"/>
        <v>0</v>
      </c>
      <c r="I225" s="21">
        <f t="shared" si="6"/>
        <v>474</v>
      </c>
      <c r="J225" s="111"/>
      <c r="K225" s="111"/>
      <c r="L225" s="111"/>
      <c r="M225" s="111"/>
      <c r="N225" s="395"/>
      <c r="O225" s="14"/>
      <c r="P225" s="14"/>
      <c r="Q225" s="14"/>
      <c r="R225" s="14"/>
      <c r="S225" s="14"/>
      <c r="T225" s="14"/>
      <c r="U225" s="36"/>
    </row>
    <row r="226" spans="1:21" x14ac:dyDescent="0.2">
      <c r="A226" s="252">
        <v>43686</v>
      </c>
      <c r="B226" s="111"/>
      <c r="C226" s="111"/>
      <c r="D226" s="363"/>
      <c r="E226" s="111"/>
      <c r="F226" s="111"/>
      <c r="G226" s="111"/>
      <c r="H226" s="21">
        <f t="shared" si="7"/>
        <v>0</v>
      </c>
      <c r="I226" s="21">
        <f t="shared" si="6"/>
        <v>474</v>
      </c>
      <c r="J226" s="111"/>
      <c r="K226" s="111"/>
      <c r="L226" s="111"/>
      <c r="M226" s="111"/>
      <c r="N226" s="395"/>
      <c r="O226" s="14"/>
      <c r="P226" s="14"/>
      <c r="Q226" s="14"/>
      <c r="R226" s="14"/>
      <c r="S226" s="14"/>
      <c r="T226" s="14"/>
      <c r="U226" s="36"/>
    </row>
    <row r="227" spans="1:21" x14ac:dyDescent="0.2">
      <c r="A227" s="252">
        <v>43687</v>
      </c>
      <c r="B227" s="111"/>
      <c r="C227" s="111"/>
      <c r="D227" s="363"/>
      <c r="E227" s="111"/>
      <c r="F227" s="111"/>
      <c r="G227" s="111"/>
      <c r="H227" s="21">
        <f t="shared" si="7"/>
        <v>0</v>
      </c>
      <c r="I227" s="21">
        <f t="shared" si="6"/>
        <v>474</v>
      </c>
      <c r="J227" s="111"/>
      <c r="K227" s="111"/>
      <c r="L227" s="111"/>
      <c r="M227" s="111"/>
      <c r="N227" s="395"/>
      <c r="O227" s="14"/>
      <c r="P227" s="14"/>
      <c r="Q227" s="14"/>
      <c r="R227" s="14"/>
      <c r="S227" s="14"/>
      <c r="T227" s="14"/>
      <c r="U227" s="36"/>
    </row>
    <row r="228" spans="1:21" x14ac:dyDescent="0.2">
      <c r="A228" s="252">
        <v>43688</v>
      </c>
      <c r="B228" s="111"/>
      <c r="C228" s="111"/>
      <c r="D228" s="363"/>
      <c r="E228" s="111"/>
      <c r="F228" s="111"/>
      <c r="G228" s="111"/>
      <c r="H228" s="21">
        <f t="shared" si="7"/>
        <v>0</v>
      </c>
      <c r="I228" s="21">
        <f t="shared" si="6"/>
        <v>474</v>
      </c>
      <c r="J228" s="111"/>
      <c r="K228" s="111"/>
      <c r="L228" s="111"/>
      <c r="M228" s="111"/>
      <c r="N228" s="395"/>
      <c r="O228" s="14"/>
      <c r="P228" s="14"/>
      <c r="Q228" s="14"/>
      <c r="R228" s="14"/>
      <c r="S228" s="14"/>
      <c r="T228" s="14"/>
      <c r="U228" s="36"/>
    </row>
    <row r="229" spans="1:21" x14ac:dyDescent="0.2">
      <c r="A229" s="252">
        <v>43689</v>
      </c>
      <c r="B229" s="111"/>
      <c r="C229" s="111"/>
      <c r="D229" s="363"/>
      <c r="E229" s="111"/>
      <c r="F229" s="111"/>
      <c r="G229" s="111"/>
      <c r="H229" s="21">
        <f t="shared" si="7"/>
        <v>0</v>
      </c>
      <c r="I229" s="21">
        <f t="shared" si="6"/>
        <v>474</v>
      </c>
      <c r="J229" s="111"/>
      <c r="K229" s="111"/>
      <c r="L229" s="111"/>
      <c r="M229" s="111"/>
      <c r="N229" s="395"/>
      <c r="O229" s="14"/>
      <c r="P229" s="14"/>
      <c r="Q229" s="14"/>
      <c r="R229" s="14"/>
      <c r="S229" s="14"/>
      <c r="T229" s="14"/>
      <c r="U229" s="36"/>
    </row>
    <row r="230" spans="1:21" x14ac:dyDescent="0.2">
      <c r="A230" s="252">
        <v>43690</v>
      </c>
      <c r="B230" s="111"/>
      <c r="C230" s="111"/>
      <c r="D230" s="301"/>
      <c r="E230" s="111"/>
      <c r="F230" s="111"/>
      <c r="G230" s="111"/>
      <c r="H230" s="21">
        <f t="shared" si="7"/>
        <v>0</v>
      </c>
      <c r="I230" s="21">
        <f t="shared" si="6"/>
        <v>474</v>
      </c>
      <c r="J230" s="111"/>
      <c r="K230" s="111"/>
      <c r="L230" s="111"/>
      <c r="M230" s="111"/>
      <c r="N230" s="395"/>
      <c r="O230" s="14"/>
      <c r="P230" s="14"/>
      <c r="Q230" s="14"/>
      <c r="R230" s="14"/>
      <c r="S230" s="14"/>
      <c r="T230" s="14"/>
      <c r="U230" s="36"/>
    </row>
    <row r="231" spans="1:21" x14ac:dyDescent="0.2">
      <c r="A231" s="252">
        <v>43691</v>
      </c>
      <c r="B231" s="111"/>
      <c r="C231" s="111"/>
      <c r="D231" s="363"/>
      <c r="E231" s="111"/>
      <c r="F231" s="111"/>
      <c r="G231" s="111"/>
      <c r="H231" s="21">
        <f t="shared" si="7"/>
        <v>0</v>
      </c>
      <c r="I231" s="21">
        <f t="shared" si="6"/>
        <v>474</v>
      </c>
      <c r="J231" s="111"/>
      <c r="K231" s="111"/>
      <c r="L231" s="111"/>
      <c r="M231" s="111"/>
      <c r="N231" s="395"/>
      <c r="O231" s="14"/>
      <c r="P231" s="14"/>
      <c r="Q231" s="14"/>
      <c r="R231" s="14"/>
      <c r="S231" s="14"/>
      <c r="T231" s="14"/>
      <c r="U231" s="36"/>
    </row>
    <row r="232" spans="1:21" x14ac:dyDescent="0.2">
      <c r="A232" s="252">
        <v>43692</v>
      </c>
      <c r="B232" s="111"/>
      <c r="C232" s="111"/>
      <c r="D232" s="301"/>
      <c r="E232" s="111"/>
      <c r="F232" s="111"/>
      <c r="G232" s="111"/>
      <c r="H232" s="21">
        <f t="shared" si="7"/>
        <v>0</v>
      </c>
      <c r="I232" s="21">
        <f t="shared" si="6"/>
        <v>474</v>
      </c>
      <c r="J232" s="111"/>
      <c r="K232" s="111"/>
      <c r="L232" s="111"/>
      <c r="M232" s="111"/>
      <c r="N232" s="395"/>
      <c r="O232" s="14"/>
      <c r="P232" s="14"/>
      <c r="Q232" s="14"/>
      <c r="R232" s="14"/>
      <c r="S232" s="14"/>
      <c r="T232" s="14"/>
      <c r="U232" s="36"/>
    </row>
    <row r="233" spans="1:21" x14ac:dyDescent="0.2">
      <c r="A233" s="252">
        <v>43693</v>
      </c>
      <c r="B233" s="111"/>
      <c r="C233" s="111"/>
      <c r="D233" s="363"/>
      <c r="E233" s="111"/>
      <c r="F233" s="111"/>
      <c r="G233" s="111"/>
      <c r="H233" s="21">
        <f t="shared" si="7"/>
        <v>0</v>
      </c>
      <c r="I233" s="21">
        <f t="shared" si="6"/>
        <v>474</v>
      </c>
      <c r="J233" s="111"/>
      <c r="K233" s="111"/>
      <c r="L233" s="111"/>
      <c r="M233" s="111"/>
      <c r="N233" s="395"/>
      <c r="O233" s="14"/>
      <c r="P233" s="14"/>
      <c r="Q233" s="14"/>
      <c r="R233" s="14"/>
      <c r="S233" s="14"/>
      <c r="T233" s="14"/>
      <c r="U233" s="36"/>
    </row>
    <row r="234" spans="1:21" x14ac:dyDescent="0.2">
      <c r="A234" s="252">
        <v>43694</v>
      </c>
      <c r="B234" s="111"/>
      <c r="C234" s="111"/>
      <c r="D234" s="301"/>
      <c r="E234" s="111"/>
      <c r="F234" s="111"/>
      <c r="G234" s="111"/>
      <c r="H234" s="21">
        <f t="shared" si="7"/>
        <v>0</v>
      </c>
      <c r="I234" s="21">
        <f t="shared" si="6"/>
        <v>474</v>
      </c>
      <c r="J234" s="111"/>
      <c r="K234" s="111"/>
      <c r="L234" s="111"/>
      <c r="M234" s="111"/>
      <c r="N234" s="395"/>
      <c r="O234" s="14"/>
      <c r="P234" s="14"/>
      <c r="Q234" s="14"/>
      <c r="R234" s="14"/>
      <c r="S234" s="14"/>
      <c r="T234" s="14"/>
      <c r="U234" s="36"/>
    </row>
    <row r="235" spans="1:21" x14ac:dyDescent="0.2">
      <c r="A235" s="252">
        <v>43695</v>
      </c>
      <c r="B235" s="111"/>
      <c r="C235" s="111"/>
      <c r="D235" s="363"/>
      <c r="E235" s="111"/>
      <c r="F235" s="111"/>
      <c r="G235" s="111"/>
      <c r="H235" s="21">
        <f t="shared" si="7"/>
        <v>0</v>
      </c>
      <c r="I235" s="21">
        <f t="shared" si="6"/>
        <v>474</v>
      </c>
      <c r="J235" s="111"/>
      <c r="K235" s="111"/>
      <c r="L235" s="111"/>
      <c r="M235" s="111"/>
      <c r="N235" s="395"/>
      <c r="O235" s="14"/>
      <c r="P235" s="14"/>
      <c r="Q235" s="14"/>
      <c r="R235" s="14"/>
      <c r="S235" s="14"/>
      <c r="T235" s="14"/>
      <c r="U235" s="36"/>
    </row>
    <row r="236" spans="1:21" x14ac:dyDescent="0.2">
      <c r="A236" s="252">
        <v>43696</v>
      </c>
      <c r="B236" s="111"/>
      <c r="C236" s="111"/>
      <c r="D236" s="301"/>
      <c r="E236" s="111"/>
      <c r="F236" s="111"/>
      <c r="G236" s="111"/>
      <c r="H236" s="21">
        <f t="shared" si="7"/>
        <v>0</v>
      </c>
      <c r="I236" s="21">
        <f t="shared" si="6"/>
        <v>474</v>
      </c>
      <c r="J236" s="111"/>
      <c r="K236" s="111"/>
      <c r="L236" s="111"/>
      <c r="M236" s="111"/>
      <c r="N236" s="395"/>
      <c r="O236" s="14"/>
      <c r="P236" s="14"/>
      <c r="Q236" s="14"/>
      <c r="R236" s="14"/>
      <c r="S236" s="14"/>
      <c r="T236" s="14"/>
      <c r="U236" s="36"/>
    </row>
    <row r="237" spans="1:21" x14ac:dyDescent="0.2">
      <c r="A237" s="252">
        <v>43697</v>
      </c>
      <c r="B237" s="111"/>
      <c r="C237" s="111"/>
      <c r="D237" s="363"/>
      <c r="E237" s="111"/>
      <c r="F237" s="111"/>
      <c r="G237" s="111"/>
      <c r="H237" s="21">
        <f t="shared" si="7"/>
        <v>0</v>
      </c>
      <c r="I237" s="21">
        <f t="shared" si="6"/>
        <v>474</v>
      </c>
      <c r="J237" s="111"/>
      <c r="K237" s="111"/>
      <c r="L237" s="111"/>
      <c r="M237" s="111"/>
      <c r="N237" s="365"/>
      <c r="O237" s="14"/>
      <c r="P237" s="14"/>
      <c r="Q237" s="14"/>
      <c r="R237" s="14"/>
      <c r="S237" s="14"/>
      <c r="T237" s="14"/>
      <c r="U237" s="36"/>
    </row>
    <row r="238" spans="1:21" x14ac:dyDescent="0.2">
      <c r="A238" s="252">
        <v>43698</v>
      </c>
      <c r="B238" s="111"/>
      <c r="C238" s="111"/>
      <c r="D238" s="301"/>
      <c r="E238" s="111"/>
      <c r="F238" s="111"/>
      <c r="G238" s="111"/>
      <c r="H238" s="21">
        <f t="shared" si="7"/>
        <v>0</v>
      </c>
      <c r="I238" s="21">
        <f t="shared" si="6"/>
        <v>474</v>
      </c>
      <c r="J238" s="111"/>
      <c r="K238" s="111"/>
      <c r="L238" s="111"/>
      <c r="M238" s="111"/>
      <c r="N238" s="365"/>
      <c r="O238" s="14"/>
      <c r="P238" s="14"/>
      <c r="Q238" s="14"/>
      <c r="R238" s="14"/>
      <c r="S238" s="14"/>
      <c r="T238" s="14"/>
      <c r="U238" s="36"/>
    </row>
    <row r="239" spans="1:21" x14ac:dyDescent="0.2">
      <c r="A239" s="252">
        <v>43699</v>
      </c>
      <c r="B239" s="111"/>
      <c r="C239" s="111"/>
      <c r="D239" s="363"/>
      <c r="E239" s="111"/>
      <c r="F239" s="111"/>
      <c r="G239" s="111"/>
      <c r="H239" s="21">
        <f t="shared" si="7"/>
        <v>0</v>
      </c>
      <c r="I239" s="21">
        <f t="shared" si="6"/>
        <v>474</v>
      </c>
      <c r="J239" s="111"/>
      <c r="K239" s="111"/>
      <c r="L239" s="111"/>
      <c r="M239" s="111"/>
      <c r="N239" s="365"/>
      <c r="O239" s="14"/>
      <c r="P239" s="14"/>
      <c r="Q239" s="14"/>
      <c r="R239" s="14"/>
      <c r="S239" s="14"/>
      <c r="T239" s="14"/>
      <c r="U239" s="36"/>
    </row>
    <row r="240" spans="1:21" x14ac:dyDescent="0.2">
      <c r="A240" s="252">
        <v>43700</v>
      </c>
      <c r="B240" s="111"/>
      <c r="C240" s="111"/>
      <c r="D240" s="301"/>
      <c r="E240" s="111"/>
      <c r="F240" s="111"/>
      <c r="G240" s="111"/>
      <c r="H240" s="21">
        <f t="shared" si="7"/>
        <v>0</v>
      </c>
      <c r="I240" s="21">
        <f t="shared" si="6"/>
        <v>474</v>
      </c>
      <c r="J240" s="111"/>
      <c r="K240" s="111"/>
      <c r="L240" s="111"/>
      <c r="M240" s="111"/>
      <c r="N240" s="365" t="s">
        <v>150</v>
      </c>
      <c r="O240" s="14"/>
      <c r="P240" s="14"/>
      <c r="Q240" s="14"/>
      <c r="R240" s="14"/>
      <c r="S240" s="14"/>
      <c r="T240" s="14"/>
      <c r="U240" s="36"/>
    </row>
    <row r="241" spans="1:21" x14ac:dyDescent="0.2">
      <c r="A241" s="252">
        <v>43701</v>
      </c>
      <c r="B241" s="111"/>
      <c r="C241" s="111"/>
      <c r="D241" s="363"/>
      <c r="E241" s="111"/>
      <c r="F241" s="111"/>
      <c r="G241" s="111"/>
      <c r="H241" s="21">
        <f t="shared" si="7"/>
        <v>0</v>
      </c>
      <c r="I241" s="21">
        <f t="shared" si="6"/>
        <v>474</v>
      </c>
      <c r="J241" s="111"/>
      <c r="K241" s="111"/>
      <c r="L241" s="111"/>
      <c r="M241" s="111"/>
      <c r="N241" s="365" t="s">
        <v>36</v>
      </c>
      <c r="O241" s="14"/>
      <c r="P241" s="14"/>
      <c r="Q241" s="14"/>
      <c r="R241" s="14"/>
      <c r="S241" s="14"/>
      <c r="T241" s="14"/>
      <c r="U241" s="36"/>
    </row>
    <row r="242" spans="1:21" x14ac:dyDescent="0.2">
      <c r="A242" s="252">
        <v>43702</v>
      </c>
      <c r="B242" s="111"/>
      <c r="C242" s="111"/>
      <c r="D242" s="363"/>
      <c r="E242" s="111"/>
      <c r="F242" s="111"/>
      <c r="G242" s="111"/>
      <c r="H242" s="21">
        <f t="shared" si="7"/>
        <v>0</v>
      </c>
      <c r="I242" s="21">
        <f t="shared" si="6"/>
        <v>474</v>
      </c>
      <c r="J242" s="111"/>
      <c r="K242" s="111"/>
      <c r="L242" s="111"/>
      <c r="M242" s="111"/>
      <c r="N242" s="365" t="s">
        <v>36</v>
      </c>
      <c r="O242" s="14"/>
      <c r="P242" s="14"/>
      <c r="Q242" s="14"/>
      <c r="R242" s="14"/>
      <c r="S242" s="14"/>
      <c r="T242" s="14"/>
      <c r="U242" s="36"/>
    </row>
    <row r="243" spans="1:21" x14ac:dyDescent="0.2">
      <c r="A243" s="252">
        <v>43703</v>
      </c>
      <c r="B243" s="111"/>
      <c r="C243" s="111"/>
      <c r="D243" s="363"/>
      <c r="E243" s="111"/>
      <c r="F243" s="111"/>
      <c r="G243" s="111"/>
      <c r="H243" s="21">
        <f t="shared" si="7"/>
        <v>0</v>
      </c>
      <c r="I243" s="21">
        <f t="shared" si="6"/>
        <v>474</v>
      </c>
      <c r="J243" s="111"/>
      <c r="K243" s="111"/>
      <c r="L243" s="111"/>
      <c r="M243" s="111"/>
      <c r="N243" s="365" t="s">
        <v>36</v>
      </c>
      <c r="O243" s="14"/>
      <c r="P243" s="14"/>
      <c r="Q243" s="14"/>
      <c r="R243" s="14"/>
      <c r="S243" s="14"/>
      <c r="T243" s="14"/>
      <c r="U243" s="36"/>
    </row>
    <row r="244" spans="1:21" x14ac:dyDescent="0.2">
      <c r="A244" s="252">
        <v>43704</v>
      </c>
      <c r="B244" s="111"/>
      <c r="C244" s="111"/>
      <c r="D244" s="301"/>
      <c r="E244" s="111"/>
      <c r="F244" s="111"/>
      <c r="G244" s="111"/>
      <c r="H244" s="21">
        <f t="shared" si="7"/>
        <v>0</v>
      </c>
      <c r="I244" s="21">
        <f t="shared" si="6"/>
        <v>474</v>
      </c>
      <c r="J244" s="111"/>
      <c r="K244" s="111"/>
      <c r="L244" s="111"/>
      <c r="M244" s="111"/>
      <c r="N244" s="365" t="s">
        <v>36</v>
      </c>
      <c r="O244" s="14"/>
      <c r="P244" s="14"/>
      <c r="Q244" s="14"/>
      <c r="R244" s="14"/>
      <c r="S244" s="14"/>
      <c r="T244" s="14"/>
      <c r="U244" s="36"/>
    </row>
    <row r="245" spans="1:21" x14ac:dyDescent="0.2">
      <c r="A245" s="252">
        <v>43705</v>
      </c>
      <c r="B245" s="111"/>
      <c r="C245" s="111"/>
      <c r="D245" s="363"/>
      <c r="E245" s="111"/>
      <c r="F245" s="111"/>
      <c r="G245" s="111"/>
      <c r="H245" s="21">
        <f t="shared" si="7"/>
        <v>0</v>
      </c>
      <c r="I245" s="21">
        <f t="shared" si="6"/>
        <v>474</v>
      </c>
      <c r="J245" s="111"/>
      <c r="K245" s="111"/>
      <c r="L245" s="111"/>
      <c r="M245" s="111"/>
      <c r="N245" s="365" t="s">
        <v>36</v>
      </c>
      <c r="O245" s="14"/>
      <c r="P245" s="14"/>
      <c r="Q245" s="14"/>
      <c r="R245" s="14"/>
      <c r="S245" s="14"/>
      <c r="T245" s="14"/>
      <c r="U245" s="36"/>
    </row>
    <row r="246" spans="1:21" x14ac:dyDescent="0.2">
      <c r="A246" s="252">
        <v>43706</v>
      </c>
      <c r="B246" s="111"/>
      <c r="C246" s="111"/>
      <c r="D246" s="301"/>
      <c r="E246" s="111"/>
      <c r="F246" s="111"/>
      <c r="G246" s="111"/>
      <c r="H246" s="21">
        <f t="shared" si="7"/>
        <v>0</v>
      </c>
      <c r="I246" s="21">
        <f t="shared" si="6"/>
        <v>474</v>
      </c>
      <c r="J246" s="111"/>
      <c r="K246" s="111"/>
      <c r="L246" s="111"/>
      <c r="M246" s="111"/>
      <c r="N246" s="365" t="s">
        <v>36</v>
      </c>
      <c r="O246" s="14"/>
      <c r="P246" s="14"/>
      <c r="Q246" s="14"/>
      <c r="R246" s="14"/>
      <c r="S246" s="14"/>
      <c r="T246" s="14"/>
      <c r="U246" s="36"/>
    </row>
    <row r="247" spans="1:21" x14ac:dyDescent="0.2">
      <c r="A247" s="252">
        <v>43707</v>
      </c>
      <c r="B247" s="111"/>
      <c r="C247" s="111"/>
      <c r="D247" s="363"/>
      <c r="E247" s="111"/>
      <c r="F247" s="111"/>
      <c r="G247" s="111"/>
      <c r="H247" s="21">
        <f t="shared" si="7"/>
        <v>0</v>
      </c>
      <c r="I247" s="21">
        <f t="shared" si="6"/>
        <v>474</v>
      </c>
      <c r="J247" s="111"/>
      <c r="K247" s="111"/>
      <c r="L247" s="111"/>
      <c r="M247" s="111"/>
      <c r="N247" s="365" t="s">
        <v>36</v>
      </c>
      <c r="O247" s="14"/>
      <c r="P247" s="14"/>
      <c r="Q247" s="14"/>
      <c r="R247" s="14"/>
      <c r="S247" s="14"/>
      <c r="T247" s="14"/>
      <c r="U247" s="36"/>
    </row>
    <row r="248" spans="1:21" x14ac:dyDescent="0.2">
      <c r="A248" s="252">
        <v>43708</v>
      </c>
      <c r="B248" s="111"/>
      <c r="C248" s="111"/>
      <c r="D248" s="301"/>
      <c r="E248" s="111"/>
      <c r="F248" s="111"/>
      <c r="G248" s="111"/>
      <c r="H248" s="21">
        <f t="shared" si="7"/>
        <v>0</v>
      </c>
      <c r="I248" s="21">
        <f t="shared" si="6"/>
        <v>474</v>
      </c>
      <c r="J248" s="111"/>
      <c r="K248" s="111"/>
      <c r="L248" s="111"/>
      <c r="M248" s="111"/>
      <c r="N248" s="365" t="s">
        <v>36</v>
      </c>
      <c r="O248" s="14"/>
      <c r="P248" s="14"/>
      <c r="Q248" s="14"/>
      <c r="R248" s="14"/>
      <c r="S248" s="14"/>
      <c r="T248" s="14"/>
      <c r="U248" s="36"/>
    </row>
    <row r="249" spans="1:21" x14ac:dyDescent="0.2">
      <c r="A249" s="252">
        <v>43709</v>
      </c>
      <c r="B249" s="268"/>
      <c r="C249" s="268"/>
      <c r="D249" s="362"/>
      <c r="E249" s="268"/>
      <c r="F249" s="268"/>
      <c r="G249" s="268"/>
      <c r="H249" s="22">
        <f t="shared" si="7"/>
        <v>0</v>
      </c>
      <c r="I249" s="22">
        <f t="shared" si="6"/>
        <v>474</v>
      </c>
      <c r="J249" s="268"/>
      <c r="K249" s="268"/>
      <c r="L249" s="268"/>
      <c r="M249" s="268"/>
      <c r="N249" s="365" t="s">
        <v>36</v>
      </c>
      <c r="O249" s="288"/>
      <c r="P249" s="288"/>
      <c r="Q249" s="288"/>
      <c r="R249" s="288"/>
      <c r="S249" s="288"/>
      <c r="T249" s="288"/>
      <c r="U249" s="307"/>
    </row>
    <row r="250" spans="1:21" x14ac:dyDescent="0.2">
      <c r="A250" s="252">
        <v>43710</v>
      </c>
      <c r="B250" s="245">
        <v>1500</v>
      </c>
      <c r="C250" s="245">
        <v>0</v>
      </c>
      <c r="D250" s="369"/>
      <c r="E250" s="245"/>
      <c r="F250" s="245"/>
      <c r="G250" s="245">
        <v>1</v>
      </c>
      <c r="H250" s="29">
        <v>1.4</v>
      </c>
      <c r="I250" s="242">
        <f t="shared" si="6"/>
        <v>475.4</v>
      </c>
      <c r="J250" s="245"/>
      <c r="K250" s="245"/>
      <c r="L250" s="245"/>
      <c r="M250" s="245"/>
      <c r="N250" s="365" t="s">
        <v>151</v>
      </c>
      <c r="O250" s="205"/>
      <c r="P250" s="205"/>
      <c r="Q250" s="205"/>
      <c r="R250" s="205"/>
      <c r="S250" s="205"/>
      <c r="T250" s="205"/>
      <c r="U250" s="267"/>
    </row>
    <row r="251" spans="1:21" x14ac:dyDescent="0.2">
      <c r="A251" s="252">
        <v>43711</v>
      </c>
      <c r="B251" s="111">
        <v>1250</v>
      </c>
      <c r="C251" s="111">
        <v>0</v>
      </c>
      <c r="D251" s="363"/>
      <c r="E251" s="111"/>
      <c r="F251" s="111"/>
      <c r="G251" s="111">
        <v>24</v>
      </c>
      <c r="H251" s="21">
        <v>30</v>
      </c>
      <c r="I251" s="21">
        <f t="shared" si="6"/>
        <v>505.4</v>
      </c>
      <c r="J251" s="111"/>
      <c r="K251" s="111">
        <v>1</v>
      </c>
      <c r="L251" s="111"/>
      <c r="M251" s="111"/>
      <c r="N251" s="365" t="s">
        <v>152</v>
      </c>
      <c r="O251" s="14"/>
      <c r="P251" s="14"/>
      <c r="Q251" s="14"/>
      <c r="R251" s="14"/>
      <c r="S251" s="14"/>
      <c r="T251" s="14"/>
      <c r="U251" s="36"/>
    </row>
    <row r="252" spans="1:21" x14ac:dyDescent="0.2">
      <c r="A252" s="252">
        <v>43712</v>
      </c>
      <c r="B252" s="111">
        <v>1100</v>
      </c>
      <c r="C252" s="111">
        <v>0</v>
      </c>
      <c r="D252" s="363"/>
      <c r="E252" s="111"/>
      <c r="F252" s="111"/>
      <c r="G252" s="111">
        <v>24</v>
      </c>
      <c r="H252" s="21">
        <v>10</v>
      </c>
      <c r="I252" s="21">
        <f t="shared" si="6"/>
        <v>515.4</v>
      </c>
      <c r="J252" s="111"/>
      <c r="K252" s="111">
        <v>1</v>
      </c>
      <c r="L252" s="111"/>
      <c r="M252" s="111"/>
      <c r="N252" s="365" t="s">
        <v>36</v>
      </c>
      <c r="O252" s="14"/>
      <c r="P252" s="14"/>
      <c r="Q252" s="14"/>
      <c r="R252" s="14"/>
      <c r="S252" s="14"/>
      <c r="T252" s="14"/>
      <c r="U252" s="36"/>
    </row>
    <row r="253" spans="1:21" x14ac:dyDescent="0.2">
      <c r="A253" s="252">
        <v>43713</v>
      </c>
      <c r="B253" s="111">
        <v>1700</v>
      </c>
      <c r="C253" s="111">
        <v>0</v>
      </c>
      <c r="D253" s="363"/>
      <c r="E253" s="111"/>
      <c r="F253" s="111"/>
      <c r="G253" s="111">
        <v>24</v>
      </c>
      <c r="H253" s="21">
        <v>21</v>
      </c>
      <c r="I253" s="21">
        <f t="shared" si="6"/>
        <v>536.4</v>
      </c>
      <c r="J253" s="111"/>
      <c r="K253" s="111">
        <v>140</v>
      </c>
      <c r="L253" s="111"/>
      <c r="M253" s="111"/>
      <c r="N253" s="365" t="s">
        <v>153</v>
      </c>
      <c r="O253" s="14"/>
      <c r="P253" s="14"/>
      <c r="Q253" s="14"/>
      <c r="R253" s="14"/>
      <c r="S253" s="14"/>
      <c r="T253" s="14"/>
      <c r="U253" s="36"/>
    </row>
    <row r="254" spans="1:21" x14ac:dyDescent="0.2">
      <c r="A254" s="252">
        <v>43714</v>
      </c>
      <c r="B254" s="111"/>
      <c r="C254" s="111"/>
      <c r="D254" s="363"/>
      <c r="E254" s="111"/>
      <c r="F254" s="111"/>
      <c r="G254" s="111"/>
      <c r="H254" s="21">
        <f t="shared" si="7"/>
        <v>0</v>
      </c>
      <c r="I254" s="21">
        <f t="shared" si="6"/>
        <v>536.4</v>
      </c>
      <c r="J254" s="111"/>
      <c r="K254" s="111"/>
      <c r="L254" s="111"/>
      <c r="M254" s="111"/>
      <c r="N254" s="365"/>
      <c r="O254" s="14"/>
      <c r="P254" s="14"/>
      <c r="Q254" s="14"/>
      <c r="R254" s="14"/>
      <c r="S254" s="14"/>
      <c r="T254" s="14"/>
      <c r="U254" s="36"/>
    </row>
    <row r="255" spans="1:21" x14ac:dyDescent="0.2">
      <c r="A255" s="252">
        <v>43715</v>
      </c>
      <c r="B255" s="111"/>
      <c r="C255" s="111"/>
      <c r="D255" s="363"/>
      <c r="E255" s="111"/>
      <c r="F255" s="111"/>
      <c r="G255" s="111"/>
      <c r="H255" s="21">
        <f t="shared" si="7"/>
        <v>0</v>
      </c>
      <c r="I255" s="21">
        <f t="shared" si="6"/>
        <v>536.4</v>
      </c>
      <c r="J255" s="111"/>
      <c r="K255" s="111"/>
      <c r="L255" s="111"/>
      <c r="M255" s="111"/>
      <c r="N255" s="365"/>
      <c r="O255" s="14"/>
      <c r="P255" s="14"/>
      <c r="Q255" s="14"/>
      <c r="R255" s="14"/>
      <c r="S255" s="14"/>
      <c r="T255" s="14"/>
      <c r="U255" s="36"/>
    </row>
    <row r="256" spans="1:21" x14ac:dyDescent="0.2">
      <c r="A256" s="252">
        <v>43716</v>
      </c>
      <c r="B256" s="111"/>
      <c r="C256" s="111"/>
      <c r="D256" s="363"/>
      <c r="E256" s="111"/>
      <c r="F256" s="111"/>
      <c r="G256" s="111"/>
      <c r="H256" s="21">
        <f t="shared" si="7"/>
        <v>0</v>
      </c>
      <c r="I256" s="21">
        <f t="shared" si="6"/>
        <v>536.4</v>
      </c>
      <c r="J256" s="111"/>
      <c r="K256" s="111"/>
      <c r="L256" s="111"/>
      <c r="M256" s="111"/>
      <c r="N256" s="365"/>
      <c r="O256" s="14"/>
      <c r="P256" s="14"/>
      <c r="Q256" s="14"/>
      <c r="R256" s="14"/>
      <c r="S256" s="14"/>
      <c r="T256" s="14"/>
      <c r="U256" s="36"/>
    </row>
    <row r="257" spans="1:21" x14ac:dyDescent="0.2">
      <c r="A257" s="252">
        <v>43717</v>
      </c>
      <c r="B257" s="111"/>
      <c r="C257" s="111"/>
      <c r="D257" s="363"/>
      <c r="E257" s="111"/>
      <c r="F257" s="111"/>
      <c r="G257" s="111"/>
      <c r="H257" s="21">
        <f t="shared" si="7"/>
        <v>0</v>
      </c>
      <c r="I257" s="21">
        <f t="shared" si="6"/>
        <v>536.4</v>
      </c>
      <c r="J257" s="111"/>
      <c r="K257" s="111"/>
      <c r="L257" s="111">
        <v>125</v>
      </c>
      <c r="M257" s="111">
        <v>198984</v>
      </c>
      <c r="N257" s="395"/>
      <c r="O257" s="14"/>
      <c r="P257" s="14"/>
      <c r="Q257" s="14"/>
      <c r="R257" s="14"/>
      <c r="S257" s="14"/>
      <c r="T257" s="14"/>
      <c r="U257" s="36"/>
    </row>
    <row r="258" spans="1:21" x14ac:dyDescent="0.2">
      <c r="A258" s="252">
        <v>43718</v>
      </c>
      <c r="B258" s="111"/>
      <c r="C258" s="111"/>
      <c r="D258" s="363"/>
      <c r="E258" s="111"/>
      <c r="F258" s="111"/>
      <c r="G258" s="111"/>
      <c r="H258" s="21">
        <f t="shared" si="7"/>
        <v>0</v>
      </c>
      <c r="I258" s="21">
        <f t="shared" si="6"/>
        <v>536.4</v>
      </c>
      <c r="J258" s="111"/>
      <c r="K258" s="111"/>
      <c r="L258" s="111"/>
      <c r="M258" s="111"/>
      <c r="N258" s="395"/>
      <c r="O258" s="14"/>
      <c r="P258" s="14"/>
      <c r="Q258" s="14"/>
      <c r="R258" s="14"/>
      <c r="S258" s="14"/>
      <c r="T258" s="14"/>
      <c r="U258" s="36"/>
    </row>
    <row r="259" spans="1:21" x14ac:dyDescent="0.2">
      <c r="A259" s="252">
        <v>43719</v>
      </c>
      <c r="B259" s="111"/>
      <c r="C259" s="111"/>
      <c r="D259" s="363"/>
      <c r="E259" s="111"/>
      <c r="F259" s="111"/>
      <c r="G259" s="111"/>
      <c r="H259" s="21">
        <f t="shared" si="7"/>
        <v>0</v>
      </c>
      <c r="I259" s="21">
        <f t="shared" si="6"/>
        <v>536.4</v>
      </c>
      <c r="J259" s="111"/>
      <c r="K259" s="111"/>
      <c r="L259" s="111"/>
      <c r="M259" s="111"/>
      <c r="N259" s="395"/>
      <c r="O259" s="14"/>
      <c r="P259" s="14"/>
      <c r="Q259" s="14"/>
      <c r="R259" s="14"/>
      <c r="S259" s="14"/>
      <c r="T259" s="14"/>
      <c r="U259" s="36"/>
    </row>
    <row r="260" spans="1:21" x14ac:dyDescent="0.2">
      <c r="A260" s="252">
        <v>43720</v>
      </c>
      <c r="B260" s="111"/>
      <c r="C260" s="111"/>
      <c r="D260" s="363"/>
      <c r="E260" s="111"/>
      <c r="F260" s="111"/>
      <c r="G260" s="111"/>
      <c r="H260" s="21">
        <f t="shared" si="7"/>
        <v>0</v>
      </c>
      <c r="I260" s="21">
        <f t="shared" si="6"/>
        <v>536.4</v>
      </c>
      <c r="J260" s="111"/>
      <c r="K260" s="111"/>
      <c r="L260" s="111"/>
      <c r="M260" s="111"/>
      <c r="N260" s="365"/>
      <c r="O260" s="14"/>
      <c r="P260" s="14"/>
      <c r="Q260" s="14"/>
      <c r="R260" s="14"/>
      <c r="S260" s="14"/>
      <c r="T260" s="14"/>
      <c r="U260" s="36"/>
    </row>
    <row r="261" spans="1:21" x14ac:dyDescent="0.2">
      <c r="A261" s="252">
        <v>43721</v>
      </c>
      <c r="B261" s="111"/>
      <c r="C261" s="111"/>
      <c r="D261" s="363"/>
      <c r="E261" s="111"/>
      <c r="F261" s="111"/>
      <c r="G261" s="111"/>
      <c r="H261" s="21">
        <f t="shared" si="7"/>
        <v>0</v>
      </c>
      <c r="I261" s="21">
        <f t="shared" si="6"/>
        <v>536.4</v>
      </c>
      <c r="J261" s="111"/>
      <c r="K261" s="111"/>
      <c r="L261" s="111"/>
      <c r="M261" s="111"/>
      <c r="N261" s="365"/>
      <c r="O261" s="14"/>
      <c r="P261" s="14"/>
      <c r="Q261" s="14"/>
      <c r="R261" s="14"/>
      <c r="S261" s="14"/>
      <c r="T261" s="14"/>
      <c r="U261" s="36"/>
    </row>
    <row r="262" spans="1:21" x14ac:dyDescent="0.2">
      <c r="A262" s="252">
        <v>43722</v>
      </c>
      <c r="B262" s="111"/>
      <c r="C262" s="111"/>
      <c r="D262" s="363"/>
      <c r="E262" s="111"/>
      <c r="F262" s="111"/>
      <c r="G262" s="111"/>
      <c r="H262" s="21">
        <f t="shared" si="7"/>
        <v>0</v>
      </c>
      <c r="I262" s="21">
        <f t="shared" si="6"/>
        <v>536.4</v>
      </c>
      <c r="J262" s="111"/>
      <c r="K262" s="111"/>
      <c r="L262" s="111"/>
      <c r="M262" s="111"/>
      <c r="N262" s="395"/>
      <c r="O262" s="14"/>
      <c r="P262" s="14"/>
      <c r="Q262" s="14"/>
      <c r="R262" s="14"/>
      <c r="S262" s="14"/>
      <c r="T262" s="14"/>
      <c r="U262" s="36"/>
    </row>
    <row r="263" spans="1:21" x14ac:dyDescent="0.2">
      <c r="A263" s="252">
        <v>43723</v>
      </c>
      <c r="B263" s="111"/>
      <c r="C263" s="111"/>
      <c r="D263" s="301"/>
      <c r="E263" s="111"/>
      <c r="F263" s="111"/>
      <c r="G263" s="111"/>
      <c r="H263" s="21">
        <f t="shared" si="7"/>
        <v>0</v>
      </c>
      <c r="I263" s="21">
        <f t="shared" si="6"/>
        <v>536.4</v>
      </c>
      <c r="J263" s="111"/>
      <c r="K263" s="111"/>
      <c r="L263" s="111"/>
      <c r="M263" s="111"/>
      <c r="N263" s="365"/>
      <c r="O263" s="14"/>
      <c r="P263" s="14"/>
      <c r="Q263" s="14"/>
      <c r="R263" s="14"/>
      <c r="S263" s="14"/>
      <c r="T263" s="14"/>
      <c r="U263" s="36"/>
    </row>
    <row r="264" spans="1:21" x14ac:dyDescent="0.2">
      <c r="A264" s="252">
        <v>43724</v>
      </c>
      <c r="B264" s="111"/>
      <c r="C264" s="111"/>
      <c r="D264" s="363"/>
      <c r="E264" s="111"/>
      <c r="F264" s="111"/>
      <c r="G264" s="111"/>
      <c r="H264" s="21">
        <f t="shared" si="7"/>
        <v>0</v>
      </c>
      <c r="I264" s="21">
        <f t="shared" si="6"/>
        <v>536.4</v>
      </c>
      <c r="J264" s="111"/>
      <c r="K264" s="111"/>
      <c r="L264" s="111"/>
      <c r="M264" s="111"/>
      <c r="N264" s="365"/>
      <c r="O264" s="14"/>
      <c r="P264" s="14"/>
      <c r="Q264" s="14"/>
      <c r="R264" s="14"/>
      <c r="S264" s="14"/>
      <c r="T264" s="14"/>
      <c r="U264" s="36"/>
    </row>
    <row r="265" spans="1:21" x14ac:dyDescent="0.2">
      <c r="A265" s="252">
        <v>43725</v>
      </c>
      <c r="B265" s="111"/>
      <c r="C265" s="111"/>
      <c r="D265" s="301"/>
      <c r="E265" s="111"/>
      <c r="F265" s="111"/>
      <c r="G265" s="111"/>
      <c r="H265" s="21">
        <f t="shared" si="7"/>
        <v>0</v>
      </c>
      <c r="I265" s="21">
        <f t="shared" ref="I265:I328" si="8">I264+H265</f>
        <v>536.4</v>
      </c>
      <c r="J265" s="111"/>
      <c r="K265" s="111"/>
      <c r="L265" s="111"/>
      <c r="M265" s="111"/>
      <c r="N265" s="365"/>
      <c r="O265" s="14"/>
      <c r="P265" s="14"/>
      <c r="Q265" s="14"/>
      <c r="R265" s="14"/>
      <c r="S265" s="14"/>
      <c r="T265" s="14"/>
      <c r="U265" s="36"/>
    </row>
    <row r="266" spans="1:21" x14ac:dyDescent="0.2">
      <c r="A266" s="252">
        <v>43726</v>
      </c>
      <c r="B266" s="111"/>
      <c r="C266" s="111"/>
      <c r="D266" s="363"/>
      <c r="E266" s="111"/>
      <c r="F266" s="111"/>
      <c r="G266" s="111"/>
      <c r="H266" s="21">
        <f t="shared" ref="H266:H329" si="9">SQRT(E266*F266)*1.58/24*G266</f>
        <v>0</v>
      </c>
      <c r="I266" s="21">
        <f t="shared" si="8"/>
        <v>536.4</v>
      </c>
      <c r="J266" s="111"/>
      <c r="K266" s="111"/>
      <c r="L266" s="111"/>
      <c r="M266" s="111"/>
      <c r="N266" s="365"/>
      <c r="O266" s="14"/>
      <c r="P266" s="14"/>
      <c r="Q266" s="14"/>
      <c r="R266" s="14"/>
      <c r="S266" s="14"/>
      <c r="T266" s="14"/>
      <c r="U266" s="36"/>
    </row>
    <row r="267" spans="1:21" x14ac:dyDescent="0.2">
      <c r="A267" s="252">
        <v>43727</v>
      </c>
      <c r="B267" s="111"/>
      <c r="C267" s="111"/>
      <c r="D267" s="301"/>
      <c r="E267" s="111"/>
      <c r="F267" s="111"/>
      <c r="G267" s="111"/>
      <c r="H267" s="21">
        <f t="shared" si="9"/>
        <v>0</v>
      </c>
      <c r="I267" s="21">
        <f t="shared" si="8"/>
        <v>536.4</v>
      </c>
      <c r="J267" s="111"/>
      <c r="K267" s="111"/>
      <c r="L267" s="111"/>
      <c r="M267" s="111"/>
      <c r="N267" s="365"/>
      <c r="O267" s="14"/>
      <c r="P267" s="14"/>
      <c r="Q267" s="14"/>
      <c r="R267" s="14"/>
      <c r="S267" s="14"/>
      <c r="T267" s="14"/>
      <c r="U267" s="36"/>
    </row>
    <row r="268" spans="1:21" x14ac:dyDescent="0.2">
      <c r="A268" s="252">
        <v>43728</v>
      </c>
      <c r="B268" s="111"/>
      <c r="C268" s="111"/>
      <c r="D268" s="363"/>
      <c r="E268" s="111"/>
      <c r="F268" s="111"/>
      <c r="G268" s="111"/>
      <c r="H268" s="21">
        <f t="shared" si="9"/>
        <v>0</v>
      </c>
      <c r="I268" s="21">
        <f t="shared" si="8"/>
        <v>536.4</v>
      </c>
      <c r="J268" s="111"/>
      <c r="K268" s="111"/>
      <c r="L268" s="111"/>
      <c r="M268" s="111"/>
      <c r="N268" s="365"/>
      <c r="O268" s="14"/>
      <c r="P268" s="14"/>
      <c r="Q268" s="14"/>
      <c r="R268" s="14"/>
      <c r="S268" s="14"/>
      <c r="T268" s="14"/>
      <c r="U268" s="36"/>
    </row>
    <row r="269" spans="1:21" x14ac:dyDescent="0.2">
      <c r="A269" s="252">
        <v>43729</v>
      </c>
      <c r="B269" s="111"/>
      <c r="C269" s="111"/>
      <c r="D269" s="301"/>
      <c r="E269" s="111"/>
      <c r="F269" s="111"/>
      <c r="G269" s="111"/>
      <c r="H269" s="21">
        <f t="shared" si="9"/>
        <v>0</v>
      </c>
      <c r="I269" s="21">
        <f t="shared" si="8"/>
        <v>536.4</v>
      </c>
      <c r="J269" s="111"/>
      <c r="K269" s="111"/>
      <c r="L269" s="111"/>
      <c r="M269" s="111"/>
      <c r="N269" s="365"/>
      <c r="O269" s="14"/>
      <c r="P269" s="14"/>
      <c r="Q269" s="14"/>
      <c r="R269" s="14"/>
      <c r="S269" s="14"/>
      <c r="T269" s="14"/>
      <c r="U269" s="36"/>
    </row>
    <row r="270" spans="1:21" x14ac:dyDescent="0.2">
      <c r="A270" s="252">
        <v>43730</v>
      </c>
      <c r="B270" s="111"/>
      <c r="C270" s="111"/>
      <c r="D270" s="363"/>
      <c r="E270" s="111"/>
      <c r="F270" s="111"/>
      <c r="G270" s="111"/>
      <c r="H270" s="21">
        <f t="shared" si="9"/>
        <v>0</v>
      </c>
      <c r="I270" s="21">
        <f t="shared" si="8"/>
        <v>536.4</v>
      </c>
      <c r="J270" s="111"/>
      <c r="K270" s="111"/>
      <c r="L270" s="111"/>
      <c r="M270" s="111"/>
      <c r="N270" s="365"/>
      <c r="O270" s="14"/>
      <c r="P270" s="14"/>
      <c r="Q270" s="14"/>
      <c r="R270" s="14"/>
      <c r="S270" s="14"/>
      <c r="T270" s="14"/>
      <c r="U270" s="36"/>
    </row>
    <row r="271" spans="1:21" x14ac:dyDescent="0.2">
      <c r="A271" s="252">
        <v>43731</v>
      </c>
      <c r="B271" s="111"/>
      <c r="C271" s="111"/>
      <c r="D271" s="301"/>
      <c r="E271" s="111"/>
      <c r="F271" s="111"/>
      <c r="G271" s="111"/>
      <c r="H271" s="21">
        <f t="shared" si="9"/>
        <v>0</v>
      </c>
      <c r="I271" s="21">
        <f t="shared" si="8"/>
        <v>536.4</v>
      </c>
      <c r="J271" s="111"/>
      <c r="K271" s="111"/>
      <c r="L271" s="111"/>
      <c r="M271" s="111"/>
      <c r="N271" s="365"/>
      <c r="O271" s="14"/>
      <c r="P271" s="14"/>
      <c r="Q271" s="14"/>
      <c r="R271" s="14"/>
      <c r="S271" s="14"/>
      <c r="T271" s="14"/>
      <c r="U271" s="36"/>
    </row>
    <row r="272" spans="1:21" x14ac:dyDescent="0.2">
      <c r="A272" s="252">
        <v>43732</v>
      </c>
      <c r="B272" s="111"/>
      <c r="C272" s="111"/>
      <c r="D272" s="363"/>
      <c r="E272" s="111"/>
      <c r="F272" s="111"/>
      <c r="G272" s="111"/>
      <c r="H272" s="21">
        <f t="shared" si="9"/>
        <v>0</v>
      </c>
      <c r="I272" s="21">
        <f t="shared" si="8"/>
        <v>536.4</v>
      </c>
      <c r="J272" s="111"/>
      <c r="K272" s="111"/>
      <c r="L272" s="111"/>
      <c r="M272" s="111"/>
      <c r="N272" s="365"/>
      <c r="O272" s="14"/>
      <c r="P272" s="14"/>
      <c r="Q272" s="14"/>
      <c r="R272" s="14"/>
      <c r="S272" s="14"/>
      <c r="T272" s="14"/>
      <c r="U272" s="36"/>
    </row>
    <row r="273" spans="1:21" x14ac:dyDescent="0.2">
      <c r="A273" s="252">
        <v>43733</v>
      </c>
      <c r="B273" s="111"/>
      <c r="C273" s="111"/>
      <c r="D273" s="301"/>
      <c r="E273" s="111"/>
      <c r="F273" s="111"/>
      <c r="G273" s="111"/>
      <c r="H273" s="21">
        <f t="shared" si="9"/>
        <v>0</v>
      </c>
      <c r="I273" s="21">
        <f t="shared" si="8"/>
        <v>536.4</v>
      </c>
      <c r="J273" s="111"/>
      <c r="K273" s="111"/>
      <c r="L273" s="111"/>
      <c r="M273" s="111"/>
      <c r="N273" s="365"/>
      <c r="O273" s="14"/>
      <c r="P273" s="14"/>
      <c r="Q273" s="14"/>
      <c r="R273" s="14"/>
      <c r="S273" s="14"/>
      <c r="T273" s="14"/>
      <c r="U273" s="36"/>
    </row>
    <row r="274" spans="1:21" x14ac:dyDescent="0.2">
      <c r="A274" s="252">
        <v>43734</v>
      </c>
      <c r="B274" s="111"/>
      <c r="C274" s="111"/>
      <c r="D274" s="363"/>
      <c r="E274" s="111"/>
      <c r="F274" s="111"/>
      <c r="G274" s="111"/>
      <c r="H274" s="21">
        <f t="shared" si="9"/>
        <v>0</v>
      </c>
      <c r="I274" s="21">
        <f t="shared" si="8"/>
        <v>536.4</v>
      </c>
      <c r="J274" s="111"/>
      <c r="K274" s="111"/>
      <c r="L274" s="111"/>
      <c r="M274" s="111"/>
      <c r="N274" s="365"/>
      <c r="O274" s="14"/>
      <c r="P274" s="14"/>
      <c r="Q274" s="14"/>
      <c r="R274" s="14"/>
      <c r="S274" s="14"/>
      <c r="T274" s="14"/>
      <c r="U274" s="36"/>
    </row>
    <row r="275" spans="1:21" x14ac:dyDescent="0.2">
      <c r="A275" s="252">
        <v>43735</v>
      </c>
      <c r="B275" s="111"/>
      <c r="C275" s="111"/>
      <c r="D275" s="301"/>
      <c r="E275" s="111"/>
      <c r="F275" s="111"/>
      <c r="G275" s="111"/>
      <c r="H275" s="21">
        <f t="shared" si="9"/>
        <v>0</v>
      </c>
      <c r="I275" s="21">
        <f t="shared" si="8"/>
        <v>536.4</v>
      </c>
      <c r="J275" s="111"/>
      <c r="K275" s="111"/>
      <c r="L275" s="111"/>
      <c r="M275" s="111"/>
      <c r="N275" s="365"/>
      <c r="O275" s="14"/>
      <c r="P275" s="14"/>
      <c r="Q275" s="14"/>
      <c r="R275" s="14"/>
      <c r="S275" s="14"/>
      <c r="T275" s="14"/>
      <c r="U275" s="36"/>
    </row>
    <row r="276" spans="1:21" x14ac:dyDescent="0.2">
      <c r="A276" s="252">
        <v>43736</v>
      </c>
      <c r="B276" s="111"/>
      <c r="C276" s="111"/>
      <c r="D276" s="363"/>
      <c r="E276" s="111"/>
      <c r="F276" s="111"/>
      <c r="G276" s="111"/>
      <c r="H276" s="21">
        <f t="shared" si="9"/>
        <v>0</v>
      </c>
      <c r="I276" s="21">
        <f t="shared" si="8"/>
        <v>536.4</v>
      </c>
      <c r="J276" s="111"/>
      <c r="K276" s="111"/>
      <c r="L276" s="111"/>
      <c r="M276" s="111"/>
      <c r="N276" s="365"/>
      <c r="O276" s="14"/>
      <c r="P276" s="14"/>
      <c r="Q276" s="14"/>
      <c r="R276" s="14"/>
      <c r="S276" s="14"/>
      <c r="T276" s="14"/>
      <c r="U276" s="36"/>
    </row>
    <row r="277" spans="1:21" x14ac:dyDescent="0.2">
      <c r="A277" s="252">
        <v>43737</v>
      </c>
      <c r="B277" s="111"/>
      <c r="C277" s="111"/>
      <c r="D277" s="301"/>
      <c r="E277" s="111"/>
      <c r="F277" s="111"/>
      <c r="G277" s="111"/>
      <c r="H277" s="21">
        <f t="shared" si="9"/>
        <v>0</v>
      </c>
      <c r="I277" s="21">
        <f t="shared" si="8"/>
        <v>536.4</v>
      </c>
      <c r="J277" s="111"/>
      <c r="K277" s="111"/>
      <c r="L277" s="111"/>
      <c r="M277" s="111"/>
      <c r="N277" s="365"/>
      <c r="O277" s="14"/>
      <c r="P277" s="14"/>
      <c r="Q277" s="14"/>
      <c r="R277" s="14"/>
      <c r="S277" s="14"/>
      <c r="T277" s="14"/>
      <c r="U277" s="36"/>
    </row>
    <row r="278" spans="1:21" x14ac:dyDescent="0.2">
      <c r="A278" s="252">
        <v>43738</v>
      </c>
      <c r="B278" s="111"/>
      <c r="C278" s="111"/>
      <c r="D278" s="363"/>
      <c r="E278" s="111"/>
      <c r="F278" s="111"/>
      <c r="G278" s="111"/>
      <c r="H278" s="21">
        <f t="shared" si="9"/>
        <v>0</v>
      </c>
      <c r="I278" s="21">
        <f t="shared" si="8"/>
        <v>536.4</v>
      </c>
      <c r="J278" s="111"/>
      <c r="K278" s="111"/>
      <c r="L278" s="111"/>
      <c r="M278" s="111"/>
      <c r="N278" s="365"/>
      <c r="O278" s="14"/>
      <c r="P278" s="14"/>
      <c r="Q278" s="14"/>
      <c r="R278" s="14"/>
      <c r="S278" s="14"/>
      <c r="T278" s="14"/>
      <c r="U278" s="36"/>
    </row>
    <row r="279" spans="1:21" x14ac:dyDescent="0.2">
      <c r="A279" s="252">
        <v>43739</v>
      </c>
      <c r="B279" s="268"/>
      <c r="C279" s="268"/>
      <c r="D279" s="305"/>
      <c r="E279" s="268"/>
      <c r="F279" s="268"/>
      <c r="G279" s="268"/>
      <c r="H279" s="21">
        <f t="shared" si="9"/>
        <v>0</v>
      </c>
      <c r="I279" s="22">
        <f t="shared" si="8"/>
        <v>536.4</v>
      </c>
      <c r="J279" s="268"/>
      <c r="K279" s="268"/>
      <c r="L279" s="268"/>
      <c r="M279" s="268"/>
      <c r="N279" s="371"/>
      <c r="O279" s="288"/>
      <c r="P279" s="288"/>
      <c r="Q279" s="288"/>
      <c r="R279" s="288"/>
      <c r="S279" s="288"/>
      <c r="T279" s="288"/>
      <c r="U279" s="307"/>
    </row>
    <row r="280" spans="1:21" x14ac:dyDescent="0.2">
      <c r="A280" s="252">
        <v>43740</v>
      </c>
      <c r="B280" s="245"/>
      <c r="C280" s="245"/>
      <c r="D280" s="369"/>
      <c r="E280" s="245"/>
      <c r="F280" s="245"/>
      <c r="G280" s="245"/>
      <c r="H280" s="21">
        <f t="shared" si="9"/>
        <v>0</v>
      </c>
      <c r="I280" s="29">
        <f t="shared" si="8"/>
        <v>536.4</v>
      </c>
      <c r="J280" s="245"/>
      <c r="K280" s="245"/>
      <c r="L280" s="245"/>
      <c r="M280" s="245"/>
      <c r="N280" s="370"/>
      <c r="O280" s="205"/>
      <c r="P280" s="205"/>
      <c r="Q280" s="205"/>
      <c r="R280" s="205"/>
      <c r="S280" s="205"/>
      <c r="T280" s="205"/>
      <c r="U280" s="267"/>
    </row>
    <row r="281" spans="1:21" x14ac:dyDescent="0.2">
      <c r="A281" s="252">
        <v>43741</v>
      </c>
      <c r="B281" s="111"/>
      <c r="C281" s="111"/>
      <c r="D281" s="363"/>
      <c r="E281" s="111"/>
      <c r="F281" s="111"/>
      <c r="G281" s="111"/>
      <c r="H281" s="21">
        <f t="shared" si="9"/>
        <v>0</v>
      </c>
      <c r="I281" s="21">
        <f t="shared" si="8"/>
        <v>536.4</v>
      </c>
      <c r="J281" s="111"/>
      <c r="K281" s="111"/>
      <c r="L281" s="111"/>
      <c r="M281" s="111"/>
      <c r="N281" s="365"/>
      <c r="O281" s="14"/>
      <c r="P281" s="14"/>
      <c r="Q281" s="14"/>
      <c r="R281" s="14"/>
      <c r="S281" s="14"/>
      <c r="T281" s="14"/>
      <c r="U281" s="36"/>
    </row>
    <row r="282" spans="1:21" x14ac:dyDescent="0.2">
      <c r="A282" s="252">
        <v>43742</v>
      </c>
      <c r="B282" s="111"/>
      <c r="C282" s="111"/>
      <c r="D282" s="363"/>
      <c r="E282" s="111"/>
      <c r="F282" s="111"/>
      <c r="G282" s="111"/>
      <c r="H282" s="21">
        <f t="shared" si="9"/>
        <v>0</v>
      </c>
      <c r="I282" s="21">
        <f t="shared" si="8"/>
        <v>536.4</v>
      </c>
      <c r="J282" s="111"/>
      <c r="K282" s="111"/>
      <c r="L282" s="111"/>
      <c r="M282" s="111"/>
      <c r="N282" s="365"/>
      <c r="O282" s="14"/>
      <c r="P282" s="14"/>
      <c r="Q282" s="14"/>
      <c r="R282" s="14"/>
      <c r="S282" s="14"/>
      <c r="T282" s="14"/>
      <c r="U282" s="36"/>
    </row>
    <row r="283" spans="1:21" x14ac:dyDescent="0.2">
      <c r="A283" s="252">
        <v>43743</v>
      </c>
      <c r="B283" s="111"/>
      <c r="C283" s="111"/>
      <c r="D283" s="363"/>
      <c r="E283" s="111"/>
      <c r="F283" s="111"/>
      <c r="G283" s="111"/>
      <c r="H283" s="21">
        <f t="shared" si="9"/>
        <v>0</v>
      </c>
      <c r="I283" s="21">
        <f t="shared" si="8"/>
        <v>536.4</v>
      </c>
      <c r="J283" s="111"/>
      <c r="K283" s="111"/>
      <c r="L283" s="111"/>
      <c r="M283" s="111"/>
      <c r="N283" s="365"/>
      <c r="O283" s="14"/>
      <c r="P283" s="14"/>
      <c r="Q283" s="14"/>
      <c r="R283" s="14"/>
      <c r="S283" s="14"/>
      <c r="T283" s="14"/>
      <c r="U283" s="36"/>
    </row>
    <row r="284" spans="1:21" x14ac:dyDescent="0.2">
      <c r="A284" s="252">
        <v>43744</v>
      </c>
      <c r="B284" s="111"/>
      <c r="C284" s="111"/>
      <c r="D284" s="363"/>
      <c r="E284" s="111"/>
      <c r="F284" s="111"/>
      <c r="G284" s="111"/>
      <c r="H284" s="21">
        <f t="shared" si="9"/>
        <v>0</v>
      </c>
      <c r="I284" s="21">
        <f t="shared" si="8"/>
        <v>536.4</v>
      </c>
      <c r="J284" s="111"/>
      <c r="K284" s="111"/>
      <c r="L284" s="111"/>
      <c r="M284" s="111"/>
      <c r="N284" s="365"/>
      <c r="O284" s="14"/>
      <c r="P284" s="14"/>
      <c r="Q284" s="14"/>
      <c r="R284" s="14"/>
      <c r="S284" s="14"/>
      <c r="T284" s="14"/>
      <c r="U284" s="36"/>
    </row>
    <row r="285" spans="1:21" x14ac:dyDescent="0.2">
      <c r="A285" s="252">
        <v>43745</v>
      </c>
      <c r="B285" s="111"/>
      <c r="C285" s="111"/>
      <c r="D285" s="363"/>
      <c r="E285" s="111"/>
      <c r="F285" s="111"/>
      <c r="G285" s="111"/>
      <c r="H285" s="21">
        <f t="shared" si="9"/>
        <v>0</v>
      </c>
      <c r="I285" s="21">
        <f t="shared" si="8"/>
        <v>536.4</v>
      </c>
      <c r="J285" s="111"/>
      <c r="K285" s="111"/>
      <c r="L285" s="111"/>
      <c r="M285" s="111"/>
      <c r="N285" s="365"/>
      <c r="O285" s="14"/>
      <c r="P285" s="14"/>
      <c r="Q285" s="14"/>
      <c r="R285" s="14"/>
      <c r="S285" s="14"/>
      <c r="T285" s="14"/>
      <c r="U285" s="36"/>
    </row>
    <row r="286" spans="1:21" x14ac:dyDescent="0.2">
      <c r="A286" s="252">
        <v>43746</v>
      </c>
      <c r="B286" s="111"/>
      <c r="C286" s="111"/>
      <c r="D286" s="363"/>
      <c r="E286" s="111"/>
      <c r="F286" s="111"/>
      <c r="G286" s="111"/>
      <c r="H286" s="21">
        <f t="shared" si="9"/>
        <v>0</v>
      </c>
      <c r="I286" s="21">
        <f t="shared" si="8"/>
        <v>536.4</v>
      </c>
      <c r="J286" s="111"/>
      <c r="K286" s="111"/>
      <c r="L286" s="111"/>
      <c r="M286" s="111"/>
      <c r="N286" s="365"/>
      <c r="O286" s="14"/>
      <c r="P286" s="14"/>
      <c r="Q286" s="14"/>
      <c r="R286" s="14"/>
      <c r="S286" s="14"/>
      <c r="T286" s="14"/>
      <c r="U286" s="36"/>
    </row>
    <row r="287" spans="1:21" x14ac:dyDescent="0.2">
      <c r="A287" s="252">
        <v>43747</v>
      </c>
      <c r="B287" s="111"/>
      <c r="C287" s="111"/>
      <c r="D287" s="363"/>
      <c r="E287" s="111"/>
      <c r="F287" s="111"/>
      <c r="G287" s="111"/>
      <c r="H287" s="21">
        <f t="shared" si="9"/>
        <v>0</v>
      </c>
      <c r="I287" s="21">
        <f t="shared" si="8"/>
        <v>536.4</v>
      </c>
      <c r="J287" s="111"/>
      <c r="K287" s="111"/>
      <c r="L287" s="111"/>
      <c r="M287" s="111"/>
      <c r="N287" s="365"/>
      <c r="O287" s="14"/>
      <c r="P287" s="14"/>
      <c r="Q287" s="14"/>
      <c r="R287" s="14"/>
      <c r="S287" s="14"/>
      <c r="T287" s="14"/>
      <c r="U287" s="36"/>
    </row>
    <row r="288" spans="1:21" x14ac:dyDescent="0.2">
      <c r="A288" s="252">
        <v>43748</v>
      </c>
      <c r="B288" s="111"/>
      <c r="C288" s="111"/>
      <c r="D288" s="363"/>
      <c r="E288" s="111"/>
      <c r="F288" s="111"/>
      <c r="G288" s="111"/>
      <c r="H288" s="21">
        <f t="shared" si="9"/>
        <v>0</v>
      </c>
      <c r="I288" s="21">
        <f t="shared" si="8"/>
        <v>536.4</v>
      </c>
      <c r="J288" s="111"/>
      <c r="K288" s="111"/>
      <c r="L288" s="111"/>
      <c r="M288" s="111"/>
      <c r="N288" s="365"/>
      <c r="O288" s="14"/>
      <c r="P288" s="14"/>
      <c r="Q288" s="14"/>
      <c r="R288" s="14"/>
      <c r="S288" s="14"/>
      <c r="T288" s="14"/>
      <c r="U288" s="36"/>
    </row>
    <row r="289" spans="1:21" x14ac:dyDescent="0.2">
      <c r="A289" s="252">
        <v>43749</v>
      </c>
      <c r="B289" s="111"/>
      <c r="C289" s="111"/>
      <c r="D289" s="363"/>
      <c r="E289" s="111"/>
      <c r="F289" s="111"/>
      <c r="G289" s="111"/>
      <c r="H289" s="21">
        <f t="shared" si="9"/>
        <v>0</v>
      </c>
      <c r="I289" s="21">
        <f t="shared" si="8"/>
        <v>536.4</v>
      </c>
      <c r="J289" s="111"/>
      <c r="K289" s="111"/>
      <c r="L289" s="111"/>
      <c r="M289" s="111"/>
      <c r="N289" s="365"/>
      <c r="O289" s="14"/>
      <c r="P289" s="14"/>
      <c r="Q289" s="14"/>
      <c r="R289" s="14"/>
      <c r="S289" s="14"/>
      <c r="T289" s="14"/>
      <c r="U289" s="36"/>
    </row>
    <row r="290" spans="1:21" x14ac:dyDescent="0.2">
      <c r="A290" s="252">
        <v>43750</v>
      </c>
      <c r="B290" s="111"/>
      <c r="C290" s="111"/>
      <c r="D290" s="363"/>
      <c r="E290" s="111"/>
      <c r="F290" s="111"/>
      <c r="G290" s="111"/>
      <c r="H290" s="21">
        <f t="shared" si="9"/>
        <v>0</v>
      </c>
      <c r="I290" s="21">
        <f t="shared" si="8"/>
        <v>536.4</v>
      </c>
      <c r="J290" s="111"/>
      <c r="K290" s="111"/>
      <c r="L290" s="111"/>
      <c r="M290" s="111"/>
      <c r="N290" s="365"/>
      <c r="O290" s="14"/>
      <c r="P290" s="14"/>
      <c r="Q290" s="14"/>
      <c r="R290" s="14"/>
      <c r="S290" s="14"/>
      <c r="T290" s="14"/>
      <c r="U290" s="36"/>
    </row>
    <row r="291" spans="1:21" x14ac:dyDescent="0.2">
      <c r="A291" s="252">
        <v>43751</v>
      </c>
      <c r="B291" s="111"/>
      <c r="C291" s="111"/>
      <c r="D291" s="363"/>
      <c r="E291" s="111"/>
      <c r="F291" s="111"/>
      <c r="G291" s="111"/>
      <c r="H291" s="21">
        <f t="shared" si="9"/>
        <v>0</v>
      </c>
      <c r="I291" s="21">
        <f t="shared" si="8"/>
        <v>536.4</v>
      </c>
      <c r="J291" s="111"/>
      <c r="K291" s="111"/>
      <c r="L291" s="111"/>
      <c r="M291" s="111"/>
      <c r="N291" s="365"/>
      <c r="O291" s="14"/>
      <c r="P291" s="14"/>
      <c r="Q291" s="14"/>
      <c r="R291" s="14"/>
      <c r="S291" s="14"/>
      <c r="T291" s="14"/>
      <c r="U291" s="36"/>
    </row>
    <row r="292" spans="1:21" x14ac:dyDescent="0.2">
      <c r="A292" s="252">
        <v>43752</v>
      </c>
      <c r="B292" s="111"/>
      <c r="C292" s="111"/>
      <c r="D292" s="363"/>
      <c r="E292" s="111"/>
      <c r="F292" s="111"/>
      <c r="G292" s="111"/>
      <c r="H292" s="21">
        <f t="shared" si="9"/>
        <v>0</v>
      </c>
      <c r="I292" s="21">
        <f t="shared" si="8"/>
        <v>536.4</v>
      </c>
      <c r="J292" s="111"/>
      <c r="K292" s="111"/>
      <c r="L292" s="111"/>
      <c r="M292" s="111"/>
      <c r="N292" s="365"/>
      <c r="O292" s="14"/>
      <c r="P292" s="14"/>
      <c r="Q292" s="14"/>
      <c r="R292" s="14"/>
      <c r="S292" s="14"/>
      <c r="T292" s="14"/>
      <c r="U292" s="36"/>
    </row>
    <row r="293" spans="1:21" x14ac:dyDescent="0.2">
      <c r="A293" s="252">
        <v>43753</v>
      </c>
      <c r="B293" s="111"/>
      <c r="C293" s="111"/>
      <c r="D293" s="363"/>
      <c r="E293" s="111"/>
      <c r="F293" s="111"/>
      <c r="G293" s="111"/>
      <c r="H293" s="21">
        <f t="shared" si="9"/>
        <v>0</v>
      </c>
      <c r="I293" s="21">
        <f t="shared" si="8"/>
        <v>536.4</v>
      </c>
      <c r="J293" s="111"/>
      <c r="K293" s="111"/>
      <c r="L293" s="111"/>
      <c r="M293" s="111"/>
      <c r="N293" s="365"/>
      <c r="O293" s="14"/>
      <c r="P293" s="14"/>
      <c r="Q293" s="14"/>
      <c r="R293" s="14"/>
      <c r="S293" s="14"/>
      <c r="T293" s="14"/>
      <c r="U293" s="36"/>
    </row>
    <row r="294" spans="1:21" x14ac:dyDescent="0.2">
      <c r="A294" s="252">
        <v>43754</v>
      </c>
      <c r="B294" s="111"/>
      <c r="C294" s="111"/>
      <c r="D294" s="363"/>
      <c r="E294" s="111"/>
      <c r="F294" s="111"/>
      <c r="G294" s="111"/>
      <c r="H294" s="21">
        <f t="shared" si="9"/>
        <v>0</v>
      </c>
      <c r="I294" s="21">
        <f t="shared" si="8"/>
        <v>536.4</v>
      </c>
      <c r="J294" s="111"/>
      <c r="K294" s="111"/>
      <c r="L294" s="111"/>
      <c r="M294" s="111"/>
      <c r="N294" s="365"/>
      <c r="O294" s="14"/>
      <c r="P294" s="14"/>
      <c r="Q294" s="14"/>
      <c r="R294" s="14"/>
      <c r="S294" s="14"/>
      <c r="T294" s="14"/>
      <c r="U294" s="36"/>
    </row>
    <row r="295" spans="1:21" x14ac:dyDescent="0.2">
      <c r="A295" s="252">
        <v>43755</v>
      </c>
      <c r="B295" s="111"/>
      <c r="C295" s="111"/>
      <c r="D295" s="363"/>
      <c r="E295" s="111"/>
      <c r="F295" s="111"/>
      <c r="G295" s="111"/>
      <c r="H295" s="21">
        <f t="shared" si="9"/>
        <v>0</v>
      </c>
      <c r="I295" s="21">
        <f t="shared" si="8"/>
        <v>536.4</v>
      </c>
      <c r="J295" s="111"/>
      <c r="K295" s="111"/>
      <c r="L295" s="111"/>
      <c r="M295" s="111"/>
      <c r="N295" s="365"/>
      <c r="O295" s="14"/>
      <c r="P295" s="14"/>
      <c r="Q295" s="14"/>
      <c r="R295" s="14"/>
      <c r="S295" s="14"/>
      <c r="T295" s="14"/>
      <c r="U295" s="36"/>
    </row>
    <row r="296" spans="1:21" x14ac:dyDescent="0.2">
      <c r="A296" s="252">
        <v>43756</v>
      </c>
      <c r="B296" s="111"/>
      <c r="C296" s="111"/>
      <c r="D296" s="363"/>
      <c r="E296" s="111"/>
      <c r="F296" s="111"/>
      <c r="G296" s="111"/>
      <c r="H296" s="21">
        <f t="shared" si="9"/>
        <v>0</v>
      </c>
      <c r="I296" s="21">
        <f t="shared" si="8"/>
        <v>536.4</v>
      </c>
      <c r="J296" s="111"/>
      <c r="K296" s="111"/>
      <c r="L296" s="111"/>
      <c r="M296" s="111"/>
      <c r="N296" s="365"/>
      <c r="O296" s="14"/>
      <c r="P296" s="14"/>
      <c r="Q296" s="14"/>
      <c r="R296" s="14"/>
      <c r="S296" s="14"/>
      <c r="T296" s="14"/>
      <c r="U296" s="36"/>
    </row>
    <row r="297" spans="1:21" x14ac:dyDescent="0.2">
      <c r="A297" s="252">
        <v>43757</v>
      </c>
      <c r="B297" s="111"/>
      <c r="C297" s="111"/>
      <c r="D297" s="363"/>
      <c r="E297" s="111"/>
      <c r="F297" s="111"/>
      <c r="G297" s="111"/>
      <c r="H297" s="21">
        <f t="shared" si="9"/>
        <v>0</v>
      </c>
      <c r="I297" s="21">
        <f t="shared" si="8"/>
        <v>536.4</v>
      </c>
      <c r="J297" s="111"/>
      <c r="K297" s="111"/>
      <c r="L297" s="111"/>
      <c r="M297" s="111"/>
      <c r="N297" s="365"/>
      <c r="O297" s="14"/>
      <c r="P297" s="14"/>
      <c r="Q297" s="14"/>
      <c r="R297" s="14"/>
      <c r="S297" s="14"/>
      <c r="T297" s="14"/>
      <c r="U297" s="36"/>
    </row>
    <row r="298" spans="1:21" x14ac:dyDescent="0.2">
      <c r="A298" s="252">
        <v>43758</v>
      </c>
      <c r="B298" s="111"/>
      <c r="C298" s="111"/>
      <c r="D298" s="363"/>
      <c r="E298" s="111"/>
      <c r="F298" s="111"/>
      <c r="G298" s="111"/>
      <c r="H298" s="21">
        <f t="shared" si="9"/>
        <v>0</v>
      </c>
      <c r="I298" s="21">
        <f t="shared" si="8"/>
        <v>536.4</v>
      </c>
      <c r="J298" s="111"/>
      <c r="K298" s="111"/>
      <c r="L298" s="111"/>
      <c r="M298" s="111"/>
      <c r="N298" s="365"/>
      <c r="O298" s="14"/>
      <c r="P298" s="14"/>
      <c r="Q298" s="14"/>
      <c r="R298" s="14"/>
      <c r="S298" s="14"/>
      <c r="T298" s="14"/>
      <c r="U298" s="36"/>
    </row>
    <row r="299" spans="1:21" x14ac:dyDescent="0.2">
      <c r="A299" s="252">
        <v>43759</v>
      </c>
      <c r="B299" s="111"/>
      <c r="C299" s="111"/>
      <c r="D299" s="363"/>
      <c r="E299" s="111"/>
      <c r="F299" s="111"/>
      <c r="G299" s="111"/>
      <c r="H299" s="21">
        <f t="shared" si="9"/>
        <v>0</v>
      </c>
      <c r="I299" s="21">
        <f t="shared" si="8"/>
        <v>536.4</v>
      </c>
      <c r="J299" s="111"/>
      <c r="K299" s="111"/>
      <c r="L299" s="111"/>
      <c r="M299" s="111"/>
      <c r="N299" s="365"/>
      <c r="O299" s="14"/>
      <c r="P299" s="14"/>
      <c r="Q299" s="14"/>
      <c r="R299" s="14"/>
      <c r="S299" s="14"/>
      <c r="T299" s="14"/>
      <c r="U299" s="36"/>
    </row>
    <row r="300" spans="1:21" x14ac:dyDescent="0.2">
      <c r="A300" s="252">
        <v>43760</v>
      </c>
      <c r="B300" s="111"/>
      <c r="C300" s="111"/>
      <c r="D300" s="363"/>
      <c r="E300" s="111"/>
      <c r="F300" s="111"/>
      <c r="G300" s="111"/>
      <c r="H300" s="21">
        <f t="shared" si="9"/>
        <v>0</v>
      </c>
      <c r="I300" s="21">
        <f t="shared" si="8"/>
        <v>536.4</v>
      </c>
      <c r="J300" s="111"/>
      <c r="K300" s="111"/>
      <c r="L300" s="111"/>
      <c r="M300" s="111"/>
      <c r="N300" s="365"/>
      <c r="O300" s="14"/>
      <c r="P300" s="14"/>
      <c r="Q300" s="14"/>
      <c r="R300" s="14"/>
      <c r="S300" s="14"/>
      <c r="T300" s="14"/>
      <c r="U300" s="36"/>
    </row>
    <row r="301" spans="1:21" x14ac:dyDescent="0.2">
      <c r="A301" s="252">
        <v>43761</v>
      </c>
      <c r="B301" s="111"/>
      <c r="C301" s="111"/>
      <c r="D301" s="363"/>
      <c r="E301" s="111"/>
      <c r="F301" s="111"/>
      <c r="G301" s="111"/>
      <c r="H301" s="21">
        <f t="shared" si="9"/>
        <v>0</v>
      </c>
      <c r="I301" s="21">
        <f t="shared" si="8"/>
        <v>536.4</v>
      </c>
      <c r="J301" s="111"/>
      <c r="K301" s="111"/>
      <c r="L301" s="111"/>
      <c r="M301" s="111"/>
      <c r="N301" s="365"/>
      <c r="O301" s="14"/>
      <c r="P301" s="14"/>
      <c r="Q301" s="14"/>
      <c r="R301" s="14"/>
      <c r="S301" s="14"/>
      <c r="T301" s="14"/>
      <c r="U301" s="36"/>
    </row>
    <row r="302" spans="1:21" x14ac:dyDescent="0.2">
      <c r="A302" s="252">
        <v>43762</v>
      </c>
      <c r="B302" s="111"/>
      <c r="C302" s="111"/>
      <c r="D302" s="363"/>
      <c r="E302" s="111"/>
      <c r="F302" s="111"/>
      <c r="G302" s="111"/>
      <c r="H302" s="21">
        <f t="shared" si="9"/>
        <v>0</v>
      </c>
      <c r="I302" s="21">
        <f t="shared" si="8"/>
        <v>536.4</v>
      </c>
      <c r="J302" s="111"/>
      <c r="K302" s="111"/>
      <c r="L302" s="111"/>
      <c r="M302" s="111"/>
      <c r="N302" s="365"/>
      <c r="O302" s="14"/>
      <c r="P302" s="14"/>
      <c r="Q302" s="14"/>
      <c r="R302" s="14"/>
      <c r="S302" s="14"/>
      <c r="T302" s="14"/>
      <c r="U302" s="36"/>
    </row>
    <row r="303" spans="1:21" x14ac:dyDescent="0.2">
      <c r="A303" s="252">
        <v>43763</v>
      </c>
      <c r="B303" s="111"/>
      <c r="C303" s="111"/>
      <c r="D303" s="363"/>
      <c r="E303" s="111"/>
      <c r="F303" s="111"/>
      <c r="G303" s="111"/>
      <c r="H303" s="21">
        <f t="shared" si="9"/>
        <v>0</v>
      </c>
      <c r="I303" s="21">
        <f t="shared" si="8"/>
        <v>536.4</v>
      </c>
      <c r="J303" s="111"/>
      <c r="K303" s="111"/>
      <c r="L303" s="111"/>
      <c r="M303" s="111"/>
      <c r="N303" s="365"/>
      <c r="O303" s="14"/>
      <c r="P303" s="14"/>
      <c r="Q303" s="14"/>
      <c r="R303" s="14"/>
      <c r="S303" s="14"/>
      <c r="T303" s="14"/>
      <c r="U303" s="36"/>
    </row>
    <row r="304" spans="1:21" x14ac:dyDescent="0.2">
      <c r="A304" s="252">
        <v>43764</v>
      </c>
      <c r="B304" s="111"/>
      <c r="C304" s="111"/>
      <c r="D304" s="363"/>
      <c r="E304" s="111"/>
      <c r="F304" s="111"/>
      <c r="G304" s="111"/>
      <c r="H304" s="21">
        <f t="shared" si="9"/>
        <v>0</v>
      </c>
      <c r="I304" s="21">
        <f t="shared" si="8"/>
        <v>536.4</v>
      </c>
      <c r="J304" s="111"/>
      <c r="K304" s="111"/>
      <c r="L304" s="111"/>
      <c r="M304" s="111"/>
      <c r="N304" s="365"/>
      <c r="O304" s="14"/>
      <c r="P304" s="14"/>
      <c r="Q304" s="14"/>
      <c r="R304" s="14"/>
      <c r="S304" s="14"/>
      <c r="T304" s="14"/>
      <c r="U304" s="36"/>
    </row>
    <row r="305" spans="1:21" x14ac:dyDescent="0.2">
      <c r="A305" s="252">
        <v>43765</v>
      </c>
      <c r="B305" s="111"/>
      <c r="C305" s="111"/>
      <c r="D305" s="363"/>
      <c r="E305" s="111"/>
      <c r="F305" s="111"/>
      <c r="G305" s="111"/>
      <c r="H305" s="21">
        <f t="shared" si="9"/>
        <v>0</v>
      </c>
      <c r="I305" s="21">
        <f t="shared" si="8"/>
        <v>536.4</v>
      </c>
      <c r="J305" s="111"/>
      <c r="K305" s="111"/>
      <c r="L305" s="111"/>
      <c r="M305" s="111"/>
      <c r="N305" s="365"/>
      <c r="O305" s="14"/>
      <c r="P305" s="14"/>
      <c r="Q305" s="14"/>
      <c r="R305" s="14"/>
      <c r="S305" s="14"/>
      <c r="T305" s="14"/>
      <c r="U305" s="36"/>
    </row>
    <row r="306" spans="1:21" x14ac:dyDescent="0.2">
      <c r="A306" s="252">
        <v>43766</v>
      </c>
      <c r="B306" s="111"/>
      <c r="C306" s="111"/>
      <c r="D306" s="363"/>
      <c r="E306" s="111"/>
      <c r="F306" s="111"/>
      <c r="G306" s="111"/>
      <c r="H306" s="21">
        <f t="shared" si="9"/>
        <v>0</v>
      </c>
      <c r="I306" s="21">
        <f t="shared" si="8"/>
        <v>536.4</v>
      </c>
      <c r="J306" s="111"/>
      <c r="K306" s="111"/>
      <c r="L306" s="111"/>
      <c r="M306" s="111"/>
      <c r="N306" s="365"/>
      <c r="O306" s="14"/>
      <c r="P306" s="14"/>
      <c r="Q306" s="14"/>
      <c r="R306" s="14"/>
      <c r="S306" s="14"/>
      <c r="T306" s="14"/>
      <c r="U306" s="36"/>
    </row>
    <row r="307" spans="1:21" x14ac:dyDescent="0.2">
      <c r="A307" s="252">
        <v>43767</v>
      </c>
      <c r="B307" s="111">
        <v>1800</v>
      </c>
      <c r="C307" s="111">
        <v>0</v>
      </c>
      <c r="D307" s="363"/>
      <c r="E307" s="111"/>
      <c r="F307" s="111"/>
      <c r="G307" s="111"/>
      <c r="H307" s="21">
        <f t="shared" si="9"/>
        <v>0</v>
      </c>
      <c r="I307" s="21">
        <f t="shared" si="8"/>
        <v>536.4</v>
      </c>
      <c r="J307" s="111"/>
      <c r="K307" s="111"/>
      <c r="L307" s="111"/>
      <c r="M307" s="111"/>
      <c r="N307" s="390" t="s">
        <v>142</v>
      </c>
      <c r="O307" s="14"/>
      <c r="P307" s="14"/>
      <c r="Q307" s="14"/>
      <c r="R307" s="14"/>
      <c r="S307" s="14"/>
      <c r="T307" s="14"/>
      <c r="U307" s="36"/>
    </row>
    <row r="308" spans="1:21" x14ac:dyDescent="0.2">
      <c r="A308" s="252">
        <v>43768</v>
      </c>
      <c r="B308" s="111">
        <v>1400</v>
      </c>
      <c r="C308" s="111">
        <v>0</v>
      </c>
      <c r="D308" s="363"/>
      <c r="E308" s="111"/>
      <c r="F308" s="111"/>
      <c r="G308" s="111">
        <v>24</v>
      </c>
      <c r="H308" s="21">
        <v>147</v>
      </c>
      <c r="I308" s="21">
        <f t="shared" si="8"/>
        <v>683.4</v>
      </c>
      <c r="J308" s="111"/>
      <c r="K308" s="111">
        <v>0</v>
      </c>
      <c r="L308" s="111"/>
      <c r="M308" s="111"/>
      <c r="N308" s="365" t="s">
        <v>147</v>
      </c>
      <c r="O308" s="14"/>
      <c r="P308" s="14"/>
      <c r="Q308" s="14"/>
      <c r="R308" s="14"/>
      <c r="S308" s="14"/>
      <c r="T308" s="14"/>
      <c r="U308" s="36"/>
    </row>
    <row r="309" spans="1:21" x14ac:dyDescent="0.2">
      <c r="A309" s="252">
        <v>43769</v>
      </c>
      <c r="B309" s="111"/>
      <c r="C309" s="111"/>
      <c r="D309" s="363"/>
      <c r="E309" s="111"/>
      <c r="F309" s="111"/>
      <c r="G309" s="111"/>
      <c r="H309" s="21">
        <f t="shared" si="9"/>
        <v>0</v>
      </c>
      <c r="I309" s="21">
        <f t="shared" si="8"/>
        <v>683.4</v>
      </c>
      <c r="J309" s="111"/>
      <c r="K309" s="111"/>
      <c r="L309" s="111"/>
      <c r="M309" s="111"/>
      <c r="N309" s="365"/>
      <c r="O309" s="14"/>
      <c r="P309" s="14"/>
      <c r="Q309" s="14"/>
      <c r="R309" s="14"/>
      <c r="S309" s="14"/>
      <c r="T309" s="14"/>
      <c r="U309" s="36"/>
    </row>
    <row r="310" spans="1:21" x14ac:dyDescent="0.2">
      <c r="A310" s="252">
        <v>43770</v>
      </c>
      <c r="B310" s="268"/>
      <c r="C310" s="268"/>
      <c r="D310" s="362"/>
      <c r="E310" s="268"/>
      <c r="F310" s="268"/>
      <c r="G310" s="268"/>
      <c r="H310" s="22">
        <f t="shared" si="9"/>
        <v>0</v>
      </c>
      <c r="I310" s="22">
        <f t="shared" si="8"/>
        <v>683.4</v>
      </c>
      <c r="J310" s="307"/>
      <c r="K310" s="268"/>
      <c r="L310" s="268"/>
      <c r="M310" s="268"/>
      <c r="N310" s="371"/>
      <c r="O310" s="288"/>
      <c r="P310" s="288"/>
      <c r="Q310" s="288"/>
      <c r="R310" s="288"/>
      <c r="S310" s="288"/>
      <c r="T310" s="288"/>
      <c r="U310" s="307"/>
    </row>
    <row r="311" spans="1:21" x14ac:dyDescent="0.2">
      <c r="A311" s="252">
        <v>43771</v>
      </c>
      <c r="B311" s="245"/>
      <c r="C311" s="245"/>
      <c r="D311" s="369"/>
      <c r="E311" s="245"/>
      <c r="F311" s="245"/>
      <c r="G311" s="245"/>
      <c r="H311" s="29">
        <f t="shared" si="9"/>
        <v>0</v>
      </c>
      <c r="I311" s="29">
        <f t="shared" si="8"/>
        <v>683.4</v>
      </c>
      <c r="J311" s="245"/>
      <c r="K311" s="245"/>
      <c r="L311" s="245"/>
      <c r="M311" s="245"/>
      <c r="N311" s="370"/>
      <c r="O311" s="205"/>
      <c r="P311" s="205"/>
      <c r="Q311" s="205"/>
      <c r="R311" s="205"/>
      <c r="S311" s="205"/>
      <c r="T311" s="205"/>
      <c r="U311" s="267"/>
    </row>
    <row r="312" spans="1:21" x14ac:dyDescent="0.2">
      <c r="A312" s="252">
        <v>43772</v>
      </c>
      <c r="B312" s="111"/>
      <c r="C312" s="111"/>
      <c r="D312" s="363"/>
      <c r="E312" s="111"/>
      <c r="F312" s="111"/>
      <c r="G312" s="111"/>
      <c r="H312" s="21">
        <f t="shared" si="9"/>
        <v>0</v>
      </c>
      <c r="I312" s="21">
        <f t="shared" si="8"/>
        <v>683.4</v>
      </c>
      <c r="J312" s="111"/>
      <c r="K312" s="111"/>
      <c r="L312" s="111"/>
      <c r="M312" s="111"/>
      <c r="N312" s="365"/>
      <c r="O312" s="14"/>
      <c r="P312" s="14"/>
      <c r="Q312" s="14"/>
      <c r="R312" s="14"/>
      <c r="S312" s="14"/>
      <c r="T312" s="14"/>
      <c r="U312" s="36"/>
    </row>
    <row r="313" spans="1:21" x14ac:dyDescent="0.2">
      <c r="A313" s="252">
        <v>43773</v>
      </c>
      <c r="B313" s="111"/>
      <c r="C313" s="111"/>
      <c r="D313" s="363"/>
      <c r="E313" s="111"/>
      <c r="F313" s="111"/>
      <c r="G313" s="111"/>
      <c r="H313" s="21">
        <f t="shared" si="9"/>
        <v>0</v>
      </c>
      <c r="I313" s="21">
        <f t="shared" si="8"/>
        <v>683.4</v>
      </c>
      <c r="J313" s="111"/>
      <c r="K313" s="111"/>
      <c r="L313" s="111"/>
      <c r="M313" s="111"/>
      <c r="N313" s="365"/>
      <c r="O313" s="14"/>
      <c r="P313" s="14"/>
      <c r="Q313" s="14"/>
      <c r="R313" s="14"/>
      <c r="S313" s="14"/>
      <c r="T313" s="14"/>
      <c r="U313" s="36"/>
    </row>
    <row r="314" spans="1:21" x14ac:dyDescent="0.2">
      <c r="A314" s="252">
        <v>43774</v>
      </c>
      <c r="B314" s="111"/>
      <c r="C314" s="111"/>
      <c r="D314" s="363"/>
      <c r="E314" s="111"/>
      <c r="F314" s="111"/>
      <c r="G314" s="111"/>
      <c r="H314" s="21">
        <f t="shared" si="9"/>
        <v>0</v>
      </c>
      <c r="I314" s="21">
        <f t="shared" si="8"/>
        <v>683.4</v>
      </c>
      <c r="J314" s="111"/>
      <c r="K314" s="111"/>
      <c r="L314" s="111"/>
      <c r="M314" s="111"/>
      <c r="N314" s="365"/>
      <c r="O314" s="14"/>
      <c r="P314" s="14"/>
      <c r="Q314" s="14"/>
      <c r="R314" s="14"/>
      <c r="S314" s="14"/>
      <c r="T314" s="14"/>
      <c r="U314" s="36"/>
    </row>
    <row r="315" spans="1:21" x14ac:dyDescent="0.2">
      <c r="A315" s="252">
        <v>43775</v>
      </c>
      <c r="B315" s="111"/>
      <c r="C315" s="111"/>
      <c r="D315" s="363"/>
      <c r="E315" s="111"/>
      <c r="F315" s="111"/>
      <c r="G315" s="111"/>
      <c r="H315" s="21">
        <f t="shared" si="9"/>
        <v>0</v>
      </c>
      <c r="I315" s="21">
        <f t="shared" si="8"/>
        <v>683.4</v>
      </c>
      <c r="J315" s="111"/>
      <c r="K315" s="111"/>
      <c r="L315" s="111"/>
      <c r="M315" s="111"/>
      <c r="N315" s="365"/>
      <c r="O315" s="14"/>
      <c r="P315" s="14"/>
      <c r="Q315" s="14"/>
      <c r="R315" s="14"/>
      <c r="S315" s="14"/>
      <c r="T315" s="14"/>
      <c r="U315" s="36"/>
    </row>
    <row r="316" spans="1:21" x14ac:dyDescent="0.2">
      <c r="A316" s="252">
        <v>43776</v>
      </c>
      <c r="B316" s="111"/>
      <c r="C316" s="111"/>
      <c r="D316" s="363"/>
      <c r="E316" s="111"/>
      <c r="F316" s="111"/>
      <c r="G316" s="111"/>
      <c r="H316" s="21">
        <f t="shared" si="9"/>
        <v>0</v>
      </c>
      <c r="I316" s="21">
        <f t="shared" si="8"/>
        <v>683.4</v>
      </c>
      <c r="J316" s="111"/>
      <c r="K316" s="111"/>
      <c r="L316" s="111"/>
      <c r="M316" s="111"/>
      <c r="N316" s="365"/>
      <c r="O316" s="14"/>
      <c r="P316" s="14"/>
      <c r="Q316" s="14"/>
      <c r="R316" s="14"/>
      <c r="S316" s="14"/>
      <c r="T316" s="14"/>
      <c r="U316" s="36"/>
    </row>
    <row r="317" spans="1:21" x14ac:dyDescent="0.2">
      <c r="A317" s="252">
        <v>43777</v>
      </c>
      <c r="B317" s="111"/>
      <c r="C317" s="111"/>
      <c r="D317" s="363"/>
      <c r="E317" s="111"/>
      <c r="F317" s="111"/>
      <c r="G317" s="111"/>
      <c r="H317" s="21">
        <f t="shared" si="9"/>
        <v>0</v>
      </c>
      <c r="I317" s="21">
        <f t="shared" si="8"/>
        <v>683.4</v>
      </c>
      <c r="J317" s="111"/>
      <c r="K317" s="111"/>
      <c r="L317" s="111"/>
      <c r="M317" s="111"/>
      <c r="N317" s="365"/>
      <c r="O317" s="14"/>
      <c r="P317" s="14"/>
      <c r="Q317" s="14"/>
      <c r="R317" s="14"/>
      <c r="S317" s="14"/>
      <c r="T317" s="14"/>
      <c r="U317" s="36"/>
    </row>
    <row r="318" spans="1:21" x14ac:dyDescent="0.2">
      <c r="A318" s="252">
        <v>43778</v>
      </c>
      <c r="B318" s="111"/>
      <c r="C318" s="111"/>
      <c r="D318" s="363"/>
      <c r="E318" s="111"/>
      <c r="F318" s="111"/>
      <c r="G318" s="111"/>
      <c r="H318" s="21">
        <f t="shared" si="9"/>
        <v>0</v>
      </c>
      <c r="I318" s="21">
        <f t="shared" si="8"/>
        <v>683.4</v>
      </c>
      <c r="J318" s="111"/>
      <c r="K318" s="111"/>
      <c r="L318" s="111"/>
      <c r="M318" s="111"/>
      <c r="N318" s="365"/>
      <c r="O318" s="14"/>
      <c r="P318" s="14"/>
      <c r="Q318" s="14"/>
      <c r="R318" s="14"/>
      <c r="S318" s="14"/>
      <c r="T318" s="14"/>
      <c r="U318" s="36"/>
    </row>
    <row r="319" spans="1:21" x14ac:dyDescent="0.2">
      <c r="A319" s="252">
        <v>43779</v>
      </c>
      <c r="B319" s="111"/>
      <c r="C319" s="111"/>
      <c r="D319" s="363"/>
      <c r="E319" s="111"/>
      <c r="F319" s="111"/>
      <c r="G319" s="111"/>
      <c r="H319" s="21">
        <f t="shared" si="9"/>
        <v>0</v>
      </c>
      <c r="I319" s="21">
        <f t="shared" si="8"/>
        <v>683.4</v>
      </c>
      <c r="J319" s="111"/>
      <c r="K319" s="111"/>
      <c r="L319" s="111"/>
      <c r="M319" s="111"/>
      <c r="N319" s="365"/>
      <c r="O319" s="14"/>
      <c r="P319" s="14"/>
      <c r="Q319" s="14"/>
      <c r="R319" s="14"/>
      <c r="S319" s="14"/>
      <c r="T319" s="14"/>
      <c r="U319" s="36"/>
    </row>
    <row r="320" spans="1:21" x14ac:dyDescent="0.2">
      <c r="A320" s="252">
        <v>43780</v>
      </c>
      <c r="B320" s="111"/>
      <c r="C320" s="111"/>
      <c r="D320" s="363"/>
      <c r="E320" s="111"/>
      <c r="F320" s="111"/>
      <c r="G320" s="111"/>
      <c r="H320" s="21">
        <f t="shared" si="9"/>
        <v>0</v>
      </c>
      <c r="I320" s="21">
        <f t="shared" si="8"/>
        <v>683.4</v>
      </c>
      <c r="J320" s="111"/>
      <c r="K320" s="111"/>
      <c r="L320" s="111"/>
      <c r="M320" s="111"/>
      <c r="N320" s="365"/>
      <c r="O320" s="14"/>
      <c r="P320" s="14"/>
      <c r="Q320" s="14"/>
      <c r="R320" s="14"/>
      <c r="S320" s="14"/>
      <c r="T320" s="14"/>
      <c r="U320" s="36"/>
    </row>
    <row r="321" spans="1:21" x14ac:dyDescent="0.2">
      <c r="A321" s="252">
        <v>43781</v>
      </c>
      <c r="B321" s="111"/>
      <c r="C321" s="111"/>
      <c r="D321" s="363"/>
      <c r="E321" s="111"/>
      <c r="F321" s="111"/>
      <c r="G321" s="111"/>
      <c r="H321" s="21">
        <f t="shared" si="9"/>
        <v>0</v>
      </c>
      <c r="I321" s="21">
        <f t="shared" si="8"/>
        <v>683.4</v>
      </c>
      <c r="J321" s="111"/>
      <c r="K321" s="111"/>
      <c r="L321" s="111"/>
      <c r="M321" s="111"/>
      <c r="N321" s="365"/>
      <c r="O321" s="14"/>
      <c r="P321" s="14"/>
      <c r="Q321" s="14"/>
      <c r="R321" s="14"/>
      <c r="S321" s="14"/>
      <c r="T321" s="14"/>
      <c r="U321" s="36"/>
    </row>
    <row r="322" spans="1:21" x14ac:dyDescent="0.2">
      <c r="A322" s="252">
        <v>43782</v>
      </c>
      <c r="B322" s="111"/>
      <c r="C322" s="111"/>
      <c r="D322" s="363"/>
      <c r="E322" s="111"/>
      <c r="F322" s="111"/>
      <c r="G322" s="111"/>
      <c r="H322" s="21">
        <f t="shared" si="9"/>
        <v>0</v>
      </c>
      <c r="I322" s="21">
        <f t="shared" si="8"/>
        <v>683.4</v>
      </c>
      <c r="J322" s="111"/>
      <c r="K322" s="111"/>
      <c r="L322" s="111"/>
      <c r="M322" s="111"/>
      <c r="N322" s="365"/>
      <c r="O322" s="14"/>
      <c r="P322" s="14"/>
      <c r="Q322" s="14"/>
      <c r="R322" s="14"/>
      <c r="S322" s="14"/>
      <c r="T322" s="14"/>
      <c r="U322" s="36"/>
    </row>
    <row r="323" spans="1:21" x14ac:dyDescent="0.2">
      <c r="A323" s="252">
        <v>43783</v>
      </c>
      <c r="B323" s="111"/>
      <c r="C323" s="111"/>
      <c r="D323" s="363"/>
      <c r="E323" s="111"/>
      <c r="F323" s="111"/>
      <c r="G323" s="111"/>
      <c r="H323" s="21">
        <f t="shared" si="9"/>
        <v>0</v>
      </c>
      <c r="I323" s="21">
        <f t="shared" si="8"/>
        <v>683.4</v>
      </c>
      <c r="J323" s="111"/>
      <c r="K323" s="111"/>
      <c r="L323" s="111"/>
      <c r="M323" s="111"/>
      <c r="N323" s="365"/>
      <c r="O323" s="14"/>
      <c r="P323" s="14"/>
      <c r="Q323" s="14"/>
      <c r="R323" s="14"/>
      <c r="S323" s="14"/>
      <c r="T323" s="14"/>
      <c r="U323" s="36"/>
    </row>
    <row r="324" spans="1:21" x14ac:dyDescent="0.2">
      <c r="A324" s="252">
        <v>43784</v>
      </c>
      <c r="B324" s="111"/>
      <c r="C324" s="111"/>
      <c r="D324" s="363"/>
      <c r="E324" s="111"/>
      <c r="F324" s="111"/>
      <c r="G324" s="111"/>
      <c r="H324" s="21">
        <f t="shared" si="9"/>
        <v>0</v>
      </c>
      <c r="I324" s="21">
        <f t="shared" si="8"/>
        <v>683.4</v>
      </c>
      <c r="J324" s="111"/>
      <c r="K324" s="111"/>
      <c r="L324" s="111"/>
      <c r="M324" s="111"/>
      <c r="N324" s="365"/>
      <c r="O324" s="14"/>
      <c r="P324" s="14"/>
      <c r="Q324" s="14"/>
      <c r="R324" s="14"/>
      <c r="S324" s="14"/>
      <c r="T324" s="14"/>
      <c r="U324" s="36"/>
    </row>
    <row r="325" spans="1:21" x14ac:dyDescent="0.2">
      <c r="A325" s="252">
        <v>43785</v>
      </c>
      <c r="B325" s="111"/>
      <c r="C325" s="111"/>
      <c r="D325" s="363"/>
      <c r="E325" s="111"/>
      <c r="F325" s="111"/>
      <c r="G325" s="111"/>
      <c r="H325" s="21">
        <f t="shared" si="9"/>
        <v>0</v>
      </c>
      <c r="I325" s="21">
        <f t="shared" si="8"/>
        <v>683.4</v>
      </c>
      <c r="J325" s="111"/>
      <c r="K325" s="111"/>
      <c r="L325" s="111"/>
      <c r="M325" s="111"/>
      <c r="N325" s="365"/>
      <c r="O325" s="14"/>
      <c r="P325" s="14"/>
      <c r="Q325" s="14"/>
      <c r="R325" s="14"/>
      <c r="S325" s="14"/>
      <c r="T325" s="14"/>
      <c r="U325" s="36"/>
    </row>
    <row r="326" spans="1:21" x14ac:dyDescent="0.2">
      <c r="A326" s="252">
        <v>43786</v>
      </c>
      <c r="B326" s="111"/>
      <c r="C326" s="111"/>
      <c r="D326" s="363"/>
      <c r="E326" s="111"/>
      <c r="F326" s="111"/>
      <c r="G326" s="111"/>
      <c r="H326" s="21">
        <f t="shared" si="9"/>
        <v>0</v>
      </c>
      <c r="I326" s="21">
        <f t="shared" si="8"/>
        <v>683.4</v>
      </c>
      <c r="J326" s="111"/>
      <c r="K326" s="111"/>
      <c r="L326" s="111"/>
      <c r="M326" s="111"/>
      <c r="N326" s="365"/>
      <c r="O326" s="14"/>
      <c r="P326" s="14"/>
      <c r="Q326" s="14"/>
      <c r="R326" s="14"/>
      <c r="S326" s="14"/>
      <c r="T326" s="14"/>
      <c r="U326" s="36"/>
    </row>
    <row r="327" spans="1:21" x14ac:dyDescent="0.2">
      <c r="A327" s="252">
        <v>43787</v>
      </c>
      <c r="B327" s="111"/>
      <c r="C327" s="111"/>
      <c r="D327" s="363"/>
      <c r="E327" s="111"/>
      <c r="F327" s="111"/>
      <c r="G327" s="111"/>
      <c r="H327" s="21">
        <f t="shared" si="9"/>
        <v>0</v>
      </c>
      <c r="I327" s="21">
        <f t="shared" si="8"/>
        <v>683.4</v>
      </c>
      <c r="J327" s="111"/>
      <c r="K327" s="111"/>
      <c r="L327" s="111"/>
      <c r="M327" s="111"/>
      <c r="N327" s="365"/>
      <c r="O327" s="14"/>
      <c r="P327" s="14"/>
      <c r="Q327" s="14"/>
      <c r="R327" s="14"/>
      <c r="S327" s="14"/>
      <c r="T327" s="14"/>
      <c r="U327" s="36"/>
    </row>
    <row r="328" spans="1:21" x14ac:dyDescent="0.2">
      <c r="A328" s="252">
        <v>43788</v>
      </c>
      <c r="B328" s="111"/>
      <c r="C328" s="111"/>
      <c r="D328" s="363"/>
      <c r="E328" s="111"/>
      <c r="F328" s="111"/>
      <c r="G328" s="14"/>
      <c r="H328" s="21">
        <f t="shared" si="9"/>
        <v>0</v>
      </c>
      <c r="I328" s="21">
        <f t="shared" si="8"/>
        <v>683.4</v>
      </c>
      <c r="J328" s="111"/>
      <c r="K328" s="111"/>
      <c r="L328" s="111"/>
      <c r="M328" s="111"/>
      <c r="N328" s="365"/>
      <c r="O328" s="14"/>
      <c r="P328" s="14"/>
      <c r="Q328" s="14"/>
      <c r="R328" s="14"/>
      <c r="S328" s="14"/>
      <c r="T328" s="14"/>
      <c r="U328" s="36"/>
    </row>
    <row r="329" spans="1:21" x14ac:dyDescent="0.2">
      <c r="A329" s="252">
        <v>43789</v>
      </c>
      <c r="B329" s="111"/>
      <c r="C329" s="111"/>
      <c r="D329" s="363"/>
      <c r="E329" s="111"/>
      <c r="F329" s="111"/>
      <c r="G329" s="14"/>
      <c r="H329" s="21">
        <f t="shared" si="9"/>
        <v>0</v>
      </c>
      <c r="I329" s="21">
        <f t="shared" ref="I329:I371" si="10">I328+H329</f>
        <v>683.4</v>
      </c>
      <c r="J329" s="111"/>
      <c r="K329" s="111"/>
      <c r="L329" s="111"/>
      <c r="M329" s="111"/>
      <c r="N329" s="365"/>
      <c r="O329" s="14"/>
      <c r="P329" s="14"/>
      <c r="Q329" s="14"/>
      <c r="R329" s="14"/>
      <c r="S329" s="14"/>
      <c r="T329" s="14"/>
      <c r="U329" s="36"/>
    </row>
    <row r="330" spans="1:21" x14ac:dyDescent="0.2">
      <c r="A330" s="252">
        <v>43790</v>
      </c>
      <c r="B330" s="111"/>
      <c r="C330" s="111"/>
      <c r="D330" s="363"/>
      <c r="E330" s="111"/>
      <c r="F330" s="111"/>
      <c r="G330" s="14"/>
      <c r="H330" s="21">
        <f t="shared" ref="H330:H371" si="11">SQRT(E330*F330)*1.58/24*G330</f>
        <v>0</v>
      </c>
      <c r="I330" s="21">
        <f t="shared" si="10"/>
        <v>683.4</v>
      </c>
      <c r="J330" s="111"/>
      <c r="K330" s="111"/>
      <c r="L330" s="111"/>
      <c r="M330" s="111"/>
      <c r="N330" s="365"/>
      <c r="O330" s="14"/>
      <c r="P330" s="14"/>
      <c r="Q330" s="14"/>
      <c r="R330" s="14"/>
      <c r="S330" s="14"/>
      <c r="T330" s="14"/>
      <c r="U330" s="36"/>
    </row>
    <row r="331" spans="1:21" x14ac:dyDescent="0.2">
      <c r="A331" s="252">
        <v>43791</v>
      </c>
      <c r="B331" s="111"/>
      <c r="C331" s="111"/>
      <c r="D331" s="363"/>
      <c r="E331" s="111"/>
      <c r="F331" s="111"/>
      <c r="G331" s="14"/>
      <c r="H331" s="21">
        <f t="shared" si="11"/>
        <v>0</v>
      </c>
      <c r="I331" s="21">
        <f t="shared" si="10"/>
        <v>683.4</v>
      </c>
      <c r="J331" s="111"/>
      <c r="K331" s="111"/>
      <c r="L331" s="111"/>
      <c r="M331" s="111"/>
      <c r="N331" s="365"/>
      <c r="O331" s="14"/>
      <c r="P331" s="14"/>
      <c r="Q331" s="14"/>
      <c r="R331" s="14"/>
      <c r="S331" s="14"/>
      <c r="T331" s="14"/>
      <c r="U331" s="36"/>
    </row>
    <row r="332" spans="1:21" x14ac:dyDescent="0.2">
      <c r="A332" s="252">
        <v>43792</v>
      </c>
      <c r="B332" s="111"/>
      <c r="C332" s="111"/>
      <c r="D332" s="363"/>
      <c r="E332" s="111"/>
      <c r="F332" s="111"/>
      <c r="G332" s="14"/>
      <c r="H332" s="21">
        <f t="shared" si="11"/>
        <v>0</v>
      </c>
      <c r="I332" s="21">
        <f t="shared" si="10"/>
        <v>683.4</v>
      </c>
      <c r="J332" s="111"/>
      <c r="K332" s="111"/>
      <c r="L332" s="111"/>
      <c r="M332" s="111"/>
      <c r="N332" s="365"/>
      <c r="O332" s="14"/>
      <c r="P332" s="14"/>
      <c r="Q332" s="14"/>
      <c r="R332" s="14"/>
      <c r="S332" s="14"/>
      <c r="T332" s="14"/>
      <c r="U332" s="36"/>
    </row>
    <row r="333" spans="1:21" x14ac:dyDescent="0.2">
      <c r="A333" s="252">
        <v>43793</v>
      </c>
      <c r="B333" s="111"/>
      <c r="C333" s="111"/>
      <c r="D333" s="363"/>
      <c r="E333" s="111"/>
      <c r="F333" s="111"/>
      <c r="G333" s="14"/>
      <c r="H333" s="21">
        <f t="shared" si="11"/>
        <v>0</v>
      </c>
      <c r="I333" s="21">
        <f t="shared" si="10"/>
        <v>683.4</v>
      </c>
      <c r="J333" s="111"/>
      <c r="K333" s="111"/>
      <c r="L333" s="111"/>
      <c r="M333" s="111"/>
      <c r="N333" s="365"/>
      <c r="O333" s="14"/>
      <c r="P333" s="14"/>
      <c r="Q333" s="14"/>
      <c r="R333" s="14"/>
      <c r="S333" s="14"/>
      <c r="T333" s="14"/>
      <c r="U333" s="36"/>
    </row>
    <row r="334" spans="1:21" x14ac:dyDescent="0.2">
      <c r="A334" s="252">
        <v>43794</v>
      </c>
      <c r="B334" s="111"/>
      <c r="C334" s="111"/>
      <c r="D334" s="363"/>
      <c r="E334" s="111"/>
      <c r="F334" s="111"/>
      <c r="G334" s="14"/>
      <c r="H334" s="21">
        <f t="shared" si="11"/>
        <v>0</v>
      </c>
      <c r="I334" s="21">
        <f t="shared" si="10"/>
        <v>683.4</v>
      </c>
      <c r="J334" s="111"/>
      <c r="K334" s="111"/>
      <c r="L334" s="111"/>
      <c r="M334" s="111"/>
      <c r="N334" s="365"/>
      <c r="O334" s="14"/>
      <c r="P334" s="14"/>
      <c r="Q334" s="14"/>
      <c r="R334" s="14"/>
      <c r="S334" s="14"/>
      <c r="T334" s="14"/>
      <c r="U334" s="36"/>
    </row>
    <row r="335" spans="1:21" x14ac:dyDescent="0.2">
      <c r="A335" s="252">
        <v>43795</v>
      </c>
      <c r="B335" s="111"/>
      <c r="C335" s="111"/>
      <c r="D335" s="363"/>
      <c r="E335" s="111"/>
      <c r="F335" s="111"/>
      <c r="G335" s="14"/>
      <c r="H335" s="21">
        <f t="shared" si="11"/>
        <v>0</v>
      </c>
      <c r="I335" s="21">
        <f t="shared" si="10"/>
        <v>683.4</v>
      </c>
      <c r="J335" s="111"/>
      <c r="K335" s="111"/>
      <c r="L335" s="111"/>
      <c r="M335" s="111"/>
      <c r="N335" s="365"/>
      <c r="O335" s="14"/>
      <c r="P335" s="14"/>
      <c r="Q335" s="14"/>
      <c r="R335" s="14"/>
      <c r="S335" s="14"/>
      <c r="T335" s="14"/>
      <c r="U335" s="36"/>
    </row>
    <row r="336" spans="1:21" x14ac:dyDescent="0.2">
      <c r="A336" s="252">
        <v>43796</v>
      </c>
      <c r="B336" s="111"/>
      <c r="C336" s="111"/>
      <c r="D336" s="363"/>
      <c r="E336" s="111"/>
      <c r="F336" s="111"/>
      <c r="G336" s="14"/>
      <c r="H336" s="21">
        <f t="shared" si="11"/>
        <v>0</v>
      </c>
      <c r="I336" s="21">
        <f t="shared" si="10"/>
        <v>683.4</v>
      </c>
      <c r="J336" s="111"/>
      <c r="K336" s="111"/>
      <c r="L336" s="111"/>
      <c r="M336" s="111"/>
      <c r="N336" s="365"/>
      <c r="O336" s="14"/>
      <c r="P336" s="14"/>
      <c r="Q336" s="14"/>
      <c r="R336" s="14"/>
      <c r="S336" s="14"/>
      <c r="T336" s="14"/>
      <c r="U336" s="36"/>
    </row>
    <row r="337" spans="1:21" x14ac:dyDescent="0.2">
      <c r="A337" s="252">
        <v>43797</v>
      </c>
      <c r="B337" s="111"/>
      <c r="C337" s="111"/>
      <c r="D337" s="363"/>
      <c r="E337" s="111"/>
      <c r="F337" s="111"/>
      <c r="G337" s="14"/>
      <c r="H337" s="21">
        <f t="shared" si="11"/>
        <v>0</v>
      </c>
      <c r="I337" s="21">
        <f t="shared" si="10"/>
        <v>683.4</v>
      </c>
      <c r="J337" s="111"/>
      <c r="K337" s="111"/>
      <c r="L337" s="111"/>
      <c r="M337" s="111"/>
      <c r="N337" s="365"/>
      <c r="O337" s="14"/>
      <c r="P337" s="14"/>
      <c r="Q337" s="14"/>
      <c r="R337" s="14"/>
      <c r="S337" s="14"/>
      <c r="T337" s="14"/>
      <c r="U337" s="36"/>
    </row>
    <row r="338" spans="1:21" x14ac:dyDescent="0.2">
      <c r="A338" s="252">
        <v>43798</v>
      </c>
      <c r="B338" s="111"/>
      <c r="C338" s="111"/>
      <c r="D338" s="363"/>
      <c r="E338" s="111"/>
      <c r="F338" s="111"/>
      <c r="G338" s="14"/>
      <c r="H338" s="21">
        <f t="shared" si="11"/>
        <v>0</v>
      </c>
      <c r="I338" s="21">
        <f t="shared" si="10"/>
        <v>683.4</v>
      </c>
      <c r="J338" s="111"/>
      <c r="K338" s="111"/>
      <c r="L338" s="111"/>
      <c r="M338" s="111"/>
      <c r="N338" s="365"/>
      <c r="O338" s="14"/>
      <c r="P338" s="14"/>
      <c r="Q338" s="14"/>
      <c r="R338" s="14"/>
      <c r="S338" s="14"/>
      <c r="T338" s="14"/>
      <c r="U338" s="36"/>
    </row>
    <row r="339" spans="1:21" x14ac:dyDescent="0.2">
      <c r="A339" s="252">
        <v>43799</v>
      </c>
      <c r="B339" s="111"/>
      <c r="C339" s="111"/>
      <c r="D339" s="363"/>
      <c r="E339" s="111"/>
      <c r="F339" s="111"/>
      <c r="G339" s="14"/>
      <c r="H339" s="21">
        <f t="shared" si="11"/>
        <v>0</v>
      </c>
      <c r="I339" s="21">
        <f t="shared" si="10"/>
        <v>683.4</v>
      </c>
      <c r="J339" s="111"/>
      <c r="K339" s="111"/>
      <c r="L339" s="111"/>
      <c r="M339" s="111"/>
      <c r="N339" s="365"/>
      <c r="O339" s="14"/>
      <c r="P339" s="14"/>
      <c r="Q339" s="14"/>
      <c r="R339" s="14"/>
      <c r="S339" s="14"/>
      <c r="T339" s="14"/>
      <c r="U339" s="36"/>
    </row>
    <row r="340" spans="1:21" x14ac:dyDescent="0.2">
      <c r="A340" s="252">
        <v>43800</v>
      </c>
      <c r="B340" s="268"/>
      <c r="C340" s="268"/>
      <c r="D340" s="362"/>
      <c r="E340" s="268"/>
      <c r="F340" s="268"/>
      <c r="G340" s="268"/>
      <c r="H340" s="22">
        <f t="shared" si="11"/>
        <v>0</v>
      </c>
      <c r="I340" s="22">
        <f t="shared" si="10"/>
        <v>683.4</v>
      </c>
      <c r="J340" s="268"/>
      <c r="K340" s="268"/>
      <c r="L340" s="268"/>
      <c r="M340" s="268"/>
      <c r="N340" s="371"/>
      <c r="O340" s="288"/>
      <c r="P340" s="288"/>
      <c r="Q340" s="288"/>
      <c r="R340" s="288"/>
      <c r="S340" s="288"/>
      <c r="T340" s="288"/>
      <c r="U340" s="307"/>
    </row>
    <row r="341" spans="1:21" x14ac:dyDescent="0.2">
      <c r="A341" s="252">
        <v>43801</v>
      </c>
      <c r="B341" s="245"/>
      <c r="C341" s="245"/>
      <c r="D341" s="308"/>
      <c r="E341" s="245"/>
      <c r="F341" s="245"/>
      <c r="G341" s="245"/>
      <c r="H341" s="29">
        <f t="shared" si="11"/>
        <v>0</v>
      </c>
      <c r="I341" s="242">
        <f t="shared" si="10"/>
        <v>683.4</v>
      </c>
      <c r="J341" s="245"/>
      <c r="K341" s="245"/>
      <c r="L341" s="245"/>
      <c r="M341" s="245"/>
      <c r="N341" s="370"/>
      <c r="O341" s="205"/>
      <c r="P341" s="205"/>
      <c r="Q341" s="205"/>
      <c r="R341" s="205"/>
      <c r="S341" s="205"/>
      <c r="T341" s="205"/>
      <c r="U341" s="267"/>
    </row>
    <row r="342" spans="1:21" x14ac:dyDescent="0.2">
      <c r="A342" s="252">
        <v>43802</v>
      </c>
      <c r="B342" s="111"/>
      <c r="C342" s="111"/>
      <c r="D342" s="301"/>
      <c r="E342" s="111"/>
      <c r="F342" s="111"/>
      <c r="G342" s="111"/>
      <c r="H342" s="21">
        <f t="shared" si="11"/>
        <v>0</v>
      </c>
      <c r="I342" s="242">
        <f t="shared" si="10"/>
        <v>683.4</v>
      </c>
      <c r="J342" s="111"/>
      <c r="K342" s="111"/>
      <c r="L342" s="111"/>
      <c r="M342" s="111"/>
      <c r="N342" s="365"/>
      <c r="O342" s="14"/>
      <c r="P342" s="14"/>
      <c r="Q342" s="14"/>
      <c r="R342" s="14"/>
      <c r="S342" s="14"/>
      <c r="T342" s="14"/>
      <c r="U342" s="36"/>
    </row>
    <row r="343" spans="1:21" x14ac:dyDescent="0.2">
      <c r="A343" s="252">
        <v>43803</v>
      </c>
      <c r="B343" s="111"/>
      <c r="C343" s="111"/>
      <c r="D343" s="301"/>
      <c r="E343" s="111"/>
      <c r="F343" s="111"/>
      <c r="G343" s="111"/>
      <c r="H343" s="21">
        <f t="shared" si="11"/>
        <v>0</v>
      </c>
      <c r="I343" s="242">
        <f t="shared" si="10"/>
        <v>683.4</v>
      </c>
      <c r="J343" s="111"/>
      <c r="K343" s="111"/>
      <c r="L343" s="111"/>
      <c r="M343" s="111"/>
      <c r="N343" s="365"/>
      <c r="O343" s="14"/>
      <c r="P343" s="14"/>
      <c r="Q343" s="14"/>
      <c r="R343" s="14"/>
      <c r="S343" s="14"/>
      <c r="T343" s="14"/>
      <c r="U343" s="36"/>
    </row>
    <row r="344" spans="1:21" x14ac:dyDescent="0.2">
      <c r="A344" s="252">
        <v>43804</v>
      </c>
      <c r="B344" s="111"/>
      <c r="C344" s="111"/>
      <c r="D344" s="301"/>
      <c r="E344" s="111"/>
      <c r="F344" s="111"/>
      <c r="G344" s="111"/>
      <c r="H344" s="21">
        <f t="shared" si="11"/>
        <v>0</v>
      </c>
      <c r="I344" s="242">
        <f t="shared" si="10"/>
        <v>683.4</v>
      </c>
      <c r="J344" s="111"/>
      <c r="K344" s="111"/>
      <c r="L344" s="111"/>
      <c r="M344" s="111"/>
      <c r="N344" s="365"/>
      <c r="O344" s="14"/>
      <c r="P344" s="14"/>
      <c r="Q344" s="14"/>
      <c r="R344" s="14"/>
      <c r="S344" s="14"/>
      <c r="T344" s="14"/>
      <c r="U344" s="36"/>
    </row>
    <row r="345" spans="1:21" x14ac:dyDescent="0.2">
      <c r="A345" s="252">
        <v>43805</v>
      </c>
      <c r="B345" s="111"/>
      <c r="C345" s="111"/>
      <c r="D345" s="301"/>
      <c r="E345" s="111"/>
      <c r="F345" s="111"/>
      <c r="G345" s="111"/>
      <c r="H345" s="21">
        <f t="shared" si="11"/>
        <v>0</v>
      </c>
      <c r="I345" s="242">
        <f t="shared" si="10"/>
        <v>683.4</v>
      </c>
      <c r="J345" s="111"/>
      <c r="K345" s="111"/>
      <c r="L345" s="111"/>
      <c r="M345" s="111"/>
      <c r="N345" s="365"/>
      <c r="O345" s="14"/>
      <c r="P345" s="14"/>
      <c r="Q345" s="14"/>
      <c r="R345" s="14"/>
      <c r="S345" s="14"/>
      <c r="T345" s="14"/>
      <c r="U345" s="36"/>
    </row>
    <row r="346" spans="1:21" x14ac:dyDescent="0.2">
      <c r="A346" s="252">
        <v>43806</v>
      </c>
      <c r="B346" s="111"/>
      <c r="C346" s="111"/>
      <c r="D346" s="301"/>
      <c r="E346" s="111"/>
      <c r="F346" s="111"/>
      <c r="G346" s="111"/>
      <c r="H346" s="21">
        <f t="shared" si="11"/>
        <v>0</v>
      </c>
      <c r="I346" s="242">
        <f t="shared" si="10"/>
        <v>683.4</v>
      </c>
      <c r="J346" s="111"/>
      <c r="K346" s="111"/>
      <c r="L346" s="111"/>
      <c r="M346" s="111"/>
      <c r="N346" s="365"/>
      <c r="O346" s="14"/>
      <c r="P346" s="14"/>
      <c r="Q346" s="14"/>
      <c r="R346" s="14"/>
      <c r="S346" s="14"/>
      <c r="T346" s="14"/>
      <c r="U346" s="36"/>
    </row>
    <row r="347" spans="1:21" x14ac:dyDescent="0.2">
      <c r="A347" s="252">
        <v>43807</v>
      </c>
      <c r="B347" s="111"/>
      <c r="C347" s="111"/>
      <c r="D347" s="301"/>
      <c r="E347" s="111"/>
      <c r="F347" s="111"/>
      <c r="G347" s="111"/>
      <c r="H347" s="21">
        <f t="shared" si="11"/>
        <v>0</v>
      </c>
      <c r="I347" s="242">
        <f t="shared" si="10"/>
        <v>683.4</v>
      </c>
      <c r="J347" s="111"/>
      <c r="K347" s="111"/>
      <c r="L347" s="111"/>
      <c r="M347" s="111"/>
      <c r="N347" s="365"/>
      <c r="O347" s="14"/>
      <c r="P347" s="14"/>
      <c r="Q347" s="14"/>
      <c r="R347" s="14"/>
      <c r="S347" s="14"/>
      <c r="T347" s="14"/>
      <c r="U347" s="36"/>
    </row>
    <row r="348" spans="1:21" x14ac:dyDescent="0.2">
      <c r="A348" s="252">
        <v>43808</v>
      </c>
      <c r="B348" s="111"/>
      <c r="C348" s="111"/>
      <c r="D348" s="301"/>
      <c r="E348" s="111"/>
      <c r="F348" s="111"/>
      <c r="G348" s="111"/>
      <c r="H348" s="21">
        <f t="shared" si="11"/>
        <v>0</v>
      </c>
      <c r="I348" s="242">
        <f t="shared" si="10"/>
        <v>683.4</v>
      </c>
      <c r="J348" s="111"/>
      <c r="K348" s="111"/>
      <c r="L348" s="111"/>
      <c r="M348" s="111"/>
      <c r="N348" s="365"/>
      <c r="O348" s="14"/>
      <c r="P348" s="14"/>
      <c r="Q348" s="14"/>
      <c r="R348" s="14"/>
      <c r="S348" s="14"/>
      <c r="T348" s="14"/>
      <c r="U348" s="36"/>
    </row>
    <row r="349" spans="1:21" x14ac:dyDescent="0.2">
      <c r="A349" s="252">
        <v>43809</v>
      </c>
      <c r="B349" s="111"/>
      <c r="C349" s="111"/>
      <c r="D349" s="301"/>
      <c r="E349" s="111"/>
      <c r="F349" s="111"/>
      <c r="G349" s="111"/>
      <c r="H349" s="21">
        <f t="shared" si="11"/>
        <v>0</v>
      </c>
      <c r="I349" s="242">
        <f t="shared" si="10"/>
        <v>683.4</v>
      </c>
      <c r="J349" s="111"/>
      <c r="K349" s="111"/>
      <c r="L349" s="111"/>
      <c r="M349" s="111"/>
      <c r="N349" s="365"/>
      <c r="O349" s="14"/>
      <c r="P349" s="14"/>
      <c r="Q349" s="14"/>
      <c r="R349" s="14"/>
      <c r="S349" s="14"/>
      <c r="T349" s="14"/>
      <c r="U349" s="36"/>
    </row>
    <row r="350" spans="1:21" x14ac:dyDescent="0.2">
      <c r="A350" s="252">
        <v>43810</v>
      </c>
      <c r="B350" s="111"/>
      <c r="C350" s="111"/>
      <c r="D350" s="301"/>
      <c r="E350" s="111"/>
      <c r="F350" s="111"/>
      <c r="G350" s="111"/>
      <c r="H350" s="21">
        <f t="shared" si="11"/>
        <v>0</v>
      </c>
      <c r="I350" s="242">
        <f t="shared" si="10"/>
        <v>683.4</v>
      </c>
      <c r="J350" s="111"/>
      <c r="K350" s="111"/>
      <c r="L350" s="111"/>
      <c r="M350" s="111"/>
      <c r="N350" s="365"/>
      <c r="O350" s="14"/>
      <c r="P350" s="14"/>
      <c r="Q350" s="14"/>
      <c r="R350" s="14"/>
      <c r="S350" s="14"/>
      <c r="T350" s="14"/>
      <c r="U350" s="36"/>
    </row>
    <row r="351" spans="1:21" x14ac:dyDescent="0.2">
      <c r="A351" s="252">
        <v>43811</v>
      </c>
      <c r="B351" s="111"/>
      <c r="C351" s="111"/>
      <c r="D351" s="301"/>
      <c r="E351" s="111"/>
      <c r="F351" s="111"/>
      <c r="G351" s="111"/>
      <c r="H351" s="21">
        <f t="shared" si="11"/>
        <v>0</v>
      </c>
      <c r="I351" s="242">
        <f t="shared" si="10"/>
        <v>683.4</v>
      </c>
      <c r="J351" s="111"/>
      <c r="K351" s="111"/>
      <c r="L351" s="111"/>
      <c r="M351" s="111"/>
      <c r="N351" s="365"/>
      <c r="O351" s="14"/>
      <c r="P351" s="14"/>
      <c r="Q351" s="14"/>
      <c r="R351" s="14"/>
      <c r="S351" s="14"/>
      <c r="T351" s="14"/>
      <c r="U351" s="36"/>
    </row>
    <row r="352" spans="1:21" x14ac:dyDescent="0.2">
      <c r="A352" s="252">
        <v>43812</v>
      </c>
      <c r="B352" s="111"/>
      <c r="C352" s="111"/>
      <c r="D352" s="301"/>
      <c r="E352" s="111"/>
      <c r="F352" s="111"/>
      <c r="G352" s="111"/>
      <c r="H352" s="21">
        <f t="shared" si="11"/>
        <v>0</v>
      </c>
      <c r="I352" s="29">
        <f t="shared" si="10"/>
        <v>683.4</v>
      </c>
      <c r="J352" s="111"/>
      <c r="K352" s="111"/>
      <c r="L352" s="111"/>
      <c r="M352" s="111"/>
      <c r="N352" s="365"/>
      <c r="O352" s="14"/>
      <c r="P352" s="14"/>
      <c r="Q352" s="14"/>
      <c r="R352" s="14"/>
      <c r="S352" s="14"/>
      <c r="T352" s="14"/>
      <c r="U352" s="36"/>
    </row>
    <row r="353" spans="1:21" x14ac:dyDescent="0.2">
      <c r="A353" s="252">
        <v>43813</v>
      </c>
      <c r="B353" s="111"/>
      <c r="C353" s="111"/>
      <c r="D353" s="301"/>
      <c r="E353" s="111"/>
      <c r="F353" s="111"/>
      <c r="G353" s="111"/>
      <c r="H353" s="21">
        <f t="shared" si="11"/>
        <v>0</v>
      </c>
      <c r="I353" s="29">
        <f t="shared" si="10"/>
        <v>683.4</v>
      </c>
      <c r="J353" s="111"/>
      <c r="K353" s="111"/>
      <c r="L353" s="111"/>
      <c r="M353" s="111"/>
      <c r="N353" s="365"/>
      <c r="O353" s="14"/>
      <c r="P353" s="14"/>
      <c r="Q353" s="14"/>
      <c r="R353" s="14"/>
      <c r="S353" s="14"/>
      <c r="T353" s="14"/>
      <c r="U353" s="36"/>
    </row>
    <row r="354" spans="1:21" x14ac:dyDescent="0.2">
      <c r="A354" s="252">
        <v>43814</v>
      </c>
      <c r="B354" s="111"/>
      <c r="C354" s="111"/>
      <c r="D354" s="301"/>
      <c r="E354" s="111"/>
      <c r="F354" s="111"/>
      <c r="G354" s="111"/>
      <c r="H354" s="21">
        <f t="shared" si="11"/>
        <v>0</v>
      </c>
      <c r="I354" s="29">
        <f t="shared" si="10"/>
        <v>683.4</v>
      </c>
      <c r="J354" s="111"/>
      <c r="K354" s="111"/>
      <c r="L354" s="111"/>
      <c r="M354" s="111"/>
      <c r="N354" s="365"/>
      <c r="O354" s="14"/>
      <c r="P354" s="14"/>
      <c r="Q354" s="14"/>
      <c r="R354" s="14"/>
      <c r="S354" s="14"/>
      <c r="T354" s="14"/>
      <c r="U354" s="36"/>
    </row>
    <row r="355" spans="1:21" x14ac:dyDescent="0.2">
      <c r="A355" s="252">
        <v>43815</v>
      </c>
      <c r="B355" s="111"/>
      <c r="C355" s="111"/>
      <c r="D355" s="301"/>
      <c r="E355" s="111"/>
      <c r="F355" s="111"/>
      <c r="G355" s="111"/>
      <c r="H355" s="21">
        <f t="shared" si="11"/>
        <v>0</v>
      </c>
      <c r="I355" s="29">
        <f t="shared" si="10"/>
        <v>683.4</v>
      </c>
      <c r="J355" s="111"/>
      <c r="K355" s="111"/>
      <c r="L355" s="111"/>
      <c r="M355" s="111"/>
      <c r="N355" s="365"/>
      <c r="O355" s="14"/>
      <c r="P355" s="14"/>
      <c r="Q355" s="14"/>
      <c r="R355" s="14"/>
      <c r="S355" s="14"/>
      <c r="T355" s="14"/>
      <c r="U355" s="36"/>
    </row>
    <row r="356" spans="1:21" x14ac:dyDescent="0.2">
      <c r="A356" s="252">
        <v>43816</v>
      </c>
      <c r="B356" s="111"/>
      <c r="C356" s="111"/>
      <c r="D356" s="301"/>
      <c r="E356" s="111"/>
      <c r="F356" s="111"/>
      <c r="G356" s="111"/>
      <c r="H356" s="21">
        <f t="shared" si="11"/>
        <v>0</v>
      </c>
      <c r="I356" s="29">
        <f t="shared" si="10"/>
        <v>683.4</v>
      </c>
      <c r="J356" s="111"/>
      <c r="K356" s="111"/>
      <c r="L356" s="111"/>
      <c r="M356" s="111"/>
      <c r="N356" s="365"/>
      <c r="O356" s="14"/>
      <c r="P356" s="14"/>
      <c r="Q356" s="14"/>
      <c r="R356" s="14"/>
      <c r="S356" s="14"/>
      <c r="T356" s="14"/>
      <c r="U356" s="36"/>
    </row>
    <row r="357" spans="1:21" x14ac:dyDescent="0.2">
      <c r="A357" s="252">
        <v>43817</v>
      </c>
      <c r="B357" s="111"/>
      <c r="C357" s="111"/>
      <c r="D357" s="301"/>
      <c r="E357" s="111"/>
      <c r="F357" s="111"/>
      <c r="G357" s="111"/>
      <c r="H357" s="21">
        <f t="shared" si="11"/>
        <v>0</v>
      </c>
      <c r="I357" s="29">
        <f t="shared" si="10"/>
        <v>683.4</v>
      </c>
      <c r="J357" s="111"/>
      <c r="K357" s="111"/>
      <c r="L357" s="111"/>
      <c r="M357" s="111"/>
      <c r="N357" s="365"/>
      <c r="O357" s="14"/>
      <c r="P357" s="14"/>
      <c r="Q357" s="14"/>
      <c r="R357" s="14"/>
      <c r="S357" s="14"/>
      <c r="T357" s="14"/>
      <c r="U357" s="36"/>
    </row>
    <row r="358" spans="1:21" x14ac:dyDescent="0.2">
      <c r="A358" s="252">
        <v>43818</v>
      </c>
      <c r="B358" s="111"/>
      <c r="C358" s="111"/>
      <c r="D358" s="301"/>
      <c r="E358" s="111"/>
      <c r="F358" s="111"/>
      <c r="G358" s="111"/>
      <c r="H358" s="21">
        <f t="shared" si="11"/>
        <v>0</v>
      </c>
      <c r="I358" s="29">
        <f t="shared" si="10"/>
        <v>683.4</v>
      </c>
      <c r="J358" s="111"/>
      <c r="K358" s="111"/>
      <c r="L358" s="111"/>
      <c r="M358" s="111"/>
      <c r="N358" s="365"/>
      <c r="O358" s="14"/>
      <c r="P358" s="14"/>
      <c r="Q358" s="14"/>
      <c r="R358" s="14"/>
      <c r="S358" s="14"/>
      <c r="T358" s="14"/>
      <c r="U358" s="36"/>
    </row>
    <row r="359" spans="1:21" x14ac:dyDescent="0.2">
      <c r="A359" s="252">
        <v>43819</v>
      </c>
      <c r="B359" s="111"/>
      <c r="C359" s="111"/>
      <c r="D359" s="301"/>
      <c r="E359" s="111"/>
      <c r="F359" s="111"/>
      <c r="G359" s="111"/>
      <c r="H359" s="21">
        <f t="shared" si="11"/>
        <v>0</v>
      </c>
      <c r="I359" s="29">
        <f t="shared" si="10"/>
        <v>683.4</v>
      </c>
      <c r="J359" s="111"/>
      <c r="K359" s="111"/>
      <c r="L359" s="111"/>
      <c r="M359" s="111"/>
      <c r="N359" s="365"/>
      <c r="O359" s="14"/>
      <c r="P359" s="14"/>
      <c r="Q359" s="14"/>
      <c r="R359" s="14"/>
      <c r="S359" s="14"/>
      <c r="T359" s="14"/>
      <c r="U359" s="36"/>
    </row>
    <row r="360" spans="1:21" x14ac:dyDescent="0.2">
      <c r="A360" s="252">
        <v>43820</v>
      </c>
      <c r="B360" s="111"/>
      <c r="C360" s="111"/>
      <c r="D360" s="301"/>
      <c r="E360" s="111"/>
      <c r="F360" s="111"/>
      <c r="G360" s="111"/>
      <c r="H360" s="21">
        <f t="shared" si="11"/>
        <v>0</v>
      </c>
      <c r="I360" s="29">
        <f t="shared" si="10"/>
        <v>683.4</v>
      </c>
      <c r="J360" s="111"/>
      <c r="K360" s="111"/>
      <c r="L360" s="111"/>
      <c r="M360" s="111"/>
      <c r="N360" s="365"/>
      <c r="O360" s="14"/>
      <c r="P360" s="14"/>
      <c r="Q360" s="14"/>
      <c r="R360" s="14"/>
      <c r="S360" s="14"/>
      <c r="T360" s="14"/>
      <c r="U360" s="36"/>
    </row>
    <row r="361" spans="1:21" x14ac:dyDescent="0.2">
      <c r="A361" s="252">
        <v>43821</v>
      </c>
      <c r="B361" s="111"/>
      <c r="C361" s="111"/>
      <c r="D361" s="301"/>
      <c r="E361" s="111"/>
      <c r="F361" s="111"/>
      <c r="G361" s="111"/>
      <c r="H361" s="21">
        <f t="shared" si="11"/>
        <v>0</v>
      </c>
      <c r="I361" s="29">
        <f t="shared" si="10"/>
        <v>683.4</v>
      </c>
      <c r="J361" s="111"/>
      <c r="K361" s="111"/>
      <c r="L361" s="111"/>
      <c r="M361" s="111"/>
      <c r="N361" s="365"/>
      <c r="O361" s="14"/>
      <c r="P361" s="14"/>
      <c r="Q361" s="14"/>
      <c r="R361" s="14"/>
      <c r="S361" s="14"/>
      <c r="T361" s="14"/>
      <c r="U361" s="36"/>
    </row>
    <row r="362" spans="1:21" x14ac:dyDescent="0.2">
      <c r="A362" s="252">
        <v>43822</v>
      </c>
      <c r="B362" s="111"/>
      <c r="C362" s="111"/>
      <c r="D362" s="301"/>
      <c r="E362" s="111"/>
      <c r="F362" s="111"/>
      <c r="G362" s="111"/>
      <c r="H362" s="21">
        <f t="shared" si="11"/>
        <v>0</v>
      </c>
      <c r="I362" s="29">
        <f t="shared" si="10"/>
        <v>683.4</v>
      </c>
      <c r="J362" s="111"/>
      <c r="K362" s="111"/>
      <c r="L362" s="111"/>
      <c r="M362" s="111"/>
      <c r="N362" s="365"/>
      <c r="O362" s="14"/>
      <c r="P362" s="14"/>
      <c r="Q362" s="14"/>
      <c r="R362" s="14"/>
      <c r="S362" s="14"/>
      <c r="T362" s="14"/>
      <c r="U362" s="36"/>
    </row>
    <row r="363" spans="1:21" x14ac:dyDescent="0.2">
      <c r="A363" s="252">
        <v>43823</v>
      </c>
      <c r="B363" s="111"/>
      <c r="C363" s="111"/>
      <c r="D363" s="301"/>
      <c r="E363" s="111"/>
      <c r="F363" s="111"/>
      <c r="G363" s="111"/>
      <c r="H363" s="21">
        <f t="shared" si="11"/>
        <v>0</v>
      </c>
      <c r="I363" s="29">
        <f t="shared" si="10"/>
        <v>683.4</v>
      </c>
      <c r="J363" s="111"/>
      <c r="K363" s="111"/>
      <c r="L363" s="111"/>
      <c r="M363" s="111"/>
      <c r="N363" s="365"/>
      <c r="O363" s="14"/>
      <c r="P363" s="14"/>
      <c r="Q363" s="14"/>
      <c r="R363" s="14"/>
      <c r="S363" s="14"/>
      <c r="T363" s="14"/>
      <c r="U363" s="36"/>
    </row>
    <row r="364" spans="1:21" x14ac:dyDescent="0.2">
      <c r="A364" s="252">
        <v>43824</v>
      </c>
      <c r="B364" s="111"/>
      <c r="C364" s="111"/>
      <c r="D364" s="301"/>
      <c r="E364" s="111"/>
      <c r="F364" s="111"/>
      <c r="G364" s="111"/>
      <c r="H364" s="21">
        <f t="shared" si="11"/>
        <v>0</v>
      </c>
      <c r="I364" s="29">
        <f t="shared" si="10"/>
        <v>683.4</v>
      </c>
      <c r="J364" s="111"/>
      <c r="K364" s="111"/>
      <c r="L364" s="111"/>
      <c r="M364" s="111"/>
      <c r="N364" s="365"/>
      <c r="O364" s="14"/>
      <c r="P364" s="14"/>
      <c r="Q364" s="14"/>
      <c r="R364" s="14"/>
      <c r="S364" s="14"/>
      <c r="T364" s="14"/>
      <c r="U364" s="36"/>
    </row>
    <row r="365" spans="1:21" x14ac:dyDescent="0.2">
      <c r="A365" s="252">
        <v>43825</v>
      </c>
      <c r="B365" s="111"/>
      <c r="C365" s="111"/>
      <c r="D365" s="301"/>
      <c r="E365" s="111"/>
      <c r="F365" s="111"/>
      <c r="G365" s="111"/>
      <c r="H365" s="21">
        <f t="shared" si="11"/>
        <v>0</v>
      </c>
      <c r="I365" s="29">
        <f t="shared" si="10"/>
        <v>683.4</v>
      </c>
      <c r="J365" s="111"/>
      <c r="K365" s="111"/>
      <c r="L365" s="111"/>
      <c r="M365" s="111"/>
      <c r="N365" s="365"/>
      <c r="O365" s="14"/>
      <c r="P365" s="14"/>
      <c r="Q365" s="14"/>
      <c r="R365" s="14"/>
      <c r="S365" s="14"/>
      <c r="T365" s="14"/>
      <c r="U365" s="36"/>
    </row>
    <row r="366" spans="1:21" x14ac:dyDescent="0.2">
      <c r="A366" s="252">
        <v>43826</v>
      </c>
      <c r="B366" s="111"/>
      <c r="C366" s="111"/>
      <c r="D366" s="301"/>
      <c r="E366" s="111"/>
      <c r="F366" s="111"/>
      <c r="G366" s="111"/>
      <c r="H366" s="21">
        <f t="shared" si="11"/>
        <v>0</v>
      </c>
      <c r="I366" s="29">
        <f t="shared" si="10"/>
        <v>683.4</v>
      </c>
      <c r="J366" s="111"/>
      <c r="K366" s="111"/>
      <c r="L366" s="111"/>
      <c r="M366" s="111"/>
      <c r="N366" s="365"/>
      <c r="O366" s="14"/>
      <c r="P366" s="14"/>
      <c r="Q366" s="14"/>
      <c r="R366" s="14"/>
      <c r="S366" s="14"/>
      <c r="T366" s="14"/>
      <c r="U366" s="36"/>
    </row>
    <row r="367" spans="1:21" x14ac:dyDescent="0.2">
      <c r="A367" s="252">
        <v>43827</v>
      </c>
      <c r="B367" s="111"/>
      <c r="C367" s="111"/>
      <c r="D367" s="301"/>
      <c r="E367" s="111"/>
      <c r="F367" s="111"/>
      <c r="G367" s="111"/>
      <c r="H367" s="21">
        <f t="shared" si="11"/>
        <v>0</v>
      </c>
      <c r="I367" s="29">
        <f t="shared" si="10"/>
        <v>683.4</v>
      </c>
      <c r="J367" s="111"/>
      <c r="K367" s="111"/>
      <c r="L367" s="111"/>
      <c r="M367" s="111"/>
      <c r="N367" s="365"/>
      <c r="O367" s="14"/>
      <c r="P367" s="14"/>
      <c r="Q367" s="14"/>
      <c r="R367" s="14"/>
      <c r="S367" s="14"/>
      <c r="T367" s="14"/>
      <c r="U367" s="36"/>
    </row>
    <row r="368" spans="1:21" x14ac:dyDescent="0.2">
      <c r="A368" s="252">
        <v>43828</v>
      </c>
      <c r="B368" s="111"/>
      <c r="C368" s="111"/>
      <c r="D368" s="301"/>
      <c r="E368" s="111"/>
      <c r="F368" s="111"/>
      <c r="G368" s="111"/>
      <c r="H368" s="21">
        <f t="shared" si="11"/>
        <v>0</v>
      </c>
      <c r="I368" s="29">
        <f t="shared" si="10"/>
        <v>683.4</v>
      </c>
      <c r="J368" s="111"/>
      <c r="K368" s="111"/>
      <c r="L368" s="111"/>
      <c r="M368" s="111"/>
      <c r="N368" s="365"/>
      <c r="O368" s="14"/>
      <c r="P368" s="14"/>
      <c r="Q368" s="14"/>
      <c r="R368" s="14"/>
      <c r="S368" s="14"/>
      <c r="T368" s="14"/>
      <c r="U368" s="36"/>
    </row>
    <row r="369" spans="1:21" x14ac:dyDescent="0.2">
      <c r="A369" s="252">
        <v>43829</v>
      </c>
      <c r="B369" s="111"/>
      <c r="C369" s="111"/>
      <c r="D369" s="301"/>
      <c r="E369" s="111"/>
      <c r="F369" s="111"/>
      <c r="G369" s="111"/>
      <c r="H369" s="21">
        <f t="shared" si="11"/>
        <v>0</v>
      </c>
      <c r="I369" s="29">
        <f t="shared" si="10"/>
        <v>683.4</v>
      </c>
      <c r="J369" s="111"/>
      <c r="K369" s="111"/>
      <c r="L369" s="111"/>
      <c r="M369" s="111"/>
      <c r="N369" s="365"/>
      <c r="O369" s="14"/>
      <c r="P369" s="14"/>
      <c r="Q369" s="14"/>
      <c r="R369" s="14"/>
      <c r="S369" s="14"/>
      <c r="T369" s="14"/>
      <c r="U369" s="36"/>
    </row>
    <row r="370" spans="1:21" x14ac:dyDescent="0.2">
      <c r="A370" s="252">
        <v>43830</v>
      </c>
      <c r="B370" s="111"/>
      <c r="C370" s="111"/>
      <c r="D370" s="301"/>
      <c r="E370" s="111"/>
      <c r="F370" s="111"/>
      <c r="G370" s="111"/>
      <c r="H370" s="21">
        <f t="shared" si="11"/>
        <v>0</v>
      </c>
      <c r="I370" s="29">
        <f t="shared" si="10"/>
        <v>683.4</v>
      </c>
      <c r="J370" s="111"/>
      <c r="K370" s="111"/>
      <c r="L370" s="111"/>
      <c r="M370" s="111"/>
      <c r="N370" s="365"/>
      <c r="O370" s="14"/>
      <c r="P370" s="14"/>
      <c r="Q370" s="14"/>
      <c r="R370" s="14"/>
      <c r="S370" s="14"/>
      <c r="T370" s="14"/>
      <c r="U370" s="36"/>
    </row>
    <row r="371" spans="1:21" ht="13.5" thickBot="1" x14ac:dyDescent="0.25">
      <c r="A371" s="396">
        <v>43831</v>
      </c>
      <c r="B371" s="189"/>
      <c r="C371" s="189"/>
      <c r="D371" s="302"/>
      <c r="E371" s="189"/>
      <c r="F371" s="189"/>
      <c r="G371" s="189"/>
      <c r="H371" s="21">
        <f t="shared" si="11"/>
        <v>0</v>
      </c>
      <c r="I371" s="243">
        <f t="shared" si="10"/>
        <v>683.4</v>
      </c>
      <c r="J371" s="189"/>
      <c r="K371" s="189"/>
      <c r="L371" s="189"/>
      <c r="M371" s="189"/>
      <c r="N371" s="372"/>
      <c r="O371" s="181"/>
      <c r="P371" s="181"/>
      <c r="Q371" s="181"/>
      <c r="R371" s="181"/>
      <c r="S371" s="181"/>
      <c r="T371" s="181"/>
      <c r="U371" s="188"/>
    </row>
  </sheetData>
  <mergeCells count="3">
    <mergeCell ref="E4:I4"/>
    <mergeCell ref="L4:M4"/>
    <mergeCell ref="N5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3"/>
  </sheetPr>
  <dimension ref="A1:W389"/>
  <sheetViews>
    <sheetView workbookViewId="0">
      <pane ySplit="5" topLeftCell="A312" activePane="bottomLeft" state="frozen"/>
      <selection activeCell="B270" sqref="B270"/>
      <selection pane="bottomLeft" activeCell="B341" sqref="B341"/>
    </sheetView>
  </sheetViews>
  <sheetFormatPr defaultRowHeight="12.75" x14ac:dyDescent="0.2"/>
  <cols>
    <col min="5" max="5" width="10.28515625" customWidth="1"/>
    <col min="6" max="6" width="7.5703125" customWidth="1"/>
    <col min="9" max="9" width="11.28515625" customWidth="1"/>
    <col min="10" max="10" width="8.7109375" customWidth="1"/>
    <col min="11" max="11" width="8.5703125" customWidth="1"/>
    <col min="12" max="13" width="8.7109375" customWidth="1"/>
    <col min="16" max="16" width="5.42578125" customWidth="1"/>
  </cols>
  <sheetData>
    <row r="1" spans="1:21" ht="20.25" x14ac:dyDescent="0.3">
      <c r="A1" s="122" t="s">
        <v>0</v>
      </c>
      <c r="B1" s="30"/>
      <c r="C1" s="30"/>
      <c r="D1" s="30"/>
      <c r="E1" s="30"/>
      <c r="F1" s="385" t="s">
        <v>1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</row>
    <row r="2" spans="1:21" ht="18" customHeight="1" x14ac:dyDescent="0.25">
      <c r="A2" s="155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</row>
    <row r="3" spans="1:21" ht="20.25" x14ac:dyDescent="0.3">
      <c r="A3" s="121" t="s">
        <v>154</v>
      </c>
      <c r="B3" s="121"/>
      <c r="C3" s="121"/>
      <c r="D3" s="121"/>
      <c r="E3" s="121"/>
      <c r="F3" s="90" t="s">
        <v>4</v>
      </c>
      <c r="G3" s="30"/>
      <c r="H3" s="121"/>
      <c r="I3" s="121"/>
      <c r="J3" s="298" t="s">
        <v>5</v>
      </c>
      <c r="K3" s="121"/>
      <c r="L3" s="121"/>
      <c r="M3" s="121"/>
      <c r="N3" s="121"/>
      <c r="O3" s="121"/>
      <c r="P3" s="121"/>
      <c r="Q3" s="386" t="s">
        <v>6</v>
      </c>
      <c r="R3" s="121"/>
      <c r="S3" s="121"/>
      <c r="T3" s="121"/>
      <c r="U3" s="152"/>
    </row>
    <row r="4" spans="1:21" ht="20.25" customHeight="1" x14ac:dyDescent="0.2">
      <c r="A4" s="150"/>
      <c r="B4" s="151"/>
      <c r="C4" s="151"/>
      <c r="D4" s="151"/>
      <c r="E4" s="487" t="s">
        <v>127</v>
      </c>
      <c r="F4" s="459"/>
      <c r="G4" s="459"/>
      <c r="H4" s="459"/>
      <c r="I4" s="460"/>
      <c r="J4" s="303" t="s">
        <v>140</v>
      </c>
      <c r="K4" s="303" t="s">
        <v>141</v>
      </c>
      <c r="L4" s="447" t="s">
        <v>14</v>
      </c>
      <c r="M4" s="517"/>
      <c r="N4" s="298"/>
      <c r="O4" s="151"/>
      <c r="P4" s="151"/>
      <c r="Q4" s="151"/>
      <c r="R4" s="151"/>
      <c r="S4" s="30"/>
      <c r="U4" s="153"/>
    </row>
    <row r="5" spans="1:21" ht="25.5" customHeight="1" x14ac:dyDescent="0.2">
      <c r="A5" s="45" t="s">
        <v>16</v>
      </c>
      <c r="B5" s="444" t="s">
        <v>27</v>
      </c>
      <c r="C5" s="444" t="s">
        <v>28</v>
      </c>
      <c r="D5" s="444" t="s">
        <v>128</v>
      </c>
      <c r="E5" s="444" t="s">
        <v>129</v>
      </c>
      <c r="F5" s="444" t="s">
        <v>130</v>
      </c>
      <c r="G5" s="444" t="s">
        <v>22</v>
      </c>
      <c r="H5" s="444" t="s">
        <v>23</v>
      </c>
      <c r="I5" s="444" t="s">
        <v>131</v>
      </c>
      <c r="J5" s="195" t="s">
        <v>19</v>
      </c>
      <c r="K5" s="444" t="s">
        <v>19</v>
      </c>
      <c r="L5" s="444" t="s">
        <v>19</v>
      </c>
      <c r="M5" s="444" t="s">
        <v>29</v>
      </c>
      <c r="N5" s="487" t="s">
        <v>132</v>
      </c>
      <c r="O5" s="513"/>
      <c r="P5" s="513"/>
      <c r="Q5" s="513"/>
      <c r="R5" s="513"/>
      <c r="S5" s="513"/>
      <c r="T5" s="513"/>
      <c r="U5" s="514"/>
    </row>
    <row r="6" spans="1:21" x14ac:dyDescent="0.2">
      <c r="A6" s="251">
        <v>43466</v>
      </c>
      <c r="B6" s="211"/>
      <c r="C6" s="232"/>
      <c r="D6" s="233"/>
      <c r="E6" s="211"/>
      <c r="F6" s="437"/>
      <c r="G6" s="212"/>
      <c r="H6" s="438"/>
      <c r="I6" s="234">
        <v>0</v>
      </c>
      <c r="J6" s="225"/>
      <c r="K6" s="211"/>
      <c r="L6" s="211"/>
      <c r="M6" s="211"/>
      <c r="N6" s="232"/>
      <c r="O6" s="232"/>
      <c r="P6" s="232"/>
      <c r="Q6" s="232"/>
      <c r="R6" s="232"/>
      <c r="S6" s="232"/>
      <c r="T6" s="232"/>
      <c r="U6" s="235"/>
    </row>
    <row r="7" spans="1:21" x14ac:dyDescent="0.2">
      <c r="A7" s="252">
        <v>43467</v>
      </c>
      <c r="B7" s="110">
        <v>73</v>
      </c>
      <c r="C7" s="110"/>
      <c r="D7" s="299"/>
      <c r="E7" s="112">
        <f>B7</f>
        <v>73</v>
      </c>
      <c r="F7" s="110">
        <v>1</v>
      </c>
      <c r="G7" s="110">
        <v>24</v>
      </c>
      <c r="H7" s="236">
        <f>SQRT(E7*F7)*0.396/24*G7</f>
        <v>3.383425483145742</v>
      </c>
      <c r="I7" s="237">
        <f>I6+H7</f>
        <v>3.383425483145742</v>
      </c>
      <c r="J7" s="110">
        <v>0</v>
      </c>
      <c r="K7" s="110">
        <v>0</v>
      </c>
      <c r="L7" s="110"/>
      <c r="M7" s="110"/>
      <c r="N7" s="112"/>
      <c r="O7" s="68"/>
      <c r="P7" s="68"/>
      <c r="Q7" s="68"/>
      <c r="R7" s="68"/>
      <c r="S7" s="68"/>
      <c r="T7" s="68"/>
      <c r="U7" s="35"/>
    </row>
    <row r="8" spans="1:21" x14ac:dyDescent="0.2">
      <c r="A8" s="252">
        <v>43468</v>
      </c>
      <c r="B8" s="111">
        <v>85</v>
      </c>
      <c r="C8" s="111"/>
      <c r="D8" s="300"/>
      <c r="E8" s="239">
        <f>B8</f>
        <v>85</v>
      </c>
      <c r="F8" s="111">
        <v>0.5</v>
      </c>
      <c r="G8" s="111">
        <v>24</v>
      </c>
      <c r="H8" s="21">
        <f>SQRT(E8*F8)*0.396/24*G8</f>
        <v>2.5816041524602493</v>
      </c>
      <c r="I8" s="21">
        <f>I7+H8</f>
        <v>5.9650296356059913</v>
      </c>
      <c r="J8" s="111">
        <v>0</v>
      </c>
      <c r="K8" s="111">
        <v>0</v>
      </c>
      <c r="L8" s="111"/>
      <c r="M8" s="111"/>
      <c r="N8" s="239"/>
      <c r="O8" s="14"/>
      <c r="P8" s="14"/>
      <c r="Q8" s="14"/>
      <c r="R8" s="14"/>
      <c r="S8" s="14"/>
      <c r="T8" s="14"/>
      <c r="U8" s="36"/>
    </row>
    <row r="9" spans="1:21" x14ac:dyDescent="0.2">
      <c r="A9" s="252">
        <v>43469</v>
      </c>
      <c r="B9" s="111">
        <v>80</v>
      </c>
      <c r="C9" s="111"/>
      <c r="D9" s="301"/>
      <c r="E9" s="239">
        <f t="shared" ref="E9:E72" si="0">B9</f>
        <v>80</v>
      </c>
      <c r="F9" s="111">
        <v>1</v>
      </c>
      <c r="G9" s="111">
        <v>24</v>
      </c>
      <c r="H9" s="21">
        <f t="shared" ref="H9:H72" si="1">SQRT(E9*F9)*0.396/24*G9</f>
        <v>3.5419316763596678</v>
      </c>
      <c r="I9" s="21">
        <f t="shared" ref="I9:I73" si="2">I8+H9</f>
        <v>9.5069613119656591</v>
      </c>
      <c r="J9" s="111">
        <v>0</v>
      </c>
      <c r="K9" s="111">
        <v>0</v>
      </c>
      <c r="L9" s="111"/>
      <c r="M9" s="111"/>
      <c r="N9" s="239"/>
      <c r="O9" s="14"/>
      <c r="P9" s="14"/>
      <c r="Q9" s="14"/>
      <c r="R9" s="14"/>
      <c r="S9" s="14"/>
      <c r="T9" s="14"/>
      <c r="U9" s="36"/>
    </row>
    <row r="10" spans="1:21" x14ac:dyDescent="0.2">
      <c r="A10" s="252">
        <v>43470</v>
      </c>
      <c r="B10" s="111">
        <v>65</v>
      </c>
      <c r="C10" s="111"/>
      <c r="D10" s="300"/>
      <c r="E10" s="239">
        <f t="shared" si="0"/>
        <v>65</v>
      </c>
      <c r="F10" s="111">
        <v>1</v>
      </c>
      <c r="G10" s="111">
        <v>24</v>
      </c>
      <c r="H10" s="21">
        <f t="shared" si="1"/>
        <v>3.1926540683262257</v>
      </c>
      <c r="I10" s="21">
        <f t="shared" si="2"/>
        <v>12.699615380291885</v>
      </c>
      <c r="J10" s="111">
        <v>0</v>
      </c>
      <c r="K10" s="111">
        <v>0</v>
      </c>
      <c r="L10" s="111"/>
      <c r="M10" s="111"/>
      <c r="N10" s="239"/>
      <c r="O10" s="14"/>
      <c r="P10" s="14"/>
      <c r="Q10" s="14"/>
      <c r="R10" s="14"/>
      <c r="S10" s="14"/>
      <c r="T10" s="14"/>
      <c r="U10" s="36"/>
    </row>
    <row r="11" spans="1:21" x14ac:dyDescent="0.2">
      <c r="A11" s="252">
        <v>43471</v>
      </c>
      <c r="B11" s="111">
        <v>65</v>
      </c>
      <c r="C11" s="111"/>
      <c r="D11" s="301"/>
      <c r="E11" s="239">
        <f t="shared" si="0"/>
        <v>65</v>
      </c>
      <c r="F11" s="111">
        <v>0.5</v>
      </c>
      <c r="G11" s="111">
        <v>24</v>
      </c>
      <c r="H11" s="21">
        <f t="shared" si="1"/>
        <v>2.2575473416962932</v>
      </c>
      <c r="I11" s="21">
        <f t="shared" si="2"/>
        <v>14.957162721988178</v>
      </c>
      <c r="J11" s="111">
        <v>0</v>
      </c>
      <c r="K11" s="111">
        <v>0</v>
      </c>
      <c r="L11" s="111"/>
      <c r="M11" s="111"/>
      <c r="N11" s="239"/>
      <c r="O11" s="14"/>
      <c r="P11" s="14"/>
      <c r="Q11" s="14"/>
      <c r="R11" s="14"/>
      <c r="S11" s="14"/>
      <c r="T11" s="14"/>
      <c r="U11" s="36"/>
    </row>
    <row r="12" spans="1:21" x14ac:dyDescent="0.2">
      <c r="A12" s="252">
        <v>43472</v>
      </c>
      <c r="B12" s="111">
        <v>66</v>
      </c>
      <c r="C12" s="111"/>
      <c r="D12" s="300"/>
      <c r="E12" s="239">
        <f t="shared" si="0"/>
        <v>66</v>
      </c>
      <c r="F12" s="111">
        <v>0.5</v>
      </c>
      <c r="G12" s="111">
        <v>24</v>
      </c>
      <c r="H12" s="21">
        <f t="shared" si="1"/>
        <v>2.2748468080290594</v>
      </c>
      <c r="I12" s="21">
        <f t="shared" si="2"/>
        <v>17.232009530017237</v>
      </c>
      <c r="J12" s="111">
        <v>0</v>
      </c>
      <c r="K12" s="111">
        <v>0</v>
      </c>
      <c r="L12" s="111"/>
      <c r="M12" s="111"/>
      <c r="N12" s="239"/>
      <c r="O12" s="14"/>
      <c r="P12" s="14"/>
      <c r="Q12" s="14"/>
      <c r="R12" s="14"/>
      <c r="S12" s="14"/>
      <c r="T12" s="14"/>
      <c r="U12" s="36"/>
    </row>
    <row r="13" spans="1:21" x14ac:dyDescent="0.2">
      <c r="A13" s="252">
        <v>43473</v>
      </c>
      <c r="B13" s="111">
        <v>64</v>
      </c>
      <c r="C13" s="111"/>
      <c r="D13" s="301"/>
      <c r="E13" s="239">
        <f t="shared" si="0"/>
        <v>64</v>
      </c>
      <c r="F13" s="111">
        <v>1</v>
      </c>
      <c r="G13" s="111">
        <v>5</v>
      </c>
      <c r="H13" s="21">
        <f t="shared" si="1"/>
        <v>0.66</v>
      </c>
      <c r="I13" s="21">
        <f t="shared" si="2"/>
        <v>17.892009530017237</v>
      </c>
      <c r="J13" s="111">
        <v>0</v>
      </c>
      <c r="K13" s="111">
        <v>0</v>
      </c>
      <c r="L13" s="111"/>
      <c r="M13" s="111"/>
      <c r="N13" s="239"/>
      <c r="O13" s="14"/>
      <c r="P13" s="14"/>
      <c r="Q13" s="14"/>
      <c r="R13" s="14"/>
      <c r="S13" s="14"/>
      <c r="T13" s="14"/>
      <c r="U13" s="36"/>
    </row>
    <row r="14" spans="1:21" x14ac:dyDescent="0.2">
      <c r="A14" s="252">
        <v>43474</v>
      </c>
      <c r="B14" s="111">
        <v>55</v>
      </c>
      <c r="C14" s="111"/>
      <c r="D14" s="300"/>
      <c r="E14" s="239">
        <f t="shared" si="0"/>
        <v>55</v>
      </c>
      <c r="F14" s="111">
        <v>0.5</v>
      </c>
      <c r="G14" s="111">
        <v>24</v>
      </c>
      <c r="H14" s="21">
        <f t="shared" si="1"/>
        <v>2.0766415193769001</v>
      </c>
      <c r="I14" s="21">
        <f t="shared" si="2"/>
        <v>19.968651049394136</v>
      </c>
      <c r="J14" s="111">
        <v>0</v>
      </c>
      <c r="K14" s="111">
        <v>0</v>
      </c>
      <c r="L14" s="111"/>
      <c r="M14" s="111"/>
      <c r="N14" s="239"/>
      <c r="O14" s="14"/>
      <c r="P14" s="14"/>
      <c r="Q14" s="14"/>
      <c r="R14" s="14"/>
      <c r="S14" s="14"/>
      <c r="T14" s="14"/>
      <c r="U14" s="36"/>
    </row>
    <row r="15" spans="1:21" x14ac:dyDescent="0.2">
      <c r="A15" s="252">
        <v>43475</v>
      </c>
      <c r="B15" s="111">
        <v>46</v>
      </c>
      <c r="C15" s="111"/>
      <c r="D15" s="301"/>
      <c r="E15" s="239">
        <f t="shared" si="0"/>
        <v>46</v>
      </c>
      <c r="F15" s="111">
        <v>1</v>
      </c>
      <c r="G15" s="111">
        <v>4</v>
      </c>
      <c r="H15" s="21">
        <f t="shared" si="1"/>
        <v>0.44763377888626771</v>
      </c>
      <c r="I15" s="21">
        <f t="shared" si="2"/>
        <v>20.416284828280403</v>
      </c>
      <c r="J15" s="111">
        <v>0</v>
      </c>
      <c r="K15" s="111">
        <v>0</v>
      </c>
      <c r="L15" s="111"/>
      <c r="M15" s="111"/>
      <c r="N15" s="239"/>
      <c r="O15" s="14"/>
      <c r="P15" s="14"/>
      <c r="Q15" s="14"/>
      <c r="R15" s="14"/>
      <c r="S15" s="14"/>
      <c r="T15" s="14"/>
      <c r="U15" s="36"/>
    </row>
    <row r="16" spans="1:21" x14ac:dyDescent="0.2">
      <c r="A16" s="252">
        <v>43476</v>
      </c>
      <c r="B16" s="111">
        <v>52</v>
      </c>
      <c r="C16" s="111"/>
      <c r="D16" s="300"/>
      <c r="E16" s="239">
        <f t="shared" si="0"/>
        <v>52</v>
      </c>
      <c r="F16" s="111">
        <v>1</v>
      </c>
      <c r="G16" s="111">
        <v>4</v>
      </c>
      <c r="H16" s="21">
        <f t="shared" si="1"/>
        <v>0.47593276836124659</v>
      </c>
      <c r="I16" s="21">
        <f t="shared" si="2"/>
        <v>20.89221759664165</v>
      </c>
      <c r="J16" s="111">
        <v>0</v>
      </c>
      <c r="K16" s="111">
        <v>0</v>
      </c>
      <c r="L16" s="111"/>
      <c r="M16" s="111"/>
      <c r="N16" s="239"/>
      <c r="O16" s="14"/>
      <c r="P16" s="14"/>
      <c r="Q16" s="14"/>
      <c r="R16" s="14"/>
      <c r="S16" s="14"/>
      <c r="T16" s="14"/>
      <c r="U16" s="36"/>
    </row>
    <row r="17" spans="1:21" x14ac:dyDescent="0.2">
      <c r="A17" s="252">
        <v>43477</v>
      </c>
      <c r="B17" s="111">
        <v>62</v>
      </c>
      <c r="C17" s="111"/>
      <c r="D17" s="301"/>
      <c r="E17" s="239">
        <f t="shared" si="0"/>
        <v>62</v>
      </c>
      <c r="F17" s="111">
        <v>1</v>
      </c>
      <c r="G17" s="111">
        <v>24</v>
      </c>
      <c r="H17" s="21">
        <f t="shared" si="1"/>
        <v>3.1181071181086777</v>
      </c>
      <c r="I17" s="21">
        <f t="shared" si="2"/>
        <v>24.010324714750329</v>
      </c>
      <c r="J17" s="111">
        <v>0</v>
      </c>
      <c r="K17" s="111">
        <v>0</v>
      </c>
      <c r="L17" s="111"/>
      <c r="M17" s="111"/>
      <c r="N17" s="239"/>
      <c r="O17" s="14"/>
      <c r="P17" s="14"/>
      <c r="Q17" s="14"/>
      <c r="R17" s="14"/>
      <c r="S17" s="14"/>
      <c r="T17" s="14"/>
      <c r="U17" s="36"/>
    </row>
    <row r="18" spans="1:21" x14ac:dyDescent="0.2">
      <c r="A18" s="252">
        <v>43478</v>
      </c>
      <c r="B18" s="111">
        <v>80</v>
      </c>
      <c r="C18" s="111"/>
      <c r="D18" s="300"/>
      <c r="E18" s="239">
        <f t="shared" si="0"/>
        <v>80</v>
      </c>
      <c r="F18" s="111">
        <v>0.5</v>
      </c>
      <c r="G18" s="111">
        <v>6</v>
      </c>
      <c r="H18" s="21">
        <f t="shared" si="1"/>
        <v>0.62613097671333917</v>
      </c>
      <c r="I18" s="21">
        <f t="shared" si="2"/>
        <v>24.636455691463667</v>
      </c>
      <c r="J18" s="111">
        <v>0</v>
      </c>
      <c r="K18" s="111">
        <v>0</v>
      </c>
      <c r="L18" s="111"/>
      <c r="M18" s="111"/>
      <c r="N18" s="239"/>
      <c r="O18" s="14"/>
      <c r="P18" s="14"/>
      <c r="Q18" s="14"/>
      <c r="R18" s="14"/>
      <c r="S18" s="14"/>
      <c r="T18" s="14"/>
      <c r="U18" s="36"/>
    </row>
    <row r="19" spans="1:21" x14ac:dyDescent="0.2">
      <c r="A19" s="252">
        <v>43479</v>
      </c>
      <c r="B19" s="111">
        <v>45</v>
      </c>
      <c r="C19" s="111"/>
      <c r="D19" s="301"/>
      <c r="E19" s="239">
        <f t="shared" si="0"/>
        <v>45</v>
      </c>
      <c r="F19" s="111">
        <v>1</v>
      </c>
      <c r="G19" s="111">
        <v>4</v>
      </c>
      <c r="H19" s="21">
        <f t="shared" si="1"/>
        <v>0.44274145954495842</v>
      </c>
      <c r="I19" s="21">
        <f t="shared" si="2"/>
        <v>25.079197151008625</v>
      </c>
      <c r="J19" s="111">
        <v>0</v>
      </c>
      <c r="K19" s="111">
        <v>0</v>
      </c>
      <c r="L19" s="111"/>
      <c r="M19" s="111"/>
      <c r="N19" s="239"/>
      <c r="O19" s="14"/>
      <c r="P19" s="14"/>
      <c r="Q19" s="14"/>
      <c r="R19" s="14"/>
      <c r="S19" s="14"/>
      <c r="T19" s="14"/>
      <c r="U19" s="36"/>
    </row>
    <row r="20" spans="1:21" x14ac:dyDescent="0.2">
      <c r="A20" s="252">
        <v>43480</v>
      </c>
      <c r="B20" s="111">
        <v>75</v>
      </c>
      <c r="C20" s="111"/>
      <c r="D20" s="300"/>
      <c r="E20" s="239">
        <f t="shared" si="0"/>
        <v>75</v>
      </c>
      <c r="F20" s="111">
        <v>0.5</v>
      </c>
      <c r="G20" s="111">
        <v>3</v>
      </c>
      <c r="H20" s="21">
        <f t="shared" si="1"/>
        <v>0.30312435566941831</v>
      </c>
      <c r="I20" s="21">
        <f t="shared" si="2"/>
        <v>25.382321506678043</v>
      </c>
      <c r="J20" s="111">
        <v>0</v>
      </c>
      <c r="K20" s="111">
        <v>0</v>
      </c>
      <c r="L20" s="111"/>
      <c r="M20" s="111"/>
      <c r="N20" s="239"/>
      <c r="O20" s="14"/>
      <c r="P20" s="14"/>
      <c r="Q20" s="14"/>
      <c r="R20" s="14"/>
      <c r="S20" s="14"/>
      <c r="T20" s="14"/>
      <c r="U20" s="36"/>
    </row>
    <row r="21" spans="1:21" x14ac:dyDescent="0.2">
      <c r="A21" s="252">
        <v>43481</v>
      </c>
      <c r="B21" s="111">
        <v>72</v>
      </c>
      <c r="C21" s="111"/>
      <c r="D21" s="301"/>
      <c r="E21" s="239">
        <f t="shared" si="0"/>
        <v>72</v>
      </c>
      <c r="F21" s="111">
        <v>0.5</v>
      </c>
      <c r="G21" s="111">
        <v>24</v>
      </c>
      <c r="H21" s="21">
        <f t="shared" si="1"/>
        <v>2.3760000000000003</v>
      </c>
      <c r="I21" s="21">
        <f t="shared" si="2"/>
        <v>27.758321506678044</v>
      </c>
      <c r="J21" s="111">
        <v>0</v>
      </c>
      <c r="K21" s="111">
        <v>0</v>
      </c>
      <c r="L21" s="111"/>
      <c r="M21" s="111"/>
      <c r="N21" s="239"/>
      <c r="O21" s="14"/>
      <c r="P21" s="14"/>
      <c r="Q21" s="14"/>
      <c r="R21" s="14"/>
      <c r="S21" s="14"/>
      <c r="T21" s="14"/>
      <c r="U21" s="36"/>
    </row>
    <row r="22" spans="1:21" x14ac:dyDescent="0.2">
      <c r="A22" s="252">
        <v>43482</v>
      </c>
      <c r="B22" s="111">
        <v>60</v>
      </c>
      <c r="C22" s="111"/>
      <c r="D22" s="300"/>
      <c r="E22" s="239">
        <f t="shared" si="0"/>
        <v>60</v>
      </c>
      <c r="F22" s="111">
        <v>0.5</v>
      </c>
      <c r="G22" s="111">
        <v>24</v>
      </c>
      <c r="H22" s="21">
        <f t="shared" si="1"/>
        <v>2.1689813277204579</v>
      </c>
      <c r="I22" s="21">
        <f t="shared" si="2"/>
        <v>29.927302834398503</v>
      </c>
      <c r="J22" s="111">
        <v>0</v>
      </c>
      <c r="K22" s="111">
        <v>0</v>
      </c>
      <c r="L22" s="111"/>
      <c r="M22" s="111"/>
      <c r="N22" s="239"/>
      <c r="O22" s="14"/>
      <c r="P22" s="14"/>
      <c r="Q22" s="14"/>
      <c r="R22" s="14"/>
      <c r="S22" s="14"/>
      <c r="T22" s="14"/>
      <c r="U22" s="36"/>
    </row>
    <row r="23" spans="1:21" x14ac:dyDescent="0.2">
      <c r="A23" s="252">
        <v>43483</v>
      </c>
      <c r="B23" s="111">
        <v>53</v>
      </c>
      <c r="C23" s="111"/>
      <c r="D23" s="301"/>
      <c r="E23" s="239">
        <f t="shared" si="0"/>
        <v>53</v>
      </c>
      <c r="F23" s="111">
        <v>0</v>
      </c>
      <c r="G23" s="111">
        <v>24</v>
      </c>
      <c r="H23" s="21">
        <f t="shared" si="1"/>
        <v>0</v>
      </c>
      <c r="I23" s="21">
        <f t="shared" si="2"/>
        <v>29.927302834398503</v>
      </c>
      <c r="J23" s="111">
        <v>0</v>
      </c>
      <c r="K23" s="111">
        <v>0</v>
      </c>
      <c r="L23" s="111"/>
      <c r="M23" s="111"/>
      <c r="N23" s="239"/>
      <c r="O23" s="14"/>
      <c r="P23" s="14"/>
      <c r="Q23" s="14"/>
      <c r="R23" s="14"/>
      <c r="S23" s="14"/>
      <c r="T23" s="14"/>
      <c r="U23" s="36"/>
    </row>
    <row r="24" spans="1:21" x14ac:dyDescent="0.2">
      <c r="A24" s="252">
        <v>43484</v>
      </c>
      <c r="B24" s="111">
        <v>60</v>
      </c>
      <c r="C24" s="111"/>
      <c r="D24" s="300"/>
      <c r="E24" s="239">
        <f t="shared" si="0"/>
        <v>60</v>
      </c>
      <c r="F24" s="111">
        <v>0.5</v>
      </c>
      <c r="G24" s="111">
        <v>4</v>
      </c>
      <c r="H24" s="21">
        <f t="shared" si="1"/>
        <v>0.36149688795340967</v>
      </c>
      <c r="I24" s="21">
        <f t="shared" si="2"/>
        <v>30.288799722351914</v>
      </c>
      <c r="J24" s="111">
        <v>0</v>
      </c>
      <c r="K24" s="111">
        <v>0</v>
      </c>
      <c r="L24" s="111"/>
      <c r="M24" s="111"/>
      <c r="N24" s="239"/>
      <c r="O24" s="14"/>
      <c r="P24" s="14"/>
      <c r="Q24" s="14"/>
      <c r="R24" s="14"/>
      <c r="S24" s="14"/>
      <c r="T24" s="14"/>
      <c r="U24" s="36"/>
    </row>
    <row r="25" spans="1:21" x14ac:dyDescent="0.2">
      <c r="A25" s="252">
        <v>43485</v>
      </c>
      <c r="B25" s="111">
        <v>55</v>
      </c>
      <c r="C25" s="111"/>
      <c r="D25" s="301"/>
      <c r="E25" s="239">
        <f t="shared" si="0"/>
        <v>55</v>
      </c>
      <c r="F25" s="111">
        <v>1</v>
      </c>
      <c r="G25" s="111">
        <v>9</v>
      </c>
      <c r="H25" s="21">
        <f t="shared" si="1"/>
        <v>1.1013054753337062</v>
      </c>
      <c r="I25" s="21">
        <f t="shared" si="2"/>
        <v>31.390105197685621</v>
      </c>
      <c r="J25" s="111">
        <v>0</v>
      </c>
      <c r="K25" s="111">
        <v>0</v>
      </c>
      <c r="L25" s="111"/>
      <c r="M25" s="111"/>
      <c r="N25" s="239"/>
      <c r="O25" s="14"/>
      <c r="P25" s="14"/>
      <c r="Q25" s="14"/>
      <c r="R25" s="14"/>
      <c r="S25" s="14"/>
      <c r="T25" s="14"/>
      <c r="U25" s="36"/>
    </row>
    <row r="26" spans="1:21" x14ac:dyDescent="0.2">
      <c r="A26" s="252">
        <v>43486</v>
      </c>
      <c r="B26" s="111">
        <v>60</v>
      </c>
      <c r="C26" s="111"/>
      <c r="D26" s="300"/>
      <c r="E26" s="239">
        <f t="shared" si="0"/>
        <v>60</v>
      </c>
      <c r="F26" s="111">
        <v>0.5</v>
      </c>
      <c r="G26" s="111">
        <v>5</v>
      </c>
      <c r="H26" s="21">
        <f t="shared" si="1"/>
        <v>0.45187110994176211</v>
      </c>
      <c r="I26" s="21">
        <f t="shared" si="2"/>
        <v>31.841976307627384</v>
      </c>
      <c r="J26" s="111">
        <v>0</v>
      </c>
      <c r="K26" s="111">
        <v>0</v>
      </c>
      <c r="L26" s="111"/>
      <c r="M26" s="111"/>
      <c r="N26" s="239"/>
      <c r="O26" s="14"/>
      <c r="P26" s="14"/>
      <c r="Q26" s="14"/>
      <c r="R26" s="14"/>
      <c r="S26" s="14"/>
      <c r="T26" s="14"/>
      <c r="U26" s="36"/>
    </row>
    <row r="27" spans="1:21" x14ac:dyDescent="0.2">
      <c r="A27" s="252">
        <v>43487</v>
      </c>
      <c r="B27" s="111">
        <v>76</v>
      </c>
      <c r="C27" s="111"/>
      <c r="D27" s="301"/>
      <c r="E27" s="239">
        <f t="shared" si="0"/>
        <v>76</v>
      </c>
      <c r="F27" s="111">
        <v>1</v>
      </c>
      <c r="G27" s="111">
        <v>24</v>
      </c>
      <c r="H27" s="21">
        <f t="shared" si="1"/>
        <v>3.452247963284214</v>
      </c>
      <c r="I27" s="21">
        <f t="shared" si="2"/>
        <v>35.294224270911599</v>
      </c>
      <c r="J27" s="111">
        <v>0</v>
      </c>
      <c r="K27" s="111">
        <v>0</v>
      </c>
      <c r="L27" s="111"/>
      <c r="M27" s="111"/>
      <c r="N27" s="239"/>
      <c r="O27" s="14"/>
      <c r="P27" s="14"/>
      <c r="Q27" s="14"/>
      <c r="R27" s="14"/>
      <c r="S27" s="14"/>
      <c r="T27" s="14"/>
      <c r="U27" s="36"/>
    </row>
    <row r="28" spans="1:21" x14ac:dyDescent="0.2">
      <c r="A28" s="252">
        <v>43488</v>
      </c>
      <c r="B28" s="111">
        <v>40</v>
      </c>
      <c r="C28" s="111"/>
      <c r="D28" s="300"/>
      <c r="E28" s="239">
        <f t="shared" si="0"/>
        <v>40</v>
      </c>
      <c r="F28" s="111">
        <v>0.5</v>
      </c>
      <c r="G28" s="111">
        <v>24</v>
      </c>
      <c r="H28" s="21">
        <f t="shared" si="1"/>
        <v>1.7709658381798339</v>
      </c>
      <c r="I28" s="21">
        <f t="shared" si="2"/>
        <v>37.065190109091432</v>
      </c>
      <c r="J28" s="111">
        <v>0</v>
      </c>
      <c r="K28" s="111">
        <v>0</v>
      </c>
      <c r="L28" s="111"/>
      <c r="M28" s="111"/>
      <c r="N28" s="239"/>
      <c r="O28" s="14"/>
      <c r="P28" s="14"/>
      <c r="Q28" s="14"/>
      <c r="R28" s="14"/>
      <c r="S28" s="14"/>
      <c r="T28" s="14"/>
      <c r="U28" s="36"/>
    </row>
    <row r="29" spans="1:21" x14ac:dyDescent="0.2">
      <c r="A29" s="252">
        <v>43489</v>
      </c>
      <c r="B29" s="111">
        <v>70</v>
      </c>
      <c r="C29" s="111"/>
      <c r="D29" s="301"/>
      <c r="E29" s="239">
        <f t="shared" si="0"/>
        <v>70</v>
      </c>
      <c r="F29" s="111">
        <v>0</v>
      </c>
      <c r="G29" s="111">
        <v>24</v>
      </c>
      <c r="H29" s="21">
        <f t="shared" si="1"/>
        <v>0</v>
      </c>
      <c r="I29" s="21">
        <f t="shared" si="2"/>
        <v>37.065190109091432</v>
      </c>
      <c r="J29" s="111">
        <v>0</v>
      </c>
      <c r="K29" s="111">
        <v>0</v>
      </c>
      <c r="L29" s="111"/>
      <c r="M29" s="111"/>
      <c r="N29" s="239"/>
      <c r="O29" s="14"/>
      <c r="P29" s="14"/>
      <c r="Q29" s="14"/>
      <c r="R29" s="14"/>
      <c r="S29" s="14"/>
      <c r="T29" s="14"/>
      <c r="U29" s="36"/>
    </row>
    <row r="30" spans="1:21" x14ac:dyDescent="0.2">
      <c r="A30" s="252">
        <v>43490</v>
      </c>
      <c r="B30" s="111">
        <v>45</v>
      </c>
      <c r="C30" s="111"/>
      <c r="D30" s="300"/>
      <c r="E30" s="239">
        <f t="shared" si="0"/>
        <v>45</v>
      </c>
      <c r="F30" s="111">
        <v>0</v>
      </c>
      <c r="G30" s="111">
        <v>24</v>
      </c>
      <c r="H30" s="21">
        <f t="shared" si="1"/>
        <v>0</v>
      </c>
      <c r="I30" s="21">
        <f t="shared" si="2"/>
        <v>37.065190109091432</v>
      </c>
      <c r="J30" s="111">
        <v>0</v>
      </c>
      <c r="K30" s="111">
        <v>0</v>
      </c>
      <c r="L30" s="111"/>
      <c r="M30" s="111"/>
      <c r="N30" s="239"/>
      <c r="O30" s="14"/>
      <c r="P30" s="14"/>
      <c r="Q30" s="14"/>
      <c r="R30" s="14"/>
      <c r="S30" s="14"/>
      <c r="T30" s="14"/>
      <c r="U30" s="36"/>
    </row>
    <row r="31" spans="1:21" x14ac:dyDescent="0.2">
      <c r="A31" s="252">
        <v>43491</v>
      </c>
      <c r="B31" s="111">
        <v>51</v>
      </c>
      <c r="C31" s="111"/>
      <c r="D31" s="301"/>
      <c r="E31" s="239">
        <f t="shared" si="0"/>
        <v>51</v>
      </c>
      <c r="F31" s="111">
        <v>0</v>
      </c>
      <c r="G31" s="111">
        <v>24</v>
      </c>
      <c r="H31" s="21">
        <f t="shared" si="1"/>
        <v>0</v>
      </c>
      <c r="I31" s="21">
        <f t="shared" si="2"/>
        <v>37.065190109091432</v>
      </c>
      <c r="J31" s="111">
        <v>0</v>
      </c>
      <c r="K31" s="111">
        <v>0</v>
      </c>
      <c r="L31" s="111"/>
      <c r="M31" s="111"/>
      <c r="N31" s="239"/>
      <c r="O31" s="14"/>
      <c r="P31" s="14"/>
      <c r="Q31" s="14"/>
      <c r="R31" s="14"/>
      <c r="S31" s="14"/>
      <c r="T31" s="14"/>
      <c r="U31" s="36"/>
    </row>
    <row r="32" spans="1:21" x14ac:dyDescent="0.2">
      <c r="A32" s="252">
        <v>43492</v>
      </c>
      <c r="B32" s="111">
        <v>50</v>
      </c>
      <c r="C32" s="111"/>
      <c r="D32" s="300"/>
      <c r="E32" s="347">
        <f t="shared" si="0"/>
        <v>50</v>
      </c>
      <c r="F32" s="111">
        <v>0</v>
      </c>
      <c r="G32" s="111">
        <v>24</v>
      </c>
      <c r="H32" s="21">
        <f t="shared" si="1"/>
        <v>0</v>
      </c>
      <c r="I32" s="21">
        <f t="shared" si="2"/>
        <v>37.065190109091432</v>
      </c>
      <c r="J32" s="111">
        <v>0</v>
      </c>
      <c r="K32" s="111">
        <v>0</v>
      </c>
      <c r="L32" s="111"/>
      <c r="M32" s="111"/>
      <c r="N32" s="239"/>
      <c r="O32" s="14"/>
      <c r="P32" s="14"/>
      <c r="Q32" s="14"/>
      <c r="R32" s="14"/>
      <c r="S32" s="14"/>
      <c r="T32" s="14"/>
      <c r="U32" s="36"/>
    </row>
    <row r="33" spans="1:21" x14ac:dyDescent="0.2">
      <c r="A33" s="252">
        <v>43493</v>
      </c>
      <c r="B33" s="111">
        <v>50</v>
      </c>
      <c r="C33" s="111"/>
      <c r="D33" s="301"/>
      <c r="E33" s="111">
        <f t="shared" si="0"/>
        <v>50</v>
      </c>
      <c r="F33" s="111">
        <v>0.5</v>
      </c>
      <c r="G33" s="111">
        <v>3</v>
      </c>
      <c r="H33" s="21">
        <f t="shared" si="1"/>
        <v>0.2475</v>
      </c>
      <c r="I33" s="21">
        <f t="shared" si="2"/>
        <v>37.312690109091434</v>
      </c>
      <c r="J33" s="111">
        <v>0</v>
      </c>
      <c r="K33" s="111">
        <v>0</v>
      </c>
      <c r="L33" s="111"/>
      <c r="M33" s="111"/>
      <c r="N33" s="239"/>
      <c r="O33" s="14"/>
      <c r="P33" s="14"/>
      <c r="Q33" s="14"/>
      <c r="R33" s="14"/>
      <c r="S33" s="14"/>
      <c r="T33" s="14"/>
      <c r="U33" s="36"/>
    </row>
    <row r="34" spans="1:21" x14ac:dyDescent="0.2">
      <c r="A34" s="252">
        <v>43494</v>
      </c>
      <c r="B34" s="111">
        <v>46</v>
      </c>
      <c r="C34" s="111"/>
      <c r="D34" s="300"/>
      <c r="E34" s="111">
        <f t="shared" si="0"/>
        <v>46</v>
      </c>
      <c r="F34" s="111">
        <v>0</v>
      </c>
      <c r="G34" s="111">
        <v>24</v>
      </c>
      <c r="H34" s="21">
        <f t="shared" si="1"/>
        <v>0</v>
      </c>
      <c r="I34" s="21">
        <f t="shared" si="2"/>
        <v>37.312690109091434</v>
      </c>
      <c r="J34" s="111">
        <v>0</v>
      </c>
      <c r="K34" s="111">
        <v>0</v>
      </c>
      <c r="L34" s="111"/>
      <c r="M34" s="111"/>
      <c r="N34" s="239"/>
      <c r="O34" s="14"/>
      <c r="P34" s="14"/>
      <c r="Q34" s="14"/>
      <c r="R34" s="14"/>
      <c r="S34" s="14"/>
      <c r="T34" s="14"/>
      <c r="U34" s="36"/>
    </row>
    <row r="35" spans="1:21" x14ac:dyDescent="0.2">
      <c r="A35" s="252">
        <v>43495</v>
      </c>
      <c r="B35" s="111">
        <v>52</v>
      </c>
      <c r="C35" s="111"/>
      <c r="D35" s="301"/>
      <c r="E35" s="111">
        <f t="shared" si="0"/>
        <v>52</v>
      </c>
      <c r="F35" s="111">
        <v>1</v>
      </c>
      <c r="G35" s="111">
        <v>3</v>
      </c>
      <c r="H35" s="21">
        <f t="shared" si="1"/>
        <v>0.35694957627093493</v>
      </c>
      <c r="I35" s="21">
        <f t="shared" si="2"/>
        <v>37.66963968536237</v>
      </c>
      <c r="J35" s="111">
        <v>0</v>
      </c>
      <c r="K35" s="111">
        <v>0</v>
      </c>
      <c r="L35" s="111"/>
      <c r="M35" s="111"/>
      <c r="N35" s="239"/>
      <c r="O35" s="14"/>
      <c r="P35" s="14"/>
      <c r="Q35" s="14"/>
      <c r="R35" s="14"/>
      <c r="S35" s="14"/>
      <c r="T35" s="14"/>
      <c r="U35" s="36"/>
    </row>
    <row r="36" spans="1:21" x14ac:dyDescent="0.2">
      <c r="A36" s="252">
        <v>43496</v>
      </c>
      <c r="B36" s="111">
        <v>52</v>
      </c>
      <c r="C36" s="111"/>
      <c r="D36" s="300"/>
      <c r="E36" s="111">
        <f t="shared" si="0"/>
        <v>52</v>
      </c>
      <c r="F36" s="111">
        <v>0</v>
      </c>
      <c r="G36" s="111">
        <v>24</v>
      </c>
      <c r="H36" s="21">
        <f t="shared" si="1"/>
        <v>0</v>
      </c>
      <c r="I36" s="21">
        <f t="shared" si="2"/>
        <v>37.66963968536237</v>
      </c>
      <c r="J36" s="111">
        <v>0</v>
      </c>
      <c r="K36" s="111">
        <v>0</v>
      </c>
      <c r="L36" s="111"/>
      <c r="M36" s="111"/>
      <c r="N36" s="239"/>
      <c r="O36" s="14"/>
      <c r="P36" s="14"/>
      <c r="Q36" s="14"/>
      <c r="R36" s="14"/>
      <c r="S36" s="14"/>
      <c r="T36" s="14"/>
      <c r="U36" s="36"/>
    </row>
    <row r="37" spans="1:21" x14ac:dyDescent="0.2">
      <c r="A37" s="252">
        <v>43497</v>
      </c>
      <c r="B37" s="268">
        <v>52</v>
      </c>
      <c r="C37" s="268"/>
      <c r="D37" s="305"/>
      <c r="E37" s="268">
        <f t="shared" si="0"/>
        <v>52</v>
      </c>
      <c r="F37" s="268">
        <v>0</v>
      </c>
      <c r="G37" s="111">
        <v>24</v>
      </c>
      <c r="H37" s="22">
        <f t="shared" si="1"/>
        <v>0</v>
      </c>
      <c r="I37" s="22">
        <f t="shared" si="2"/>
        <v>37.66963968536237</v>
      </c>
      <c r="J37" s="268">
        <v>0</v>
      </c>
      <c r="K37" s="268">
        <v>0</v>
      </c>
      <c r="L37" s="268"/>
      <c r="M37" s="268"/>
      <c r="N37" s="306"/>
      <c r="O37" s="288"/>
      <c r="P37" s="288"/>
      <c r="Q37" s="288"/>
      <c r="R37" s="288"/>
      <c r="S37" s="288"/>
      <c r="T37" s="288"/>
      <c r="U37" s="307"/>
    </row>
    <row r="38" spans="1:21" x14ac:dyDescent="0.2">
      <c r="A38" s="252">
        <v>43498</v>
      </c>
      <c r="B38" s="245">
        <v>50</v>
      </c>
      <c r="C38" s="245"/>
      <c r="D38" s="304"/>
      <c r="E38" s="245">
        <f t="shared" si="0"/>
        <v>50</v>
      </c>
      <c r="F38" s="245">
        <v>0</v>
      </c>
      <c r="G38" s="245">
        <v>24</v>
      </c>
      <c r="H38" s="29">
        <f t="shared" si="1"/>
        <v>0</v>
      </c>
      <c r="I38" s="29">
        <f t="shared" si="2"/>
        <v>37.66963968536237</v>
      </c>
      <c r="J38" s="245">
        <v>0</v>
      </c>
      <c r="K38" s="245">
        <v>0</v>
      </c>
      <c r="L38" s="245"/>
      <c r="M38" s="245"/>
      <c r="N38" s="247"/>
      <c r="O38" s="205"/>
      <c r="P38" s="205"/>
      <c r="Q38" s="205"/>
      <c r="R38" s="205"/>
      <c r="S38" s="205"/>
      <c r="T38" s="205"/>
      <c r="U38" s="267"/>
    </row>
    <row r="39" spans="1:21" x14ac:dyDescent="0.2">
      <c r="A39" s="252">
        <v>43499</v>
      </c>
      <c r="B39" s="111">
        <v>60</v>
      </c>
      <c r="C39" s="111"/>
      <c r="D39" s="301"/>
      <c r="E39" s="111">
        <f t="shared" si="0"/>
        <v>60</v>
      </c>
      <c r="F39" s="111">
        <v>0</v>
      </c>
      <c r="G39" s="111">
        <v>24</v>
      </c>
      <c r="H39" s="21">
        <f t="shared" si="1"/>
        <v>0</v>
      </c>
      <c r="I39" s="21">
        <f t="shared" si="2"/>
        <v>37.66963968536237</v>
      </c>
      <c r="J39" s="111">
        <v>0</v>
      </c>
      <c r="K39" s="111">
        <v>0</v>
      </c>
      <c r="L39" s="111"/>
      <c r="M39" s="111"/>
      <c r="N39" s="239"/>
      <c r="O39" s="14"/>
      <c r="P39" s="14"/>
      <c r="Q39" s="14"/>
      <c r="R39" s="14"/>
      <c r="S39" s="14"/>
      <c r="T39" s="14"/>
      <c r="U39" s="36"/>
    </row>
    <row r="40" spans="1:21" x14ac:dyDescent="0.2">
      <c r="A40" s="252">
        <v>43500</v>
      </c>
      <c r="B40" s="111">
        <v>58</v>
      </c>
      <c r="C40" s="111"/>
      <c r="D40" s="300"/>
      <c r="E40" s="111">
        <f t="shared" si="0"/>
        <v>58</v>
      </c>
      <c r="F40" s="111">
        <v>1</v>
      </c>
      <c r="G40" s="111">
        <v>8</v>
      </c>
      <c r="H40" s="21">
        <f t="shared" si="1"/>
        <v>1.005282049974036</v>
      </c>
      <c r="I40" s="21">
        <f t="shared" si="2"/>
        <v>38.674921735336405</v>
      </c>
      <c r="J40" s="111">
        <v>0</v>
      </c>
      <c r="K40" s="111">
        <v>0</v>
      </c>
      <c r="L40" s="111"/>
      <c r="M40" s="111"/>
      <c r="N40" s="239"/>
      <c r="O40" s="14"/>
      <c r="P40" s="14"/>
      <c r="Q40" s="14"/>
      <c r="R40" s="14"/>
      <c r="S40" s="14"/>
      <c r="T40" s="14"/>
      <c r="U40" s="36"/>
    </row>
    <row r="41" spans="1:21" x14ac:dyDescent="0.2">
      <c r="A41" s="252">
        <v>43501</v>
      </c>
      <c r="B41" s="111">
        <v>55</v>
      </c>
      <c r="C41" s="111"/>
      <c r="D41" s="301"/>
      <c r="E41" s="111">
        <f t="shared" si="0"/>
        <v>55</v>
      </c>
      <c r="F41" s="111">
        <v>1</v>
      </c>
      <c r="G41" s="111">
        <v>2</v>
      </c>
      <c r="H41" s="21">
        <f t="shared" si="1"/>
        <v>0.2447345500741569</v>
      </c>
      <c r="I41" s="21">
        <f t="shared" si="2"/>
        <v>38.919656285410561</v>
      </c>
      <c r="J41" s="111">
        <v>0</v>
      </c>
      <c r="K41" s="111">
        <v>0</v>
      </c>
      <c r="L41" s="111"/>
      <c r="M41" s="111"/>
      <c r="N41" s="239"/>
      <c r="O41" s="14"/>
      <c r="P41" s="14"/>
      <c r="Q41" s="14"/>
      <c r="R41" s="14"/>
      <c r="S41" s="14"/>
      <c r="T41" s="14"/>
      <c r="U41" s="36"/>
    </row>
    <row r="42" spans="1:21" x14ac:dyDescent="0.2">
      <c r="A42" s="252">
        <v>43502</v>
      </c>
      <c r="B42" s="111">
        <v>70</v>
      </c>
      <c r="C42" s="111"/>
      <c r="D42" s="300"/>
      <c r="E42" s="111">
        <f t="shared" si="0"/>
        <v>70</v>
      </c>
      <c r="F42" s="111">
        <v>1</v>
      </c>
      <c r="G42" s="111">
        <v>24</v>
      </c>
      <c r="H42" s="21">
        <f t="shared" si="1"/>
        <v>3.3131737050749397</v>
      </c>
      <c r="I42" s="21">
        <f t="shared" si="2"/>
        <v>42.232829990485499</v>
      </c>
      <c r="J42" s="111">
        <v>0</v>
      </c>
      <c r="K42" s="111">
        <v>0</v>
      </c>
      <c r="L42" s="111"/>
      <c r="M42" s="111"/>
      <c r="N42" s="239"/>
      <c r="O42" s="14"/>
      <c r="P42" s="14"/>
      <c r="Q42" s="14"/>
      <c r="R42" s="14"/>
      <c r="S42" s="14"/>
      <c r="T42" s="14"/>
      <c r="U42" s="36"/>
    </row>
    <row r="43" spans="1:21" x14ac:dyDescent="0.2">
      <c r="A43" s="252">
        <v>43503</v>
      </c>
      <c r="B43" s="111">
        <v>51</v>
      </c>
      <c r="C43" s="111"/>
      <c r="D43" s="301"/>
      <c r="E43" s="111">
        <f t="shared" si="0"/>
        <v>51</v>
      </c>
      <c r="F43" s="111">
        <v>1</v>
      </c>
      <c r="G43" s="111">
        <v>6</v>
      </c>
      <c r="H43" s="21">
        <f t="shared" si="1"/>
        <v>0.70700141442574227</v>
      </c>
      <c r="I43" s="21">
        <f t="shared" si="2"/>
        <v>42.939831404911239</v>
      </c>
      <c r="J43" s="111">
        <v>0</v>
      </c>
      <c r="K43" s="111">
        <v>0</v>
      </c>
      <c r="L43" s="111"/>
      <c r="M43" s="111"/>
      <c r="N43" s="239"/>
      <c r="O43" s="14"/>
      <c r="P43" s="14"/>
      <c r="Q43" s="14"/>
      <c r="R43" s="14"/>
      <c r="S43" s="14"/>
      <c r="T43" s="14"/>
      <c r="U43" s="36"/>
    </row>
    <row r="44" spans="1:21" x14ac:dyDescent="0.2">
      <c r="A44" s="252">
        <v>43504</v>
      </c>
      <c r="B44" s="111">
        <v>50</v>
      </c>
      <c r="C44" s="111"/>
      <c r="D44" s="300"/>
      <c r="E44" s="111">
        <f t="shared" si="0"/>
        <v>50</v>
      </c>
      <c r="F44" s="111">
        <v>0</v>
      </c>
      <c r="G44" s="111">
        <v>24</v>
      </c>
      <c r="H44" s="21">
        <f t="shared" si="1"/>
        <v>0</v>
      </c>
      <c r="I44" s="21">
        <f t="shared" si="2"/>
        <v>42.939831404911239</v>
      </c>
      <c r="J44" s="111">
        <v>0</v>
      </c>
      <c r="K44" s="111">
        <v>0</v>
      </c>
      <c r="L44" s="111"/>
      <c r="M44" s="111"/>
      <c r="N44" s="239"/>
      <c r="O44" s="14"/>
      <c r="P44" s="14"/>
      <c r="Q44" s="14"/>
      <c r="R44" s="14"/>
      <c r="S44" s="14"/>
      <c r="T44" s="14"/>
      <c r="U44" s="36"/>
    </row>
    <row r="45" spans="1:21" x14ac:dyDescent="0.2">
      <c r="A45" s="252">
        <v>43505</v>
      </c>
      <c r="B45" s="111">
        <v>50</v>
      </c>
      <c r="C45" s="111"/>
      <c r="D45" s="301"/>
      <c r="E45" s="111">
        <f t="shared" si="0"/>
        <v>50</v>
      </c>
      <c r="F45" s="111">
        <v>1</v>
      </c>
      <c r="G45" s="111">
        <v>2</v>
      </c>
      <c r="H45" s="21">
        <f t="shared" si="1"/>
        <v>0.23334523779156069</v>
      </c>
      <c r="I45" s="21">
        <f t="shared" si="2"/>
        <v>43.173176642702799</v>
      </c>
      <c r="J45" s="111">
        <v>0</v>
      </c>
      <c r="K45" s="111">
        <v>0</v>
      </c>
      <c r="L45" s="111"/>
      <c r="M45" s="111"/>
      <c r="N45" s="239"/>
      <c r="O45" s="14"/>
      <c r="P45" s="14"/>
      <c r="Q45" s="14"/>
      <c r="R45" s="14"/>
      <c r="S45" s="14"/>
      <c r="T45" s="14"/>
      <c r="U45" s="36"/>
    </row>
    <row r="46" spans="1:21" x14ac:dyDescent="0.2">
      <c r="A46" s="252">
        <v>43506</v>
      </c>
      <c r="B46" s="111">
        <v>70</v>
      </c>
      <c r="C46" s="111"/>
      <c r="D46" s="300"/>
      <c r="E46" s="111">
        <f t="shared" si="0"/>
        <v>70</v>
      </c>
      <c r="F46" s="111">
        <v>1</v>
      </c>
      <c r="G46" s="111">
        <v>4</v>
      </c>
      <c r="H46" s="21">
        <f t="shared" si="1"/>
        <v>0.55219561751248991</v>
      </c>
      <c r="I46" s="21">
        <f t="shared" si="2"/>
        <v>43.725372260215288</v>
      </c>
      <c r="J46" s="111">
        <v>0</v>
      </c>
      <c r="K46" s="111">
        <v>0</v>
      </c>
      <c r="L46" s="111"/>
      <c r="M46" s="111"/>
      <c r="N46" s="239"/>
      <c r="O46" s="14"/>
      <c r="P46" s="14"/>
      <c r="Q46" s="14"/>
      <c r="R46" s="14"/>
      <c r="S46" s="14"/>
      <c r="T46" s="14"/>
      <c r="U46" s="36"/>
    </row>
    <row r="47" spans="1:21" x14ac:dyDescent="0.2">
      <c r="A47" s="252">
        <v>43507</v>
      </c>
      <c r="B47" s="111">
        <v>50</v>
      </c>
      <c r="C47" s="111"/>
      <c r="D47" s="301"/>
      <c r="E47" s="111">
        <f t="shared" si="0"/>
        <v>50</v>
      </c>
      <c r="F47" s="111">
        <v>0</v>
      </c>
      <c r="G47" s="111">
        <v>24</v>
      </c>
      <c r="H47" s="21">
        <f t="shared" si="1"/>
        <v>0</v>
      </c>
      <c r="I47" s="21">
        <f t="shared" si="2"/>
        <v>43.725372260215288</v>
      </c>
      <c r="J47" s="111">
        <v>0</v>
      </c>
      <c r="K47" s="111">
        <v>0</v>
      </c>
      <c r="L47" s="111"/>
      <c r="M47" s="111"/>
      <c r="N47" s="239"/>
      <c r="O47" s="14"/>
      <c r="P47" s="14"/>
      <c r="Q47" s="14"/>
      <c r="R47" s="14"/>
      <c r="S47" s="14"/>
      <c r="T47" s="14"/>
      <c r="U47" s="36"/>
    </row>
    <row r="48" spans="1:21" x14ac:dyDescent="0.2">
      <c r="A48" s="252">
        <v>43508</v>
      </c>
      <c r="B48" s="111">
        <v>40</v>
      </c>
      <c r="C48" s="111"/>
      <c r="D48" s="300"/>
      <c r="E48" s="111">
        <f t="shared" si="0"/>
        <v>40</v>
      </c>
      <c r="F48" s="111">
        <v>1</v>
      </c>
      <c r="G48" s="111">
        <v>24</v>
      </c>
      <c r="H48" s="21">
        <f t="shared" si="1"/>
        <v>2.5045239068533567</v>
      </c>
      <c r="I48" s="21">
        <f t="shared" si="2"/>
        <v>46.229896167068645</v>
      </c>
      <c r="J48" s="111">
        <v>0</v>
      </c>
      <c r="K48" s="111">
        <v>0</v>
      </c>
      <c r="L48" s="111"/>
      <c r="M48" s="111"/>
      <c r="N48" s="239"/>
      <c r="O48" s="14"/>
      <c r="P48" s="14"/>
      <c r="Q48" s="14"/>
      <c r="R48" s="14"/>
      <c r="S48" s="14"/>
      <c r="T48" s="14"/>
      <c r="U48" s="36"/>
    </row>
    <row r="49" spans="1:21" x14ac:dyDescent="0.2">
      <c r="A49" s="252">
        <v>43509</v>
      </c>
      <c r="B49" s="111">
        <v>56</v>
      </c>
      <c r="C49" s="111"/>
      <c r="D49" s="301"/>
      <c r="E49" s="111">
        <f t="shared" si="0"/>
        <v>56</v>
      </c>
      <c r="F49" s="111">
        <v>1</v>
      </c>
      <c r="G49" s="111">
        <v>4</v>
      </c>
      <c r="H49" s="21">
        <f t="shared" si="1"/>
        <v>0.4938987750541603</v>
      </c>
      <c r="I49" s="21">
        <f t="shared" si="2"/>
        <v>46.723794942122808</v>
      </c>
      <c r="J49" s="111">
        <v>0</v>
      </c>
      <c r="K49" s="111">
        <v>0</v>
      </c>
      <c r="L49" s="111"/>
      <c r="M49" s="111"/>
      <c r="N49" s="239"/>
      <c r="O49" s="14"/>
      <c r="P49" s="14"/>
      <c r="Q49" s="14"/>
      <c r="R49" s="14"/>
      <c r="S49" s="14"/>
      <c r="T49" s="14"/>
      <c r="U49" s="36"/>
    </row>
    <row r="50" spans="1:21" x14ac:dyDescent="0.2">
      <c r="A50" s="252">
        <v>43510</v>
      </c>
      <c r="B50" s="111">
        <v>60</v>
      </c>
      <c r="C50" s="111"/>
      <c r="D50" s="300"/>
      <c r="E50" s="111">
        <f t="shared" si="0"/>
        <v>60</v>
      </c>
      <c r="F50" s="111">
        <v>1</v>
      </c>
      <c r="G50" s="111">
        <v>3</v>
      </c>
      <c r="H50" s="21">
        <f t="shared" si="1"/>
        <v>0.38342535127453425</v>
      </c>
      <c r="I50" s="21">
        <f t="shared" si="2"/>
        <v>47.10722029339734</v>
      </c>
      <c r="J50" s="111">
        <v>0</v>
      </c>
      <c r="K50" s="111">
        <v>0</v>
      </c>
      <c r="L50" s="111"/>
      <c r="M50" s="111"/>
      <c r="N50" s="239"/>
      <c r="O50" s="14"/>
      <c r="P50" s="14"/>
      <c r="Q50" s="14"/>
      <c r="R50" s="14"/>
      <c r="S50" s="14"/>
      <c r="T50" s="14"/>
      <c r="U50" s="36"/>
    </row>
    <row r="51" spans="1:21" x14ac:dyDescent="0.2">
      <c r="A51" s="252">
        <v>43511</v>
      </c>
      <c r="B51" s="111">
        <v>84</v>
      </c>
      <c r="C51" s="111"/>
      <c r="D51" s="301"/>
      <c r="E51" s="111">
        <f t="shared" si="0"/>
        <v>84</v>
      </c>
      <c r="F51" s="111">
        <v>1</v>
      </c>
      <c r="G51" s="111">
        <v>4</v>
      </c>
      <c r="H51" s="21">
        <f t="shared" si="1"/>
        <v>0.60489999173417086</v>
      </c>
      <c r="I51" s="21">
        <f t="shared" si="2"/>
        <v>47.712120285131512</v>
      </c>
      <c r="J51" s="111">
        <v>0</v>
      </c>
      <c r="K51" s="111">
        <v>0</v>
      </c>
      <c r="L51" s="111"/>
      <c r="M51" s="111"/>
      <c r="N51" s="239"/>
      <c r="O51" s="14"/>
      <c r="P51" s="14"/>
      <c r="Q51" s="14"/>
      <c r="R51" s="14"/>
      <c r="S51" s="14"/>
      <c r="T51" s="14"/>
      <c r="U51" s="36"/>
    </row>
    <row r="52" spans="1:21" x14ac:dyDescent="0.2">
      <c r="A52" s="252">
        <v>43512</v>
      </c>
      <c r="B52" s="111">
        <v>70</v>
      </c>
      <c r="C52" s="111"/>
      <c r="D52" s="300"/>
      <c r="E52" s="111">
        <f t="shared" si="0"/>
        <v>70</v>
      </c>
      <c r="F52" s="111">
        <v>1</v>
      </c>
      <c r="G52" s="111">
        <v>8</v>
      </c>
      <c r="H52" s="21">
        <f t="shared" si="1"/>
        <v>1.1043912350249798</v>
      </c>
      <c r="I52" s="21">
        <f t="shared" si="2"/>
        <v>48.816511520156489</v>
      </c>
      <c r="J52" s="111">
        <v>0</v>
      </c>
      <c r="K52" s="111">
        <v>0</v>
      </c>
      <c r="L52" s="111"/>
      <c r="M52" s="111"/>
      <c r="N52" s="239"/>
      <c r="O52" s="14"/>
      <c r="P52" s="14"/>
      <c r="Q52" s="14"/>
      <c r="R52" s="14"/>
      <c r="S52" s="14"/>
      <c r="T52" s="14"/>
      <c r="U52" s="36"/>
    </row>
    <row r="53" spans="1:21" x14ac:dyDescent="0.2">
      <c r="A53" s="252">
        <v>43513</v>
      </c>
      <c r="B53" s="111">
        <v>52</v>
      </c>
      <c r="C53" s="111"/>
      <c r="D53" s="301"/>
      <c r="E53" s="111">
        <f t="shared" si="0"/>
        <v>52</v>
      </c>
      <c r="F53" s="111">
        <v>1</v>
      </c>
      <c r="G53" s="111">
        <v>3</v>
      </c>
      <c r="H53" s="21">
        <f t="shared" si="1"/>
        <v>0.35694957627093493</v>
      </c>
      <c r="I53" s="21">
        <f t="shared" si="2"/>
        <v>49.173461096427424</v>
      </c>
      <c r="J53" s="111">
        <v>0</v>
      </c>
      <c r="K53" s="111">
        <v>0</v>
      </c>
      <c r="L53" s="111"/>
      <c r="M53" s="111"/>
      <c r="N53" s="239"/>
      <c r="O53" s="14"/>
      <c r="P53" s="14"/>
      <c r="Q53" s="14"/>
      <c r="R53" s="14"/>
      <c r="S53" s="14"/>
      <c r="T53" s="14"/>
      <c r="U53" s="36"/>
    </row>
    <row r="54" spans="1:21" x14ac:dyDescent="0.2">
      <c r="A54" s="252">
        <v>43514</v>
      </c>
      <c r="B54" s="111">
        <v>52</v>
      </c>
      <c r="C54" s="111"/>
      <c r="D54" s="300"/>
      <c r="E54" s="111">
        <f t="shared" si="0"/>
        <v>52</v>
      </c>
      <c r="F54" s="111">
        <v>1</v>
      </c>
      <c r="G54" s="111">
        <v>2</v>
      </c>
      <c r="H54" s="21">
        <f t="shared" si="1"/>
        <v>0.2379663841806233</v>
      </c>
      <c r="I54" s="21">
        <f t="shared" si="2"/>
        <v>49.411427480608047</v>
      </c>
      <c r="J54" s="111">
        <v>0</v>
      </c>
      <c r="K54" s="111">
        <v>0</v>
      </c>
      <c r="L54" s="111"/>
      <c r="M54" s="111"/>
      <c r="N54" s="239"/>
      <c r="O54" s="14"/>
      <c r="P54" s="14"/>
      <c r="Q54" s="14"/>
      <c r="R54" s="14"/>
      <c r="S54" s="14"/>
      <c r="T54" s="14"/>
      <c r="U54" s="36"/>
    </row>
    <row r="55" spans="1:21" x14ac:dyDescent="0.2">
      <c r="A55" s="252">
        <v>43515</v>
      </c>
      <c r="B55" s="111">
        <v>52</v>
      </c>
      <c r="C55" s="111"/>
      <c r="D55" s="301"/>
      <c r="E55" s="111">
        <f t="shared" si="0"/>
        <v>52</v>
      </c>
      <c r="F55" s="111">
        <v>1</v>
      </c>
      <c r="G55" s="111">
        <v>2</v>
      </c>
      <c r="H55" s="21">
        <f t="shared" si="1"/>
        <v>0.2379663841806233</v>
      </c>
      <c r="I55" s="21">
        <f t="shared" si="2"/>
        <v>49.649393864788671</v>
      </c>
      <c r="J55" s="111">
        <v>0</v>
      </c>
      <c r="K55" s="111">
        <v>0</v>
      </c>
      <c r="L55" s="111"/>
      <c r="M55" s="111"/>
      <c r="N55" s="239"/>
      <c r="O55" s="14"/>
      <c r="P55" s="14"/>
      <c r="Q55" s="14"/>
      <c r="R55" s="14"/>
      <c r="S55" s="14"/>
      <c r="T55" s="14"/>
      <c r="U55" s="36"/>
    </row>
    <row r="56" spans="1:21" x14ac:dyDescent="0.2">
      <c r="A56" s="252">
        <v>43516</v>
      </c>
      <c r="B56" s="111">
        <v>56</v>
      </c>
      <c r="C56" s="111"/>
      <c r="D56" s="300"/>
      <c r="E56" s="111">
        <f t="shared" si="0"/>
        <v>56</v>
      </c>
      <c r="F56" s="111">
        <v>1</v>
      </c>
      <c r="G56" s="111">
        <v>8</v>
      </c>
      <c r="H56" s="21">
        <f t="shared" si="1"/>
        <v>0.9877975501083206</v>
      </c>
      <c r="I56" s="21">
        <f t="shared" si="2"/>
        <v>50.637191414896989</v>
      </c>
      <c r="J56" s="111">
        <v>0</v>
      </c>
      <c r="K56" s="111">
        <v>0</v>
      </c>
      <c r="L56" s="111"/>
      <c r="M56" s="111"/>
      <c r="N56" s="239"/>
      <c r="O56" s="14"/>
      <c r="P56" s="14"/>
      <c r="Q56" s="14"/>
      <c r="R56" s="14"/>
      <c r="S56" s="14"/>
      <c r="T56" s="14"/>
      <c r="U56" s="36"/>
    </row>
    <row r="57" spans="1:21" x14ac:dyDescent="0.2">
      <c r="A57" s="252">
        <v>43517</v>
      </c>
      <c r="B57" s="111">
        <v>54</v>
      </c>
      <c r="C57" s="111"/>
      <c r="D57" s="301"/>
      <c r="E57" s="111">
        <f t="shared" si="0"/>
        <v>54</v>
      </c>
      <c r="F57" s="111">
        <v>1</v>
      </c>
      <c r="G57" s="111">
        <v>6</v>
      </c>
      <c r="H57" s="21">
        <f t="shared" si="1"/>
        <v>0.72749845360660392</v>
      </c>
      <c r="I57" s="21">
        <f t="shared" si="2"/>
        <v>51.364689868503596</v>
      </c>
      <c r="J57" s="111">
        <v>0</v>
      </c>
      <c r="K57" s="111">
        <v>0</v>
      </c>
      <c r="L57" s="111"/>
      <c r="M57" s="111"/>
      <c r="N57" s="239"/>
      <c r="O57" s="14"/>
      <c r="P57" s="14"/>
      <c r="Q57" s="14"/>
      <c r="R57" s="14"/>
      <c r="S57" s="14"/>
      <c r="T57" s="14"/>
      <c r="U57" s="36"/>
    </row>
    <row r="58" spans="1:21" x14ac:dyDescent="0.2">
      <c r="A58" s="252">
        <v>43518</v>
      </c>
      <c r="B58" s="111">
        <v>53</v>
      </c>
      <c r="C58" s="111"/>
      <c r="D58" s="300"/>
      <c r="E58" s="111">
        <f t="shared" si="0"/>
        <v>53</v>
      </c>
      <c r="F58" s="111">
        <v>1</v>
      </c>
      <c r="G58" s="111">
        <v>4</v>
      </c>
      <c r="H58" s="21">
        <f t="shared" si="1"/>
        <v>0.48048725269251419</v>
      </c>
      <c r="I58" s="21">
        <f t="shared" si="2"/>
        <v>51.845177121196109</v>
      </c>
      <c r="J58" s="111">
        <v>0</v>
      </c>
      <c r="K58" s="111">
        <v>0</v>
      </c>
      <c r="L58" s="111"/>
      <c r="M58" s="111"/>
      <c r="N58" s="239"/>
      <c r="O58" s="14"/>
      <c r="P58" s="14"/>
      <c r="Q58" s="14"/>
      <c r="R58" s="14"/>
      <c r="S58" s="14"/>
      <c r="T58" s="14"/>
      <c r="U58" s="36"/>
    </row>
    <row r="59" spans="1:21" x14ac:dyDescent="0.2">
      <c r="A59" s="252">
        <v>43519</v>
      </c>
      <c r="B59" s="111">
        <v>55</v>
      </c>
      <c r="C59" s="111"/>
      <c r="D59" s="301"/>
      <c r="E59" s="111">
        <f t="shared" si="0"/>
        <v>55</v>
      </c>
      <c r="F59" s="111">
        <v>1</v>
      </c>
      <c r="G59" s="111">
        <v>6</v>
      </c>
      <c r="H59" s="21">
        <f t="shared" si="1"/>
        <v>0.73420365022247069</v>
      </c>
      <c r="I59" s="21">
        <f t="shared" si="2"/>
        <v>52.579380771418577</v>
      </c>
      <c r="J59" s="111">
        <v>0</v>
      </c>
      <c r="K59" s="111">
        <v>0</v>
      </c>
      <c r="L59" s="111"/>
      <c r="M59" s="111"/>
      <c r="N59" s="239"/>
      <c r="O59" s="14"/>
      <c r="P59" s="14"/>
      <c r="Q59" s="14"/>
      <c r="R59" s="14"/>
      <c r="S59" s="14"/>
      <c r="T59" s="14"/>
      <c r="U59" s="36"/>
    </row>
    <row r="60" spans="1:21" x14ac:dyDescent="0.2">
      <c r="A60" s="252">
        <v>43520</v>
      </c>
      <c r="B60" s="111">
        <v>55</v>
      </c>
      <c r="C60" s="111"/>
      <c r="D60" s="300"/>
      <c r="E60" s="111">
        <f t="shared" si="0"/>
        <v>55</v>
      </c>
      <c r="F60" s="111">
        <v>1</v>
      </c>
      <c r="G60" s="111">
        <v>2</v>
      </c>
      <c r="H60" s="21">
        <f t="shared" si="1"/>
        <v>0.2447345500741569</v>
      </c>
      <c r="I60" s="21">
        <f t="shared" si="2"/>
        <v>52.824115321492734</v>
      </c>
      <c r="J60" s="111">
        <v>0</v>
      </c>
      <c r="K60" s="111">
        <v>0</v>
      </c>
      <c r="L60" s="111"/>
      <c r="M60" s="111"/>
      <c r="N60" s="239"/>
      <c r="O60" s="14"/>
      <c r="P60" s="14"/>
      <c r="Q60" s="14"/>
      <c r="R60" s="14"/>
      <c r="S60" s="14"/>
      <c r="T60" s="14"/>
      <c r="U60" s="36"/>
    </row>
    <row r="61" spans="1:21" x14ac:dyDescent="0.2">
      <c r="A61" s="252">
        <v>43521</v>
      </c>
      <c r="B61" s="111">
        <v>50</v>
      </c>
      <c r="C61" s="111"/>
      <c r="D61" s="301"/>
      <c r="E61" s="111">
        <f t="shared" si="0"/>
        <v>50</v>
      </c>
      <c r="F61" s="111">
        <v>0</v>
      </c>
      <c r="G61" s="111">
        <v>24</v>
      </c>
      <c r="H61" s="21">
        <f t="shared" si="1"/>
        <v>0</v>
      </c>
      <c r="I61" s="21">
        <f t="shared" si="2"/>
        <v>52.824115321492734</v>
      </c>
      <c r="J61" s="111">
        <v>0</v>
      </c>
      <c r="K61" s="111">
        <v>0</v>
      </c>
      <c r="L61" s="111"/>
      <c r="M61" s="111"/>
      <c r="N61" s="239"/>
      <c r="O61" s="14"/>
      <c r="P61" s="14"/>
      <c r="Q61" s="14"/>
      <c r="R61" s="14"/>
      <c r="S61" s="14"/>
      <c r="T61" s="14"/>
      <c r="U61" s="36"/>
    </row>
    <row r="62" spans="1:21" x14ac:dyDescent="0.2">
      <c r="A62" s="252">
        <v>43522</v>
      </c>
      <c r="B62" s="111">
        <v>52</v>
      </c>
      <c r="C62" s="111"/>
      <c r="D62" s="300"/>
      <c r="E62" s="111">
        <f t="shared" si="0"/>
        <v>52</v>
      </c>
      <c r="F62" s="111">
        <v>0</v>
      </c>
      <c r="G62" s="111">
        <v>24</v>
      </c>
      <c r="H62" s="21">
        <f t="shared" si="1"/>
        <v>0</v>
      </c>
      <c r="I62" s="21">
        <f t="shared" si="2"/>
        <v>52.824115321492734</v>
      </c>
      <c r="J62" s="111">
        <v>0</v>
      </c>
      <c r="K62" s="111">
        <v>0</v>
      </c>
      <c r="L62" s="111"/>
      <c r="M62" s="111"/>
      <c r="N62" s="239"/>
      <c r="O62" s="14"/>
      <c r="P62" s="14"/>
      <c r="Q62" s="14"/>
      <c r="R62" s="14"/>
      <c r="S62" s="14"/>
      <c r="T62" s="14"/>
      <c r="U62" s="36"/>
    </row>
    <row r="63" spans="1:21" x14ac:dyDescent="0.2">
      <c r="A63" s="252">
        <v>43523</v>
      </c>
      <c r="B63" s="111">
        <v>60</v>
      </c>
      <c r="C63" s="111"/>
      <c r="D63" s="301"/>
      <c r="E63" s="111">
        <f t="shared" si="0"/>
        <v>60</v>
      </c>
      <c r="F63" s="111">
        <v>1</v>
      </c>
      <c r="G63" s="111">
        <v>24</v>
      </c>
      <c r="H63" s="21">
        <f t="shared" si="1"/>
        <v>3.067402810196274</v>
      </c>
      <c r="I63" s="21">
        <f t="shared" si="2"/>
        <v>55.891518131689011</v>
      </c>
      <c r="J63" s="111">
        <v>0</v>
      </c>
      <c r="K63" s="111">
        <v>0</v>
      </c>
      <c r="L63" s="111"/>
      <c r="M63" s="111"/>
      <c r="N63" s="239"/>
      <c r="O63" s="14"/>
      <c r="P63" s="14"/>
      <c r="Q63" s="14"/>
      <c r="R63" s="14"/>
      <c r="S63" s="14"/>
      <c r="T63" s="14"/>
      <c r="U63" s="36"/>
    </row>
    <row r="64" spans="1:21" x14ac:dyDescent="0.2">
      <c r="A64" s="252">
        <v>43524</v>
      </c>
      <c r="B64" s="111">
        <v>50</v>
      </c>
      <c r="C64" s="111"/>
      <c r="D64" s="300"/>
      <c r="E64" s="111">
        <f t="shared" si="0"/>
        <v>50</v>
      </c>
      <c r="F64" s="111">
        <v>1</v>
      </c>
      <c r="G64" s="111">
        <v>24</v>
      </c>
      <c r="H64" s="21">
        <f t="shared" si="1"/>
        <v>2.8001428534987283</v>
      </c>
      <c r="I64" s="21">
        <f t="shared" si="2"/>
        <v>58.691660985187738</v>
      </c>
      <c r="J64" s="111">
        <v>0</v>
      </c>
      <c r="K64" s="111">
        <v>0</v>
      </c>
      <c r="L64" s="111"/>
      <c r="M64" s="111"/>
      <c r="N64" s="239"/>
      <c r="O64" s="14"/>
      <c r="P64" s="14"/>
      <c r="Q64" s="14"/>
      <c r="R64" s="14"/>
      <c r="S64" s="14"/>
      <c r="T64" s="14"/>
      <c r="U64" s="36"/>
    </row>
    <row r="65" spans="1:21" x14ac:dyDescent="0.2">
      <c r="A65" s="252">
        <v>43525</v>
      </c>
      <c r="B65" s="170">
        <v>49</v>
      </c>
      <c r="C65" s="170"/>
      <c r="D65" s="334"/>
      <c r="E65" s="268">
        <f t="shared" si="0"/>
        <v>49</v>
      </c>
      <c r="F65" s="170">
        <v>1</v>
      </c>
      <c r="G65" s="170">
        <v>2</v>
      </c>
      <c r="H65" s="242">
        <f t="shared" si="1"/>
        <v>0.23100000000000001</v>
      </c>
      <c r="I65" s="22">
        <f>I64+H65</f>
        <v>58.92266098518774</v>
      </c>
      <c r="J65" s="170">
        <v>0</v>
      </c>
      <c r="K65" s="170">
        <v>0</v>
      </c>
      <c r="L65" s="170"/>
      <c r="M65" s="268"/>
      <c r="N65" s="306"/>
      <c r="O65" s="288"/>
      <c r="P65" s="288"/>
      <c r="Q65" s="288"/>
      <c r="R65" s="288"/>
      <c r="S65" s="288"/>
      <c r="T65" s="288"/>
      <c r="U65" s="307"/>
    </row>
    <row r="66" spans="1:21" x14ac:dyDescent="0.2">
      <c r="A66" s="252">
        <v>43526</v>
      </c>
      <c r="B66" s="110">
        <v>50</v>
      </c>
      <c r="C66" s="110"/>
      <c r="D66" s="335"/>
      <c r="E66" s="245">
        <f t="shared" si="0"/>
        <v>50</v>
      </c>
      <c r="F66" s="110">
        <v>1</v>
      </c>
      <c r="G66" s="110">
        <v>3</v>
      </c>
      <c r="H66" s="236">
        <f t="shared" si="1"/>
        <v>0.35001785668734103</v>
      </c>
      <c r="I66" s="250">
        <f t="shared" si="2"/>
        <v>59.272678841875084</v>
      </c>
      <c r="J66" s="110">
        <v>0</v>
      </c>
      <c r="K66" s="110">
        <v>0</v>
      </c>
      <c r="L66" s="110"/>
      <c r="M66" s="245"/>
      <c r="N66" s="247"/>
      <c r="O66" s="205"/>
      <c r="P66" s="205"/>
      <c r="Q66" s="205"/>
      <c r="R66" s="205"/>
      <c r="S66" s="205"/>
      <c r="T66" s="205"/>
      <c r="U66" s="267"/>
    </row>
    <row r="67" spans="1:21" x14ac:dyDescent="0.2">
      <c r="A67" s="252">
        <v>43527</v>
      </c>
      <c r="B67" s="111">
        <v>49</v>
      </c>
      <c r="C67" s="111"/>
      <c r="D67" s="301"/>
      <c r="E67" s="111">
        <f t="shared" si="0"/>
        <v>49</v>
      </c>
      <c r="F67" s="111">
        <v>0</v>
      </c>
      <c r="G67" s="111">
        <v>24</v>
      </c>
      <c r="H67" s="21">
        <f t="shared" si="1"/>
        <v>0</v>
      </c>
      <c r="I67" s="242">
        <f t="shared" si="2"/>
        <v>59.272678841875084</v>
      </c>
      <c r="J67" s="111">
        <v>0</v>
      </c>
      <c r="K67" s="111">
        <v>0</v>
      </c>
      <c r="L67" s="111"/>
      <c r="M67" s="111"/>
      <c r="N67" s="239"/>
      <c r="O67" s="14"/>
      <c r="P67" s="14"/>
      <c r="Q67" s="14"/>
      <c r="R67" s="14"/>
      <c r="S67" s="14"/>
      <c r="T67" s="14"/>
      <c r="U67" s="36"/>
    </row>
    <row r="68" spans="1:21" x14ac:dyDescent="0.2">
      <c r="A68" s="252">
        <v>43528</v>
      </c>
      <c r="B68" s="111">
        <v>50</v>
      </c>
      <c r="C68" s="111"/>
      <c r="D68" s="301"/>
      <c r="E68" s="111">
        <f t="shared" si="0"/>
        <v>50</v>
      </c>
      <c r="F68" s="111">
        <v>1</v>
      </c>
      <c r="G68" s="111">
        <v>2</v>
      </c>
      <c r="H68" s="21">
        <f t="shared" si="1"/>
        <v>0.23334523779156069</v>
      </c>
      <c r="I68" s="242">
        <f t="shared" si="2"/>
        <v>59.506024079666645</v>
      </c>
      <c r="J68" s="111">
        <v>0</v>
      </c>
      <c r="K68" s="111">
        <v>0</v>
      </c>
      <c r="L68" s="111"/>
      <c r="M68" s="111"/>
      <c r="N68" s="239"/>
      <c r="O68" s="14"/>
      <c r="P68" s="14"/>
      <c r="Q68" s="14"/>
      <c r="R68" s="14"/>
      <c r="S68" s="14"/>
      <c r="T68" s="14"/>
      <c r="U68" s="36"/>
    </row>
    <row r="69" spans="1:21" x14ac:dyDescent="0.2">
      <c r="A69" s="252">
        <v>43529</v>
      </c>
      <c r="B69" s="111">
        <v>55</v>
      </c>
      <c r="C69" s="111"/>
      <c r="D69" s="301"/>
      <c r="E69" s="111">
        <f t="shared" si="0"/>
        <v>55</v>
      </c>
      <c r="F69" s="111">
        <v>0</v>
      </c>
      <c r="G69" s="111">
        <v>24</v>
      </c>
      <c r="H69" s="21">
        <f t="shared" si="1"/>
        <v>0</v>
      </c>
      <c r="I69" s="242">
        <f t="shared" si="2"/>
        <v>59.506024079666645</v>
      </c>
      <c r="J69" s="111">
        <v>0</v>
      </c>
      <c r="K69" s="111">
        <v>0</v>
      </c>
      <c r="L69" s="111"/>
      <c r="M69" s="111"/>
      <c r="N69" s="239"/>
      <c r="O69" s="14"/>
      <c r="P69" s="14"/>
      <c r="Q69" s="14"/>
      <c r="R69" s="14"/>
      <c r="S69" s="14"/>
      <c r="T69" s="14"/>
      <c r="U69" s="36"/>
    </row>
    <row r="70" spans="1:21" x14ac:dyDescent="0.2">
      <c r="A70" s="252">
        <v>43530</v>
      </c>
      <c r="B70" s="111">
        <v>30</v>
      </c>
      <c r="C70" s="111"/>
      <c r="D70" s="301"/>
      <c r="E70" s="111">
        <f t="shared" si="0"/>
        <v>30</v>
      </c>
      <c r="F70" s="111">
        <v>0</v>
      </c>
      <c r="G70" s="111">
        <v>24</v>
      </c>
      <c r="H70" s="21">
        <f t="shared" si="1"/>
        <v>0</v>
      </c>
      <c r="I70" s="242">
        <f t="shared" si="2"/>
        <v>59.506024079666645</v>
      </c>
      <c r="J70" s="111">
        <v>0</v>
      </c>
      <c r="K70" s="111">
        <v>0</v>
      </c>
      <c r="L70" s="111"/>
      <c r="M70" s="111"/>
      <c r="N70" s="239"/>
      <c r="O70" s="14"/>
      <c r="P70" s="14"/>
      <c r="Q70" s="14"/>
      <c r="R70" s="14"/>
      <c r="S70" s="14"/>
      <c r="T70" s="14"/>
      <c r="U70" s="36"/>
    </row>
    <row r="71" spans="1:21" x14ac:dyDescent="0.2">
      <c r="A71" s="252">
        <v>43531</v>
      </c>
      <c r="B71" s="111">
        <v>42</v>
      </c>
      <c r="C71" s="111"/>
      <c r="D71" s="301"/>
      <c r="E71" s="111">
        <f t="shared" si="0"/>
        <v>42</v>
      </c>
      <c r="F71" s="111">
        <v>0</v>
      </c>
      <c r="G71" s="111">
        <v>24</v>
      </c>
      <c r="H71" s="21">
        <f t="shared" si="1"/>
        <v>0</v>
      </c>
      <c r="I71" s="242">
        <f t="shared" si="2"/>
        <v>59.506024079666645</v>
      </c>
      <c r="J71" s="111">
        <v>0</v>
      </c>
      <c r="K71" s="111">
        <v>0</v>
      </c>
      <c r="L71" s="111"/>
      <c r="M71" s="111"/>
      <c r="N71" s="239"/>
      <c r="O71" s="14"/>
      <c r="P71" s="14"/>
      <c r="Q71" s="14"/>
      <c r="R71" s="14"/>
      <c r="S71" s="14"/>
      <c r="T71" s="14"/>
      <c r="U71" s="36"/>
    </row>
    <row r="72" spans="1:21" x14ac:dyDescent="0.2">
      <c r="A72" s="252">
        <v>43532</v>
      </c>
      <c r="B72" s="111">
        <v>60</v>
      </c>
      <c r="C72" s="111"/>
      <c r="D72" s="301"/>
      <c r="E72" s="111">
        <f t="shared" si="0"/>
        <v>60</v>
      </c>
      <c r="F72" s="111">
        <v>0</v>
      </c>
      <c r="G72" s="111">
        <v>24</v>
      </c>
      <c r="H72" s="21">
        <f t="shared" si="1"/>
        <v>0</v>
      </c>
      <c r="I72" s="242">
        <f t="shared" si="2"/>
        <v>59.506024079666645</v>
      </c>
      <c r="J72" s="111">
        <v>0</v>
      </c>
      <c r="K72" s="111">
        <v>0</v>
      </c>
      <c r="L72" s="111"/>
      <c r="M72" s="111"/>
      <c r="N72" s="239"/>
      <c r="O72" s="14"/>
      <c r="P72" s="14"/>
      <c r="Q72" s="14"/>
      <c r="R72" s="14"/>
      <c r="S72" s="14"/>
      <c r="T72" s="14"/>
      <c r="U72" s="36"/>
    </row>
    <row r="73" spans="1:21" x14ac:dyDescent="0.2">
      <c r="A73" s="252">
        <v>43533</v>
      </c>
      <c r="B73" s="111">
        <v>80</v>
      </c>
      <c r="C73" s="111"/>
      <c r="D73" s="301"/>
      <c r="E73" s="111">
        <f t="shared" ref="E73:E136" si="3">B73</f>
        <v>80</v>
      </c>
      <c r="F73" s="111">
        <v>0</v>
      </c>
      <c r="G73" s="111">
        <v>24</v>
      </c>
      <c r="H73" s="21">
        <f t="shared" ref="H73:H136" si="4">SQRT(E73*F73)*0.396/24*G73</f>
        <v>0</v>
      </c>
      <c r="I73" s="242">
        <f t="shared" si="2"/>
        <v>59.506024079666645</v>
      </c>
      <c r="J73" s="111">
        <v>0</v>
      </c>
      <c r="K73" s="111">
        <v>0</v>
      </c>
      <c r="L73" s="111"/>
      <c r="M73" s="111"/>
      <c r="N73" s="239"/>
      <c r="O73" s="14"/>
      <c r="P73" s="14"/>
      <c r="Q73" s="14"/>
      <c r="R73" s="14"/>
      <c r="S73" s="14"/>
      <c r="T73" s="14"/>
      <c r="U73" s="36"/>
    </row>
    <row r="74" spans="1:21" x14ac:dyDescent="0.2">
      <c r="A74" s="252">
        <v>43534</v>
      </c>
      <c r="B74" s="111">
        <v>82</v>
      </c>
      <c r="C74" s="111"/>
      <c r="D74" s="301"/>
      <c r="E74" s="111">
        <f t="shared" si="3"/>
        <v>82</v>
      </c>
      <c r="F74" s="111">
        <v>0</v>
      </c>
      <c r="G74" s="111">
        <v>24</v>
      </c>
      <c r="H74" s="21">
        <f t="shared" si="4"/>
        <v>0</v>
      </c>
      <c r="I74" s="242">
        <f t="shared" ref="I74:I137" si="5">I73+H74</f>
        <v>59.506024079666645</v>
      </c>
      <c r="J74" s="111">
        <v>0</v>
      </c>
      <c r="K74" s="111">
        <v>0</v>
      </c>
      <c r="L74" s="111"/>
      <c r="M74" s="111"/>
      <c r="N74" s="239"/>
      <c r="O74" s="14"/>
      <c r="P74" s="14"/>
      <c r="Q74" s="14"/>
      <c r="R74" s="14"/>
      <c r="S74" s="14"/>
      <c r="T74" s="14"/>
      <c r="U74" s="36"/>
    </row>
    <row r="75" spans="1:21" x14ac:dyDescent="0.2">
      <c r="A75" s="252">
        <v>43535</v>
      </c>
      <c r="B75" s="111">
        <v>84</v>
      </c>
      <c r="C75" s="111"/>
      <c r="D75" s="301"/>
      <c r="E75" s="111">
        <f t="shared" si="3"/>
        <v>84</v>
      </c>
      <c r="F75" s="111">
        <v>1</v>
      </c>
      <c r="G75" s="111">
        <v>5</v>
      </c>
      <c r="H75" s="21">
        <f t="shared" si="4"/>
        <v>0.75612498966771358</v>
      </c>
      <c r="I75" s="242">
        <f t="shared" si="5"/>
        <v>60.262149069334356</v>
      </c>
      <c r="J75" s="111">
        <v>0</v>
      </c>
      <c r="K75" s="111">
        <v>0</v>
      </c>
      <c r="L75" s="111"/>
      <c r="M75" s="111"/>
      <c r="N75" s="239"/>
      <c r="O75" s="14"/>
      <c r="P75" s="14"/>
      <c r="Q75" s="14"/>
      <c r="R75" s="14"/>
      <c r="S75" s="14"/>
      <c r="T75" s="14"/>
      <c r="U75" s="36"/>
    </row>
    <row r="76" spans="1:21" x14ac:dyDescent="0.2">
      <c r="A76" s="252">
        <v>43536</v>
      </c>
      <c r="B76" s="111">
        <v>80</v>
      </c>
      <c r="C76" s="111"/>
      <c r="D76" s="301"/>
      <c r="E76" s="111">
        <f t="shared" si="3"/>
        <v>80</v>
      </c>
      <c r="F76" s="111">
        <v>1</v>
      </c>
      <c r="G76" s="111">
        <v>6</v>
      </c>
      <c r="H76" s="21">
        <f t="shared" si="4"/>
        <v>0.88548291908991694</v>
      </c>
      <c r="I76" s="242">
        <f t="shared" si="5"/>
        <v>61.147631988424273</v>
      </c>
      <c r="J76" s="111">
        <v>0</v>
      </c>
      <c r="K76" s="111">
        <v>0</v>
      </c>
      <c r="L76" s="111"/>
      <c r="M76" s="111"/>
      <c r="N76" s="239"/>
      <c r="O76" s="14"/>
      <c r="P76" s="14"/>
      <c r="Q76" s="14"/>
      <c r="R76" s="14"/>
      <c r="S76" s="14"/>
      <c r="T76" s="14"/>
      <c r="U76" s="36"/>
    </row>
    <row r="77" spans="1:21" x14ac:dyDescent="0.2">
      <c r="A77" s="252">
        <v>43537</v>
      </c>
      <c r="B77" s="111">
        <v>78</v>
      </c>
      <c r="C77" s="111"/>
      <c r="D77" s="301"/>
      <c r="E77" s="111">
        <f t="shared" si="3"/>
        <v>78</v>
      </c>
      <c r="F77" s="111">
        <v>1</v>
      </c>
      <c r="G77" s="111">
        <v>6</v>
      </c>
      <c r="H77" s="21">
        <f t="shared" si="4"/>
        <v>0.87434432576645693</v>
      </c>
      <c r="I77" s="242">
        <f t="shared" si="5"/>
        <v>62.021976314190731</v>
      </c>
      <c r="J77" s="111">
        <v>0</v>
      </c>
      <c r="K77" s="111">
        <v>0</v>
      </c>
      <c r="L77" s="111"/>
      <c r="M77" s="111"/>
      <c r="N77" s="239"/>
      <c r="O77" s="14"/>
      <c r="P77" s="14"/>
      <c r="Q77" s="14"/>
      <c r="R77" s="14"/>
      <c r="S77" s="14"/>
      <c r="T77" s="14"/>
      <c r="U77" s="36"/>
    </row>
    <row r="78" spans="1:21" x14ac:dyDescent="0.2">
      <c r="A78" s="252">
        <v>43538</v>
      </c>
      <c r="B78" s="111">
        <v>80</v>
      </c>
      <c r="C78" s="111"/>
      <c r="D78" s="301"/>
      <c r="E78" s="111">
        <f t="shared" si="3"/>
        <v>80</v>
      </c>
      <c r="F78" s="111">
        <v>1</v>
      </c>
      <c r="G78" s="111">
        <v>10</v>
      </c>
      <c r="H78" s="21">
        <f t="shared" si="4"/>
        <v>1.4758048651498614</v>
      </c>
      <c r="I78" s="242">
        <f t="shared" si="5"/>
        <v>63.497781179340592</v>
      </c>
      <c r="J78" s="111">
        <v>0</v>
      </c>
      <c r="K78" s="111">
        <v>0</v>
      </c>
      <c r="L78" s="111"/>
      <c r="M78" s="111"/>
      <c r="N78" s="239"/>
      <c r="O78" s="14"/>
      <c r="P78" s="14"/>
      <c r="Q78" s="14"/>
      <c r="R78" s="14"/>
      <c r="S78" s="14"/>
      <c r="T78" s="14"/>
      <c r="U78" s="36"/>
    </row>
    <row r="79" spans="1:21" x14ac:dyDescent="0.2">
      <c r="A79" s="252">
        <v>43539</v>
      </c>
      <c r="B79" s="111">
        <v>80</v>
      </c>
      <c r="C79" s="111"/>
      <c r="D79" s="301"/>
      <c r="E79" s="111">
        <f t="shared" si="3"/>
        <v>80</v>
      </c>
      <c r="F79" s="111">
        <v>1</v>
      </c>
      <c r="G79" s="111">
        <v>6</v>
      </c>
      <c r="H79" s="21">
        <f t="shared" si="4"/>
        <v>0.88548291908991694</v>
      </c>
      <c r="I79" s="242">
        <f t="shared" si="5"/>
        <v>64.383264098430516</v>
      </c>
      <c r="J79" s="111">
        <v>0</v>
      </c>
      <c r="K79" s="111">
        <v>0</v>
      </c>
      <c r="L79" s="111"/>
      <c r="M79" s="111"/>
      <c r="N79" s="239"/>
      <c r="O79" s="14"/>
      <c r="P79" s="14"/>
      <c r="Q79" s="14"/>
      <c r="R79" s="14"/>
      <c r="S79" s="14"/>
      <c r="T79" s="14"/>
      <c r="U79" s="36"/>
    </row>
    <row r="80" spans="1:21" x14ac:dyDescent="0.2">
      <c r="A80" s="252">
        <v>43540</v>
      </c>
      <c r="B80" s="111">
        <v>84</v>
      </c>
      <c r="C80" s="111"/>
      <c r="D80" s="301"/>
      <c r="E80" s="111">
        <f t="shared" si="3"/>
        <v>84</v>
      </c>
      <c r="F80" s="111">
        <v>1</v>
      </c>
      <c r="G80" s="111">
        <v>24</v>
      </c>
      <c r="H80" s="21">
        <f t="shared" si="4"/>
        <v>3.6293999504050252</v>
      </c>
      <c r="I80" s="242">
        <f t="shared" si="5"/>
        <v>68.012664048835546</v>
      </c>
      <c r="J80" s="111">
        <v>0</v>
      </c>
      <c r="K80" s="111">
        <v>0</v>
      </c>
      <c r="L80" s="111"/>
      <c r="M80" s="111"/>
      <c r="N80" s="239"/>
      <c r="O80" s="14"/>
      <c r="P80" s="14"/>
      <c r="Q80" s="14"/>
      <c r="R80" s="14"/>
      <c r="S80" s="14"/>
      <c r="T80" s="14"/>
      <c r="U80" s="36"/>
    </row>
    <row r="81" spans="1:21" x14ac:dyDescent="0.2">
      <c r="A81" s="252">
        <v>43541</v>
      </c>
      <c r="B81" s="111">
        <v>80</v>
      </c>
      <c r="C81" s="111"/>
      <c r="D81" s="301"/>
      <c r="E81" s="111">
        <f t="shared" si="3"/>
        <v>80</v>
      </c>
      <c r="F81" s="111">
        <v>1</v>
      </c>
      <c r="G81" s="111">
        <v>12</v>
      </c>
      <c r="H81" s="21">
        <f t="shared" si="4"/>
        <v>1.7709658381798339</v>
      </c>
      <c r="I81" s="242">
        <f t="shared" si="5"/>
        <v>69.78362988701538</v>
      </c>
      <c r="J81" s="111">
        <v>0</v>
      </c>
      <c r="K81" s="111">
        <v>0</v>
      </c>
      <c r="L81" s="111"/>
      <c r="M81" s="111"/>
      <c r="N81" s="239"/>
      <c r="O81" s="14"/>
      <c r="P81" s="14"/>
      <c r="Q81" s="14"/>
      <c r="R81" s="14"/>
      <c r="S81" s="14"/>
      <c r="T81" s="14"/>
      <c r="U81" s="36"/>
    </row>
    <row r="82" spans="1:21" x14ac:dyDescent="0.2">
      <c r="A82" s="252">
        <v>43542</v>
      </c>
      <c r="B82" s="111">
        <v>80</v>
      </c>
      <c r="C82" s="111"/>
      <c r="D82" s="301"/>
      <c r="E82" s="111">
        <f t="shared" si="3"/>
        <v>80</v>
      </c>
      <c r="F82" s="111">
        <v>0.5</v>
      </c>
      <c r="G82" s="111">
        <v>24</v>
      </c>
      <c r="H82" s="21">
        <f t="shared" si="4"/>
        <v>2.5045239068533567</v>
      </c>
      <c r="I82" s="242">
        <f t="shared" si="5"/>
        <v>72.28815379386873</v>
      </c>
      <c r="J82" s="111">
        <v>0</v>
      </c>
      <c r="K82" s="111">
        <v>0</v>
      </c>
      <c r="L82" s="111"/>
      <c r="M82" s="111"/>
      <c r="N82" s="239"/>
      <c r="O82" s="14"/>
      <c r="P82" s="14"/>
      <c r="Q82" s="14"/>
      <c r="R82" s="14"/>
      <c r="S82" s="14"/>
      <c r="T82" s="14"/>
      <c r="U82" s="36"/>
    </row>
    <row r="83" spans="1:21" x14ac:dyDescent="0.2">
      <c r="A83" s="252">
        <v>43543</v>
      </c>
      <c r="B83" s="111">
        <v>84</v>
      </c>
      <c r="C83" s="111"/>
      <c r="D83" s="301"/>
      <c r="E83" s="111">
        <f t="shared" si="3"/>
        <v>84</v>
      </c>
      <c r="F83" s="111">
        <v>1</v>
      </c>
      <c r="G83" s="111">
        <v>6</v>
      </c>
      <c r="H83" s="21">
        <f t="shared" si="4"/>
        <v>0.90734998760125629</v>
      </c>
      <c r="I83" s="242">
        <f t="shared" si="5"/>
        <v>73.195503781469981</v>
      </c>
      <c r="J83" s="111">
        <v>0</v>
      </c>
      <c r="K83" s="111">
        <v>0</v>
      </c>
      <c r="L83" s="111"/>
      <c r="M83" s="111"/>
      <c r="N83" s="239"/>
      <c r="O83" s="14"/>
      <c r="P83" s="14"/>
      <c r="Q83" s="14"/>
      <c r="R83" s="14"/>
      <c r="S83" s="14"/>
      <c r="T83" s="14"/>
      <c r="U83" s="36"/>
    </row>
    <row r="84" spans="1:21" x14ac:dyDescent="0.2">
      <c r="A84" s="252">
        <v>43544</v>
      </c>
      <c r="B84" s="111">
        <v>80</v>
      </c>
      <c r="C84" s="111"/>
      <c r="D84" s="301"/>
      <c r="E84" s="111">
        <f t="shared" si="3"/>
        <v>80</v>
      </c>
      <c r="F84" s="111">
        <v>1</v>
      </c>
      <c r="G84" s="111">
        <v>12</v>
      </c>
      <c r="H84" s="21">
        <f t="shared" si="4"/>
        <v>1.7709658381798339</v>
      </c>
      <c r="I84" s="242">
        <f t="shared" si="5"/>
        <v>74.966469619649814</v>
      </c>
      <c r="J84" s="111">
        <v>0</v>
      </c>
      <c r="K84" s="111">
        <v>0</v>
      </c>
      <c r="L84" s="111"/>
      <c r="M84" s="111"/>
      <c r="N84" s="239"/>
      <c r="O84" s="14"/>
      <c r="P84" s="14"/>
      <c r="Q84" s="14"/>
      <c r="R84" s="14"/>
      <c r="S84" s="14"/>
      <c r="T84" s="14"/>
      <c r="U84" s="36"/>
    </row>
    <row r="85" spans="1:21" x14ac:dyDescent="0.2">
      <c r="A85" s="252">
        <v>43545</v>
      </c>
      <c r="B85" s="111">
        <v>80</v>
      </c>
      <c r="C85" s="111"/>
      <c r="D85" s="301"/>
      <c r="E85" s="111">
        <f t="shared" si="3"/>
        <v>80</v>
      </c>
      <c r="F85" s="111">
        <v>1</v>
      </c>
      <c r="G85" s="111">
        <v>24</v>
      </c>
      <c r="H85" s="21">
        <f t="shared" si="4"/>
        <v>3.5419316763596678</v>
      </c>
      <c r="I85" s="242">
        <f t="shared" si="5"/>
        <v>78.508401296009481</v>
      </c>
      <c r="J85" s="111">
        <v>0</v>
      </c>
      <c r="K85" s="111">
        <v>0</v>
      </c>
      <c r="L85" s="111"/>
      <c r="M85" s="111"/>
      <c r="N85" s="239"/>
      <c r="O85" s="14"/>
      <c r="P85" s="14"/>
      <c r="Q85" s="14"/>
      <c r="R85" s="14"/>
      <c r="S85" s="14"/>
      <c r="T85" s="14"/>
      <c r="U85" s="36"/>
    </row>
    <row r="86" spans="1:21" x14ac:dyDescent="0.2">
      <c r="A86" s="252">
        <v>43546</v>
      </c>
      <c r="B86" s="111">
        <v>80</v>
      </c>
      <c r="C86" s="111"/>
      <c r="D86" s="301"/>
      <c r="E86" s="111">
        <f t="shared" si="3"/>
        <v>80</v>
      </c>
      <c r="F86" s="111">
        <v>1</v>
      </c>
      <c r="G86" s="111">
        <v>24</v>
      </c>
      <c r="H86" s="21">
        <f t="shared" si="4"/>
        <v>3.5419316763596678</v>
      </c>
      <c r="I86" s="242">
        <f t="shared" si="5"/>
        <v>82.050332972369148</v>
      </c>
      <c r="J86" s="111">
        <v>0</v>
      </c>
      <c r="K86" s="111">
        <v>0</v>
      </c>
      <c r="L86" s="111"/>
      <c r="M86" s="111"/>
      <c r="N86" s="239"/>
      <c r="O86" s="14"/>
      <c r="P86" s="14"/>
      <c r="Q86" s="14"/>
      <c r="R86" s="14"/>
      <c r="S86" s="14"/>
      <c r="T86" s="14"/>
      <c r="U86" s="36"/>
    </row>
    <row r="87" spans="1:21" x14ac:dyDescent="0.2">
      <c r="A87" s="252">
        <v>43547</v>
      </c>
      <c r="B87" s="111">
        <v>82</v>
      </c>
      <c r="C87" s="111"/>
      <c r="D87" s="301"/>
      <c r="E87" s="111">
        <f t="shared" si="3"/>
        <v>82</v>
      </c>
      <c r="F87" s="111">
        <v>0</v>
      </c>
      <c r="G87" s="111">
        <v>24</v>
      </c>
      <c r="H87" s="21">
        <f t="shared" si="4"/>
        <v>0</v>
      </c>
      <c r="I87" s="242">
        <f t="shared" si="5"/>
        <v>82.050332972369148</v>
      </c>
      <c r="J87" s="111">
        <v>0</v>
      </c>
      <c r="K87" s="111">
        <v>0</v>
      </c>
      <c r="L87" s="111"/>
      <c r="M87" s="111"/>
      <c r="N87" s="239"/>
      <c r="O87" s="14"/>
      <c r="P87" s="14"/>
      <c r="Q87" s="14"/>
      <c r="R87" s="14"/>
      <c r="S87" s="14"/>
      <c r="T87" s="14"/>
      <c r="U87" s="36"/>
    </row>
    <row r="88" spans="1:21" x14ac:dyDescent="0.2">
      <c r="A88" s="252">
        <v>43548</v>
      </c>
      <c r="B88" s="111">
        <v>82</v>
      </c>
      <c r="C88" s="111"/>
      <c r="D88" s="301"/>
      <c r="E88" s="111">
        <f t="shared" si="3"/>
        <v>82</v>
      </c>
      <c r="F88" s="111">
        <v>0</v>
      </c>
      <c r="G88" s="111">
        <v>24</v>
      </c>
      <c r="H88" s="21">
        <f t="shared" si="4"/>
        <v>0</v>
      </c>
      <c r="I88" s="242">
        <f t="shared" si="5"/>
        <v>82.050332972369148</v>
      </c>
      <c r="J88" s="111">
        <v>0</v>
      </c>
      <c r="K88" s="111">
        <v>0</v>
      </c>
      <c r="L88" s="111"/>
      <c r="M88" s="111"/>
      <c r="N88" s="239"/>
      <c r="O88" s="14"/>
      <c r="P88" s="14"/>
      <c r="Q88" s="14"/>
      <c r="R88" s="14"/>
      <c r="S88" s="14"/>
      <c r="T88" s="14"/>
      <c r="U88" s="36"/>
    </row>
    <row r="89" spans="1:21" x14ac:dyDescent="0.2">
      <c r="A89" s="252">
        <v>43549</v>
      </c>
      <c r="B89" s="111">
        <v>76</v>
      </c>
      <c r="C89" s="111"/>
      <c r="D89" s="301"/>
      <c r="E89" s="111">
        <f t="shared" si="3"/>
        <v>76</v>
      </c>
      <c r="F89" s="111">
        <v>0.5</v>
      </c>
      <c r="G89" s="111">
        <v>4</v>
      </c>
      <c r="H89" s="21">
        <f t="shared" si="4"/>
        <v>0.40685132419595244</v>
      </c>
      <c r="I89" s="242">
        <f t="shared" si="5"/>
        <v>82.457184296565103</v>
      </c>
      <c r="J89" s="111">
        <v>0</v>
      </c>
      <c r="K89" s="111">
        <v>0</v>
      </c>
      <c r="L89" s="111"/>
      <c r="M89" s="111"/>
      <c r="N89" s="239"/>
      <c r="O89" s="14"/>
      <c r="P89" s="14"/>
      <c r="Q89" s="14"/>
      <c r="R89" s="14"/>
      <c r="S89" s="14"/>
      <c r="T89" s="14"/>
      <c r="U89" s="36"/>
    </row>
    <row r="90" spans="1:21" x14ac:dyDescent="0.2">
      <c r="A90" s="252">
        <v>43550</v>
      </c>
      <c r="B90" s="111">
        <v>74</v>
      </c>
      <c r="C90" s="111"/>
      <c r="D90" s="301"/>
      <c r="E90" s="111">
        <f t="shared" si="3"/>
        <v>74</v>
      </c>
      <c r="F90" s="111">
        <v>0.5</v>
      </c>
      <c r="G90" s="111">
        <v>4</v>
      </c>
      <c r="H90" s="21">
        <f t="shared" si="4"/>
        <v>0.40146232699968248</v>
      </c>
      <c r="I90" s="242">
        <f t="shared" si="5"/>
        <v>82.85864662356478</v>
      </c>
      <c r="J90" s="111">
        <v>0</v>
      </c>
      <c r="K90" s="111">
        <v>0</v>
      </c>
      <c r="L90" s="111"/>
      <c r="M90" s="111"/>
      <c r="N90" s="239"/>
      <c r="O90" s="14"/>
      <c r="P90" s="14"/>
      <c r="Q90" s="14"/>
      <c r="R90" s="14"/>
      <c r="S90" s="14"/>
      <c r="T90" s="14"/>
      <c r="U90" s="36"/>
    </row>
    <row r="91" spans="1:21" x14ac:dyDescent="0.2">
      <c r="A91" s="252">
        <v>43551</v>
      </c>
      <c r="B91" s="111">
        <v>70</v>
      </c>
      <c r="C91" s="111"/>
      <c r="D91" s="301"/>
      <c r="E91" s="111">
        <f t="shared" si="3"/>
        <v>70</v>
      </c>
      <c r="F91" s="111">
        <v>1</v>
      </c>
      <c r="G91" s="111">
        <v>6</v>
      </c>
      <c r="H91" s="21">
        <f t="shared" si="4"/>
        <v>0.82829342626873492</v>
      </c>
      <c r="I91" s="242">
        <f t="shared" si="5"/>
        <v>83.68694004983351</v>
      </c>
      <c r="J91" s="111">
        <v>0</v>
      </c>
      <c r="K91" s="111">
        <v>0</v>
      </c>
      <c r="L91" s="111"/>
      <c r="M91" s="111"/>
      <c r="N91" s="239"/>
      <c r="O91" s="14"/>
      <c r="P91" s="14"/>
      <c r="Q91" s="14"/>
      <c r="R91" s="14"/>
      <c r="S91" s="14"/>
      <c r="T91" s="14"/>
      <c r="U91" s="36"/>
    </row>
    <row r="92" spans="1:21" x14ac:dyDescent="0.2">
      <c r="A92" s="252">
        <v>43552</v>
      </c>
      <c r="B92" s="111">
        <v>55</v>
      </c>
      <c r="C92" s="111"/>
      <c r="D92" s="301"/>
      <c r="E92" s="111">
        <f t="shared" si="3"/>
        <v>55</v>
      </c>
      <c r="F92" s="111">
        <v>1</v>
      </c>
      <c r="G92" s="111">
        <v>24</v>
      </c>
      <c r="H92" s="21">
        <f t="shared" si="4"/>
        <v>2.9368146008898828</v>
      </c>
      <c r="I92" s="242">
        <f t="shared" si="5"/>
        <v>86.623754650723399</v>
      </c>
      <c r="J92" s="111">
        <v>0</v>
      </c>
      <c r="K92" s="111">
        <v>0</v>
      </c>
      <c r="L92" s="111"/>
      <c r="M92" s="111"/>
      <c r="N92" s="239"/>
      <c r="O92" s="14"/>
      <c r="P92" s="14"/>
      <c r="Q92" s="14"/>
      <c r="R92" s="14"/>
      <c r="S92" s="14"/>
      <c r="T92" s="14"/>
      <c r="U92" s="36"/>
    </row>
    <row r="93" spans="1:21" x14ac:dyDescent="0.2">
      <c r="A93" s="252">
        <v>43553</v>
      </c>
      <c r="B93" s="111">
        <v>55</v>
      </c>
      <c r="C93" s="111"/>
      <c r="D93" s="301"/>
      <c r="E93" s="111">
        <f t="shared" si="3"/>
        <v>55</v>
      </c>
      <c r="F93" s="111">
        <v>1</v>
      </c>
      <c r="G93" s="111">
        <v>24</v>
      </c>
      <c r="H93" s="21">
        <f t="shared" si="4"/>
        <v>2.9368146008898828</v>
      </c>
      <c r="I93" s="242">
        <f t="shared" si="5"/>
        <v>89.560569251613288</v>
      </c>
      <c r="J93" s="111">
        <v>0</v>
      </c>
      <c r="K93" s="111">
        <v>0</v>
      </c>
      <c r="L93" s="111"/>
      <c r="M93" s="111"/>
      <c r="N93" s="239"/>
      <c r="O93" s="14"/>
      <c r="P93" s="14"/>
      <c r="Q93" s="14"/>
      <c r="R93" s="14"/>
      <c r="S93" s="14"/>
      <c r="T93" s="14"/>
      <c r="U93" s="36"/>
    </row>
    <row r="94" spans="1:21" x14ac:dyDescent="0.2">
      <c r="A94" s="252">
        <v>43554</v>
      </c>
      <c r="B94" s="111">
        <v>72</v>
      </c>
      <c r="C94" s="111"/>
      <c r="D94" s="301"/>
      <c r="E94" s="111">
        <f t="shared" si="3"/>
        <v>72</v>
      </c>
      <c r="F94" s="111">
        <v>1</v>
      </c>
      <c r="G94" s="111">
        <v>24</v>
      </c>
      <c r="H94" s="21">
        <f t="shared" si="4"/>
        <v>3.360171424198473</v>
      </c>
      <c r="I94" s="242">
        <f t="shared" si="5"/>
        <v>92.920740675811757</v>
      </c>
      <c r="J94" s="111">
        <v>0</v>
      </c>
      <c r="K94" s="111">
        <v>0</v>
      </c>
      <c r="L94" s="111"/>
      <c r="M94" s="111"/>
      <c r="N94" s="239"/>
      <c r="O94" s="14"/>
      <c r="P94" s="14"/>
      <c r="Q94" s="14"/>
      <c r="R94" s="14"/>
      <c r="S94" s="14"/>
      <c r="T94" s="14"/>
      <c r="U94" s="36"/>
    </row>
    <row r="95" spans="1:21" x14ac:dyDescent="0.2">
      <c r="A95" s="252">
        <v>43555</v>
      </c>
      <c r="B95" s="111">
        <v>70</v>
      </c>
      <c r="C95" s="111"/>
      <c r="D95" s="301"/>
      <c r="E95" s="111">
        <f t="shared" si="3"/>
        <v>70</v>
      </c>
      <c r="F95" s="111">
        <v>1</v>
      </c>
      <c r="G95" s="111">
        <v>24</v>
      </c>
      <c r="H95" s="21">
        <f t="shared" si="4"/>
        <v>3.3131737050749397</v>
      </c>
      <c r="I95" s="242">
        <f t="shared" si="5"/>
        <v>96.233914380886702</v>
      </c>
      <c r="J95" s="111">
        <v>0</v>
      </c>
      <c r="K95" s="111">
        <v>0</v>
      </c>
      <c r="L95" s="111"/>
      <c r="M95" s="111"/>
      <c r="N95" s="239"/>
      <c r="O95" s="14"/>
      <c r="P95" s="14"/>
      <c r="Q95" s="14"/>
      <c r="R95" s="14"/>
      <c r="S95" s="14"/>
      <c r="T95" s="14"/>
      <c r="U95" s="36"/>
    </row>
    <row r="96" spans="1:21" x14ac:dyDescent="0.2">
      <c r="A96" s="252">
        <v>43556</v>
      </c>
      <c r="B96" s="170">
        <v>84</v>
      </c>
      <c r="C96" s="170"/>
      <c r="D96" s="334"/>
      <c r="E96" s="268">
        <f t="shared" si="3"/>
        <v>84</v>
      </c>
      <c r="F96" s="268">
        <v>0.5</v>
      </c>
      <c r="G96" s="268">
        <v>24</v>
      </c>
      <c r="H96" s="242">
        <f t="shared" si="4"/>
        <v>2.5663733165695128</v>
      </c>
      <c r="I96" s="242">
        <f t="shared" si="5"/>
        <v>98.800287697456213</v>
      </c>
      <c r="J96" s="170">
        <v>0</v>
      </c>
      <c r="K96" s="170">
        <v>0</v>
      </c>
      <c r="L96" s="170"/>
      <c r="M96" s="170"/>
      <c r="N96" s="347"/>
      <c r="O96" s="25"/>
      <c r="P96" s="288"/>
      <c r="Q96" s="288"/>
      <c r="R96" s="288"/>
      <c r="S96" s="288"/>
      <c r="T96" s="288"/>
      <c r="U96" s="307"/>
    </row>
    <row r="97" spans="1:21" x14ac:dyDescent="0.2">
      <c r="A97" s="252">
        <v>43557</v>
      </c>
      <c r="B97" s="110">
        <v>84</v>
      </c>
      <c r="C97" s="110"/>
      <c r="D97" s="335"/>
      <c r="E97" s="245">
        <f t="shared" si="3"/>
        <v>84</v>
      </c>
      <c r="F97" s="245">
        <v>1</v>
      </c>
      <c r="G97" s="245">
        <v>24</v>
      </c>
      <c r="H97" s="236">
        <f t="shared" si="4"/>
        <v>3.6293999504050252</v>
      </c>
      <c r="I97" s="236">
        <f t="shared" si="5"/>
        <v>102.42968764786124</v>
      </c>
      <c r="J97" s="110">
        <v>0</v>
      </c>
      <c r="K97" s="110">
        <v>0</v>
      </c>
      <c r="L97" s="110"/>
      <c r="M97" s="110"/>
      <c r="N97" s="112"/>
      <c r="O97" s="68"/>
      <c r="P97" s="205"/>
      <c r="Q97" s="205"/>
      <c r="R97" s="205"/>
      <c r="S97" s="205"/>
      <c r="T97" s="205"/>
      <c r="U97" s="267"/>
    </row>
    <row r="98" spans="1:21" x14ac:dyDescent="0.2">
      <c r="A98" s="252">
        <v>43558</v>
      </c>
      <c r="B98" s="111">
        <v>80</v>
      </c>
      <c r="C98" s="111"/>
      <c r="D98" s="301"/>
      <c r="E98" s="111">
        <f t="shared" si="3"/>
        <v>80</v>
      </c>
      <c r="F98" s="111">
        <v>1</v>
      </c>
      <c r="G98" s="111">
        <v>24</v>
      </c>
      <c r="H98" s="21">
        <f t="shared" si="4"/>
        <v>3.5419316763596678</v>
      </c>
      <c r="I98" s="242">
        <f t="shared" si="5"/>
        <v>105.97161932422091</v>
      </c>
      <c r="J98" s="170">
        <v>0</v>
      </c>
      <c r="K98" s="170">
        <v>0</v>
      </c>
      <c r="L98" s="111"/>
      <c r="M98" s="111"/>
      <c r="N98" s="239"/>
      <c r="O98" s="14"/>
      <c r="P98" s="14"/>
      <c r="Q98" s="14"/>
      <c r="R98" s="14"/>
      <c r="S98" s="14"/>
      <c r="T98" s="14"/>
      <c r="U98" s="36"/>
    </row>
    <row r="99" spans="1:21" x14ac:dyDescent="0.2">
      <c r="A99" s="252">
        <v>43559</v>
      </c>
      <c r="B99" s="111">
        <v>84</v>
      </c>
      <c r="C99" s="111"/>
      <c r="D99" s="301"/>
      <c r="E99" s="111">
        <f t="shared" si="3"/>
        <v>84</v>
      </c>
      <c r="F99" s="111">
        <v>1</v>
      </c>
      <c r="G99" s="111">
        <v>24</v>
      </c>
      <c r="H99" s="21">
        <f t="shared" si="4"/>
        <v>3.6293999504050252</v>
      </c>
      <c r="I99" s="242">
        <f t="shared" si="5"/>
        <v>109.60101927462594</v>
      </c>
      <c r="J99" s="111">
        <v>0</v>
      </c>
      <c r="K99" s="111">
        <v>0</v>
      </c>
      <c r="L99" s="111"/>
      <c r="M99" s="111"/>
      <c r="N99" s="239"/>
      <c r="O99" s="14"/>
      <c r="P99" s="14"/>
      <c r="Q99" s="14"/>
      <c r="R99" s="14"/>
      <c r="S99" s="14"/>
      <c r="T99" s="14"/>
      <c r="U99" s="36"/>
    </row>
    <row r="100" spans="1:21" x14ac:dyDescent="0.2">
      <c r="A100" s="252">
        <v>43560</v>
      </c>
      <c r="B100" s="111">
        <v>80</v>
      </c>
      <c r="C100" s="111"/>
      <c r="D100" s="301"/>
      <c r="E100" s="111">
        <f t="shared" si="3"/>
        <v>80</v>
      </c>
      <c r="F100" s="111">
        <v>1</v>
      </c>
      <c r="G100" s="111">
        <v>24</v>
      </c>
      <c r="H100" s="21">
        <f t="shared" si="4"/>
        <v>3.5419316763596678</v>
      </c>
      <c r="I100" s="242">
        <f t="shared" si="5"/>
        <v>113.14295095098561</v>
      </c>
      <c r="J100" s="170">
        <v>0</v>
      </c>
      <c r="K100" s="170">
        <v>0</v>
      </c>
      <c r="L100" s="111"/>
      <c r="M100" s="111"/>
      <c r="N100" s="239"/>
      <c r="O100" s="14"/>
      <c r="P100" s="14"/>
      <c r="Q100" s="14"/>
      <c r="R100" s="14"/>
      <c r="S100" s="14"/>
      <c r="T100" s="14"/>
      <c r="U100" s="36"/>
    </row>
    <row r="101" spans="1:21" x14ac:dyDescent="0.2">
      <c r="A101" s="252">
        <v>43561</v>
      </c>
      <c r="B101" s="111">
        <v>82</v>
      </c>
      <c r="C101" s="111"/>
      <c r="D101" s="301"/>
      <c r="E101" s="111">
        <f t="shared" si="3"/>
        <v>82</v>
      </c>
      <c r="F101" s="111">
        <v>1</v>
      </c>
      <c r="G101" s="111">
        <v>24</v>
      </c>
      <c r="H101" s="21">
        <f t="shared" si="4"/>
        <v>3.5859325147024173</v>
      </c>
      <c r="I101" s="242">
        <f t="shared" si="5"/>
        <v>116.72888346568803</v>
      </c>
      <c r="J101" s="111">
        <v>0</v>
      </c>
      <c r="K101" s="111">
        <v>0</v>
      </c>
      <c r="L101" s="111"/>
      <c r="M101" s="111"/>
      <c r="N101" s="239"/>
      <c r="O101" s="14"/>
      <c r="P101" s="14"/>
      <c r="Q101" s="14"/>
      <c r="R101" s="14"/>
      <c r="S101" s="14"/>
      <c r="T101" s="14"/>
      <c r="U101" s="36"/>
    </row>
    <row r="102" spans="1:21" x14ac:dyDescent="0.2">
      <c r="A102" s="252">
        <v>43562</v>
      </c>
      <c r="B102" s="111">
        <v>82</v>
      </c>
      <c r="C102" s="111"/>
      <c r="D102" s="301"/>
      <c r="E102" s="111">
        <f t="shared" si="3"/>
        <v>82</v>
      </c>
      <c r="F102" s="111">
        <v>1</v>
      </c>
      <c r="G102" s="111">
        <v>24</v>
      </c>
      <c r="H102" s="21">
        <f t="shared" si="4"/>
        <v>3.5859325147024173</v>
      </c>
      <c r="I102" s="242">
        <f t="shared" si="5"/>
        <v>120.31481598039045</v>
      </c>
      <c r="J102" s="170">
        <v>0</v>
      </c>
      <c r="K102" s="170">
        <v>0</v>
      </c>
      <c r="L102" s="111"/>
      <c r="M102" s="111"/>
      <c r="N102" s="239"/>
      <c r="O102" s="14"/>
      <c r="P102" s="14"/>
      <c r="Q102" s="14"/>
      <c r="R102" s="14"/>
      <c r="S102" s="14"/>
      <c r="T102" s="14"/>
      <c r="U102" s="36"/>
    </row>
    <row r="103" spans="1:21" x14ac:dyDescent="0.2">
      <c r="A103" s="252">
        <v>43563</v>
      </c>
      <c r="B103" s="111">
        <v>82</v>
      </c>
      <c r="C103" s="111"/>
      <c r="D103" s="301"/>
      <c r="E103" s="111">
        <f t="shared" si="3"/>
        <v>82</v>
      </c>
      <c r="F103" s="111">
        <v>1</v>
      </c>
      <c r="G103" s="111">
        <v>24</v>
      </c>
      <c r="H103" s="21">
        <f t="shared" si="4"/>
        <v>3.5859325147024173</v>
      </c>
      <c r="I103" s="242">
        <f t="shared" si="5"/>
        <v>123.90074849509287</v>
      </c>
      <c r="J103" s="111">
        <v>0</v>
      </c>
      <c r="K103" s="111">
        <v>0</v>
      </c>
      <c r="L103" s="111"/>
      <c r="M103" s="111"/>
      <c r="N103" s="239"/>
      <c r="O103" s="14"/>
      <c r="P103" s="14"/>
      <c r="Q103" s="14"/>
      <c r="R103" s="14"/>
      <c r="S103" s="14"/>
      <c r="T103" s="14"/>
      <c r="U103" s="36"/>
    </row>
    <row r="104" spans="1:21" x14ac:dyDescent="0.2">
      <c r="A104" s="252">
        <v>43564</v>
      </c>
      <c r="B104" s="111">
        <v>75</v>
      </c>
      <c r="C104" s="111"/>
      <c r="D104" s="301"/>
      <c r="E104" s="111">
        <f t="shared" si="3"/>
        <v>75</v>
      </c>
      <c r="F104" s="111">
        <v>1</v>
      </c>
      <c r="G104" s="111">
        <v>24</v>
      </c>
      <c r="H104" s="21">
        <f t="shared" si="4"/>
        <v>3.4294605989863776</v>
      </c>
      <c r="I104" s="242">
        <f t="shared" si="5"/>
        <v>127.33020909407925</v>
      </c>
      <c r="J104" s="170">
        <v>0</v>
      </c>
      <c r="K104" s="170">
        <v>0</v>
      </c>
      <c r="L104" s="111"/>
      <c r="M104" s="111"/>
      <c r="N104" s="239"/>
      <c r="O104" s="14"/>
      <c r="P104" s="14"/>
      <c r="Q104" s="14"/>
      <c r="R104" s="14"/>
      <c r="S104" s="14"/>
      <c r="T104" s="14"/>
      <c r="U104" s="36"/>
    </row>
    <row r="105" spans="1:21" x14ac:dyDescent="0.2">
      <c r="A105" s="252">
        <v>43565</v>
      </c>
      <c r="B105" s="111">
        <v>70</v>
      </c>
      <c r="C105" s="111"/>
      <c r="D105" s="301"/>
      <c r="E105" s="111">
        <f t="shared" si="3"/>
        <v>70</v>
      </c>
      <c r="F105" s="111">
        <v>1</v>
      </c>
      <c r="G105" s="111">
        <v>24</v>
      </c>
      <c r="H105" s="21">
        <f t="shared" si="4"/>
        <v>3.3131737050749397</v>
      </c>
      <c r="I105" s="242">
        <f t="shared" si="5"/>
        <v>130.64338279915418</v>
      </c>
      <c r="J105" s="111">
        <v>0</v>
      </c>
      <c r="K105" s="111">
        <v>0</v>
      </c>
      <c r="L105" s="111"/>
      <c r="M105" s="111"/>
      <c r="N105" s="239"/>
      <c r="O105" s="14"/>
      <c r="P105" s="14"/>
      <c r="Q105" s="14"/>
      <c r="R105" s="14"/>
      <c r="S105" s="14"/>
      <c r="T105" s="14"/>
      <c r="U105" s="36"/>
    </row>
    <row r="106" spans="1:21" x14ac:dyDescent="0.2">
      <c r="A106" s="252">
        <v>43566</v>
      </c>
      <c r="B106" s="111">
        <v>36</v>
      </c>
      <c r="C106" s="111"/>
      <c r="D106" s="301"/>
      <c r="E106" s="111">
        <f t="shared" si="3"/>
        <v>36</v>
      </c>
      <c r="F106" s="111">
        <v>0</v>
      </c>
      <c r="G106" s="111">
        <v>24</v>
      </c>
      <c r="H106" s="21">
        <f t="shared" si="4"/>
        <v>0</v>
      </c>
      <c r="I106" s="242">
        <f t="shared" si="5"/>
        <v>130.64338279915418</v>
      </c>
      <c r="J106" s="170">
        <v>0</v>
      </c>
      <c r="K106" s="170">
        <v>0</v>
      </c>
      <c r="L106" s="111"/>
      <c r="M106" s="111"/>
      <c r="N106" s="239"/>
      <c r="O106" s="14"/>
      <c r="P106" s="14"/>
      <c r="Q106" s="14"/>
      <c r="R106" s="14"/>
      <c r="S106" s="14"/>
      <c r="T106" s="14"/>
      <c r="U106" s="36"/>
    </row>
    <row r="107" spans="1:21" x14ac:dyDescent="0.2">
      <c r="A107" s="252">
        <v>43567</v>
      </c>
      <c r="B107" s="111">
        <v>90</v>
      </c>
      <c r="C107" s="111"/>
      <c r="D107" s="301"/>
      <c r="E107" s="111">
        <f t="shared" si="3"/>
        <v>90</v>
      </c>
      <c r="F107" s="111">
        <v>0</v>
      </c>
      <c r="G107" s="111">
        <v>24</v>
      </c>
      <c r="H107" s="21">
        <f t="shared" si="4"/>
        <v>0</v>
      </c>
      <c r="I107" s="242">
        <f t="shared" si="5"/>
        <v>130.64338279915418</v>
      </c>
      <c r="J107" s="111">
        <v>0</v>
      </c>
      <c r="K107" s="111">
        <v>0</v>
      </c>
      <c r="L107" s="111"/>
      <c r="M107" s="111"/>
      <c r="N107" s="239"/>
      <c r="O107" s="14"/>
      <c r="P107" s="14"/>
      <c r="Q107" s="14"/>
      <c r="R107" s="14"/>
      <c r="S107" s="14"/>
      <c r="T107" s="14"/>
      <c r="U107" s="36"/>
    </row>
    <row r="108" spans="1:21" x14ac:dyDescent="0.2">
      <c r="A108" s="252">
        <v>43568</v>
      </c>
      <c r="B108" s="111">
        <v>90</v>
      </c>
      <c r="C108" s="111"/>
      <c r="D108" s="301"/>
      <c r="E108" s="111">
        <f t="shared" si="3"/>
        <v>90</v>
      </c>
      <c r="F108" s="111">
        <v>0</v>
      </c>
      <c r="G108" s="111">
        <v>24</v>
      </c>
      <c r="H108" s="21">
        <f t="shared" si="4"/>
        <v>0</v>
      </c>
      <c r="I108" s="242">
        <f t="shared" si="5"/>
        <v>130.64338279915418</v>
      </c>
      <c r="J108" s="170">
        <v>0</v>
      </c>
      <c r="K108" s="170">
        <v>0</v>
      </c>
      <c r="L108" s="111"/>
      <c r="M108" s="111"/>
      <c r="N108" s="239"/>
      <c r="O108" s="14"/>
      <c r="P108" s="14"/>
      <c r="Q108" s="14"/>
      <c r="R108" s="14"/>
      <c r="S108" s="14"/>
      <c r="T108" s="14"/>
      <c r="U108" s="36"/>
    </row>
    <row r="109" spans="1:21" x14ac:dyDescent="0.2">
      <c r="A109" s="252">
        <v>43569</v>
      </c>
      <c r="B109" s="111">
        <v>90</v>
      </c>
      <c r="C109" s="111"/>
      <c r="D109" s="301"/>
      <c r="E109" s="111">
        <f t="shared" si="3"/>
        <v>90</v>
      </c>
      <c r="F109" s="111">
        <v>0</v>
      </c>
      <c r="G109" s="111">
        <v>24</v>
      </c>
      <c r="H109" s="21">
        <f t="shared" si="4"/>
        <v>0</v>
      </c>
      <c r="I109" s="242">
        <f t="shared" si="5"/>
        <v>130.64338279915418</v>
      </c>
      <c r="J109" s="111">
        <v>0</v>
      </c>
      <c r="K109" s="111">
        <v>0</v>
      </c>
      <c r="L109" s="111"/>
      <c r="M109" s="111"/>
      <c r="N109" s="239"/>
      <c r="O109" s="14"/>
      <c r="P109" s="14"/>
      <c r="Q109" s="14"/>
      <c r="R109" s="14"/>
      <c r="S109" s="14"/>
      <c r="T109" s="14"/>
      <c r="U109" s="36"/>
    </row>
    <row r="110" spans="1:21" x14ac:dyDescent="0.2">
      <c r="A110" s="252">
        <v>43570</v>
      </c>
      <c r="B110" s="111">
        <v>90</v>
      </c>
      <c r="C110" s="111"/>
      <c r="D110" s="301"/>
      <c r="E110" s="111">
        <f t="shared" si="3"/>
        <v>90</v>
      </c>
      <c r="F110" s="111">
        <v>0</v>
      </c>
      <c r="G110" s="111">
        <v>24</v>
      </c>
      <c r="H110" s="21">
        <f t="shared" si="4"/>
        <v>0</v>
      </c>
      <c r="I110" s="242">
        <f t="shared" si="5"/>
        <v>130.64338279915418</v>
      </c>
      <c r="J110" s="170">
        <v>0</v>
      </c>
      <c r="K110" s="170">
        <v>0</v>
      </c>
      <c r="L110" s="111"/>
      <c r="M110" s="111"/>
      <c r="N110" s="239"/>
      <c r="O110" s="14"/>
      <c r="P110" s="14"/>
      <c r="Q110" s="14"/>
      <c r="R110" s="14"/>
      <c r="S110" s="14"/>
      <c r="T110" s="14"/>
      <c r="U110" s="36"/>
    </row>
    <row r="111" spans="1:21" x14ac:dyDescent="0.2">
      <c r="A111" s="252">
        <v>43571</v>
      </c>
      <c r="B111" s="111">
        <v>90</v>
      </c>
      <c r="C111" s="111"/>
      <c r="D111" s="301"/>
      <c r="E111" s="111">
        <f t="shared" si="3"/>
        <v>90</v>
      </c>
      <c r="F111" s="111">
        <v>0</v>
      </c>
      <c r="G111" s="111">
        <v>24</v>
      </c>
      <c r="H111" s="21">
        <f t="shared" si="4"/>
        <v>0</v>
      </c>
      <c r="I111" s="242">
        <f t="shared" si="5"/>
        <v>130.64338279915418</v>
      </c>
      <c r="J111" s="111">
        <v>0</v>
      </c>
      <c r="K111" s="111">
        <v>0</v>
      </c>
      <c r="L111" s="111"/>
      <c r="M111" s="111"/>
      <c r="N111" s="239"/>
      <c r="O111" s="14"/>
      <c r="P111" s="14"/>
      <c r="Q111" s="14"/>
      <c r="R111" s="14"/>
      <c r="S111" s="14"/>
      <c r="T111" s="14"/>
      <c r="U111" s="36"/>
    </row>
    <row r="112" spans="1:21" x14ac:dyDescent="0.2">
      <c r="A112" s="252">
        <v>43572</v>
      </c>
      <c r="B112" s="111">
        <v>85</v>
      </c>
      <c r="C112" s="111"/>
      <c r="D112" s="301"/>
      <c r="E112" s="111">
        <f t="shared" si="3"/>
        <v>85</v>
      </c>
      <c r="F112" s="111">
        <v>1</v>
      </c>
      <c r="G112" s="111">
        <v>24</v>
      </c>
      <c r="H112" s="21">
        <f t="shared" si="4"/>
        <v>3.6509396050879834</v>
      </c>
      <c r="I112" s="242">
        <f t="shared" si="5"/>
        <v>134.29432240424217</v>
      </c>
      <c r="J112" s="170">
        <v>0</v>
      </c>
      <c r="K112" s="170">
        <v>0</v>
      </c>
      <c r="L112" s="111"/>
      <c r="M112" s="111"/>
      <c r="N112" s="239"/>
      <c r="O112" s="14"/>
      <c r="P112" s="14"/>
      <c r="Q112" s="14"/>
      <c r="R112" s="14"/>
      <c r="S112" s="14"/>
      <c r="T112" s="14"/>
      <c r="U112" s="36"/>
    </row>
    <row r="113" spans="1:21" x14ac:dyDescent="0.2">
      <c r="A113" s="252">
        <v>43573</v>
      </c>
      <c r="B113" s="111">
        <v>90</v>
      </c>
      <c r="C113" s="111"/>
      <c r="D113" s="301"/>
      <c r="E113" s="111">
        <f t="shared" si="3"/>
        <v>90</v>
      </c>
      <c r="F113" s="111">
        <v>0.5</v>
      </c>
      <c r="G113" s="111">
        <v>24</v>
      </c>
      <c r="H113" s="21">
        <f t="shared" si="4"/>
        <v>2.6564487572697506</v>
      </c>
      <c r="I113" s="242">
        <f t="shared" si="5"/>
        <v>136.95077116151191</v>
      </c>
      <c r="J113" s="111">
        <v>0</v>
      </c>
      <c r="K113" s="111">
        <v>0</v>
      </c>
      <c r="L113" s="111"/>
      <c r="M113" s="111"/>
      <c r="N113" s="239"/>
      <c r="O113" s="14"/>
      <c r="P113" s="14"/>
      <c r="Q113" s="14"/>
      <c r="R113" s="14"/>
      <c r="S113" s="14"/>
      <c r="T113" s="14"/>
      <c r="U113" s="36"/>
    </row>
    <row r="114" spans="1:21" x14ac:dyDescent="0.2">
      <c r="A114" s="252">
        <v>43574</v>
      </c>
      <c r="B114" s="111">
        <v>90</v>
      </c>
      <c r="C114" s="111"/>
      <c r="D114" s="301"/>
      <c r="E114" s="111">
        <f t="shared" si="3"/>
        <v>90</v>
      </c>
      <c r="F114" s="111">
        <v>0.5</v>
      </c>
      <c r="G114" s="111">
        <v>24</v>
      </c>
      <c r="H114" s="21">
        <f t="shared" si="4"/>
        <v>2.6564487572697506</v>
      </c>
      <c r="I114" s="242">
        <f t="shared" si="5"/>
        <v>139.60721991878165</v>
      </c>
      <c r="J114" s="170">
        <v>0</v>
      </c>
      <c r="K114" s="170">
        <v>0</v>
      </c>
      <c r="L114" s="111"/>
      <c r="M114" s="111"/>
      <c r="N114" s="239"/>
      <c r="O114" s="14"/>
      <c r="P114" s="14"/>
      <c r="Q114" s="14"/>
      <c r="R114" s="14"/>
      <c r="S114" s="14"/>
      <c r="T114" s="14"/>
      <c r="U114" s="36"/>
    </row>
    <row r="115" spans="1:21" x14ac:dyDescent="0.2">
      <c r="A115" s="252">
        <v>43575</v>
      </c>
      <c r="B115" s="111">
        <v>90</v>
      </c>
      <c r="C115" s="111"/>
      <c r="D115" s="301"/>
      <c r="E115" s="111">
        <f t="shared" si="3"/>
        <v>90</v>
      </c>
      <c r="F115" s="111">
        <v>1</v>
      </c>
      <c r="G115" s="111">
        <v>7</v>
      </c>
      <c r="H115" s="21">
        <f t="shared" si="4"/>
        <v>1.0957292092483435</v>
      </c>
      <c r="I115" s="242">
        <f t="shared" si="5"/>
        <v>140.70294912802999</v>
      </c>
      <c r="J115" s="111">
        <v>0</v>
      </c>
      <c r="K115" s="111">
        <v>0</v>
      </c>
      <c r="L115" s="111"/>
      <c r="M115" s="111"/>
      <c r="N115" s="239"/>
      <c r="O115" s="14"/>
      <c r="P115" s="14"/>
      <c r="Q115" s="14"/>
      <c r="R115" s="14"/>
      <c r="S115" s="14"/>
      <c r="T115" s="14"/>
      <c r="U115" s="36"/>
    </row>
    <row r="116" spans="1:21" x14ac:dyDescent="0.2">
      <c r="A116" s="252">
        <v>43576</v>
      </c>
      <c r="B116" s="111">
        <v>16</v>
      </c>
      <c r="C116" s="111"/>
      <c r="D116" s="301"/>
      <c r="E116" s="111">
        <f t="shared" si="3"/>
        <v>16</v>
      </c>
      <c r="F116" s="111">
        <v>0</v>
      </c>
      <c r="G116" s="111">
        <v>24</v>
      </c>
      <c r="H116" s="21">
        <f t="shared" si="4"/>
        <v>0</v>
      </c>
      <c r="I116" s="242">
        <f t="shared" si="5"/>
        <v>140.70294912802999</v>
      </c>
      <c r="J116" s="170">
        <v>0</v>
      </c>
      <c r="K116" s="170">
        <v>0</v>
      </c>
      <c r="L116" s="111"/>
      <c r="M116" s="111"/>
      <c r="N116" s="239"/>
      <c r="O116" s="14"/>
      <c r="P116" s="14"/>
      <c r="Q116" s="14"/>
      <c r="R116" s="14"/>
      <c r="S116" s="14"/>
      <c r="T116" s="14"/>
      <c r="U116" s="36"/>
    </row>
    <row r="117" spans="1:21" x14ac:dyDescent="0.2">
      <c r="A117" s="252">
        <v>43577</v>
      </c>
      <c r="B117" s="111">
        <v>16</v>
      </c>
      <c r="C117" s="111"/>
      <c r="D117" s="301"/>
      <c r="E117" s="111">
        <f t="shared" si="3"/>
        <v>16</v>
      </c>
      <c r="F117" s="111">
        <v>0</v>
      </c>
      <c r="G117" s="111">
        <v>24</v>
      </c>
      <c r="H117" s="21">
        <f t="shared" si="4"/>
        <v>0</v>
      </c>
      <c r="I117" s="242">
        <f t="shared" si="5"/>
        <v>140.70294912802999</v>
      </c>
      <c r="J117" s="111">
        <v>0</v>
      </c>
      <c r="K117" s="111">
        <v>0</v>
      </c>
      <c r="L117" s="111"/>
      <c r="M117" s="111"/>
      <c r="N117" s="239"/>
      <c r="O117" s="14"/>
      <c r="P117" s="14"/>
      <c r="Q117" s="14"/>
      <c r="R117" s="14"/>
      <c r="S117" s="14"/>
      <c r="T117" s="14"/>
      <c r="U117" s="36"/>
    </row>
    <row r="118" spans="1:21" x14ac:dyDescent="0.2">
      <c r="A118" s="252">
        <v>43578</v>
      </c>
      <c r="B118" s="111">
        <v>16</v>
      </c>
      <c r="C118" s="111"/>
      <c r="D118" s="301"/>
      <c r="E118" s="111">
        <f t="shared" si="3"/>
        <v>16</v>
      </c>
      <c r="F118" s="111">
        <v>0</v>
      </c>
      <c r="G118" s="111">
        <v>24</v>
      </c>
      <c r="H118" s="21">
        <f t="shared" si="4"/>
        <v>0</v>
      </c>
      <c r="I118" s="242">
        <f t="shared" si="5"/>
        <v>140.70294912802999</v>
      </c>
      <c r="J118" s="170">
        <v>0</v>
      </c>
      <c r="K118" s="170">
        <v>0</v>
      </c>
      <c r="L118" s="111"/>
      <c r="M118" s="111"/>
      <c r="N118" s="239"/>
      <c r="O118" s="14"/>
      <c r="P118" s="14"/>
      <c r="Q118" s="14"/>
      <c r="R118" s="14"/>
      <c r="S118" s="14"/>
      <c r="T118" s="14"/>
      <c r="U118" s="36"/>
    </row>
    <row r="119" spans="1:21" x14ac:dyDescent="0.2">
      <c r="A119" s="252">
        <v>43579</v>
      </c>
      <c r="B119" s="111">
        <v>16</v>
      </c>
      <c r="C119" s="111"/>
      <c r="D119" s="301"/>
      <c r="E119" s="111">
        <f t="shared" si="3"/>
        <v>16</v>
      </c>
      <c r="F119" s="111">
        <v>0</v>
      </c>
      <c r="G119" s="111">
        <v>24</v>
      </c>
      <c r="H119" s="21">
        <f t="shared" si="4"/>
        <v>0</v>
      </c>
      <c r="I119" s="242">
        <f t="shared" si="5"/>
        <v>140.70294912802999</v>
      </c>
      <c r="J119" s="111">
        <v>0</v>
      </c>
      <c r="K119" s="111">
        <v>0</v>
      </c>
      <c r="L119" s="111"/>
      <c r="M119" s="111"/>
      <c r="N119" s="239"/>
      <c r="O119" s="14"/>
      <c r="P119" s="14"/>
      <c r="Q119" s="14"/>
      <c r="R119" s="14"/>
      <c r="S119" s="14"/>
      <c r="T119" s="14"/>
      <c r="U119" s="36"/>
    </row>
    <row r="120" spans="1:21" x14ac:dyDescent="0.2">
      <c r="A120" s="252">
        <v>43580</v>
      </c>
      <c r="B120" s="111">
        <v>16</v>
      </c>
      <c r="C120" s="111"/>
      <c r="D120" s="301"/>
      <c r="E120" s="111">
        <f t="shared" si="3"/>
        <v>16</v>
      </c>
      <c r="F120" s="111">
        <v>0</v>
      </c>
      <c r="G120" s="111">
        <v>24</v>
      </c>
      <c r="H120" s="21">
        <f t="shared" si="4"/>
        <v>0</v>
      </c>
      <c r="I120" s="242">
        <f t="shared" si="5"/>
        <v>140.70294912802999</v>
      </c>
      <c r="J120" s="170">
        <v>0</v>
      </c>
      <c r="K120" s="170">
        <v>0</v>
      </c>
      <c r="L120" s="111"/>
      <c r="M120" s="111"/>
      <c r="N120" s="239"/>
      <c r="O120" s="14"/>
      <c r="P120" s="14"/>
      <c r="Q120" s="14"/>
      <c r="R120" s="14"/>
      <c r="S120" s="14"/>
      <c r="T120" s="14"/>
      <c r="U120" s="36"/>
    </row>
    <row r="121" spans="1:21" x14ac:dyDescent="0.2">
      <c r="A121" s="252">
        <v>43581</v>
      </c>
      <c r="B121" s="111">
        <v>16</v>
      </c>
      <c r="C121" s="111"/>
      <c r="D121" s="301"/>
      <c r="E121" s="111">
        <f t="shared" si="3"/>
        <v>16</v>
      </c>
      <c r="F121" s="111">
        <v>0</v>
      </c>
      <c r="G121" s="111">
        <v>24</v>
      </c>
      <c r="H121" s="21">
        <f t="shared" si="4"/>
        <v>0</v>
      </c>
      <c r="I121" s="242">
        <f t="shared" si="5"/>
        <v>140.70294912802999</v>
      </c>
      <c r="J121" s="111">
        <v>0</v>
      </c>
      <c r="K121" s="111">
        <v>0</v>
      </c>
      <c r="L121" s="111"/>
      <c r="M121" s="111"/>
      <c r="N121" s="239"/>
      <c r="O121" s="14"/>
      <c r="P121" s="14"/>
      <c r="Q121" s="14"/>
      <c r="R121" s="14"/>
      <c r="S121" s="14"/>
      <c r="T121" s="14"/>
      <c r="U121" s="36"/>
    </row>
    <row r="122" spans="1:21" x14ac:dyDescent="0.2">
      <c r="A122" s="252">
        <v>43582</v>
      </c>
      <c r="B122" s="111">
        <v>16</v>
      </c>
      <c r="C122" s="111"/>
      <c r="D122" s="301"/>
      <c r="E122" s="111">
        <f t="shared" si="3"/>
        <v>16</v>
      </c>
      <c r="F122" s="111">
        <v>0</v>
      </c>
      <c r="G122" s="111">
        <v>24</v>
      </c>
      <c r="H122" s="21">
        <f t="shared" si="4"/>
        <v>0</v>
      </c>
      <c r="I122" s="242">
        <f t="shared" si="5"/>
        <v>140.70294912802999</v>
      </c>
      <c r="J122" s="170">
        <v>0</v>
      </c>
      <c r="K122" s="170">
        <v>0</v>
      </c>
      <c r="L122" s="111"/>
      <c r="M122" s="111"/>
      <c r="N122" s="239"/>
      <c r="O122" s="14"/>
      <c r="P122" s="14"/>
      <c r="Q122" s="14"/>
      <c r="R122" s="14"/>
      <c r="S122" s="14"/>
      <c r="T122" s="14"/>
      <c r="U122" s="36"/>
    </row>
    <row r="123" spans="1:21" x14ac:dyDescent="0.2">
      <c r="A123" s="252">
        <v>43583</v>
      </c>
      <c r="B123" s="111">
        <v>16</v>
      </c>
      <c r="C123" s="111"/>
      <c r="D123" s="301"/>
      <c r="E123" s="111">
        <f t="shared" si="3"/>
        <v>16</v>
      </c>
      <c r="F123" s="111">
        <v>0</v>
      </c>
      <c r="G123" s="111">
        <v>24</v>
      </c>
      <c r="H123" s="21">
        <f t="shared" si="4"/>
        <v>0</v>
      </c>
      <c r="I123" s="242">
        <f t="shared" si="5"/>
        <v>140.70294912802999</v>
      </c>
      <c r="J123" s="111">
        <v>0</v>
      </c>
      <c r="K123" s="111">
        <v>0</v>
      </c>
      <c r="L123" s="111"/>
      <c r="M123" s="111"/>
      <c r="N123" s="239"/>
      <c r="O123" s="14"/>
      <c r="P123" s="14"/>
      <c r="Q123" s="14"/>
      <c r="R123" s="14"/>
      <c r="S123" s="14"/>
      <c r="T123" s="14"/>
      <c r="U123" s="36"/>
    </row>
    <row r="124" spans="1:21" x14ac:dyDescent="0.2">
      <c r="A124" s="252">
        <v>43584</v>
      </c>
      <c r="B124" s="111">
        <v>16</v>
      </c>
      <c r="C124" s="111"/>
      <c r="D124" s="301"/>
      <c r="E124" s="111">
        <f t="shared" si="3"/>
        <v>16</v>
      </c>
      <c r="F124" s="111">
        <v>0</v>
      </c>
      <c r="G124" s="111">
        <v>24</v>
      </c>
      <c r="H124" s="21">
        <f t="shared" si="4"/>
        <v>0</v>
      </c>
      <c r="I124" s="242">
        <f t="shared" si="5"/>
        <v>140.70294912802999</v>
      </c>
      <c r="J124" s="170">
        <v>0</v>
      </c>
      <c r="K124" s="170">
        <v>0</v>
      </c>
      <c r="L124" s="111"/>
      <c r="M124" s="111"/>
      <c r="N124" s="239"/>
      <c r="O124" s="14"/>
      <c r="P124" s="14"/>
      <c r="Q124" s="14"/>
      <c r="R124" s="14"/>
      <c r="S124" s="14"/>
      <c r="T124" s="14"/>
      <c r="U124" s="36"/>
    </row>
    <row r="125" spans="1:21" x14ac:dyDescent="0.2">
      <c r="A125" s="252">
        <v>43585</v>
      </c>
      <c r="B125" s="111">
        <v>16</v>
      </c>
      <c r="C125" s="111"/>
      <c r="D125" s="301"/>
      <c r="E125" s="111">
        <f t="shared" si="3"/>
        <v>16</v>
      </c>
      <c r="F125" s="111">
        <v>0</v>
      </c>
      <c r="G125" s="111">
        <v>24</v>
      </c>
      <c r="H125" s="21">
        <f t="shared" si="4"/>
        <v>0</v>
      </c>
      <c r="I125" s="242">
        <f t="shared" si="5"/>
        <v>140.70294912802999</v>
      </c>
      <c r="J125" s="111">
        <v>0</v>
      </c>
      <c r="K125" s="111">
        <v>0</v>
      </c>
      <c r="L125" s="111"/>
      <c r="M125" s="111"/>
      <c r="N125" s="239"/>
      <c r="O125" s="14"/>
      <c r="P125" s="14"/>
      <c r="Q125" s="14"/>
      <c r="R125" s="14"/>
      <c r="S125" s="14"/>
      <c r="T125" s="14"/>
      <c r="U125" s="36"/>
    </row>
    <row r="126" spans="1:21" x14ac:dyDescent="0.2">
      <c r="A126" s="252">
        <v>43586</v>
      </c>
      <c r="B126" s="170">
        <v>70</v>
      </c>
      <c r="C126" s="170"/>
      <c r="D126" s="334"/>
      <c r="E126" s="111">
        <f t="shared" si="3"/>
        <v>70</v>
      </c>
      <c r="F126" s="170">
        <v>0.5</v>
      </c>
      <c r="G126" s="111">
        <v>24</v>
      </c>
      <c r="H126" s="242">
        <f t="shared" si="4"/>
        <v>2.3427675941074479</v>
      </c>
      <c r="I126" s="22">
        <f t="shared" si="5"/>
        <v>143.04571672213743</v>
      </c>
      <c r="J126" s="268">
        <v>0</v>
      </c>
      <c r="K126" s="268">
        <v>0</v>
      </c>
      <c r="L126" s="268"/>
      <c r="M126" s="268"/>
      <c r="N126" s="306"/>
      <c r="O126" s="288"/>
      <c r="P126" s="288"/>
      <c r="Q126" s="288"/>
      <c r="R126" s="288"/>
      <c r="S126" s="288"/>
      <c r="T126" s="288"/>
      <c r="U126" s="307"/>
    </row>
    <row r="127" spans="1:21" x14ac:dyDescent="0.2">
      <c r="A127" s="252">
        <v>43587</v>
      </c>
      <c r="B127" s="110">
        <v>70</v>
      </c>
      <c r="C127" s="110"/>
      <c r="D127" s="335"/>
      <c r="E127" s="111">
        <f t="shared" si="3"/>
        <v>70</v>
      </c>
      <c r="F127" s="110">
        <v>1</v>
      </c>
      <c r="G127" s="111">
        <v>24</v>
      </c>
      <c r="H127" s="236">
        <f t="shared" si="4"/>
        <v>3.3131737050749397</v>
      </c>
      <c r="I127" s="250">
        <f t="shared" si="5"/>
        <v>146.35889042721237</v>
      </c>
      <c r="J127" s="245">
        <v>0</v>
      </c>
      <c r="K127" s="245">
        <v>0</v>
      </c>
      <c r="L127" s="245"/>
      <c r="M127" s="245"/>
      <c r="N127" s="247"/>
      <c r="O127" s="205"/>
      <c r="P127" s="205"/>
      <c r="Q127" s="205"/>
      <c r="R127" s="205"/>
      <c r="S127" s="205"/>
      <c r="T127" s="205"/>
      <c r="U127" s="267"/>
    </row>
    <row r="128" spans="1:21" x14ac:dyDescent="0.2">
      <c r="A128" s="252">
        <v>43588</v>
      </c>
      <c r="B128" s="111">
        <v>78</v>
      </c>
      <c r="C128" s="111"/>
      <c r="D128" s="301"/>
      <c r="E128" s="111">
        <f t="shared" si="3"/>
        <v>78</v>
      </c>
      <c r="F128" s="111">
        <v>1</v>
      </c>
      <c r="G128" s="111">
        <v>24</v>
      </c>
      <c r="H128" s="21">
        <f t="shared" si="4"/>
        <v>3.4973773030658277</v>
      </c>
      <c r="I128" s="242">
        <f t="shared" si="5"/>
        <v>149.8562677302782</v>
      </c>
      <c r="J128" s="170">
        <v>0</v>
      </c>
      <c r="K128" s="170">
        <v>0</v>
      </c>
      <c r="L128" s="111"/>
      <c r="M128" s="111"/>
      <c r="N128" s="239"/>
      <c r="O128" s="14"/>
      <c r="P128" s="14"/>
      <c r="Q128" s="14"/>
      <c r="R128" s="14"/>
      <c r="S128" s="14"/>
      <c r="T128" s="14"/>
      <c r="U128" s="36"/>
    </row>
    <row r="129" spans="1:21" x14ac:dyDescent="0.2">
      <c r="A129" s="252">
        <v>43589</v>
      </c>
      <c r="B129" s="111">
        <v>76</v>
      </c>
      <c r="C129" s="111"/>
      <c r="D129" s="301"/>
      <c r="E129" s="111">
        <f t="shared" si="3"/>
        <v>76</v>
      </c>
      <c r="F129" s="111">
        <v>1</v>
      </c>
      <c r="G129" s="111">
        <v>24</v>
      </c>
      <c r="H129" s="21">
        <f t="shared" si="4"/>
        <v>3.452247963284214</v>
      </c>
      <c r="I129" s="242">
        <f t="shared" si="5"/>
        <v>153.30851569356241</v>
      </c>
      <c r="J129" s="111">
        <v>0</v>
      </c>
      <c r="K129" s="111">
        <v>0</v>
      </c>
      <c r="L129" s="111"/>
      <c r="M129" s="111"/>
      <c r="N129" s="239"/>
      <c r="O129" s="14"/>
      <c r="P129" s="14"/>
      <c r="Q129" s="14"/>
      <c r="R129" s="14"/>
      <c r="S129" s="14"/>
      <c r="T129" s="14"/>
      <c r="U129" s="36"/>
    </row>
    <row r="130" spans="1:21" x14ac:dyDescent="0.2">
      <c r="A130" s="252">
        <v>43590</v>
      </c>
      <c r="B130" s="111">
        <v>65</v>
      </c>
      <c r="C130" s="111"/>
      <c r="D130" s="301"/>
      <c r="E130" s="111">
        <f t="shared" si="3"/>
        <v>65</v>
      </c>
      <c r="F130" s="111">
        <v>1</v>
      </c>
      <c r="G130" s="111">
        <v>24</v>
      </c>
      <c r="H130" s="21">
        <f t="shared" si="4"/>
        <v>3.1926540683262257</v>
      </c>
      <c r="I130" s="242">
        <f t="shared" si="5"/>
        <v>156.50116976188863</v>
      </c>
      <c r="J130" s="170">
        <v>0</v>
      </c>
      <c r="K130" s="170">
        <v>0</v>
      </c>
      <c r="L130" s="111"/>
      <c r="M130" s="111"/>
      <c r="N130" s="239"/>
      <c r="O130" s="14"/>
      <c r="P130" s="14"/>
      <c r="Q130" s="14"/>
      <c r="R130" s="14"/>
      <c r="S130" s="14"/>
      <c r="T130" s="14"/>
      <c r="U130" s="36"/>
    </row>
    <row r="131" spans="1:21" x14ac:dyDescent="0.2">
      <c r="A131" s="252">
        <v>43591</v>
      </c>
      <c r="B131" s="111">
        <v>78</v>
      </c>
      <c r="C131" s="111"/>
      <c r="D131" s="301"/>
      <c r="E131" s="111">
        <f t="shared" si="3"/>
        <v>78</v>
      </c>
      <c r="F131" s="111">
        <v>1</v>
      </c>
      <c r="G131" s="111">
        <v>24</v>
      </c>
      <c r="H131" s="21">
        <f t="shared" si="4"/>
        <v>3.4973773030658277</v>
      </c>
      <c r="I131" s="242">
        <f t="shared" si="5"/>
        <v>159.99854706495447</v>
      </c>
      <c r="J131" s="111">
        <v>0</v>
      </c>
      <c r="K131" s="111">
        <v>0</v>
      </c>
      <c r="L131" s="111"/>
      <c r="M131" s="111"/>
      <c r="N131" s="239"/>
      <c r="O131" s="14"/>
      <c r="P131" s="14"/>
      <c r="Q131" s="14"/>
      <c r="R131" s="14"/>
      <c r="S131" s="14"/>
      <c r="T131" s="14"/>
      <c r="U131" s="36"/>
    </row>
    <row r="132" spans="1:21" x14ac:dyDescent="0.2">
      <c r="A132" s="252">
        <v>43592</v>
      </c>
      <c r="B132" s="111">
        <v>76</v>
      </c>
      <c r="C132" s="111"/>
      <c r="D132" s="301"/>
      <c r="E132" s="111">
        <f t="shared" si="3"/>
        <v>76</v>
      </c>
      <c r="F132" s="111">
        <v>1</v>
      </c>
      <c r="G132" s="111">
        <v>24</v>
      </c>
      <c r="H132" s="21">
        <f t="shared" si="4"/>
        <v>3.452247963284214</v>
      </c>
      <c r="I132" s="242">
        <f t="shared" si="5"/>
        <v>163.45079502823867</v>
      </c>
      <c r="J132" s="170">
        <v>0</v>
      </c>
      <c r="K132" s="170">
        <v>0</v>
      </c>
      <c r="L132" s="111"/>
      <c r="M132" s="111"/>
      <c r="N132" s="239"/>
      <c r="O132" s="14"/>
      <c r="P132" s="14"/>
      <c r="Q132" s="14"/>
      <c r="R132" s="14"/>
      <c r="S132" s="14"/>
      <c r="T132" s="14"/>
      <c r="U132" s="36"/>
    </row>
    <row r="133" spans="1:21" x14ac:dyDescent="0.2">
      <c r="A133" s="252">
        <v>43593</v>
      </c>
      <c r="B133" s="111">
        <v>80</v>
      </c>
      <c r="C133" s="111"/>
      <c r="D133" s="301"/>
      <c r="E133" s="111">
        <f t="shared" si="3"/>
        <v>80</v>
      </c>
      <c r="F133" s="111">
        <v>0.5</v>
      </c>
      <c r="G133" s="111">
        <v>24</v>
      </c>
      <c r="H133" s="21">
        <f t="shared" si="4"/>
        <v>2.5045239068533567</v>
      </c>
      <c r="I133" s="242">
        <f t="shared" si="5"/>
        <v>165.95531893509204</v>
      </c>
      <c r="J133" s="111">
        <v>0</v>
      </c>
      <c r="K133" s="111">
        <v>0</v>
      </c>
      <c r="L133" s="111"/>
      <c r="M133" s="111"/>
      <c r="N133" s="239"/>
      <c r="O133" s="14"/>
      <c r="P133" s="14"/>
      <c r="Q133" s="14"/>
      <c r="R133" s="14"/>
      <c r="S133" s="14"/>
      <c r="T133" s="14"/>
      <c r="U133" s="36"/>
    </row>
    <row r="134" spans="1:21" x14ac:dyDescent="0.2">
      <c r="A134" s="252">
        <v>43594</v>
      </c>
      <c r="B134" s="111">
        <v>92</v>
      </c>
      <c r="C134" s="111"/>
      <c r="D134" s="301"/>
      <c r="E134" s="111">
        <f t="shared" si="3"/>
        <v>92</v>
      </c>
      <c r="F134" s="111">
        <v>0.5</v>
      </c>
      <c r="G134" s="111">
        <v>24</v>
      </c>
      <c r="H134" s="21">
        <f t="shared" si="4"/>
        <v>2.6858026733176064</v>
      </c>
      <c r="I134" s="242">
        <f t="shared" si="5"/>
        <v>168.64112160840963</v>
      </c>
      <c r="J134" s="170">
        <v>0</v>
      </c>
      <c r="K134" s="170">
        <v>0</v>
      </c>
      <c r="L134" s="111"/>
      <c r="M134" s="111"/>
      <c r="N134" s="239"/>
      <c r="O134" s="14"/>
      <c r="P134" s="14"/>
      <c r="Q134" s="14"/>
      <c r="R134" s="14"/>
      <c r="S134" s="14"/>
      <c r="T134" s="14"/>
      <c r="U134" s="36"/>
    </row>
    <row r="135" spans="1:21" x14ac:dyDescent="0.2">
      <c r="A135" s="252">
        <v>43595</v>
      </c>
      <c r="B135" s="111">
        <v>90</v>
      </c>
      <c r="C135" s="111"/>
      <c r="D135" s="301"/>
      <c r="E135" s="111">
        <f t="shared" si="3"/>
        <v>90</v>
      </c>
      <c r="F135" s="111">
        <v>0.5</v>
      </c>
      <c r="G135" s="111">
        <v>24</v>
      </c>
      <c r="H135" s="21">
        <f t="shared" si="4"/>
        <v>2.6564487572697506</v>
      </c>
      <c r="I135" s="242">
        <f t="shared" si="5"/>
        <v>171.29757036567938</v>
      </c>
      <c r="J135" s="111">
        <v>0</v>
      </c>
      <c r="K135" s="111">
        <v>0</v>
      </c>
      <c r="L135" s="111"/>
      <c r="M135" s="111"/>
      <c r="N135" s="239"/>
      <c r="O135" s="14"/>
      <c r="P135" s="14"/>
      <c r="Q135" s="14"/>
      <c r="R135" s="14"/>
      <c r="S135" s="14"/>
      <c r="T135" s="14"/>
      <c r="U135" s="36"/>
    </row>
    <row r="136" spans="1:21" x14ac:dyDescent="0.2">
      <c r="A136" s="252">
        <v>43596</v>
      </c>
      <c r="B136" s="111">
        <v>92</v>
      </c>
      <c r="C136" s="111"/>
      <c r="D136" s="301"/>
      <c r="E136" s="111">
        <f t="shared" si="3"/>
        <v>92</v>
      </c>
      <c r="F136" s="111">
        <v>0</v>
      </c>
      <c r="G136" s="111">
        <v>24</v>
      </c>
      <c r="H136" s="21">
        <f t="shared" si="4"/>
        <v>0</v>
      </c>
      <c r="I136" s="242">
        <f t="shared" si="5"/>
        <v>171.29757036567938</v>
      </c>
      <c r="J136" s="170">
        <v>0</v>
      </c>
      <c r="K136" s="170">
        <v>0</v>
      </c>
      <c r="L136" s="111"/>
      <c r="M136" s="111"/>
      <c r="N136" s="239"/>
      <c r="O136" s="14"/>
      <c r="P136" s="14"/>
      <c r="Q136" s="14"/>
      <c r="R136" s="14"/>
      <c r="S136" s="14"/>
      <c r="T136" s="14"/>
      <c r="U136" s="36"/>
    </row>
    <row r="137" spans="1:21" x14ac:dyDescent="0.2">
      <c r="A137" s="252">
        <v>43597</v>
      </c>
      <c r="B137" s="111">
        <v>90</v>
      </c>
      <c r="C137" s="111"/>
      <c r="D137" s="301"/>
      <c r="E137" s="111">
        <f t="shared" ref="E137:E200" si="6">B137</f>
        <v>90</v>
      </c>
      <c r="F137" s="111">
        <v>1</v>
      </c>
      <c r="G137" s="111">
        <v>24</v>
      </c>
      <c r="H137" s="21">
        <f t="shared" ref="H137:H200" si="7">SQRT(E137*F137)*0.396/24*G137</f>
        <v>3.756785860280035</v>
      </c>
      <c r="I137" s="242">
        <f t="shared" si="5"/>
        <v>175.05435622595942</v>
      </c>
      <c r="J137" s="111">
        <v>0</v>
      </c>
      <c r="K137" s="111">
        <v>0</v>
      </c>
      <c r="L137" s="111"/>
      <c r="M137" s="111"/>
      <c r="N137" s="239"/>
      <c r="O137" s="14"/>
      <c r="P137" s="14"/>
      <c r="Q137" s="14"/>
      <c r="R137" s="14"/>
      <c r="S137" s="14"/>
      <c r="T137" s="14"/>
      <c r="U137" s="36"/>
    </row>
    <row r="138" spans="1:21" x14ac:dyDescent="0.2">
      <c r="A138" s="252">
        <v>43598</v>
      </c>
      <c r="B138" s="111">
        <v>80</v>
      </c>
      <c r="C138" s="111"/>
      <c r="D138" s="301"/>
      <c r="E138" s="111">
        <f t="shared" si="6"/>
        <v>80</v>
      </c>
      <c r="F138" s="111">
        <v>1</v>
      </c>
      <c r="G138" s="111">
        <v>24</v>
      </c>
      <c r="H138" s="21">
        <f t="shared" si="7"/>
        <v>3.5419316763596678</v>
      </c>
      <c r="I138" s="242">
        <f t="shared" ref="I138:I201" si="8">I137+H138</f>
        <v>178.59628790231909</v>
      </c>
      <c r="J138" s="170">
        <v>0</v>
      </c>
      <c r="K138" s="170">
        <v>0</v>
      </c>
      <c r="L138" s="111"/>
      <c r="M138" s="111"/>
      <c r="N138" s="239"/>
      <c r="O138" s="14"/>
      <c r="P138" s="14"/>
      <c r="Q138" s="14"/>
      <c r="R138" s="14"/>
      <c r="S138" s="14"/>
      <c r="T138" s="14"/>
      <c r="U138" s="36"/>
    </row>
    <row r="139" spans="1:21" x14ac:dyDescent="0.2">
      <c r="A139" s="252">
        <v>43599</v>
      </c>
      <c r="B139" s="111">
        <v>80</v>
      </c>
      <c r="C139" s="111"/>
      <c r="D139" s="301"/>
      <c r="E139" s="111">
        <f t="shared" si="6"/>
        <v>80</v>
      </c>
      <c r="F139" s="111">
        <v>1</v>
      </c>
      <c r="G139" s="111">
        <v>9</v>
      </c>
      <c r="H139" s="21">
        <f t="shared" si="7"/>
        <v>1.3282243786348753</v>
      </c>
      <c r="I139" s="242">
        <f t="shared" si="8"/>
        <v>179.92451228095396</v>
      </c>
      <c r="J139" s="111">
        <v>0</v>
      </c>
      <c r="K139" s="111">
        <v>0</v>
      </c>
      <c r="L139" s="111"/>
      <c r="M139" s="111"/>
      <c r="N139" s="239"/>
      <c r="O139" s="14"/>
      <c r="P139" s="14"/>
      <c r="Q139" s="14"/>
      <c r="R139" s="14"/>
      <c r="S139" s="14"/>
      <c r="T139" s="14"/>
      <c r="U139" s="36"/>
    </row>
    <row r="140" spans="1:21" x14ac:dyDescent="0.2">
      <c r="A140" s="252">
        <v>43600</v>
      </c>
      <c r="B140" s="111">
        <v>15</v>
      </c>
      <c r="C140" s="111"/>
      <c r="D140" s="301"/>
      <c r="E140" s="111">
        <f t="shared" si="6"/>
        <v>15</v>
      </c>
      <c r="F140" s="111">
        <v>0</v>
      </c>
      <c r="G140" s="111">
        <v>24</v>
      </c>
      <c r="H140" s="21">
        <f t="shared" si="7"/>
        <v>0</v>
      </c>
      <c r="I140" s="242">
        <f t="shared" si="8"/>
        <v>179.92451228095396</v>
      </c>
      <c r="J140" s="170">
        <v>0</v>
      </c>
      <c r="K140" s="170">
        <v>0</v>
      </c>
      <c r="L140" s="111"/>
      <c r="M140" s="111"/>
      <c r="N140" s="239"/>
      <c r="O140" s="14"/>
      <c r="P140" s="14"/>
      <c r="Q140" s="14"/>
      <c r="R140" s="14"/>
      <c r="S140" s="14"/>
      <c r="T140" s="14"/>
      <c r="U140" s="36"/>
    </row>
    <row r="141" spans="1:21" x14ac:dyDescent="0.2">
      <c r="A141" s="252">
        <v>43601</v>
      </c>
      <c r="B141" s="111">
        <v>15</v>
      </c>
      <c r="C141" s="111"/>
      <c r="D141" s="301"/>
      <c r="E141" s="111">
        <f t="shared" si="6"/>
        <v>15</v>
      </c>
      <c r="F141" s="111">
        <v>0</v>
      </c>
      <c r="G141" s="111">
        <v>24</v>
      </c>
      <c r="H141" s="21">
        <f t="shared" si="7"/>
        <v>0</v>
      </c>
      <c r="I141" s="242">
        <f t="shared" si="8"/>
        <v>179.92451228095396</v>
      </c>
      <c r="J141" s="111">
        <v>0</v>
      </c>
      <c r="K141" s="111">
        <v>0</v>
      </c>
      <c r="L141" s="111"/>
      <c r="M141" s="111"/>
      <c r="N141" s="239"/>
      <c r="O141" s="14"/>
      <c r="P141" s="14"/>
      <c r="Q141" s="14"/>
      <c r="R141" s="14"/>
      <c r="S141" s="14"/>
      <c r="T141" s="14"/>
      <c r="U141" s="36"/>
    </row>
    <row r="142" spans="1:21" x14ac:dyDescent="0.2">
      <c r="A142" s="252">
        <v>43602</v>
      </c>
      <c r="B142" s="111">
        <v>15</v>
      </c>
      <c r="C142" s="111"/>
      <c r="D142" s="301"/>
      <c r="E142" s="111">
        <f t="shared" si="6"/>
        <v>15</v>
      </c>
      <c r="F142" s="111">
        <v>0</v>
      </c>
      <c r="G142" s="111">
        <v>24</v>
      </c>
      <c r="H142" s="21">
        <f t="shared" si="7"/>
        <v>0</v>
      </c>
      <c r="I142" s="242">
        <f t="shared" si="8"/>
        <v>179.92451228095396</v>
      </c>
      <c r="J142" s="170">
        <v>0</v>
      </c>
      <c r="K142" s="170">
        <v>0</v>
      </c>
      <c r="L142" s="111"/>
      <c r="M142" s="111"/>
      <c r="N142" s="239"/>
      <c r="O142" s="14"/>
      <c r="P142" s="14"/>
      <c r="Q142" s="14"/>
      <c r="R142" s="14"/>
      <c r="S142" s="14"/>
      <c r="T142" s="14"/>
      <c r="U142" s="36"/>
    </row>
    <row r="143" spans="1:21" x14ac:dyDescent="0.2">
      <c r="A143" s="252">
        <v>43603</v>
      </c>
      <c r="B143" s="111">
        <v>15</v>
      </c>
      <c r="C143" s="111"/>
      <c r="D143" s="301"/>
      <c r="E143" s="111">
        <f t="shared" si="6"/>
        <v>15</v>
      </c>
      <c r="F143" s="111">
        <v>0</v>
      </c>
      <c r="G143" s="111">
        <v>24</v>
      </c>
      <c r="H143" s="21">
        <f t="shared" si="7"/>
        <v>0</v>
      </c>
      <c r="I143" s="242">
        <f t="shared" si="8"/>
        <v>179.92451228095396</v>
      </c>
      <c r="J143" s="111">
        <v>0</v>
      </c>
      <c r="K143" s="111">
        <v>0</v>
      </c>
      <c r="L143" s="111"/>
      <c r="M143" s="111"/>
      <c r="N143" s="239"/>
      <c r="O143" s="14"/>
      <c r="P143" s="14"/>
      <c r="Q143" s="14"/>
      <c r="R143" s="14"/>
      <c r="S143" s="14"/>
      <c r="T143" s="14"/>
      <c r="U143" s="36"/>
    </row>
    <row r="144" spans="1:21" x14ac:dyDescent="0.2">
      <c r="A144" s="252">
        <v>43604</v>
      </c>
      <c r="B144" s="111">
        <v>15</v>
      </c>
      <c r="C144" s="111"/>
      <c r="D144" s="301"/>
      <c r="E144" s="111">
        <f t="shared" si="6"/>
        <v>15</v>
      </c>
      <c r="F144" s="111">
        <v>0</v>
      </c>
      <c r="G144" s="111">
        <v>24</v>
      </c>
      <c r="H144" s="21">
        <f t="shared" si="7"/>
        <v>0</v>
      </c>
      <c r="I144" s="242">
        <f t="shared" si="8"/>
        <v>179.92451228095396</v>
      </c>
      <c r="J144" s="170">
        <v>0</v>
      </c>
      <c r="K144" s="170">
        <v>0</v>
      </c>
      <c r="L144" s="111"/>
      <c r="M144" s="111"/>
      <c r="N144" s="239"/>
      <c r="O144" s="14"/>
      <c r="P144" s="14"/>
      <c r="Q144" s="14"/>
      <c r="R144" s="14"/>
      <c r="S144" s="14"/>
      <c r="T144" s="14"/>
      <c r="U144" s="36"/>
    </row>
    <row r="145" spans="1:21" x14ac:dyDescent="0.2">
      <c r="A145" s="252">
        <v>43605</v>
      </c>
      <c r="B145" s="111">
        <v>15</v>
      </c>
      <c r="C145" s="111"/>
      <c r="D145" s="301"/>
      <c r="E145" s="111">
        <f t="shared" si="6"/>
        <v>15</v>
      </c>
      <c r="F145" s="111">
        <v>0</v>
      </c>
      <c r="G145" s="111">
        <v>24</v>
      </c>
      <c r="H145" s="21">
        <f t="shared" si="7"/>
        <v>0</v>
      </c>
      <c r="I145" s="242">
        <f t="shared" si="8"/>
        <v>179.92451228095396</v>
      </c>
      <c r="J145" s="111">
        <v>0</v>
      </c>
      <c r="K145" s="111">
        <v>0</v>
      </c>
      <c r="L145" s="111"/>
      <c r="M145" s="111"/>
      <c r="N145" s="239"/>
      <c r="O145" s="14"/>
      <c r="P145" s="14"/>
      <c r="Q145" s="14"/>
      <c r="R145" s="14"/>
      <c r="S145" s="14"/>
      <c r="T145" s="14"/>
      <c r="U145" s="36"/>
    </row>
    <row r="146" spans="1:21" x14ac:dyDescent="0.2">
      <c r="A146" s="252">
        <v>43606</v>
      </c>
      <c r="B146" s="111">
        <v>15</v>
      </c>
      <c r="C146" s="111"/>
      <c r="D146" s="301"/>
      <c r="E146" s="111">
        <f t="shared" si="6"/>
        <v>15</v>
      </c>
      <c r="F146" s="111">
        <v>0</v>
      </c>
      <c r="G146" s="111">
        <v>24</v>
      </c>
      <c r="H146" s="21">
        <f t="shared" si="7"/>
        <v>0</v>
      </c>
      <c r="I146" s="242">
        <f t="shared" si="8"/>
        <v>179.92451228095396</v>
      </c>
      <c r="J146" s="170">
        <v>0</v>
      </c>
      <c r="K146" s="170">
        <v>0</v>
      </c>
      <c r="L146" s="111"/>
      <c r="M146" s="111"/>
      <c r="N146" s="239"/>
      <c r="O146" s="14"/>
      <c r="P146" s="14"/>
      <c r="Q146" s="14"/>
      <c r="R146" s="14"/>
      <c r="S146" s="14"/>
      <c r="T146" s="14"/>
      <c r="U146" s="36"/>
    </row>
    <row r="147" spans="1:21" x14ac:dyDescent="0.2">
      <c r="A147" s="252">
        <v>43607</v>
      </c>
      <c r="B147" s="111">
        <v>15</v>
      </c>
      <c r="C147" s="111"/>
      <c r="D147" s="301"/>
      <c r="E147" s="111">
        <f t="shared" si="6"/>
        <v>15</v>
      </c>
      <c r="F147" s="111">
        <v>0</v>
      </c>
      <c r="G147" s="111">
        <v>24</v>
      </c>
      <c r="H147" s="21">
        <f t="shared" si="7"/>
        <v>0</v>
      </c>
      <c r="I147" s="242">
        <f t="shared" si="8"/>
        <v>179.92451228095396</v>
      </c>
      <c r="J147" s="111">
        <v>0</v>
      </c>
      <c r="K147" s="111">
        <v>0</v>
      </c>
      <c r="L147" s="111"/>
      <c r="M147" s="111"/>
      <c r="N147" s="239"/>
      <c r="O147" s="14"/>
      <c r="P147" s="14"/>
      <c r="Q147" s="14"/>
      <c r="R147" s="14"/>
      <c r="S147" s="14"/>
      <c r="T147" s="14"/>
      <c r="U147" s="36"/>
    </row>
    <row r="148" spans="1:21" x14ac:dyDescent="0.2">
      <c r="A148" s="252">
        <v>43608</v>
      </c>
      <c r="B148" s="111">
        <v>70</v>
      </c>
      <c r="C148" s="111"/>
      <c r="D148" s="301"/>
      <c r="E148" s="111">
        <f t="shared" si="6"/>
        <v>70</v>
      </c>
      <c r="F148" s="111">
        <v>1</v>
      </c>
      <c r="G148" s="111">
        <v>24</v>
      </c>
      <c r="H148" s="21">
        <f t="shared" si="7"/>
        <v>3.3131737050749397</v>
      </c>
      <c r="I148" s="242">
        <f t="shared" si="8"/>
        <v>183.23768598602891</v>
      </c>
      <c r="J148" s="170">
        <v>0</v>
      </c>
      <c r="K148" s="170">
        <v>0</v>
      </c>
      <c r="L148" s="111"/>
      <c r="M148" s="111"/>
      <c r="N148" s="239"/>
      <c r="O148" s="14"/>
      <c r="P148" s="14"/>
      <c r="Q148" s="14"/>
      <c r="R148" s="14"/>
      <c r="S148" s="14"/>
      <c r="T148" s="14"/>
      <c r="U148" s="36"/>
    </row>
    <row r="149" spans="1:21" x14ac:dyDescent="0.2">
      <c r="A149" s="252">
        <v>43609</v>
      </c>
      <c r="B149" s="111">
        <v>80</v>
      </c>
      <c r="C149" s="111"/>
      <c r="D149" s="301"/>
      <c r="E149" s="111">
        <f t="shared" si="6"/>
        <v>80</v>
      </c>
      <c r="F149" s="111">
        <v>1</v>
      </c>
      <c r="G149" s="111">
        <v>6</v>
      </c>
      <c r="H149" s="21">
        <f t="shared" si="7"/>
        <v>0.88548291908991694</v>
      </c>
      <c r="I149" s="242">
        <f t="shared" si="8"/>
        <v>184.12316890511883</v>
      </c>
      <c r="J149" s="111">
        <v>0</v>
      </c>
      <c r="K149" s="111">
        <v>0</v>
      </c>
      <c r="L149" s="111"/>
      <c r="M149" s="111"/>
      <c r="N149" s="239"/>
      <c r="O149" s="14"/>
      <c r="P149" s="14"/>
      <c r="Q149" s="14"/>
      <c r="R149" s="14"/>
      <c r="S149" s="14"/>
      <c r="T149" s="14"/>
      <c r="U149" s="36"/>
    </row>
    <row r="150" spans="1:21" x14ac:dyDescent="0.2">
      <c r="A150" s="252">
        <v>43610</v>
      </c>
      <c r="B150" s="111">
        <v>95</v>
      </c>
      <c r="C150" s="111"/>
      <c r="D150" s="301"/>
      <c r="E150" s="111">
        <f t="shared" si="6"/>
        <v>95</v>
      </c>
      <c r="F150" s="111">
        <v>0</v>
      </c>
      <c r="G150" s="111">
        <v>24</v>
      </c>
      <c r="H150" s="21">
        <f t="shared" si="7"/>
        <v>0</v>
      </c>
      <c r="I150" s="242">
        <f t="shared" si="8"/>
        <v>184.12316890511883</v>
      </c>
      <c r="J150" s="170">
        <v>0</v>
      </c>
      <c r="K150" s="170">
        <v>0</v>
      </c>
      <c r="L150" s="111"/>
      <c r="M150" s="111"/>
      <c r="N150" s="239"/>
      <c r="O150" s="14"/>
      <c r="P150" s="14"/>
      <c r="Q150" s="14"/>
      <c r="R150" s="14"/>
      <c r="S150" s="14"/>
      <c r="T150" s="14"/>
      <c r="U150" s="36"/>
    </row>
    <row r="151" spans="1:21" x14ac:dyDescent="0.2">
      <c r="A151" s="252">
        <v>43611</v>
      </c>
      <c r="B151" s="111">
        <v>95</v>
      </c>
      <c r="C151" s="111"/>
      <c r="D151" s="301"/>
      <c r="E151" s="111">
        <f t="shared" si="6"/>
        <v>95</v>
      </c>
      <c r="F151" s="111">
        <v>0</v>
      </c>
      <c r="G151" s="111">
        <v>24</v>
      </c>
      <c r="H151" s="21">
        <f t="shared" si="7"/>
        <v>0</v>
      </c>
      <c r="I151" s="242">
        <f t="shared" si="8"/>
        <v>184.12316890511883</v>
      </c>
      <c r="J151" s="111">
        <v>0</v>
      </c>
      <c r="K151" s="111">
        <v>0</v>
      </c>
      <c r="L151" s="111"/>
      <c r="M151" s="111"/>
      <c r="N151" s="239"/>
      <c r="O151" s="14"/>
      <c r="P151" s="14"/>
      <c r="Q151" s="14"/>
      <c r="R151" s="14"/>
      <c r="S151" s="14"/>
      <c r="T151" s="14"/>
      <c r="U151" s="36"/>
    </row>
    <row r="152" spans="1:21" x14ac:dyDescent="0.2">
      <c r="A152" s="252">
        <v>43612</v>
      </c>
      <c r="B152" s="111">
        <v>95</v>
      </c>
      <c r="C152" s="111"/>
      <c r="D152" s="301"/>
      <c r="E152" s="111">
        <f t="shared" si="6"/>
        <v>95</v>
      </c>
      <c r="F152" s="111">
        <v>0</v>
      </c>
      <c r="G152" s="111">
        <v>24</v>
      </c>
      <c r="H152" s="21">
        <f t="shared" si="7"/>
        <v>0</v>
      </c>
      <c r="I152" s="242">
        <f t="shared" si="8"/>
        <v>184.12316890511883</v>
      </c>
      <c r="J152" s="170">
        <v>0</v>
      </c>
      <c r="K152" s="170">
        <v>0</v>
      </c>
      <c r="L152" s="111"/>
      <c r="M152" s="111"/>
      <c r="N152" s="239"/>
      <c r="O152" s="14"/>
      <c r="P152" s="14"/>
      <c r="Q152" s="14"/>
      <c r="R152" s="14"/>
      <c r="S152" s="14"/>
      <c r="T152" s="14"/>
      <c r="U152" s="36"/>
    </row>
    <row r="153" spans="1:21" x14ac:dyDescent="0.2">
      <c r="A153" s="252">
        <v>43613</v>
      </c>
      <c r="B153" s="111">
        <v>95</v>
      </c>
      <c r="C153" s="111"/>
      <c r="D153" s="301"/>
      <c r="E153" s="111">
        <f t="shared" si="6"/>
        <v>95</v>
      </c>
      <c r="F153" s="111">
        <v>0</v>
      </c>
      <c r="G153" s="111">
        <v>24</v>
      </c>
      <c r="H153" s="21">
        <f t="shared" si="7"/>
        <v>0</v>
      </c>
      <c r="I153" s="242">
        <f t="shared" si="8"/>
        <v>184.12316890511883</v>
      </c>
      <c r="J153" s="111">
        <v>0</v>
      </c>
      <c r="K153" s="111">
        <v>0</v>
      </c>
      <c r="L153" s="111"/>
      <c r="M153" s="111"/>
      <c r="N153" s="239"/>
      <c r="O153" s="14"/>
      <c r="P153" s="14"/>
      <c r="Q153" s="14"/>
      <c r="R153" s="14"/>
      <c r="S153" s="14"/>
      <c r="T153" s="14"/>
      <c r="U153" s="36"/>
    </row>
    <row r="154" spans="1:21" x14ac:dyDescent="0.2">
      <c r="A154" s="252">
        <v>43614</v>
      </c>
      <c r="B154" s="111">
        <v>85</v>
      </c>
      <c r="C154" s="111"/>
      <c r="D154" s="301"/>
      <c r="E154" s="111">
        <f t="shared" si="6"/>
        <v>85</v>
      </c>
      <c r="F154" s="111">
        <v>1</v>
      </c>
      <c r="G154" s="111">
        <v>6</v>
      </c>
      <c r="H154" s="21">
        <f t="shared" si="7"/>
        <v>0.91273490127199586</v>
      </c>
      <c r="I154" s="242">
        <f t="shared" si="8"/>
        <v>185.03590380639082</v>
      </c>
      <c r="J154" s="170">
        <v>0</v>
      </c>
      <c r="K154" s="170">
        <v>0</v>
      </c>
      <c r="L154" s="111"/>
      <c r="M154" s="111"/>
      <c r="N154" s="239"/>
      <c r="O154" s="14"/>
      <c r="P154" s="14"/>
      <c r="Q154" s="14"/>
      <c r="R154" s="14"/>
      <c r="S154" s="14"/>
      <c r="T154" s="14"/>
      <c r="U154" s="36"/>
    </row>
    <row r="155" spans="1:21" x14ac:dyDescent="0.2">
      <c r="A155" s="252">
        <v>43615</v>
      </c>
      <c r="B155" s="111">
        <v>85</v>
      </c>
      <c r="C155" s="111"/>
      <c r="D155" s="301"/>
      <c r="E155" s="111">
        <f t="shared" si="6"/>
        <v>85</v>
      </c>
      <c r="F155" s="111">
        <v>1</v>
      </c>
      <c r="G155" s="111">
        <v>6</v>
      </c>
      <c r="H155" s="21">
        <f t="shared" si="7"/>
        <v>0.91273490127199586</v>
      </c>
      <c r="I155" s="242">
        <f t="shared" si="8"/>
        <v>185.94863870766281</v>
      </c>
      <c r="J155" s="111">
        <v>0</v>
      </c>
      <c r="K155" s="111">
        <v>0</v>
      </c>
      <c r="L155" s="111"/>
      <c r="M155" s="111"/>
      <c r="N155" s="239"/>
      <c r="O155" s="14"/>
      <c r="P155" s="14"/>
      <c r="Q155" s="14"/>
      <c r="R155" s="14"/>
      <c r="S155" s="14"/>
      <c r="T155" s="14"/>
      <c r="U155" s="36"/>
    </row>
    <row r="156" spans="1:21" x14ac:dyDescent="0.2">
      <c r="A156" s="252">
        <v>43616</v>
      </c>
      <c r="B156" s="111">
        <v>85</v>
      </c>
      <c r="C156" s="111"/>
      <c r="D156" s="301"/>
      <c r="E156" s="111">
        <f t="shared" si="6"/>
        <v>85</v>
      </c>
      <c r="F156" s="111">
        <v>1</v>
      </c>
      <c r="G156" s="111">
        <v>8</v>
      </c>
      <c r="H156" s="21">
        <f t="shared" si="7"/>
        <v>1.2169798683626611</v>
      </c>
      <c r="I156" s="242">
        <f t="shared" si="8"/>
        <v>187.16561857602548</v>
      </c>
      <c r="J156" s="170">
        <v>0</v>
      </c>
      <c r="K156" s="170">
        <v>0</v>
      </c>
      <c r="L156" s="111"/>
      <c r="M156" s="111"/>
      <c r="N156" s="239"/>
      <c r="O156" s="14"/>
      <c r="P156" s="14"/>
      <c r="Q156" s="14"/>
      <c r="R156" s="14"/>
      <c r="S156" s="14"/>
      <c r="T156" s="14"/>
      <c r="U156" s="36"/>
    </row>
    <row r="157" spans="1:21" x14ac:dyDescent="0.2">
      <c r="A157" s="252">
        <v>43617</v>
      </c>
      <c r="B157" s="268">
        <v>92</v>
      </c>
      <c r="C157" s="268"/>
      <c r="D157" s="305"/>
      <c r="E157" s="111">
        <f t="shared" si="6"/>
        <v>92</v>
      </c>
      <c r="F157" s="268">
        <v>0</v>
      </c>
      <c r="G157" s="111">
        <v>24</v>
      </c>
      <c r="H157" s="22">
        <f t="shared" si="7"/>
        <v>0</v>
      </c>
      <c r="I157" s="22">
        <f t="shared" si="8"/>
        <v>187.16561857602548</v>
      </c>
      <c r="J157" s="268">
        <v>0</v>
      </c>
      <c r="K157" s="268">
        <v>0</v>
      </c>
      <c r="L157" s="268"/>
      <c r="M157" s="268"/>
      <c r="N157" s="306"/>
      <c r="O157" s="288"/>
      <c r="P157" s="288"/>
      <c r="Q157" s="288"/>
      <c r="R157" s="288"/>
      <c r="S157" s="288"/>
      <c r="T157" s="288"/>
      <c r="U157" s="307"/>
    </row>
    <row r="158" spans="1:21" x14ac:dyDescent="0.2">
      <c r="A158" s="252">
        <v>43618</v>
      </c>
      <c r="B158" s="245">
        <v>80</v>
      </c>
      <c r="C158" s="245"/>
      <c r="D158" s="308"/>
      <c r="E158" s="111">
        <f t="shared" si="6"/>
        <v>80</v>
      </c>
      <c r="F158" s="245">
        <v>1</v>
      </c>
      <c r="G158" s="245">
        <v>24</v>
      </c>
      <c r="H158" s="359">
        <f t="shared" si="7"/>
        <v>3.5419316763596678</v>
      </c>
      <c r="I158" s="236">
        <f t="shared" si="8"/>
        <v>190.70755025238515</v>
      </c>
      <c r="J158" s="110">
        <v>0</v>
      </c>
      <c r="K158" s="110">
        <v>0</v>
      </c>
      <c r="L158" s="267"/>
      <c r="M158" s="245"/>
      <c r="N158" s="247"/>
      <c r="O158" s="205"/>
      <c r="P158" s="205"/>
      <c r="Q158" s="205"/>
      <c r="R158" s="205"/>
      <c r="S158" s="205"/>
      <c r="T158" s="205"/>
      <c r="U158" s="267"/>
    </row>
    <row r="159" spans="1:21" x14ac:dyDescent="0.2">
      <c r="A159" s="252">
        <v>43619</v>
      </c>
      <c r="B159" s="111">
        <v>80</v>
      </c>
      <c r="C159" s="111"/>
      <c r="D159" s="301"/>
      <c r="E159" s="111">
        <f t="shared" si="6"/>
        <v>80</v>
      </c>
      <c r="F159" s="111">
        <v>1</v>
      </c>
      <c r="G159" s="111">
        <v>24</v>
      </c>
      <c r="H159" s="360">
        <f t="shared" si="7"/>
        <v>3.5419316763596678</v>
      </c>
      <c r="I159" s="21">
        <f t="shared" si="8"/>
        <v>194.24948192874481</v>
      </c>
      <c r="J159" s="111">
        <v>0</v>
      </c>
      <c r="K159" s="111">
        <v>0</v>
      </c>
      <c r="L159" s="36"/>
      <c r="M159" s="111"/>
      <c r="N159" s="239"/>
      <c r="O159" s="14"/>
      <c r="P159" s="14"/>
      <c r="Q159" s="14"/>
      <c r="R159" s="14"/>
      <c r="S159" s="14"/>
      <c r="T159" s="14"/>
      <c r="U159" s="36"/>
    </row>
    <row r="160" spans="1:21" x14ac:dyDescent="0.2">
      <c r="A160" s="252">
        <v>43620</v>
      </c>
      <c r="B160" s="111">
        <v>60</v>
      </c>
      <c r="C160" s="111"/>
      <c r="D160" s="301"/>
      <c r="E160" s="111">
        <f t="shared" si="6"/>
        <v>60</v>
      </c>
      <c r="F160" s="111">
        <v>1</v>
      </c>
      <c r="G160" s="111">
        <v>24</v>
      </c>
      <c r="H160" s="360">
        <f t="shared" si="7"/>
        <v>3.067402810196274</v>
      </c>
      <c r="I160" s="21">
        <f t="shared" si="8"/>
        <v>197.3168847389411</v>
      </c>
      <c r="J160" s="111">
        <v>0</v>
      </c>
      <c r="K160" s="111">
        <v>0</v>
      </c>
      <c r="L160" s="36"/>
      <c r="M160" s="111"/>
      <c r="N160" s="239"/>
      <c r="O160" s="14"/>
      <c r="P160" s="14"/>
      <c r="Q160" s="14"/>
      <c r="R160" s="14"/>
      <c r="S160" s="14"/>
      <c r="T160" s="14"/>
      <c r="U160" s="36"/>
    </row>
    <row r="161" spans="1:21" x14ac:dyDescent="0.2">
      <c r="A161" s="252">
        <v>43621</v>
      </c>
      <c r="B161" s="111">
        <v>70</v>
      </c>
      <c r="C161" s="111"/>
      <c r="D161" s="301"/>
      <c r="E161" s="111">
        <f t="shared" si="6"/>
        <v>70</v>
      </c>
      <c r="F161" s="111">
        <v>0.5</v>
      </c>
      <c r="G161" s="111">
        <v>24</v>
      </c>
      <c r="H161" s="360">
        <f t="shared" si="7"/>
        <v>2.3427675941074479</v>
      </c>
      <c r="I161" s="21">
        <f t="shared" si="8"/>
        <v>199.65965233304854</v>
      </c>
      <c r="J161" s="111">
        <v>0</v>
      </c>
      <c r="K161" s="111">
        <v>0</v>
      </c>
      <c r="L161" s="36"/>
      <c r="M161" s="111"/>
      <c r="N161" s="239"/>
      <c r="O161" s="14"/>
      <c r="P161" s="14"/>
      <c r="Q161" s="14"/>
      <c r="R161" s="14"/>
      <c r="S161" s="14"/>
      <c r="T161" s="14"/>
      <c r="U161" s="36"/>
    </row>
    <row r="162" spans="1:21" x14ac:dyDescent="0.2">
      <c r="A162" s="252">
        <v>43622</v>
      </c>
      <c r="B162" s="111">
        <v>70</v>
      </c>
      <c r="C162" s="111"/>
      <c r="D162" s="301"/>
      <c r="E162" s="111">
        <f t="shared" si="6"/>
        <v>70</v>
      </c>
      <c r="F162" s="111">
        <v>0.5</v>
      </c>
      <c r="G162" s="111">
        <v>24</v>
      </c>
      <c r="H162" s="360">
        <f t="shared" si="7"/>
        <v>2.3427675941074479</v>
      </c>
      <c r="I162" s="21">
        <f t="shared" si="8"/>
        <v>202.00241992715598</v>
      </c>
      <c r="J162" s="111">
        <v>0</v>
      </c>
      <c r="K162" s="111">
        <v>0</v>
      </c>
      <c r="L162" s="36"/>
      <c r="M162" s="111"/>
      <c r="N162" s="239"/>
      <c r="O162" s="14"/>
      <c r="P162" s="14"/>
      <c r="Q162" s="14"/>
      <c r="R162" s="14"/>
      <c r="S162" s="14"/>
      <c r="T162" s="14"/>
      <c r="U162" s="36"/>
    </row>
    <row r="163" spans="1:21" x14ac:dyDescent="0.2">
      <c r="A163" s="252">
        <v>43623</v>
      </c>
      <c r="B163" s="111">
        <v>70</v>
      </c>
      <c r="C163" s="111"/>
      <c r="D163" s="301"/>
      <c r="E163" s="111">
        <f t="shared" si="6"/>
        <v>70</v>
      </c>
      <c r="F163" s="111">
        <v>1</v>
      </c>
      <c r="G163" s="111">
        <v>5</v>
      </c>
      <c r="H163" s="360">
        <f t="shared" si="7"/>
        <v>0.69024452189061236</v>
      </c>
      <c r="I163" s="21">
        <f t="shared" si="8"/>
        <v>202.69266444904659</v>
      </c>
      <c r="J163" s="111">
        <v>0</v>
      </c>
      <c r="K163" s="111">
        <v>0</v>
      </c>
      <c r="L163" s="36"/>
      <c r="M163" s="111"/>
      <c r="N163" s="239"/>
      <c r="O163" s="14"/>
      <c r="P163" s="14"/>
      <c r="Q163" s="14"/>
      <c r="R163" s="14"/>
      <c r="S163" s="14"/>
      <c r="T163" s="14"/>
      <c r="U163" s="36"/>
    </row>
    <row r="164" spans="1:21" x14ac:dyDescent="0.2">
      <c r="A164" s="252">
        <v>43624</v>
      </c>
      <c r="B164" s="111">
        <v>76</v>
      </c>
      <c r="C164" s="111"/>
      <c r="D164" s="301"/>
      <c r="E164" s="111">
        <f t="shared" si="6"/>
        <v>76</v>
      </c>
      <c r="F164" s="111">
        <v>1</v>
      </c>
      <c r="G164" s="111">
        <v>5</v>
      </c>
      <c r="H164" s="360">
        <f t="shared" si="7"/>
        <v>0.71921832568421118</v>
      </c>
      <c r="I164" s="21">
        <f t="shared" si="8"/>
        <v>203.4118827747308</v>
      </c>
      <c r="J164" s="111">
        <v>0</v>
      </c>
      <c r="K164" s="111">
        <v>0</v>
      </c>
      <c r="L164" s="36"/>
      <c r="M164" s="111"/>
      <c r="N164" s="239"/>
      <c r="O164" s="14"/>
      <c r="P164" s="14"/>
      <c r="Q164" s="14"/>
      <c r="R164" s="14"/>
      <c r="S164" s="14"/>
      <c r="T164" s="14"/>
      <c r="U164" s="36"/>
    </row>
    <row r="165" spans="1:21" x14ac:dyDescent="0.2">
      <c r="A165" s="252">
        <v>43625</v>
      </c>
      <c r="B165" s="111">
        <v>80</v>
      </c>
      <c r="C165" s="111"/>
      <c r="D165" s="301"/>
      <c r="E165" s="111">
        <f t="shared" si="6"/>
        <v>80</v>
      </c>
      <c r="F165" s="111">
        <v>1</v>
      </c>
      <c r="G165" s="111">
        <v>12</v>
      </c>
      <c r="H165" s="360">
        <f t="shared" si="7"/>
        <v>1.7709658381798339</v>
      </c>
      <c r="I165" s="21">
        <f t="shared" si="8"/>
        <v>205.18284861291065</v>
      </c>
      <c r="J165" s="111">
        <v>0</v>
      </c>
      <c r="K165" s="111">
        <v>0</v>
      </c>
      <c r="L165" s="36"/>
      <c r="M165" s="111"/>
      <c r="N165" s="239"/>
      <c r="O165" s="14"/>
      <c r="P165" s="14"/>
      <c r="Q165" s="14"/>
      <c r="R165" s="14"/>
      <c r="S165" s="14"/>
      <c r="T165" s="14"/>
      <c r="U165" s="36"/>
    </row>
    <row r="166" spans="1:21" x14ac:dyDescent="0.2">
      <c r="A166" s="252">
        <v>43626</v>
      </c>
      <c r="B166" s="111">
        <v>76</v>
      </c>
      <c r="C166" s="111"/>
      <c r="D166" s="301"/>
      <c r="E166" s="111">
        <f t="shared" si="6"/>
        <v>76</v>
      </c>
      <c r="F166" s="111">
        <v>0.5</v>
      </c>
      <c r="G166" s="111">
        <v>8</v>
      </c>
      <c r="H166" s="360">
        <f t="shared" si="7"/>
        <v>0.81370264839190487</v>
      </c>
      <c r="I166" s="21">
        <f t="shared" si="8"/>
        <v>205.99655126130256</v>
      </c>
      <c r="J166" s="111">
        <v>0</v>
      </c>
      <c r="K166" s="111">
        <v>0</v>
      </c>
      <c r="L166" s="36"/>
      <c r="M166" s="111"/>
      <c r="N166" s="239"/>
      <c r="O166" s="14"/>
      <c r="P166" s="14"/>
      <c r="Q166" s="14"/>
      <c r="R166" s="14"/>
      <c r="S166" s="14"/>
      <c r="T166" s="14"/>
      <c r="U166" s="36"/>
    </row>
    <row r="167" spans="1:21" x14ac:dyDescent="0.2">
      <c r="A167" s="252">
        <v>43627</v>
      </c>
      <c r="B167" s="111">
        <v>80</v>
      </c>
      <c r="C167" s="111"/>
      <c r="D167" s="301"/>
      <c r="E167" s="111">
        <f t="shared" si="6"/>
        <v>80</v>
      </c>
      <c r="F167" s="111">
        <v>1</v>
      </c>
      <c r="G167" s="111">
        <v>4</v>
      </c>
      <c r="H167" s="360">
        <f t="shared" si="7"/>
        <v>0.59032194605994459</v>
      </c>
      <c r="I167" s="21">
        <f t="shared" si="8"/>
        <v>206.58687320736252</v>
      </c>
      <c r="J167" s="111">
        <v>0</v>
      </c>
      <c r="K167" s="111">
        <v>0</v>
      </c>
      <c r="L167" s="36"/>
      <c r="M167" s="111"/>
      <c r="N167" s="239"/>
      <c r="O167" s="14"/>
      <c r="P167" s="14"/>
      <c r="Q167" s="14"/>
      <c r="R167" s="14"/>
      <c r="S167" s="14"/>
      <c r="T167" s="14"/>
      <c r="U167" s="36"/>
    </row>
    <row r="168" spans="1:21" x14ac:dyDescent="0.2">
      <c r="A168" s="252">
        <v>43628</v>
      </c>
      <c r="B168" s="111">
        <v>64</v>
      </c>
      <c r="C168" s="111"/>
      <c r="D168" s="301"/>
      <c r="E168" s="111">
        <f t="shared" si="6"/>
        <v>64</v>
      </c>
      <c r="F168" s="111">
        <v>1</v>
      </c>
      <c r="G168" s="111">
        <v>4</v>
      </c>
      <c r="H168" s="360">
        <f t="shared" si="7"/>
        <v>0.52800000000000002</v>
      </c>
      <c r="I168" s="21">
        <f t="shared" si="8"/>
        <v>207.11487320736251</v>
      </c>
      <c r="J168" s="111">
        <v>0</v>
      </c>
      <c r="K168" s="111">
        <v>0</v>
      </c>
      <c r="L168" s="36"/>
      <c r="M168" s="111"/>
      <c r="N168" s="239"/>
      <c r="O168" s="14"/>
      <c r="P168" s="14"/>
      <c r="Q168" s="14"/>
      <c r="R168" s="14"/>
      <c r="S168" s="14"/>
      <c r="T168" s="14"/>
      <c r="U168" s="36"/>
    </row>
    <row r="169" spans="1:21" x14ac:dyDescent="0.2">
      <c r="A169" s="252">
        <v>43629</v>
      </c>
      <c r="B169" s="111">
        <v>60</v>
      </c>
      <c r="C169" s="111"/>
      <c r="D169" s="301"/>
      <c r="E169" s="111">
        <f t="shared" si="6"/>
        <v>60</v>
      </c>
      <c r="F169" s="111">
        <v>1</v>
      </c>
      <c r="G169" s="111">
        <v>4</v>
      </c>
      <c r="H169" s="360">
        <f t="shared" si="7"/>
        <v>0.51123380169937904</v>
      </c>
      <c r="I169" s="21">
        <f t="shared" si="8"/>
        <v>207.62610700906188</v>
      </c>
      <c r="J169" s="111">
        <v>0</v>
      </c>
      <c r="K169" s="111">
        <v>0</v>
      </c>
      <c r="L169" s="36"/>
      <c r="M169" s="111"/>
      <c r="N169" s="239"/>
      <c r="O169" s="14"/>
      <c r="P169" s="14"/>
      <c r="Q169" s="14"/>
      <c r="R169" s="14"/>
      <c r="S169" s="14"/>
      <c r="T169" s="14"/>
      <c r="U169" s="36"/>
    </row>
    <row r="170" spans="1:21" x14ac:dyDescent="0.2">
      <c r="A170" s="252">
        <v>43630</v>
      </c>
      <c r="B170" s="111">
        <v>60</v>
      </c>
      <c r="C170" s="111"/>
      <c r="D170" s="301"/>
      <c r="E170" s="111">
        <f t="shared" si="6"/>
        <v>60</v>
      </c>
      <c r="F170" s="111">
        <v>1</v>
      </c>
      <c r="G170" s="111">
        <v>4</v>
      </c>
      <c r="H170" s="360">
        <f t="shared" si="7"/>
        <v>0.51123380169937904</v>
      </c>
      <c r="I170" s="21">
        <f t="shared" si="8"/>
        <v>208.13734081076126</v>
      </c>
      <c r="J170" s="111">
        <v>0</v>
      </c>
      <c r="K170" s="111">
        <v>0</v>
      </c>
      <c r="L170" s="36"/>
      <c r="M170" s="111"/>
      <c r="N170" s="239"/>
      <c r="O170" s="14"/>
      <c r="P170" s="14"/>
      <c r="Q170" s="14"/>
      <c r="R170" s="14"/>
      <c r="S170" s="14"/>
      <c r="T170" s="14"/>
      <c r="U170" s="36"/>
    </row>
    <row r="171" spans="1:21" x14ac:dyDescent="0.2">
      <c r="A171" s="252">
        <v>43631</v>
      </c>
      <c r="B171" s="111">
        <v>52</v>
      </c>
      <c r="C171" s="111"/>
      <c r="D171" s="301"/>
      <c r="E171" s="111">
        <f t="shared" si="6"/>
        <v>52</v>
      </c>
      <c r="F171" s="111">
        <v>1</v>
      </c>
      <c r="G171" s="111">
        <v>4</v>
      </c>
      <c r="H171" s="360">
        <f t="shared" si="7"/>
        <v>0.47593276836124659</v>
      </c>
      <c r="I171" s="21">
        <f t="shared" si="8"/>
        <v>208.61327357912251</v>
      </c>
      <c r="J171" s="111">
        <v>0</v>
      </c>
      <c r="K171" s="111">
        <v>0</v>
      </c>
      <c r="L171" s="36"/>
      <c r="M171" s="111"/>
      <c r="N171" s="239"/>
      <c r="O171" s="14"/>
      <c r="P171" s="14"/>
      <c r="Q171" s="14"/>
      <c r="R171" s="14"/>
      <c r="S171" s="14"/>
      <c r="T171" s="14"/>
      <c r="U171" s="36"/>
    </row>
    <row r="172" spans="1:21" x14ac:dyDescent="0.2">
      <c r="A172" s="252">
        <v>43632</v>
      </c>
      <c r="B172" s="111">
        <v>50</v>
      </c>
      <c r="C172" s="111"/>
      <c r="D172" s="301"/>
      <c r="E172" s="111">
        <f t="shared" si="6"/>
        <v>50</v>
      </c>
      <c r="F172" s="111">
        <v>0</v>
      </c>
      <c r="G172" s="111">
        <v>24</v>
      </c>
      <c r="H172" s="21">
        <f t="shared" si="7"/>
        <v>0</v>
      </c>
      <c r="I172" s="21">
        <f t="shared" si="8"/>
        <v>208.61327357912251</v>
      </c>
      <c r="J172" s="111">
        <v>0</v>
      </c>
      <c r="K172" s="111">
        <v>0</v>
      </c>
      <c r="L172" s="111"/>
      <c r="M172" s="111"/>
      <c r="N172" s="239"/>
      <c r="O172" s="14"/>
      <c r="P172" s="14"/>
      <c r="Q172" s="14"/>
      <c r="R172" s="14"/>
      <c r="S172" s="14"/>
      <c r="T172" s="14"/>
      <c r="U172" s="36"/>
    </row>
    <row r="173" spans="1:21" x14ac:dyDescent="0.2">
      <c r="A173" s="252">
        <v>43633</v>
      </c>
      <c r="B173" s="111">
        <v>50</v>
      </c>
      <c r="C173" s="111"/>
      <c r="D173" s="301"/>
      <c r="E173" s="111">
        <f t="shared" si="6"/>
        <v>50</v>
      </c>
      <c r="F173" s="111">
        <v>0</v>
      </c>
      <c r="G173" s="111">
        <v>24</v>
      </c>
      <c r="H173" s="21">
        <f t="shared" si="7"/>
        <v>0</v>
      </c>
      <c r="I173" s="21">
        <f t="shared" si="8"/>
        <v>208.61327357912251</v>
      </c>
      <c r="J173" s="111">
        <v>0</v>
      </c>
      <c r="K173" s="111">
        <v>0</v>
      </c>
      <c r="L173" s="111"/>
      <c r="M173" s="111"/>
      <c r="N173" s="239"/>
      <c r="O173" s="14"/>
      <c r="P173" s="14"/>
      <c r="Q173" s="14"/>
      <c r="R173" s="14"/>
      <c r="S173" s="14"/>
      <c r="T173" s="14"/>
      <c r="U173" s="36"/>
    </row>
    <row r="174" spans="1:21" x14ac:dyDescent="0.2">
      <c r="A174" s="252">
        <v>43634</v>
      </c>
      <c r="B174" s="111">
        <v>50</v>
      </c>
      <c r="C174" s="111"/>
      <c r="D174" s="301"/>
      <c r="E174" s="111">
        <f t="shared" si="6"/>
        <v>50</v>
      </c>
      <c r="F174" s="111">
        <v>1</v>
      </c>
      <c r="G174" s="111">
        <v>2</v>
      </c>
      <c r="H174" s="21">
        <f t="shared" si="7"/>
        <v>0.23334523779156069</v>
      </c>
      <c r="I174" s="21">
        <f t="shared" si="8"/>
        <v>208.84661881691406</v>
      </c>
      <c r="J174" s="111">
        <v>0</v>
      </c>
      <c r="K174" s="111">
        <v>0</v>
      </c>
      <c r="L174" s="111"/>
      <c r="M174" s="111"/>
      <c r="N174" s="239"/>
      <c r="O174" s="14"/>
      <c r="P174" s="14"/>
      <c r="Q174" s="14"/>
      <c r="R174" s="14"/>
      <c r="S174" s="14"/>
      <c r="T174" s="14"/>
      <c r="U174" s="36"/>
    </row>
    <row r="175" spans="1:21" x14ac:dyDescent="0.2">
      <c r="A175" s="252">
        <v>43635</v>
      </c>
      <c r="B175" s="111">
        <v>50</v>
      </c>
      <c r="C175" s="111"/>
      <c r="D175" s="301"/>
      <c r="E175" s="111">
        <f t="shared" si="6"/>
        <v>50</v>
      </c>
      <c r="F175" s="111">
        <v>1</v>
      </c>
      <c r="G175" s="111">
        <v>6</v>
      </c>
      <c r="H175" s="21">
        <f t="shared" si="7"/>
        <v>0.70003571337468207</v>
      </c>
      <c r="I175" s="21">
        <f t="shared" si="8"/>
        <v>209.54665453028875</v>
      </c>
      <c r="J175" s="111">
        <v>0</v>
      </c>
      <c r="K175" s="111">
        <v>0</v>
      </c>
      <c r="L175" s="111"/>
      <c r="M175" s="111"/>
      <c r="N175" s="239"/>
      <c r="O175" s="14"/>
      <c r="P175" s="14"/>
      <c r="Q175" s="14"/>
      <c r="R175" s="14"/>
      <c r="S175" s="14"/>
      <c r="T175" s="14"/>
      <c r="U175" s="36"/>
    </row>
    <row r="176" spans="1:21" x14ac:dyDescent="0.2">
      <c r="A176" s="252">
        <v>43636</v>
      </c>
      <c r="B176" s="111">
        <v>50</v>
      </c>
      <c r="C176" s="111"/>
      <c r="D176" s="301"/>
      <c r="E176" s="111">
        <f t="shared" si="6"/>
        <v>50</v>
      </c>
      <c r="F176" s="111">
        <v>1</v>
      </c>
      <c r="G176" s="111">
        <v>6</v>
      </c>
      <c r="H176" s="21">
        <f t="shared" si="7"/>
        <v>0.70003571337468207</v>
      </c>
      <c r="I176" s="21">
        <f t="shared" si="8"/>
        <v>210.24669024366344</v>
      </c>
      <c r="J176" s="111">
        <v>0</v>
      </c>
      <c r="K176" s="111">
        <v>0</v>
      </c>
      <c r="L176" s="111"/>
      <c r="M176" s="111"/>
      <c r="N176" s="239"/>
      <c r="O176" s="14"/>
      <c r="P176" s="14"/>
      <c r="Q176" s="14"/>
      <c r="R176" s="14"/>
      <c r="S176" s="14"/>
      <c r="T176" s="14"/>
      <c r="U176" s="36"/>
    </row>
    <row r="177" spans="1:21" x14ac:dyDescent="0.2">
      <c r="A177" s="252">
        <v>43637</v>
      </c>
      <c r="B177" s="111">
        <v>52</v>
      </c>
      <c r="C177" s="111"/>
      <c r="D177" s="301"/>
      <c r="E177" s="111">
        <f t="shared" si="6"/>
        <v>52</v>
      </c>
      <c r="F177" s="111">
        <v>1</v>
      </c>
      <c r="G177" s="111">
        <v>4</v>
      </c>
      <c r="H177" s="21">
        <f t="shared" si="7"/>
        <v>0.47593276836124659</v>
      </c>
      <c r="I177" s="21">
        <f t="shared" si="8"/>
        <v>210.72262301202468</v>
      </c>
      <c r="J177" s="111">
        <v>0</v>
      </c>
      <c r="K177" s="111">
        <v>0</v>
      </c>
      <c r="L177" s="111"/>
      <c r="M177" s="111"/>
      <c r="N177" s="239"/>
      <c r="O177" s="14"/>
      <c r="P177" s="14"/>
      <c r="Q177" s="14"/>
      <c r="R177" s="14"/>
      <c r="S177" s="14"/>
      <c r="T177" s="14"/>
      <c r="U177" s="36"/>
    </row>
    <row r="178" spans="1:21" x14ac:dyDescent="0.2">
      <c r="A178" s="252">
        <v>43638</v>
      </c>
      <c r="B178" s="111">
        <v>50</v>
      </c>
      <c r="C178" s="111"/>
      <c r="D178" s="301"/>
      <c r="E178" s="111">
        <f t="shared" si="6"/>
        <v>50</v>
      </c>
      <c r="F178" s="111">
        <v>1</v>
      </c>
      <c r="G178" s="111">
        <v>3</v>
      </c>
      <c r="H178" s="21">
        <f t="shared" si="7"/>
        <v>0.35001785668734103</v>
      </c>
      <c r="I178" s="21">
        <f t="shared" si="8"/>
        <v>211.07264086871203</v>
      </c>
      <c r="J178" s="111">
        <v>0</v>
      </c>
      <c r="K178" s="111">
        <v>0</v>
      </c>
      <c r="L178" s="111"/>
      <c r="M178" s="111"/>
      <c r="N178" s="239"/>
      <c r="O178" s="14"/>
      <c r="P178" s="14"/>
      <c r="Q178" s="14"/>
      <c r="R178" s="14"/>
      <c r="S178" s="14"/>
      <c r="T178" s="14"/>
      <c r="U178" s="36"/>
    </row>
    <row r="179" spans="1:21" x14ac:dyDescent="0.2">
      <c r="A179" s="252">
        <v>43639</v>
      </c>
      <c r="B179" s="111">
        <v>50</v>
      </c>
      <c r="C179" s="111"/>
      <c r="D179" s="301"/>
      <c r="E179" s="111">
        <f t="shared" si="6"/>
        <v>50</v>
      </c>
      <c r="F179" s="111">
        <v>1</v>
      </c>
      <c r="G179" s="111">
        <v>3</v>
      </c>
      <c r="H179" s="21">
        <f t="shared" si="7"/>
        <v>0.35001785668734103</v>
      </c>
      <c r="I179" s="21">
        <f t="shared" si="8"/>
        <v>211.42265872539937</v>
      </c>
      <c r="J179" s="111">
        <v>0</v>
      </c>
      <c r="K179" s="111">
        <v>0</v>
      </c>
      <c r="L179" s="111"/>
      <c r="M179" s="111"/>
      <c r="N179" s="239"/>
      <c r="O179" s="14"/>
      <c r="P179" s="14"/>
      <c r="Q179" s="14"/>
      <c r="R179" s="14"/>
      <c r="S179" s="14"/>
      <c r="T179" s="14"/>
      <c r="U179" s="36"/>
    </row>
    <row r="180" spans="1:21" x14ac:dyDescent="0.2">
      <c r="A180" s="252">
        <v>43640</v>
      </c>
      <c r="B180" s="111">
        <v>44</v>
      </c>
      <c r="C180" s="111"/>
      <c r="D180" s="301"/>
      <c r="E180" s="111">
        <f t="shared" si="6"/>
        <v>44</v>
      </c>
      <c r="F180" s="111">
        <v>1</v>
      </c>
      <c r="G180" s="111">
        <v>2</v>
      </c>
      <c r="H180" s="21">
        <f t="shared" si="7"/>
        <v>0.21889723616345638</v>
      </c>
      <c r="I180" s="21">
        <f t="shared" si="8"/>
        <v>211.64155596156283</v>
      </c>
      <c r="J180" s="111">
        <v>0</v>
      </c>
      <c r="K180" s="111">
        <v>0</v>
      </c>
      <c r="L180" s="111"/>
      <c r="M180" s="111"/>
      <c r="N180" s="239"/>
      <c r="O180" s="14"/>
      <c r="P180" s="14"/>
      <c r="Q180" s="14"/>
      <c r="R180" s="14"/>
      <c r="S180" s="14"/>
      <c r="T180" s="14"/>
      <c r="U180" s="36"/>
    </row>
    <row r="181" spans="1:21" x14ac:dyDescent="0.2">
      <c r="A181" s="252">
        <v>43641</v>
      </c>
      <c r="B181" s="111">
        <v>55</v>
      </c>
      <c r="C181" s="111"/>
      <c r="D181" s="301"/>
      <c r="E181" s="111">
        <f t="shared" si="6"/>
        <v>55</v>
      </c>
      <c r="F181" s="111">
        <v>1</v>
      </c>
      <c r="G181" s="111">
        <v>3</v>
      </c>
      <c r="H181" s="21">
        <f t="shared" si="7"/>
        <v>0.36710182511123535</v>
      </c>
      <c r="I181" s="21">
        <f t="shared" si="8"/>
        <v>212.00865778667406</v>
      </c>
      <c r="J181" s="111">
        <v>0</v>
      </c>
      <c r="K181" s="111">
        <v>0</v>
      </c>
      <c r="L181" s="111"/>
      <c r="M181" s="111"/>
      <c r="N181" s="239"/>
      <c r="O181" s="14"/>
      <c r="P181" s="14"/>
      <c r="Q181" s="14"/>
      <c r="R181" s="14"/>
      <c r="S181" s="14"/>
      <c r="T181" s="14"/>
      <c r="U181" s="36"/>
    </row>
    <row r="182" spans="1:21" x14ac:dyDescent="0.2">
      <c r="A182" s="252">
        <v>43642</v>
      </c>
      <c r="B182" s="111">
        <v>54</v>
      </c>
      <c r="C182" s="111"/>
      <c r="D182" s="301"/>
      <c r="E182" s="111">
        <f t="shared" si="6"/>
        <v>54</v>
      </c>
      <c r="F182" s="111">
        <v>1</v>
      </c>
      <c r="G182" s="111">
        <v>4</v>
      </c>
      <c r="H182" s="21">
        <f t="shared" si="7"/>
        <v>0.48499896907106926</v>
      </c>
      <c r="I182" s="21">
        <f t="shared" si="8"/>
        <v>212.49365675574512</v>
      </c>
      <c r="J182" s="111">
        <v>0</v>
      </c>
      <c r="K182" s="111">
        <v>0</v>
      </c>
      <c r="L182" s="111"/>
      <c r="M182" s="111"/>
      <c r="N182" s="239"/>
      <c r="O182" s="14"/>
      <c r="P182" s="14"/>
      <c r="Q182" s="14"/>
      <c r="R182" s="14"/>
      <c r="S182" s="14"/>
      <c r="T182" s="14"/>
      <c r="U182" s="36"/>
    </row>
    <row r="183" spans="1:21" x14ac:dyDescent="0.2">
      <c r="A183" s="252">
        <v>43643</v>
      </c>
      <c r="B183" s="111">
        <v>50</v>
      </c>
      <c r="C183" s="111"/>
      <c r="D183" s="301"/>
      <c r="E183" s="111">
        <f t="shared" si="6"/>
        <v>50</v>
      </c>
      <c r="F183" s="111">
        <v>0</v>
      </c>
      <c r="G183" s="111">
        <v>24</v>
      </c>
      <c r="H183" s="21">
        <f t="shared" si="7"/>
        <v>0</v>
      </c>
      <c r="I183" s="21">
        <f t="shared" si="8"/>
        <v>212.49365675574512</v>
      </c>
      <c r="J183" s="111">
        <v>0</v>
      </c>
      <c r="K183" s="111">
        <v>0</v>
      </c>
      <c r="L183" s="111"/>
      <c r="M183" s="111"/>
      <c r="N183" s="239"/>
      <c r="O183" s="14"/>
      <c r="P183" s="14"/>
      <c r="Q183" s="14"/>
      <c r="R183" s="14"/>
      <c r="S183" s="14"/>
      <c r="T183" s="14"/>
      <c r="U183" s="36"/>
    </row>
    <row r="184" spans="1:21" x14ac:dyDescent="0.2">
      <c r="A184" s="252">
        <v>43644</v>
      </c>
      <c r="B184" s="111">
        <v>51</v>
      </c>
      <c r="C184" s="111"/>
      <c r="D184" s="301"/>
      <c r="E184" s="111">
        <f t="shared" si="6"/>
        <v>51</v>
      </c>
      <c r="F184" s="111">
        <v>1</v>
      </c>
      <c r="G184" s="111">
        <v>4</v>
      </c>
      <c r="H184" s="21">
        <f t="shared" si="7"/>
        <v>0.47133427628382818</v>
      </c>
      <c r="I184" s="21">
        <f t="shared" si="8"/>
        <v>212.96499103202896</v>
      </c>
      <c r="J184" s="111">
        <v>0</v>
      </c>
      <c r="K184" s="111">
        <v>0</v>
      </c>
      <c r="L184" s="111"/>
      <c r="M184" s="111"/>
      <c r="N184" s="239"/>
      <c r="O184" s="14"/>
      <c r="P184" s="14"/>
      <c r="Q184" s="14"/>
      <c r="R184" s="14"/>
      <c r="S184" s="14"/>
      <c r="T184" s="14"/>
      <c r="U184" s="36"/>
    </row>
    <row r="185" spans="1:21" x14ac:dyDescent="0.2">
      <c r="A185" s="252">
        <v>43645</v>
      </c>
      <c r="B185" s="111">
        <v>51</v>
      </c>
      <c r="C185" s="111"/>
      <c r="D185" s="301"/>
      <c r="E185" s="111">
        <f t="shared" si="6"/>
        <v>51</v>
      </c>
      <c r="F185" s="111">
        <v>1</v>
      </c>
      <c r="G185" s="111">
        <v>16</v>
      </c>
      <c r="H185" s="21">
        <f t="shared" si="7"/>
        <v>1.8853371051353127</v>
      </c>
      <c r="I185" s="21">
        <f t="shared" si="8"/>
        <v>214.85032813716427</v>
      </c>
      <c r="J185" s="111">
        <v>0</v>
      </c>
      <c r="K185" s="111">
        <v>0</v>
      </c>
      <c r="L185" s="111"/>
      <c r="M185" s="111"/>
      <c r="N185" s="239"/>
      <c r="O185" s="14"/>
      <c r="P185" s="14"/>
      <c r="Q185" s="14"/>
      <c r="R185" s="14"/>
      <c r="S185" s="14"/>
      <c r="T185" s="14"/>
      <c r="U185" s="36"/>
    </row>
    <row r="186" spans="1:21" x14ac:dyDescent="0.2">
      <c r="A186" s="252">
        <v>43646</v>
      </c>
      <c r="B186" s="111">
        <v>52</v>
      </c>
      <c r="C186" s="111"/>
      <c r="D186" s="301"/>
      <c r="E186" s="111">
        <f t="shared" si="6"/>
        <v>52</v>
      </c>
      <c r="F186" s="111">
        <v>1</v>
      </c>
      <c r="G186" s="111">
        <v>10</v>
      </c>
      <c r="H186" s="21">
        <f t="shared" si="7"/>
        <v>1.1898319209031165</v>
      </c>
      <c r="I186" s="21">
        <f t="shared" si="8"/>
        <v>216.04016005806739</v>
      </c>
      <c r="J186" s="111">
        <v>0</v>
      </c>
      <c r="K186" s="111">
        <v>0</v>
      </c>
      <c r="L186" s="111"/>
      <c r="M186" s="111"/>
      <c r="N186" s="239"/>
      <c r="O186" s="14"/>
      <c r="P186" s="14"/>
      <c r="Q186" s="14"/>
      <c r="R186" s="14"/>
      <c r="S186" s="14"/>
      <c r="T186" s="14"/>
      <c r="U186" s="36"/>
    </row>
    <row r="187" spans="1:21" x14ac:dyDescent="0.2">
      <c r="A187" s="252">
        <v>43647</v>
      </c>
      <c r="B187" s="268">
        <v>52</v>
      </c>
      <c r="C187" s="268"/>
      <c r="D187" s="305"/>
      <c r="E187" s="268">
        <f t="shared" si="6"/>
        <v>52</v>
      </c>
      <c r="F187" s="268">
        <v>1</v>
      </c>
      <c r="G187" s="268">
        <v>4</v>
      </c>
      <c r="H187" s="22">
        <f t="shared" si="7"/>
        <v>0.47593276836124659</v>
      </c>
      <c r="I187" s="22">
        <f t="shared" si="8"/>
        <v>216.51609282642863</v>
      </c>
      <c r="J187" s="268">
        <v>0</v>
      </c>
      <c r="K187" s="268">
        <v>0</v>
      </c>
      <c r="L187" s="268"/>
      <c r="M187" s="268"/>
      <c r="N187" s="306"/>
      <c r="O187" s="288"/>
      <c r="P187" s="288"/>
      <c r="Q187" s="288"/>
      <c r="R187" s="288"/>
      <c r="S187" s="288"/>
      <c r="T187" s="288"/>
      <c r="U187" s="307"/>
    </row>
    <row r="188" spans="1:21" x14ac:dyDescent="0.2">
      <c r="A188" s="252">
        <v>43648</v>
      </c>
      <c r="B188" s="245">
        <v>52</v>
      </c>
      <c r="C188" s="245"/>
      <c r="D188" s="308"/>
      <c r="E188" s="245">
        <f t="shared" si="6"/>
        <v>52</v>
      </c>
      <c r="F188" s="245">
        <v>1</v>
      </c>
      <c r="G188" s="245">
        <v>1</v>
      </c>
      <c r="H188" s="29">
        <f t="shared" si="7"/>
        <v>0.11898319209031165</v>
      </c>
      <c r="I188" s="29">
        <f t="shared" si="8"/>
        <v>216.63507601851893</v>
      </c>
      <c r="J188" s="245">
        <v>0</v>
      </c>
      <c r="K188" s="245">
        <v>0</v>
      </c>
      <c r="L188" s="245"/>
      <c r="M188" s="245"/>
      <c r="N188" s="247"/>
      <c r="O188" s="205"/>
      <c r="P188" s="205"/>
      <c r="Q188" s="205"/>
      <c r="R188" s="205"/>
      <c r="S188" s="205"/>
      <c r="T188" s="205"/>
      <c r="U188" s="267"/>
    </row>
    <row r="189" spans="1:21" x14ac:dyDescent="0.2">
      <c r="A189" s="252">
        <v>43649</v>
      </c>
      <c r="B189" s="111">
        <v>52</v>
      </c>
      <c r="C189" s="111"/>
      <c r="D189" s="301"/>
      <c r="E189" s="111">
        <f t="shared" si="6"/>
        <v>52</v>
      </c>
      <c r="F189" s="111">
        <v>1</v>
      </c>
      <c r="G189" s="111">
        <v>10</v>
      </c>
      <c r="H189" s="21">
        <f t="shared" si="7"/>
        <v>1.1898319209031165</v>
      </c>
      <c r="I189" s="21">
        <f t="shared" si="8"/>
        <v>217.82490793942205</v>
      </c>
      <c r="J189" s="111">
        <v>0</v>
      </c>
      <c r="K189" s="111">
        <v>0</v>
      </c>
      <c r="L189" s="111"/>
      <c r="M189" s="111"/>
      <c r="N189" s="239"/>
      <c r="O189" s="14"/>
      <c r="P189" s="14"/>
      <c r="Q189" s="14"/>
      <c r="R189" s="14"/>
      <c r="S189" s="14"/>
      <c r="T189" s="14"/>
      <c r="U189" s="36"/>
    </row>
    <row r="190" spans="1:21" x14ac:dyDescent="0.2">
      <c r="A190" s="252">
        <v>43650</v>
      </c>
      <c r="B190" s="111">
        <v>52</v>
      </c>
      <c r="C190" s="111"/>
      <c r="D190" s="301"/>
      <c r="E190" s="111">
        <f t="shared" si="6"/>
        <v>52</v>
      </c>
      <c r="F190" s="111">
        <v>1</v>
      </c>
      <c r="G190" s="111">
        <v>12</v>
      </c>
      <c r="H190" s="21">
        <f t="shared" si="7"/>
        <v>1.4277983050837397</v>
      </c>
      <c r="I190" s="21">
        <f t="shared" si="8"/>
        <v>219.25270624450579</v>
      </c>
      <c r="J190" s="111">
        <v>0</v>
      </c>
      <c r="K190" s="111">
        <v>0</v>
      </c>
      <c r="L190" s="111"/>
      <c r="M190" s="111"/>
      <c r="N190" s="239"/>
      <c r="O190" s="14"/>
      <c r="P190" s="14"/>
      <c r="Q190" s="14"/>
      <c r="R190" s="14"/>
      <c r="S190" s="14"/>
      <c r="T190" s="14"/>
      <c r="U190" s="36"/>
    </row>
    <row r="191" spans="1:21" x14ac:dyDescent="0.2">
      <c r="A191" s="252">
        <v>43651</v>
      </c>
      <c r="B191" s="111">
        <v>52</v>
      </c>
      <c r="C191" s="111"/>
      <c r="D191" s="301"/>
      <c r="E191" s="111">
        <f t="shared" si="6"/>
        <v>52</v>
      </c>
      <c r="F191" s="111">
        <v>1</v>
      </c>
      <c r="G191" s="111">
        <v>10</v>
      </c>
      <c r="H191" s="21">
        <f t="shared" si="7"/>
        <v>1.1898319209031165</v>
      </c>
      <c r="I191" s="21">
        <f t="shared" si="8"/>
        <v>220.44253816540891</v>
      </c>
      <c r="J191" s="111">
        <v>0</v>
      </c>
      <c r="K191" s="111">
        <v>0</v>
      </c>
      <c r="L191" s="111"/>
      <c r="M191" s="111"/>
      <c r="N191" s="239"/>
      <c r="O191" s="14"/>
      <c r="P191" s="14"/>
      <c r="Q191" s="14"/>
      <c r="R191" s="14"/>
      <c r="S191" s="14"/>
      <c r="T191" s="14"/>
      <c r="U191" s="36"/>
    </row>
    <row r="192" spans="1:21" x14ac:dyDescent="0.2">
      <c r="A192" s="252">
        <v>43652</v>
      </c>
      <c r="B192" s="111">
        <v>52</v>
      </c>
      <c r="C192" s="111"/>
      <c r="D192" s="301"/>
      <c r="E192" s="111">
        <f t="shared" si="6"/>
        <v>52</v>
      </c>
      <c r="F192" s="111">
        <v>0</v>
      </c>
      <c r="G192" s="111">
        <v>24</v>
      </c>
      <c r="H192" s="21">
        <f t="shared" si="7"/>
        <v>0</v>
      </c>
      <c r="I192" s="21">
        <f t="shared" si="8"/>
        <v>220.44253816540891</v>
      </c>
      <c r="J192" s="111">
        <v>0</v>
      </c>
      <c r="K192" s="111">
        <v>0</v>
      </c>
      <c r="L192" s="111"/>
      <c r="M192" s="111"/>
      <c r="N192" s="239"/>
      <c r="O192" s="14"/>
      <c r="P192" s="14"/>
      <c r="Q192" s="14"/>
      <c r="R192" s="14"/>
      <c r="S192" s="14"/>
      <c r="T192" s="14"/>
      <c r="U192" s="36"/>
    </row>
    <row r="193" spans="1:21" x14ac:dyDescent="0.2">
      <c r="A193" s="252">
        <v>43653</v>
      </c>
      <c r="B193" s="111">
        <v>51</v>
      </c>
      <c r="C193" s="111"/>
      <c r="D193" s="301"/>
      <c r="E193" s="111">
        <f t="shared" si="6"/>
        <v>51</v>
      </c>
      <c r="F193" s="111">
        <v>0</v>
      </c>
      <c r="G193" s="111">
        <v>24</v>
      </c>
      <c r="H193" s="21">
        <f t="shared" si="7"/>
        <v>0</v>
      </c>
      <c r="I193" s="21">
        <f t="shared" si="8"/>
        <v>220.44253816540891</v>
      </c>
      <c r="J193" s="111">
        <v>0</v>
      </c>
      <c r="K193" s="111">
        <v>0</v>
      </c>
      <c r="L193" s="111"/>
      <c r="M193" s="111"/>
      <c r="N193" s="239"/>
      <c r="O193" s="14"/>
      <c r="P193" s="14"/>
      <c r="Q193" s="14"/>
      <c r="R193" s="14"/>
      <c r="S193" s="14"/>
      <c r="T193" s="14"/>
      <c r="U193" s="36"/>
    </row>
    <row r="194" spans="1:21" x14ac:dyDescent="0.2">
      <c r="A194" s="252">
        <v>43654</v>
      </c>
      <c r="B194" s="111">
        <v>51</v>
      </c>
      <c r="C194" s="111"/>
      <c r="D194" s="301"/>
      <c r="E194" s="111">
        <f t="shared" si="6"/>
        <v>51</v>
      </c>
      <c r="F194" s="111">
        <v>0</v>
      </c>
      <c r="G194" s="111">
        <v>24</v>
      </c>
      <c r="H194" s="21">
        <f t="shared" si="7"/>
        <v>0</v>
      </c>
      <c r="I194" s="21">
        <f t="shared" si="8"/>
        <v>220.44253816540891</v>
      </c>
      <c r="J194" s="111">
        <v>0</v>
      </c>
      <c r="K194" s="111">
        <v>0</v>
      </c>
      <c r="L194" s="111"/>
      <c r="M194" s="111"/>
      <c r="N194" s="239"/>
      <c r="O194" s="14"/>
      <c r="P194" s="14"/>
      <c r="Q194" s="14"/>
      <c r="R194" s="14"/>
      <c r="S194" s="14"/>
      <c r="T194" s="14"/>
      <c r="U194" s="36"/>
    </row>
    <row r="195" spans="1:21" x14ac:dyDescent="0.2">
      <c r="A195" s="252">
        <v>43655</v>
      </c>
      <c r="B195" s="111">
        <v>51</v>
      </c>
      <c r="C195" s="111"/>
      <c r="D195" s="301"/>
      <c r="E195" s="111">
        <f t="shared" si="6"/>
        <v>51</v>
      </c>
      <c r="F195" s="111">
        <v>0.5</v>
      </c>
      <c r="G195" s="111">
        <v>12</v>
      </c>
      <c r="H195" s="21">
        <f t="shared" si="7"/>
        <v>0.99985098889784574</v>
      </c>
      <c r="I195" s="21">
        <f t="shared" si="8"/>
        <v>221.44238915430674</v>
      </c>
      <c r="J195" s="111">
        <v>0</v>
      </c>
      <c r="K195" s="111">
        <v>0</v>
      </c>
      <c r="L195" s="111"/>
      <c r="M195" s="111"/>
      <c r="N195" s="239"/>
      <c r="O195" s="14"/>
      <c r="P195" s="14"/>
      <c r="Q195" s="14"/>
      <c r="R195" s="14"/>
      <c r="S195" s="14"/>
      <c r="T195" s="14"/>
      <c r="U195" s="36"/>
    </row>
    <row r="196" spans="1:21" x14ac:dyDescent="0.2">
      <c r="A196" s="252">
        <v>43656</v>
      </c>
      <c r="B196" s="111">
        <v>55</v>
      </c>
      <c r="C196" s="111"/>
      <c r="D196" s="301"/>
      <c r="E196" s="111">
        <f t="shared" si="6"/>
        <v>55</v>
      </c>
      <c r="F196" s="111">
        <v>1</v>
      </c>
      <c r="G196" s="111">
        <v>6</v>
      </c>
      <c r="H196" s="21">
        <f t="shared" si="7"/>
        <v>0.73420365022247069</v>
      </c>
      <c r="I196" s="21">
        <f t="shared" si="8"/>
        <v>222.17659280452921</v>
      </c>
      <c r="J196" s="111">
        <v>0</v>
      </c>
      <c r="K196" s="111">
        <v>0</v>
      </c>
      <c r="L196" s="111"/>
      <c r="M196" s="111"/>
      <c r="N196" s="239"/>
      <c r="O196" s="14"/>
      <c r="P196" s="14"/>
      <c r="Q196" s="14"/>
      <c r="R196" s="14"/>
      <c r="S196" s="14"/>
      <c r="T196" s="14"/>
      <c r="U196" s="36"/>
    </row>
    <row r="197" spans="1:21" x14ac:dyDescent="0.2">
      <c r="A197" s="252">
        <v>43657</v>
      </c>
      <c r="B197" s="111">
        <v>55</v>
      </c>
      <c r="C197" s="111"/>
      <c r="D197" s="301"/>
      <c r="E197" s="111">
        <f t="shared" si="6"/>
        <v>55</v>
      </c>
      <c r="F197" s="111">
        <v>1</v>
      </c>
      <c r="G197" s="111">
        <v>6</v>
      </c>
      <c r="H197" s="21">
        <f t="shared" si="7"/>
        <v>0.73420365022247069</v>
      </c>
      <c r="I197" s="21">
        <f t="shared" si="8"/>
        <v>222.91079645475168</v>
      </c>
      <c r="J197" s="111">
        <v>0</v>
      </c>
      <c r="K197" s="111">
        <v>0</v>
      </c>
      <c r="L197" s="111"/>
      <c r="M197" s="111"/>
      <c r="N197" s="239"/>
      <c r="O197" s="14"/>
      <c r="P197" s="14"/>
      <c r="Q197" s="14"/>
      <c r="R197" s="14"/>
      <c r="S197" s="14"/>
      <c r="T197" s="14"/>
      <c r="U197" s="36"/>
    </row>
    <row r="198" spans="1:21" x14ac:dyDescent="0.2">
      <c r="A198" s="252">
        <v>43658</v>
      </c>
      <c r="B198" s="111">
        <v>56</v>
      </c>
      <c r="C198" s="111"/>
      <c r="D198" s="301"/>
      <c r="E198" s="111">
        <f t="shared" si="6"/>
        <v>56</v>
      </c>
      <c r="F198" s="111">
        <v>0.5</v>
      </c>
      <c r="G198" s="111">
        <v>24</v>
      </c>
      <c r="H198" s="21">
        <f t="shared" si="7"/>
        <v>2.0954350383631559</v>
      </c>
      <c r="I198" s="21">
        <f t="shared" si="8"/>
        <v>225.00623149311483</v>
      </c>
      <c r="J198" s="111">
        <v>0</v>
      </c>
      <c r="K198" s="111">
        <v>0</v>
      </c>
      <c r="L198" s="111"/>
      <c r="M198" s="111"/>
      <c r="N198" s="239"/>
      <c r="O198" s="14"/>
      <c r="P198" s="14"/>
      <c r="Q198" s="14"/>
      <c r="R198" s="14"/>
      <c r="S198" s="14"/>
      <c r="T198" s="14"/>
      <c r="U198" s="36"/>
    </row>
    <row r="199" spans="1:21" x14ac:dyDescent="0.2">
      <c r="A199" s="252">
        <v>43659</v>
      </c>
      <c r="B199" s="111">
        <v>56</v>
      </c>
      <c r="C199" s="111"/>
      <c r="D199" s="301"/>
      <c r="E199" s="111">
        <f t="shared" si="6"/>
        <v>56</v>
      </c>
      <c r="F199" s="111">
        <v>0.5</v>
      </c>
      <c r="G199" s="111">
        <v>24</v>
      </c>
      <c r="H199" s="21">
        <f t="shared" si="7"/>
        <v>2.0954350383631559</v>
      </c>
      <c r="I199" s="21">
        <f t="shared" si="8"/>
        <v>227.10166653147797</v>
      </c>
      <c r="J199" s="111">
        <v>0</v>
      </c>
      <c r="K199" s="111">
        <v>0</v>
      </c>
      <c r="L199" s="111"/>
      <c r="M199" s="111"/>
      <c r="N199" s="239"/>
      <c r="O199" s="14"/>
      <c r="P199" s="14"/>
      <c r="Q199" s="14"/>
      <c r="R199" s="14"/>
      <c r="S199" s="14"/>
      <c r="T199" s="14"/>
      <c r="U199" s="36"/>
    </row>
    <row r="200" spans="1:21" x14ac:dyDescent="0.2">
      <c r="A200" s="252">
        <v>43660</v>
      </c>
      <c r="B200" s="111">
        <v>56</v>
      </c>
      <c r="C200" s="111"/>
      <c r="D200" s="301"/>
      <c r="E200" s="111">
        <f t="shared" si="6"/>
        <v>56</v>
      </c>
      <c r="F200" s="111">
        <v>0.5</v>
      </c>
      <c r="G200" s="111">
        <v>24</v>
      </c>
      <c r="H200" s="21">
        <f t="shared" si="7"/>
        <v>2.0954350383631559</v>
      </c>
      <c r="I200" s="21">
        <f t="shared" si="8"/>
        <v>229.19710156984112</v>
      </c>
      <c r="J200" s="111">
        <v>0</v>
      </c>
      <c r="K200" s="111">
        <v>0</v>
      </c>
      <c r="L200" s="111"/>
      <c r="M200" s="111"/>
      <c r="N200" s="239"/>
      <c r="O200" s="14"/>
      <c r="P200" s="14"/>
      <c r="Q200" s="14"/>
      <c r="R200" s="14"/>
      <c r="S200" s="14"/>
      <c r="T200" s="14"/>
      <c r="U200" s="36"/>
    </row>
    <row r="201" spans="1:21" x14ac:dyDescent="0.2">
      <c r="A201" s="252">
        <v>43661</v>
      </c>
      <c r="B201" s="111">
        <v>56</v>
      </c>
      <c r="C201" s="111"/>
      <c r="D201" s="301"/>
      <c r="E201" s="111">
        <f t="shared" ref="E201:E264" si="9">B201</f>
        <v>56</v>
      </c>
      <c r="F201" s="111">
        <v>1</v>
      </c>
      <c r="G201" s="111">
        <v>4</v>
      </c>
      <c r="H201" s="21">
        <f t="shared" ref="H201:H264" si="10">SQRT(E201*F201)*0.396/24*G201</f>
        <v>0.4938987750541603</v>
      </c>
      <c r="I201" s="21">
        <f t="shared" si="8"/>
        <v>229.69100034489529</v>
      </c>
      <c r="J201" s="111">
        <v>0</v>
      </c>
      <c r="K201" s="111">
        <v>0</v>
      </c>
      <c r="L201" s="111"/>
      <c r="M201" s="111"/>
      <c r="N201" s="239"/>
      <c r="O201" s="14"/>
      <c r="P201" s="14"/>
      <c r="Q201" s="14"/>
      <c r="R201" s="14"/>
      <c r="S201" s="14"/>
      <c r="T201" s="14"/>
      <c r="U201" s="36"/>
    </row>
    <row r="202" spans="1:21" x14ac:dyDescent="0.2">
      <c r="A202" s="252">
        <v>43662</v>
      </c>
      <c r="B202" s="111">
        <v>44</v>
      </c>
      <c r="C202" s="111"/>
      <c r="D202" s="301"/>
      <c r="E202" s="111">
        <f t="shared" si="9"/>
        <v>44</v>
      </c>
      <c r="F202" s="111">
        <v>0.5</v>
      </c>
      <c r="G202" s="111">
        <v>4</v>
      </c>
      <c r="H202" s="21">
        <f t="shared" si="10"/>
        <v>0.30956744014834636</v>
      </c>
      <c r="I202" s="21">
        <f>I201+H202</f>
        <v>230.00056778504364</v>
      </c>
      <c r="J202" s="111">
        <v>0</v>
      </c>
      <c r="K202" s="111">
        <v>0</v>
      </c>
      <c r="L202" s="111"/>
      <c r="M202" s="111"/>
      <c r="N202" s="239"/>
      <c r="O202" s="14"/>
      <c r="P202" s="14"/>
      <c r="Q202" s="14"/>
      <c r="R202" s="14"/>
      <c r="S202" s="14"/>
      <c r="T202" s="14"/>
      <c r="U202" s="36"/>
    </row>
    <row r="203" spans="1:21" x14ac:dyDescent="0.2">
      <c r="A203" s="252">
        <v>43663</v>
      </c>
      <c r="B203" s="111">
        <v>46</v>
      </c>
      <c r="C203" s="111"/>
      <c r="D203" s="301"/>
      <c r="E203" s="111">
        <f t="shared" si="9"/>
        <v>46</v>
      </c>
      <c r="F203" s="111">
        <v>1</v>
      </c>
      <c r="G203" s="111">
        <v>4</v>
      </c>
      <c r="H203" s="21">
        <f t="shared" si="10"/>
        <v>0.44763377888626771</v>
      </c>
      <c r="I203" s="21">
        <f>I202+H203</f>
        <v>230.4482015639299</v>
      </c>
      <c r="J203" s="111">
        <v>0</v>
      </c>
      <c r="K203" s="111">
        <v>0</v>
      </c>
      <c r="L203" s="111"/>
      <c r="M203" s="111"/>
      <c r="N203" s="239"/>
      <c r="O203" s="14"/>
      <c r="P203" s="14"/>
      <c r="Q203" s="14"/>
      <c r="R203" s="14"/>
      <c r="S203" s="14"/>
      <c r="T203" s="14"/>
      <c r="U203" s="36"/>
    </row>
    <row r="204" spans="1:21" x14ac:dyDescent="0.2">
      <c r="A204" s="252">
        <v>43664</v>
      </c>
      <c r="B204" s="111">
        <v>70</v>
      </c>
      <c r="C204" s="111"/>
      <c r="D204" s="301"/>
      <c r="E204" s="111">
        <f t="shared" si="9"/>
        <v>70</v>
      </c>
      <c r="F204" s="111">
        <v>1</v>
      </c>
      <c r="G204" s="111">
        <v>12</v>
      </c>
      <c r="H204" s="21">
        <f t="shared" si="10"/>
        <v>1.6565868525374698</v>
      </c>
      <c r="I204" s="21">
        <f>I203+H204</f>
        <v>232.10478841646736</v>
      </c>
      <c r="J204" s="111">
        <v>0</v>
      </c>
      <c r="K204" s="111">
        <v>0</v>
      </c>
      <c r="L204" s="111"/>
      <c r="M204" s="111"/>
      <c r="N204" s="239"/>
      <c r="O204" s="14"/>
      <c r="P204" s="14"/>
      <c r="Q204" s="14"/>
      <c r="R204" s="14"/>
      <c r="S204" s="14"/>
      <c r="T204" s="14"/>
      <c r="U204" s="36"/>
    </row>
    <row r="205" spans="1:21" x14ac:dyDescent="0.2">
      <c r="A205" s="252">
        <v>43665</v>
      </c>
      <c r="B205" s="111">
        <v>60</v>
      </c>
      <c r="C205" s="111"/>
      <c r="D205" s="301"/>
      <c r="E205" s="111">
        <f t="shared" si="9"/>
        <v>60</v>
      </c>
      <c r="F205" s="111">
        <v>1</v>
      </c>
      <c r="G205" s="111">
        <v>20</v>
      </c>
      <c r="H205" s="21">
        <f t="shared" si="10"/>
        <v>2.5561690084968953</v>
      </c>
      <c r="I205" s="21">
        <f>I204+H205</f>
        <v>234.66095742496427</v>
      </c>
      <c r="J205" s="111">
        <v>0</v>
      </c>
      <c r="K205" s="111">
        <v>0</v>
      </c>
      <c r="L205" s="111"/>
      <c r="M205" s="111"/>
      <c r="N205" s="239"/>
      <c r="O205" s="14"/>
      <c r="P205" s="14"/>
      <c r="Q205" s="14"/>
      <c r="R205" s="14"/>
      <c r="S205" s="14"/>
      <c r="T205" s="14"/>
      <c r="U205" s="36"/>
    </row>
    <row r="206" spans="1:21" x14ac:dyDescent="0.2">
      <c r="A206" s="252">
        <v>43666</v>
      </c>
      <c r="B206" s="111">
        <v>60</v>
      </c>
      <c r="C206" s="111"/>
      <c r="D206" s="301"/>
      <c r="E206" s="111">
        <f t="shared" si="9"/>
        <v>60</v>
      </c>
      <c r="F206" s="111">
        <v>0.5</v>
      </c>
      <c r="G206" s="111">
        <v>24</v>
      </c>
      <c r="H206" s="21">
        <f t="shared" si="10"/>
        <v>2.1689813277204579</v>
      </c>
      <c r="I206" s="21">
        <f>I205+H206</f>
        <v>236.82993875268471</v>
      </c>
      <c r="J206" s="111">
        <v>0</v>
      </c>
      <c r="K206" s="111">
        <v>0</v>
      </c>
      <c r="L206" s="111"/>
      <c r="M206" s="111"/>
      <c r="N206" s="239"/>
      <c r="O206" s="14"/>
      <c r="P206" s="14"/>
      <c r="Q206" s="14"/>
      <c r="R206" s="14"/>
      <c r="S206" s="14"/>
      <c r="T206" s="14"/>
      <c r="U206" s="36"/>
    </row>
    <row r="207" spans="1:21" x14ac:dyDescent="0.2">
      <c r="A207" s="252">
        <v>43667</v>
      </c>
      <c r="B207" s="111">
        <v>60</v>
      </c>
      <c r="C207" s="111"/>
      <c r="D207" s="301"/>
      <c r="E207" s="111">
        <f t="shared" si="9"/>
        <v>60</v>
      </c>
      <c r="F207" s="111">
        <v>0.5</v>
      </c>
      <c r="G207" s="111">
        <v>24</v>
      </c>
      <c r="H207" s="21">
        <f t="shared" si="10"/>
        <v>2.1689813277204579</v>
      </c>
      <c r="I207" s="21">
        <f t="shared" ref="I207:I271" si="11">I206+H207</f>
        <v>238.99892008040516</v>
      </c>
      <c r="J207" s="111">
        <v>0</v>
      </c>
      <c r="K207" s="111">
        <v>0</v>
      </c>
      <c r="L207" s="111"/>
      <c r="M207" s="111"/>
      <c r="N207" s="239"/>
      <c r="O207" s="14"/>
      <c r="P207" s="14"/>
      <c r="Q207" s="14"/>
      <c r="R207" s="14"/>
      <c r="S207" s="14"/>
      <c r="T207" s="14"/>
      <c r="U207" s="36"/>
    </row>
    <row r="208" spans="1:21" x14ac:dyDescent="0.2">
      <c r="A208" s="252">
        <v>43668</v>
      </c>
      <c r="B208" s="111">
        <v>65</v>
      </c>
      <c r="C208" s="111"/>
      <c r="D208" s="301"/>
      <c r="E208" s="111">
        <f t="shared" si="9"/>
        <v>65</v>
      </c>
      <c r="F208" s="111">
        <v>0.5</v>
      </c>
      <c r="G208" s="111">
        <v>24</v>
      </c>
      <c r="H208" s="21">
        <f t="shared" si="10"/>
        <v>2.2575473416962932</v>
      </c>
      <c r="I208" s="21">
        <f t="shared" si="11"/>
        <v>241.25646742210145</v>
      </c>
      <c r="J208" s="111">
        <v>0</v>
      </c>
      <c r="K208" s="111">
        <v>0</v>
      </c>
      <c r="L208" s="111"/>
      <c r="M208" s="111"/>
      <c r="N208" s="239"/>
      <c r="O208" s="14"/>
      <c r="P208" s="14"/>
      <c r="Q208" s="14"/>
      <c r="R208" s="14"/>
      <c r="S208" s="14"/>
      <c r="T208" s="14"/>
      <c r="U208" s="36"/>
    </row>
    <row r="209" spans="1:21" x14ac:dyDescent="0.2">
      <c r="A209" s="252">
        <v>43669</v>
      </c>
      <c r="B209" s="111">
        <v>70</v>
      </c>
      <c r="C209" s="111"/>
      <c r="D209" s="301"/>
      <c r="E209" s="111">
        <f t="shared" si="9"/>
        <v>70</v>
      </c>
      <c r="F209" s="111">
        <v>1</v>
      </c>
      <c r="G209" s="111">
        <v>12</v>
      </c>
      <c r="H209" s="21">
        <f t="shared" si="10"/>
        <v>1.6565868525374698</v>
      </c>
      <c r="I209" s="21">
        <f t="shared" si="11"/>
        <v>242.91305427463891</v>
      </c>
      <c r="J209" s="111">
        <v>0</v>
      </c>
      <c r="K209" s="111">
        <v>0</v>
      </c>
      <c r="L209" s="111"/>
      <c r="M209" s="111"/>
      <c r="N209" s="239"/>
      <c r="O209" s="14"/>
      <c r="P209" s="14"/>
      <c r="Q209" s="14"/>
      <c r="R209" s="14"/>
      <c r="S209" s="14"/>
      <c r="T209" s="14"/>
      <c r="U209" s="36"/>
    </row>
    <row r="210" spans="1:21" x14ac:dyDescent="0.2">
      <c r="A210" s="252">
        <v>43670</v>
      </c>
      <c r="B210" s="111">
        <v>55</v>
      </c>
      <c r="C210" s="111"/>
      <c r="D210" s="301"/>
      <c r="E210" s="111">
        <f t="shared" si="9"/>
        <v>55</v>
      </c>
      <c r="F210" s="111">
        <v>1</v>
      </c>
      <c r="G210" s="111">
        <v>6</v>
      </c>
      <c r="H210" s="21">
        <f t="shared" si="10"/>
        <v>0.73420365022247069</v>
      </c>
      <c r="I210" s="21">
        <f t="shared" si="11"/>
        <v>243.64725792486138</v>
      </c>
      <c r="J210" s="111">
        <v>0</v>
      </c>
      <c r="K210" s="111">
        <v>0</v>
      </c>
      <c r="L210" s="111"/>
      <c r="M210" s="111"/>
      <c r="N210" s="239"/>
      <c r="O210" s="14"/>
      <c r="P210" s="14"/>
      <c r="Q210" s="14"/>
      <c r="R210" s="14"/>
      <c r="S210" s="14"/>
      <c r="T210" s="14"/>
      <c r="U210" s="36"/>
    </row>
    <row r="211" spans="1:21" x14ac:dyDescent="0.2">
      <c r="A211" s="252">
        <v>43671</v>
      </c>
      <c r="B211" s="111">
        <v>60</v>
      </c>
      <c r="C211" s="111"/>
      <c r="D211" s="301"/>
      <c r="E211" s="111">
        <f t="shared" si="9"/>
        <v>60</v>
      </c>
      <c r="F211" s="111">
        <v>1</v>
      </c>
      <c r="G211" s="111">
        <v>2</v>
      </c>
      <c r="H211" s="21">
        <f t="shared" si="10"/>
        <v>0.25561690084968952</v>
      </c>
      <c r="I211" s="21">
        <f t="shared" si="11"/>
        <v>243.90287482571108</v>
      </c>
      <c r="J211" s="111">
        <v>0</v>
      </c>
      <c r="K211" s="111">
        <v>0</v>
      </c>
      <c r="L211" s="111"/>
      <c r="M211" s="111"/>
      <c r="N211" s="239"/>
      <c r="O211" s="14"/>
      <c r="P211" s="14"/>
      <c r="Q211" s="14"/>
      <c r="R211" s="14"/>
      <c r="S211" s="14"/>
      <c r="T211" s="14"/>
      <c r="U211" s="36"/>
    </row>
    <row r="212" spans="1:21" x14ac:dyDescent="0.2">
      <c r="A212" s="252">
        <v>43672</v>
      </c>
      <c r="B212" s="111">
        <v>68</v>
      </c>
      <c r="C212" s="111"/>
      <c r="D212" s="301"/>
      <c r="E212" s="111">
        <f t="shared" si="9"/>
        <v>68</v>
      </c>
      <c r="F212" s="111">
        <v>1</v>
      </c>
      <c r="G212" s="111">
        <v>6</v>
      </c>
      <c r="H212" s="21">
        <f t="shared" si="10"/>
        <v>0.81637491387229688</v>
      </c>
      <c r="I212" s="21">
        <f t="shared" si="11"/>
        <v>244.71924973958338</v>
      </c>
      <c r="J212" s="111">
        <v>0</v>
      </c>
      <c r="K212" s="111">
        <v>0</v>
      </c>
      <c r="L212" s="111"/>
      <c r="M212" s="111"/>
      <c r="N212" s="239"/>
      <c r="O212" s="14"/>
      <c r="P212" s="14"/>
      <c r="Q212" s="14"/>
      <c r="R212" s="14"/>
      <c r="S212" s="14"/>
      <c r="T212" s="14"/>
      <c r="U212" s="36"/>
    </row>
    <row r="213" spans="1:21" x14ac:dyDescent="0.2">
      <c r="A213" s="252">
        <v>43673</v>
      </c>
      <c r="B213" s="111">
        <v>98</v>
      </c>
      <c r="C213" s="111"/>
      <c r="D213" s="301"/>
      <c r="E213" s="111">
        <f t="shared" si="9"/>
        <v>98</v>
      </c>
      <c r="F213" s="111">
        <v>1</v>
      </c>
      <c r="G213" s="111">
        <v>4</v>
      </c>
      <c r="H213" s="21">
        <f t="shared" si="10"/>
        <v>0.65336666581636993</v>
      </c>
      <c r="I213" s="21">
        <f t="shared" si="11"/>
        <v>245.37261640539975</v>
      </c>
      <c r="J213" s="111">
        <v>0</v>
      </c>
      <c r="K213" s="111">
        <v>0</v>
      </c>
      <c r="L213" s="111"/>
      <c r="M213" s="111"/>
      <c r="N213" s="239"/>
      <c r="O213" s="14"/>
      <c r="P213" s="14"/>
      <c r="Q213" s="14"/>
      <c r="R213" s="14"/>
      <c r="S213" s="14"/>
      <c r="T213" s="14"/>
      <c r="U213" s="36"/>
    </row>
    <row r="214" spans="1:21" x14ac:dyDescent="0.2">
      <c r="A214" s="252">
        <v>43674</v>
      </c>
      <c r="B214" s="111">
        <v>96</v>
      </c>
      <c r="C214" s="111"/>
      <c r="D214" s="301"/>
      <c r="E214" s="111">
        <f t="shared" si="9"/>
        <v>96</v>
      </c>
      <c r="F214" s="111">
        <v>1</v>
      </c>
      <c r="G214" s="111">
        <v>3</v>
      </c>
      <c r="H214" s="21">
        <f t="shared" si="10"/>
        <v>0.48499896907106921</v>
      </c>
      <c r="I214" s="21">
        <f t="shared" si="11"/>
        <v>245.85761537447081</v>
      </c>
      <c r="J214" s="111">
        <v>0</v>
      </c>
      <c r="K214" s="111">
        <v>0</v>
      </c>
      <c r="L214" s="111"/>
      <c r="M214" s="111"/>
      <c r="N214" s="239"/>
      <c r="O214" s="14"/>
      <c r="P214" s="14"/>
      <c r="Q214" s="14"/>
      <c r="R214" s="14"/>
      <c r="S214" s="14"/>
      <c r="T214" s="14"/>
      <c r="U214" s="36"/>
    </row>
    <row r="215" spans="1:21" x14ac:dyDescent="0.2">
      <c r="A215" s="252">
        <v>43675</v>
      </c>
      <c r="B215" s="111">
        <v>80</v>
      </c>
      <c r="C215" s="111"/>
      <c r="D215" s="301"/>
      <c r="E215" s="111">
        <f t="shared" si="9"/>
        <v>80</v>
      </c>
      <c r="F215" s="111">
        <v>1</v>
      </c>
      <c r="G215" s="111">
        <v>3</v>
      </c>
      <c r="H215" s="21">
        <f t="shared" si="10"/>
        <v>0.44274145954495847</v>
      </c>
      <c r="I215" s="21">
        <f t="shared" si="11"/>
        <v>246.30035683401576</v>
      </c>
      <c r="J215" s="111">
        <v>0</v>
      </c>
      <c r="K215" s="111">
        <v>0</v>
      </c>
      <c r="L215" s="111"/>
      <c r="M215" s="111"/>
      <c r="N215" s="239"/>
      <c r="O215" s="14"/>
      <c r="P215" s="14"/>
      <c r="Q215" s="14"/>
      <c r="R215" s="14"/>
      <c r="S215" s="14"/>
      <c r="T215" s="14"/>
      <c r="U215" s="36"/>
    </row>
    <row r="216" spans="1:21" x14ac:dyDescent="0.2">
      <c r="A216" s="252">
        <v>43676</v>
      </c>
      <c r="B216" s="111">
        <v>70</v>
      </c>
      <c r="C216" s="111"/>
      <c r="D216" s="301"/>
      <c r="E216" s="111">
        <f t="shared" si="9"/>
        <v>70</v>
      </c>
      <c r="F216" s="111">
        <v>1</v>
      </c>
      <c r="G216" s="111">
        <v>4</v>
      </c>
      <c r="H216" s="21">
        <f t="shared" si="10"/>
        <v>0.55219561751248991</v>
      </c>
      <c r="I216" s="21">
        <f t="shared" si="11"/>
        <v>246.85255245152825</v>
      </c>
      <c r="J216" s="111">
        <v>0</v>
      </c>
      <c r="K216" s="111">
        <v>0</v>
      </c>
      <c r="L216" s="111"/>
      <c r="M216" s="111"/>
      <c r="N216" s="239"/>
      <c r="O216" s="14"/>
      <c r="P216" s="14"/>
      <c r="Q216" s="14"/>
      <c r="R216" s="14"/>
      <c r="S216" s="14"/>
      <c r="T216" s="14"/>
      <c r="U216" s="36"/>
    </row>
    <row r="217" spans="1:21" x14ac:dyDescent="0.2">
      <c r="A217" s="252">
        <v>43677</v>
      </c>
      <c r="B217" s="111">
        <v>80</v>
      </c>
      <c r="C217" s="111"/>
      <c r="D217" s="301"/>
      <c r="E217" s="111">
        <f t="shared" si="9"/>
        <v>80</v>
      </c>
      <c r="F217" s="111">
        <v>1</v>
      </c>
      <c r="G217" s="111">
        <v>12</v>
      </c>
      <c r="H217" s="21">
        <f t="shared" si="10"/>
        <v>1.7709658381798339</v>
      </c>
      <c r="I217" s="21">
        <f t="shared" si="11"/>
        <v>248.6235182897081</v>
      </c>
      <c r="J217" s="111">
        <v>0</v>
      </c>
      <c r="K217" s="111">
        <v>0</v>
      </c>
      <c r="L217" s="111"/>
      <c r="M217" s="111"/>
      <c r="N217" s="239"/>
      <c r="O217" s="14"/>
      <c r="P217" s="14"/>
      <c r="Q217" s="14"/>
      <c r="R217" s="14"/>
      <c r="S217" s="14"/>
      <c r="T217" s="14"/>
      <c r="U217" s="36"/>
    </row>
    <row r="218" spans="1:21" x14ac:dyDescent="0.2">
      <c r="A218" s="252">
        <v>43678</v>
      </c>
      <c r="B218" s="268">
        <v>74</v>
      </c>
      <c r="C218" s="268"/>
      <c r="D218" s="362"/>
      <c r="E218" s="268">
        <f t="shared" si="9"/>
        <v>74</v>
      </c>
      <c r="F218" s="268">
        <v>1</v>
      </c>
      <c r="G218" s="268">
        <v>6</v>
      </c>
      <c r="H218" s="22">
        <f t="shared" si="10"/>
        <v>0.85163020143722012</v>
      </c>
      <c r="I218" s="22">
        <f t="shared" si="11"/>
        <v>249.47514849114532</v>
      </c>
      <c r="J218" s="268">
        <v>0</v>
      </c>
      <c r="K218" s="268">
        <v>0</v>
      </c>
      <c r="L218" s="268"/>
      <c r="M218" s="268"/>
      <c r="N218" s="306"/>
      <c r="O218" s="288"/>
      <c r="P218" s="288"/>
      <c r="Q218" s="288"/>
      <c r="R218" s="288"/>
      <c r="S218" s="288"/>
      <c r="T218" s="288"/>
      <c r="U218" s="307"/>
    </row>
    <row r="219" spans="1:21" x14ac:dyDescent="0.2">
      <c r="A219" s="252">
        <v>43679</v>
      </c>
      <c r="B219" s="245">
        <v>70</v>
      </c>
      <c r="C219" s="245"/>
      <c r="D219" s="308"/>
      <c r="E219" s="268">
        <f t="shared" si="9"/>
        <v>70</v>
      </c>
      <c r="F219" s="245">
        <v>1</v>
      </c>
      <c r="G219" s="245">
        <v>6</v>
      </c>
      <c r="H219" s="29">
        <f t="shared" si="10"/>
        <v>0.82829342626873492</v>
      </c>
      <c r="I219" s="242">
        <f t="shared" si="11"/>
        <v>250.30344191741406</v>
      </c>
      <c r="J219" s="245">
        <v>0</v>
      </c>
      <c r="K219" s="245">
        <v>0</v>
      </c>
      <c r="L219" s="245"/>
      <c r="M219" s="245"/>
      <c r="N219" s="247"/>
      <c r="O219" s="205"/>
      <c r="P219" s="205"/>
      <c r="Q219" s="205"/>
      <c r="R219" s="205"/>
      <c r="S219" s="205"/>
      <c r="T219" s="205"/>
      <c r="U219" s="267"/>
    </row>
    <row r="220" spans="1:21" x14ac:dyDescent="0.2">
      <c r="A220" s="252">
        <v>43680</v>
      </c>
      <c r="B220" s="111">
        <v>70</v>
      </c>
      <c r="C220" s="111"/>
      <c r="D220" s="301"/>
      <c r="E220" s="268">
        <f t="shared" si="9"/>
        <v>70</v>
      </c>
      <c r="F220" s="111">
        <v>1</v>
      </c>
      <c r="G220" s="111">
        <v>4</v>
      </c>
      <c r="H220" s="21">
        <f t="shared" si="10"/>
        <v>0.55219561751248991</v>
      </c>
      <c r="I220" s="21">
        <f t="shared" si="11"/>
        <v>250.85563753492656</v>
      </c>
      <c r="J220" s="111">
        <v>0</v>
      </c>
      <c r="K220" s="111">
        <v>0</v>
      </c>
      <c r="L220" s="111"/>
      <c r="M220" s="111"/>
      <c r="N220" s="239"/>
      <c r="O220" s="14"/>
      <c r="P220" s="14"/>
      <c r="Q220" s="14"/>
      <c r="R220" s="14"/>
      <c r="S220" s="14"/>
      <c r="T220" s="14"/>
      <c r="U220" s="36"/>
    </row>
    <row r="221" spans="1:21" x14ac:dyDescent="0.2">
      <c r="A221" s="252">
        <v>43681</v>
      </c>
      <c r="B221" s="111">
        <v>66</v>
      </c>
      <c r="C221" s="111"/>
      <c r="D221" s="363"/>
      <c r="E221" s="268">
        <f t="shared" si="9"/>
        <v>66</v>
      </c>
      <c r="F221" s="111">
        <v>0</v>
      </c>
      <c r="G221" s="111">
        <v>24</v>
      </c>
      <c r="H221" s="21">
        <f>SQRT(E221*F221)*0.396/24*G221</f>
        <v>0</v>
      </c>
      <c r="I221" s="21">
        <f t="shared" si="11"/>
        <v>250.85563753492656</v>
      </c>
      <c r="J221" s="111">
        <v>0</v>
      </c>
      <c r="K221" s="111">
        <v>0</v>
      </c>
      <c r="L221" s="111"/>
      <c r="M221" s="111"/>
      <c r="N221" s="239"/>
      <c r="O221" s="14"/>
      <c r="P221" s="14"/>
      <c r="Q221" s="14"/>
      <c r="R221" s="14"/>
      <c r="S221" s="14"/>
      <c r="T221" s="14"/>
      <c r="U221" s="36"/>
    </row>
    <row r="222" spans="1:21" x14ac:dyDescent="0.2">
      <c r="A222" s="252">
        <v>43682</v>
      </c>
      <c r="B222" s="111">
        <v>70</v>
      </c>
      <c r="C222" s="111"/>
      <c r="D222" s="301"/>
      <c r="E222" s="268">
        <f t="shared" si="9"/>
        <v>70</v>
      </c>
      <c r="F222" s="111">
        <v>1</v>
      </c>
      <c r="G222" s="111">
        <v>1</v>
      </c>
      <c r="H222" s="21">
        <f>SQRT(E222*F222)*0.396/24*G222</f>
        <v>0.13804890437812248</v>
      </c>
      <c r="I222" s="21">
        <f t="shared" si="11"/>
        <v>250.99368643930467</v>
      </c>
      <c r="J222" s="111">
        <v>0</v>
      </c>
      <c r="K222" s="111">
        <v>0</v>
      </c>
      <c r="L222" s="111"/>
      <c r="M222" s="111"/>
      <c r="N222" s="239"/>
      <c r="O222" s="14"/>
      <c r="P222" s="14"/>
      <c r="Q222" s="14"/>
      <c r="R222" s="14"/>
      <c r="S222" s="14"/>
      <c r="T222" s="14"/>
      <c r="U222" s="36"/>
    </row>
    <row r="223" spans="1:21" x14ac:dyDescent="0.2">
      <c r="A223" s="252">
        <v>43683</v>
      </c>
      <c r="B223" s="111">
        <v>17</v>
      </c>
      <c r="C223" s="111"/>
      <c r="D223" s="363"/>
      <c r="E223" s="268">
        <f t="shared" si="9"/>
        <v>17</v>
      </c>
      <c r="F223" s="111">
        <v>0</v>
      </c>
      <c r="G223" s="111">
        <v>24</v>
      </c>
      <c r="H223" s="21">
        <f t="shared" si="10"/>
        <v>0</v>
      </c>
      <c r="I223" s="21">
        <f t="shared" si="11"/>
        <v>250.99368643930467</v>
      </c>
      <c r="J223" s="111">
        <v>0</v>
      </c>
      <c r="K223" s="111">
        <v>0</v>
      </c>
      <c r="L223" s="111"/>
      <c r="M223" s="111"/>
      <c r="N223" s="239"/>
      <c r="O223" s="14"/>
      <c r="P223" s="14"/>
      <c r="Q223" s="14"/>
      <c r="R223" s="14"/>
      <c r="S223" s="14"/>
      <c r="T223" s="14"/>
      <c r="U223" s="36"/>
    </row>
    <row r="224" spans="1:21" x14ac:dyDescent="0.2">
      <c r="A224" s="252">
        <v>43684</v>
      </c>
      <c r="B224" s="111">
        <v>98</v>
      </c>
      <c r="C224" s="111"/>
      <c r="D224" s="301"/>
      <c r="E224" s="268">
        <f t="shared" si="9"/>
        <v>98</v>
      </c>
      <c r="F224" s="111">
        <v>1</v>
      </c>
      <c r="G224" s="111">
        <v>2</v>
      </c>
      <c r="H224" s="21">
        <f t="shared" si="10"/>
        <v>0.32668333290818496</v>
      </c>
      <c r="I224" s="21">
        <f t="shared" si="11"/>
        <v>251.32036977221284</v>
      </c>
      <c r="J224" s="111">
        <v>0</v>
      </c>
      <c r="K224" s="111">
        <v>0</v>
      </c>
      <c r="L224" s="111"/>
      <c r="M224" s="111"/>
      <c r="N224" s="239"/>
      <c r="O224" s="14"/>
      <c r="P224" s="14"/>
      <c r="Q224" s="14"/>
      <c r="R224" s="14"/>
      <c r="S224" s="14"/>
      <c r="T224" s="14"/>
      <c r="U224" s="36"/>
    </row>
    <row r="225" spans="1:21" x14ac:dyDescent="0.2">
      <c r="A225" s="252">
        <v>43685</v>
      </c>
      <c r="B225" s="111">
        <v>66</v>
      </c>
      <c r="C225" s="111"/>
      <c r="D225" s="363"/>
      <c r="E225" s="268">
        <f t="shared" si="9"/>
        <v>66</v>
      </c>
      <c r="F225" s="111">
        <v>0</v>
      </c>
      <c r="G225" s="111">
        <v>24</v>
      </c>
      <c r="H225" s="21">
        <f t="shared" si="10"/>
        <v>0</v>
      </c>
      <c r="I225" s="21">
        <f t="shared" si="11"/>
        <v>251.32036977221284</v>
      </c>
      <c r="J225" s="111">
        <v>0</v>
      </c>
      <c r="K225" s="111">
        <v>0</v>
      </c>
      <c r="L225" s="111"/>
      <c r="M225" s="111"/>
      <c r="N225" s="239"/>
      <c r="O225" s="14"/>
      <c r="P225" s="14"/>
      <c r="Q225" s="14"/>
      <c r="R225" s="14"/>
      <c r="S225" s="14"/>
      <c r="T225" s="14"/>
      <c r="U225" s="36"/>
    </row>
    <row r="226" spans="1:21" x14ac:dyDescent="0.2">
      <c r="A226" s="252">
        <v>43686</v>
      </c>
      <c r="B226" s="111">
        <v>72</v>
      </c>
      <c r="C226" s="111"/>
      <c r="D226" s="301"/>
      <c r="E226" s="268">
        <f t="shared" si="9"/>
        <v>72</v>
      </c>
      <c r="F226" s="111">
        <v>0</v>
      </c>
      <c r="G226" s="111">
        <v>24</v>
      </c>
      <c r="H226" s="21">
        <f t="shared" si="10"/>
        <v>0</v>
      </c>
      <c r="I226" s="21">
        <f t="shared" si="11"/>
        <v>251.32036977221284</v>
      </c>
      <c r="J226" s="111">
        <v>0</v>
      </c>
      <c r="K226" s="111">
        <v>0</v>
      </c>
      <c r="L226" s="111"/>
      <c r="M226" s="111"/>
      <c r="N226" s="365"/>
      <c r="O226" s="14"/>
      <c r="P226" s="14"/>
      <c r="Q226" s="14"/>
      <c r="R226" s="14"/>
      <c r="S226" s="14"/>
      <c r="T226" s="14"/>
      <c r="U226" s="36"/>
    </row>
    <row r="227" spans="1:21" x14ac:dyDescent="0.2">
      <c r="A227" s="252">
        <v>43687</v>
      </c>
      <c r="B227" s="111">
        <v>80</v>
      </c>
      <c r="C227" s="111"/>
      <c r="D227" s="363"/>
      <c r="E227" s="268">
        <f t="shared" si="9"/>
        <v>80</v>
      </c>
      <c r="F227" s="111">
        <v>0</v>
      </c>
      <c r="G227" s="111">
        <v>24</v>
      </c>
      <c r="H227" s="21">
        <f t="shared" si="10"/>
        <v>0</v>
      </c>
      <c r="I227" s="21">
        <f t="shared" si="11"/>
        <v>251.32036977221284</v>
      </c>
      <c r="J227" s="111">
        <v>0</v>
      </c>
      <c r="K227" s="111">
        <v>0</v>
      </c>
      <c r="L227" s="111"/>
      <c r="M227" s="111"/>
      <c r="N227" s="365"/>
      <c r="O227" s="14"/>
      <c r="P227" s="14"/>
      <c r="Q227" s="14"/>
      <c r="R227" s="14"/>
      <c r="S227" s="14"/>
      <c r="T227" s="14"/>
      <c r="U227" s="36"/>
    </row>
    <row r="228" spans="1:21" x14ac:dyDescent="0.2">
      <c r="A228" s="252">
        <v>43688</v>
      </c>
      <c r="B228" s="111">
        <v>85</v>
      </c>
      <c r="C228" s="111"/>
      <c r="D228" s="301"/>
      <c r="E228" s="268">
        <f t="shared" si="9"/>
        <v>85</v>
      </c>
      <c r="F228" s="111">
        <v>0</v>
      </c>
      <c r="G228" s="111">
        <v>24</v>
      </c>
      <c r="H228" s="21">
        <f t="shared" si="10"/>
        <v>0</v>
      </c>
      <c r="I228" s="21">
        <f t="shared" si="11"/>
        <v>251.32036977221284</v>
      </c>
      <c r="J228" s="111">
        <v>0</v>
      </c>
      <c r="K228" s="111">
        <v>0</v>
      </c>
      <c r="L228" s="111"/>
      <c r="M228" s="111"/>
      <c r="N228" s="365"/>
      <c r="O228" s="14"/>
      <c r="P228" s="14"/>
      <c r="Q228" s="14"/>
      <c r="R228" s="14"/>
      <c r="S228" s="14"/>
      <c r="T228" s="14"/>
      <c r="U228" s="36"/>
    </row>
    <row r="229" spans="1:21" x14ac:dyDescent="0.2">
      <c r="A229" s="252">
        <v>43689</v>
      </c>
      <c r="B229" s="111">
        <v>40</v>
      </c>
      <c r="C229" s="111"/>
      <c r="D229" s="363"/>
      <c r="E229" s="268">
        <f t="shared" si="9"/>
        <v>40</v>
      </c>
      <c r="F229" s="111">
        <v>1</v>
      </c>
      <c r="G229" s="111">
        <v>4</v>
      </c>
      <c r="H229" s="21">
        <f t="shared" si="10"/>
        <v>0.4174206511422261</v>
      </c>
      <c r="I229" s="21">
        <f t="shared" si="11"/>
        <v>251.73779042335508</v>
      </c>
      <c r="J229" s="111">
        <v>0</v>
      </c>
      <c r="K229" s="111">
        <v>0</v>
      </c>
      <c r="L229" s="111"/>
      <c r="M229" s="111"/>
      <c r="N229" s="365"/>
      <c r="O229" s="14"/>
      <c r="P229" s="14"/>
      <c r="Q229" s="14"/>
      <c r="R229" s="14"/>
      <c r="S229" s="14"/>
      <c r="T229" s="14"/>
      <c r="U229" s="36"/>
    </row>
    <row r="230" spans="1:21" x14ac:dyDescent="0.2">
      <c r="A230" s="252">
        <v>43690</v>
      </c>
      <c r="B230" s="111">
        <v>20</v>
      </c>
      <c r="C230" s="111"/>
      <c r="D230" s="301"/>
      <c r="E230" s="268">
        <f t="shared" si="9"/>
        <v>20</v>
      </c>
      <c r="F230" s="111">
        <v>0</v>
      </c>
      <c r="G230" s="111">
        <v>24</v>
      </c>
      <c r="H230" s="21">
        <f t="shared" si="10"/>
        <v>0</v>
      </c>
      <c r="I230" s="21">
        <f t="shared" si="11"/>
        <v>251.73779042335508</v>
      </c>
      <c r="J230" s="111">
        <v>0</v>
      </c>
      <c r="K230" s="111">
        <v>0</v>
      </c>
      <c r="L230" s="111"/>
      <c r="M230" s="111"/>
      <c r="N230" s="365"/>
      <c r="O230" s="14"/>
      <c r="P230" s="14"/>
      <c r="Q230" s="14"/>
      <c r="R230" s="14"/>
      <c r="S230" s="14"/>
      <c r="T230" s="14"/>
      <c r="U230" s="36"/>
    </row>
    <row r="231" spans="1:21" x14ac:dyDescent="0.2">
      <c r="A231" s="252">
        <v>43691</v>
      </c>
      <c r="B231" s="111">
        <v>17</v>
      </c>
      <c r="C231" s="111"/>
      <c r="D231" s="363"/>
      <c r="E231" s="268">
        <f t="shared" si="9"/>
        <v>17</v>
      </c>
      <c r="F231" s="111">
        <v>0</v>
      </c>
      <c r="G231" s="111">
        <v>24</v>
      </c>
      <c r="H231" s="21">
        <f t="shared" si="10"/>
        <v>0</v>
      </c>
      <c r="I231" s="21">
        <f t="shared" si="11"/>
        <v>251.73779042335508</v>
      </c>
      <c r="J231" s="111">
        <v>0</v>
      </c>
      <c r="K231" s="111">
        <v>0</v>
      </c>
      <c r="L231" s="111"/>
      <c r="M231" s="111"/>
      <c r="N231" s="365"/>
      <c r="O231" s="14"/>
      <c r="P231" s="14"/>
      <c r="Q231" s="14"/>
      <c r="R231" s="14"/>
      <c r="S231" s="14"/>
      <c r="T231" s="14"/>
      <c r="U231" s="36"/>
    </row>
    <row r="232" spans="1:21" x14ac:dyDescent="0.2">
      <c r="A232" s="252">
        <v>43692</v>
      </c>
      <c r="B232" s="111">
        <v>55</v>
      </c>
      <c r="C232" s="111"/>
      <c r="D232" s="301"/>
      <c r="E232" s="268">
        <f t="shared" si="9"/>
        <v>55</v>
      </c>
      <c r="F232" s="111">
        <v>1</v>
      </c>
      <c r="G232" s="111">
        <v>8</v>
      </c>
      <c r="H232" s="21">
        <f t="shared" si="10"/>
        <v>0.97893820029662759</v>
      </c>
      <c r="I232" s="21">
        <f t="shared" si="11"/>
        <v>252.7167286236517</v>
      </c>
      <c r="J232" s="111">
        <v>0</v>
      </c>
      <c r="K232" s="111">
        <v>0</v>
      </c>
      <c r="L232" s="111"/>
      <c r="M232" s="111"/>
      <c r="N232" s="365"/>
      <c r="O232" s="14"/>
      <c r="P232" s="14"/>
      <c r="Q232" s="14"/>
      <c r="R232" s="14"/>
      <c r="S232" s="14"/>
      <c r="T232" s="14"/>
      <c r="U232" s="36"/>
    </row>
    <row r="233" spans="1:21" x14ac:dyDescent="0.2">
      <c r="A233" s="252">
        <v>43693</v>
      </c>
      <c r="B233" s="111">
        <v>50</v>
      </c>
      <c r="C233" s="111"/>
      <c r="D233" s="363"/>
      <c r="E233" s="268">
        <f t="shared" si="9"/>
        <v>50</v>
      </c>
      <c r="F233" s="111">
        <v>1</v>
      </c>
      <c r="G233" s="111">
        <v>4</v>
      </c>
      <c r="H233" s="21">
        <f t="shared" si="10"/>
        <v>0.46669047558312138</v>
      </c>
      <c r="I233" s="21">
        <f t="shared" si="11"/>
        <v>253.18341909923484</v>
      </c>
      <c r="J233" s="111">
        <v>0</v>
      </c>
      <c r="K233" s="111">
        <v>0</v>
      </c>
      <c r="L233" s="111"/>
      <c r="M233" s="111"/>
      <c r="N233" s="365"/>
      <c r="O233" s="14"/>
      <c r="P233" s="14"/>
      <c r="Q233" s="14"/>
      <c r="R233" s="14"/>
      <c r="S233" s="14"/>
      <c r="T233" s="14"/>
      <c r="U233" s="36"/>
    </row>
    <row r="234" spans="1:21" x14ac:dyDescent="0.2">
      <c r="A234" s="252">
        <v>43694</v>
      </c>
      <c r="B234" s="111">
        <v>48</v>
      </c>
      <c r="C234" s="111"/>
      <c r="D234" s="301"/>
      <c r="E234" s="268">
        <f t="shared" si="9"/>
        <v>48</v>
      </c>
      <c r="F234" s="111">
        <v>0</v>
      </c>
      <c r="G234" s="111">
        <v>24</v>
      </c>
      <c r="H234" s="21">
        <f t="shared" si="10"/>
        <v>0</v>
      </c>
      <c r="I234" s="21">
        <f t="shared" si="11"/>
        <v>253.18341909923484</v>
      </c>
      <c r="J234" s="111">
        <v>0</v>
      </c>
      <c r="K234" s="111">
        <v>0</v>
      </c>
      <c r="L234" s="111"/>
      <c r="M234" s="111"/>
      <c r="N234" s="365"/>
      <c r="O234" s="14"/>
      <c r="P234" s="14"/>
      <c r="Q234" s="14"/>
      <c r="R234" s="14"/>
      <c r="S234" s="14"/>
      <c r="T234" s="14"/>
      <c r="U234" s="36"/>
    </row>
    <row r="235" spans="1:21" x14ac:dyDescent="0.2">
      <c r="A235" s="252">
        <v>43695</v>
      </c>
      <c r="B235" s="111">
        <v>45</v>
      </c>
      <c r="C235" s="111"/>
      <c r="D235" s="363"/>
      <c r="E235" s="268">
        <f t="shared" si="9"/>
        <v>45</v>
      </c>
      <c r="F235" s="111">
        <v>1</v>
      </c>
      <c r="G235" s="111">
        <v>2</v>
      </c>
      <c r="H235" s="21">
        <f t="shared" si="10"/>
        <v>0.22137072977247921</v>
      </c>
      <c r="I235" s="21">
        <f t="shared" si="11"/>
        <v>253.40478982900731</v>
      </c>
      <c r="J235" s="111">
        <v>0</v>
      </c>
      <c r="K235" s="111">
        <v>0</v>
      </c>
      <c r="L235" s="111"/>
      <c r="M235" s="111"/>
      <c r="N235" s="365"/>
      <c r="O235" s="14"/>
      <c r="P235" s="14"/>
      <c r="Q235" s="14"/>
      <c r="R235" s="14"/>
      <c r="S235" s="14"/>
      <c r="T235" s="14"/>
      <c r="U235" s="36"/>
    </row>
    <row r="236" spans="1:21" x14ac:dyDescent="0.2">
      <c r="A236" s="252">
        <v>43696</v>
      </c>
      <c r="B236" s="111">
        <v>46</v>
      </c>
      <c r="C236" s="111"/>
      <c r="D236" s="301"/>
      <c r="E236" s="268">
        <f t="shared" si="9"/>
        <v>46</v>
      </c>
      <c r="F236" s="111">
        <v>0.5</v>
      </c>
      <c r="G236" s="111">
        <v>2</v>
      </c>
      <c r="H236" s="21">
        <f t="shared" si="10"/>
        <v>0.15826244026931974</v>
      </c>
      <c r="I236" s="21">
        <f t="shared" si="11"/>
        <v>253.56305226927662</v>
      </c>
      <c r="J236" s="111">
        <v>0</v>
      </c>
      <c r="K236" s="111">
        <v>0</v>
      </c>
      <c r="L236" s="111"/>
      <c r="M236" s="111"/>
      <c r="N236" s="365"/>
      <c r="O236" s="14"/>
      <c r="P236" s="14"/>
      <c r="Q236" s="14"/>
      <c r="R236" s="14"/>
      <c r="S236" s="14"/>
      <c r="T236" s="14"/>
      <c r="U236" s="36"/>
    </row>
    <row r="237" spans="1:21" x14ac:dyDescent="0.2">
      <c r="A237" s="252">
        <v>43697</v>
      </c>
      <c r="B237" s="111">
        <v>45</v>
      </c>
      <c r="C237" s="111"/>
      <c r="D237" s="363"/>
      <c r="E237" s="268">
        <f t="shared" si="9"/>
        <v>45</v>
      </c>
      <c r="F237" s="111">
        <v>0</v>
      </c>
      <c r="G237" s="111">
        <v>24</v>
      </c>
      <c r="H237" s="21">
        <f t="shared" si="10"/>
        <v>0</v>
      </c>
      <c r="I237" s="21">
        <f t="shared" si="11"/>
        <v>253.56305226927662</v>
      </c>
      <c r="J237" s="111">
        <v>0</v>
      </c>
      <c r="K237" s="111">
        <v>0</v>
      </c>
      <c r="L237" s="111"/>
      <c r="M237" s="111"/>
      <c r="N237" s="365"/>
      <c r="O237" s="14"/>
      <c r="P237" s="14"/>
      <c r="Q237" s="14"/>
      <c r="R237" s="14"/>
      <c r="S237" s="14"/>
      <c r="T237" s="14"/>
      <c r="U237" s="36"/>
    </row>
    <row r="238" spans="1:21" x14ac:dyDescent="0.2">
      <c r="A238" s="252">
        <v>43698</v>
      </c>
      <c r="B238" s="111">
        <v>45</v>
      </c>
      <c r="C238" s="111"/>
      <c r="D238" s="301"/>
      <c r="E238" s="268">
        <f t="shared" si="9"/>
        <v>45</v>
      </c>
      <c r="F238" s="111">
        <v>1</v>
      </c>
      <c r="G238" s="111">
        <v>4</v>
      </c>
      <c r="H238" s="21">
        <f t="shared" si="10"/>
        <v>0.44274145954495842</v>
      </c>
      <c r="I238" s="21">
        <f t="shared" si="11"/>
        <v>254.00579372882157</v>
      </c>
      <c r="J238" s="111">
        <v>0</v>
      </c>
      <c r="K238" s="111">
        <v>0</v>
      </c>
      <c r="L238" s="111"/>
      <c r="M238" s="111"/>
      <c r="N238" s="365"/>
      <c r="O238" s="14"/>
      <c r="P238" s="14"/>
      <c r="Q238" s="14"/>
      <c r="R238" s="14"/>
      <c r="S238" s="14"/>
      <c r="T238" s="14"/>
      <c r="U238" s="36"/>
    </row>
    <row r="239" spans="1:21" x14ac:dyDescent="0.2">
      <c r="A239" s="252">
        <v>43699</v>
      </c>
      <c r="B239" s="111">
        <v>46</v>
      </c>
      <c r="C239" s="111"/>
      <c r="D239" s="363"/>
      <c r="E239" s="268">
        <f t="shared" si="9"/>
        <v>46</v>
      </c>
      <c r="F239" s="111">
        <v>1</v>
      </c>
      <c r="G239" s="111">
        <v>3</v>
      </c>
      <c r="H239" s="21">
        <f t="shared" si="10"/>
        <v>0.33572533416470079</v>
      </c>
      <c r="I239" s="21">
        <f t="shared" si="11"/>
        <v>254.34151906298626</v>
      </c>
      <c r="J239" s="111">
        <v>0</v>
      </c>
      <c r="K239" s="111">
        <v>0</v>
      </c>
      <c r="L239" s="111"/>
      <c r="M239" s="111"/>
      <c r="N239" s="365"/>
      <c r="O239" s="14"/>
      <c r="P239" s="14"/>
      <c r="Q239" s="14"/>
      <c r="R239" s="14"/>
      <c r="S239" s="14"/>
      <c r="T239" s="14"/>
      <c r="U239" s="36"/>
    </row>
    <row r="240" spans="1:21" x14ac:dyDescent="0.2">
      <c r="A240" s="252">
        <v>43700</v>
      </c>
      <c r="B240" s="111">
        <v>47</v>
      </c>
      <c r="C240" s="111"/>
      <c r="D240" s="301"/>
      <c r="E240" s="268">
        <f t="shared" si="9"/>
        <v>47</v>
      </c>
      <c r="F240" s="111">
        <v>1</v>
      </c>
      <c r="G240" s="111">
        <v>3</v>
      </c>
      <c r="H240" s="21">
        <f t="shared" si="10"/>
        <v>0.33935490271985169</v>
      </c>
      <c r="I240" s="21">
        <f t="shared" si="11"/>
        <v>254.68087396570613</v>
      </c>
      <c r="J240" s="111">
        <v>0</v>
      </c>
      <c r="K240" s="111">
        <v>0</v>
      </c>
      <c r="L240" s="111"/>
      <c r="M240" s="111"/>
      <c r="N240" s="365"/>
      <c r="O240" s="14"/>
      <c r="P240" s="14"/>
      <c r="Q240" s="14"/>
      <c r="R240" s="14"/>
      <c r="S240" s="14"/>
      <c r="T240" s="14"/>
      <c r="U240" s="36"/>
    </row>
    <row r="241" spans="1:21" x14ac:dyDescent="0.2">
      <c r="A241" s="252">
        <v>43701</v>
      </c>
      <c r="B241" s="111">
        <v>50</v>
      </c>
      <c r="C241" s="111"/>
      <c r="D241" s="363"/>
      <c r="E241" s="268">
        <f t="shared" si="9"/>
        <v>50</v>
      </c>
      <c r="F241" s="111">
        <v>1</v>
      </c>
      <c r="G241" s="111">
        <v>2</v>
      </c>
      <c r="H241" s="21">
        <f t="shared" si="10"/>
        <v>0.23334523779156069</v>
      </c>
      <c r="I241" s="21">
        <f t="shared" si="11"/>
        <v>254.91421920349768</v>
      </c>
      <c r="J241" s="111">
        <v>0</v>
      </c>
      <c r="K241" s="111">
        <v>0</v>
      </c>
      <c r="L241" s="111"/>
      <c r="M241" s="111"/>
      <c r="N241" s="365"/>
      <c r="O241" s="14"/>
      <c r="P241" s="14"/>
      <c r="Q241" s="14"/>
      <c r="R241" s="14"/>
      <c r="S241" s="14"/>
      <c r="T241" s="14"/>
      <c r="U241" s="36"/>
    </row>
    <row r="242" spans="1:21" x14ac:dyDescent="0.2">
      <c r="A242" s="252">
        <v>43702</v>
      </c>
      <c r="B242" s="111">
        <v>50</v>
      </c>
      <c r="C242" s="111"/>
      <c r="D242" s="301"/>
      <c r="E242" s="268">
        <f t="shared" si="9"/>
        <v>50</v>
      </c>
      <c r="F242" s="111">
        <v>1</v>
      </c>
      <c r="G242" s="111">
        <v>4</v>
      </c>
      <c r="H242" s="21">
        <f t="shared" si="10"/>
        <v>0.46669047558312138</v>
      </c>
      <c r="I242" s="21">
        <f t="shared" si="11"/>
        <v>255.38090967908082</v>
      </c>
      <c r="J242" s="111">
        <v>0</v>
      </c>
      <c r="K242" s="111">
        <v>0</v>
      </c>
      <c r="L242" s="111"/>
      <c r="M242" s="111"/>
      <c r="N242" s="365"/>
      <c r="O242" s="14"/>
      <c r="P242" s="14"/>
      <c r="Q242" s="14"/>
      <c r="R242" s="14"/>
      <c r="S242" s="14"/>
      <c r="T242" s="14"/>
      <c r="U242" s="36"/>
    </row>
    <row r="243" spans="1:21" x14ac:dyDescent="0.2">
      <c r="A243" s="252">
        <v>43703</v>
      </c>
      <c r="B243" s="111">
        <v>47</v>
      </c>
      <c r="C243" s="111"/>
      <c r="D243" s="363"/>
      <c r="E243" s="268">
        <f t="shared" si="9"/>
        <v>47</v>
      </c>
      <c r="F243" s="111">
        <v>1</v>
      </c>
      <c r="G243" s="111">
        <v>2</v>
      </c>
      <c r="H243" s="21">
        <f t="shared" si="10"/>
        <v>0.22623660181323446</v>
      </c>
      <c r="I243" s="21">
        <f t="shared" si="11"/>
        <v>255.60714628089406</v>
      </c>
      <c r="J243" s="111">
        <v>0</v>
      </c>
      <c r="K243" s="111">
        <v>0</v>
      </c>
      <c r="L243" s="111"/>
      <c r="M243" s="111"/>
      <c r="N243" s="365"/>
      <c r="O243" s="14"/>
      <c r="P243" s="14"/>
      <c r="Q243" s="14"/>
      <c r="R243" s="14"/>
      <c r="S243" s="14"/>
      <c r="T243" s="14"/>
      <c r="U243" s="36"/>
    </row>
    <row r="244" spans="1:21" x14ac:dyDescent="0.2">
      <c r="A244" s="252">
        <v>43704</v>
      </c>
      <c r="B244" s="111">
        <v>48</v>
      </c>
      <c r="C244" s="111"/>
      <c r="D244" s="301"/>
      <c r="E244" s="268">
        <f t="shared" si="9"/>
        <v>48</v>
      </c>
      <c r="F244" s="111">
        <v>1</v>
      </c>
      <c r="G244" s="111">
        <v>2</v>
      </c>
      <c r="H244" s="21">
        <f t="shared" si="10"/>
        <v>0.22863070659909179</v>
      </c>
      <c r="I244" s="21">
        <f t="shared" si="11"/>
        <v>255.83577698749315</v>
      </c>
      <c r="J244" s="111">
        <v>0</v>
      </c>
      <c r="K244" s="111">
        <v>0</v>
      </c>
      <c r="L244" s="111"/>
      <c r="M244" s="111"/>
      <c r="N244" s="365"/>
      <c r="O244" s="14"/>
      <c r="P244" s="14"/>
      <c r="Q244" s="14"/>
      <c r="R244" s="14"/>
      <c r="S244" s="14"/>
      <c r="T244" s="14"/>
      <c r="U244" s="36"/>
    </row>
    <row r="245" spans="1:21" x14ac:dyDescent="0.2">
      <c r="A245" s="252">
        <v>43705</v>
      </c>
      <c r="B245" s="111">
        <v>50</v>
      </c>
      <c r="C245" s="111"/>
      <c r="D245" s="363"/>
      <c r="E245" s="268">
        <f t="shared" si="9"/>
        <v>50</v>
      </c>
      <c r="F245" s="111">
        <v>1</v>
      </c>
      <c r="G245" s="111">
        <v>2</v>
      </c>
      <c r="H245" s="21">
        <f t="shared" si="10"/>
        <v>0.23334523779156069</v>
      </c>
      <c r="I245" s="21">
        <f t="shared" si="11"/>
        <v>256.06912222528473</v>
      </c>
      <c r="J245" s="111">
        <v>0</v>
      </c>
      <c r="K245" s="111">
        <v>0</v>
      </c>
      <c r="L245" s="111"/>
      <c r="M245" s="111"/>
      <c r="N245" s="365"/>
      <c r="O245" s="14"/>
      <c r="P245" s="14"/>
      <c r="Q245" s="14"/>
      <c r="R245" s="14"/>
      <c r="S245" s="14"/>
      <c r="T245" s="14"/>
      <c r="U245" s="36"/>
    </row>
    <row r="246" spans="1:21" x14ac:dyDescent="0.2">
      <c r="A246" s="252">
        <v>43706</v>
      </c>
      <c r="B246" s="111">
        <v>48</v>
      </c>
      <c r="C246" s="111"/>
      <c r="D246" s="301"/>
      <c r="E246" s="268">
        <f t="shared" si="9"/>
        <v>48</v>
      </c>
      <c r="F246" s="111">
        <v>0.5</v>
      </c>
      <c r="G246" s="111">
        <v>4</v>
      </c>
      <c r="H246" s="21">
        <f t="shared" si="10"/>
        <v>0.32333264604737949</v>
      </c>
      <c r="I246" s="21">
        <f t="shared" si="11"/>
        <v>256.39245487133212</v>
      </c>
      <c r="J246" s="111">
        <v>0</v>
      </c>
      <c r="K246" s="111">
        <v>0</v>
      </c>
      <c r="L246" s="111"/>
      <c r="M246" s="111"/>
      <c r="N246" s="365"/>
      <c r="O246" s="14"/>
      <c r="P246" s="14"/>
      <c r="Q246" s="14"/>
      <c r="R246" s="14"/>
      <c r="S246" s="14"/>
      <c r="T246" s="14"/>
      <c r="U246" s="36"/>
    </row>
    <row r="247" spans="1:21" x14ac:dyDescent="0.2">
      <c r="A247" s="252">
        <v>43707</v>
      </c>
      <c r="B247" s="111">
        <v>53</v>
      </c>
      <c r="C247" s="111"/>
      <c r="D247" s="363"/>
      <c r="E247" s="268">
        <f t="shared" si="9"/>
        <v>53</v>
      </c>
      <c r="F247" s="111">
        <v>0.5</v>
      </c>
      <c r="G247" s="111">
        <v>3</v>
      </c>
      <c r="H247" s="21">
        <f t="shared" si="10"/>
        <v>0.25481684598942828</v>
      </c>
      <c r="I247" s="21">
        <f t="shared" si="11"/>
        <v>256.64727171732153</v>
      </c>
      <c r="J247" s="111">
        <v>0</v>
      </c>
      <c r="K247" s="111">
        <v>0</v>
      </c>
      <c r="L247" s="111"/>
      <c r="M247" s="111"/>
      <c r="N247" s="365"/>
      <c r="O247" s="14"/>
      <c r="P247" s="14"/>
      <c r="Q247" s="14"/>
      <c r="R247" s="14"/>
      <c r="S247" s="14"/>
      <c r="T247" s="14"/>
      <c r="U247" s="36"/>
    </row>
    <row r="248" spans="1:21" x14ac:dyDescent="0.2">
      <c r="A248" s="252">
        <v>43708</v>
      </c>
      <c r="B248" s="111">
        <v>49</v>
      </c>
      <c r="C248" s="111"/>
      <c r="D248" s="301"/>
      <c r="E248" s="268">
        <f t="shared" si="9"/>
        <v>49</v>
      </c>
      <c r="F248" s="111">
        <v>1</v>
      </c>
      <c r="G248" s="111">
        <v>4</v>
      </c>
      <c r="H248" s="21">
        <f t="shared" si="10"/>
        <v>0.46200000000000002</v>
      </c>
      <c r="I248" s="21">
        <f t="shared" si="11"/>
        <v>257.10927171732152</v>
      </c>
      <c r="J248" s="111">
        <v>0</v>
      </c>
      <c r="K248" s="111">
        <v>0</v>
      </c>
      <c r="L248" s="111"/>
      <c r="M248" s="111"/>
      <c r="N248" s="365"/>
      <c r="O248" s="14"/>
      <c r="P248" s="14"/>
      <c r="Q248" s="14"/>
      <c r="R248" s="14"/>
      <c r="S248" s="14"/>
      <c r="T248" s="14"/>
      <c r="U248" s="36"/>
    </row>
    <row r="249" spans="1:21" x14ac:dyDescent="0.2">
      <c r="A249" s="252">
        <v>43709</v>
      </c>
      <c r="B249" s="268">
        <v>47</v>
      </c>
      <c r="C249" s="268"/>
      <c r="D249" s="362"/>
      <c r="E249" s="268">
        <f t="shared" si="9"/>
        <v>47</v>
      </c>
      <c r="F249" s="268">
        <v>1</v>
      </c>
      <c r="G249" s="268">
        <v>3</v>
      </c>
      <c r="H249" s="22">
        <f t="shared" si="10"/>
        <v>0.33935490271985169</v>
      </c>
      <c r="I249" s="22">
        <f t="shared" si="11"/>
        <v>257.44862662004135</v>
      </c>
      <c r="J249" s="268">
        <v>0</v>
      </c>
      <c r="K249" s="268">
        <v>0</v>
      </c>
      <c r="L249" s="268"/>
      <c r="M249" s="268"/>
      <c r="N249" s="366"/>
      <c r="O249" s="288"/>
      <c r="P249" s="288"/>
      <c r="Q249" s="288"/>
      <c r="R249" s="288"/>
      <c r="S249" s="288"/>
      <c r="T249" s="288"/>
      <c r="U249" s="307"/>
    </row>
    <row r="250" spans="1:21" x14ac:dyDescent="0.2">
      <c r="A250" s="252">
        <v>43710</v>
      </c>
      <c r="B250" s="245">
        <v>45</v>
      </c>
      <c r="C250" s="245"/>
      <c r="D250" s="369"/>
      <c r="E250" s="268">
        <f t="shared" si="9"/>
        <v>45</v>
      </c>
      <c r="F250" s="245">
        <v>0.5</v>
      </c>
      <c r="G250" s="245">
        <v>24</v>
      </c>
      <c r="H250" s="29">
        <f t="shared" si="10"/>
        <v>1.8783929301400175</v>
      </c>
      <c r="I250" s="242">
        <f t="shared" si="11"/>
        <v>259.32701955018138</v>
      </c>
      <c r="J250" s="245">
        <v>0</v>
      </c>
      <c r="K250" s="245">
        <v>0</v>
      </c>
      <c r="L250" s="245"/>
      <c r="M250" s="245"/>
      <c r="N250" s="370"/>
      <c r="O250" s="205"/>
      <c r="P250" s="205"/>
      <c r="Q250" s="205"/>
      <c r="R250" s="205"/>
      <c r="S250" s="205"/>
      <c r="T250" s="205"/>
      <c r="U250" s="267"/>
    </row>
    <row r="251" spans="1:21" x14ac:dyDescent="0.2">
      <c r="A251" s="252">
        <v>43711</v>
      </c>
      <c r="B251" s="111">
        <v>46</v>
      </c>
      <c r="C251" s="111"/>
      <c r="D251" s="363"/>
      <c r="E251" s="268">
        <f t="shared" si="9"/>
        <v>46</v>
      </c>
      <c r="F251" s="111">
        <v>0.5</v>
      </c>
      <c r="G251" s="111">
        <v>24</v>
      </c>
      <c r="H251" s="21">
        <f t="shared" si="10"/>
        <v>1.8991492832318368</v>
      </c>
      <c r="I251" s="21">
        <f t="shared" si="11"/>
        <v>261.22616883341323</v>
      </c>
      <c r="J251" s="111">
        <v>0</v>
      </c>
      <c r="K251" s="111">
        <v>0</v>
      </c>
      <c r="L251" s="111"/>
      <c r="M251" s="111"/>
      <c r="N251" s="365"/>
      <c r="O251" s="14"/>
      <c r="P251" s="14"/>
      <c r="Q251" s="14"/>
      <c r="R251" s="14"/>
      <c r="S251" s="14"/>
      <c r="T251" s="14"/>
      <c r="U251" s="36"/>
    </row>
    <row r="252" spans="1:21" x14ac:dyDescent="0.2">
      <c r="A252" s="252">
        <v>43712</v>
      </c>
      <c r="B252" s="111">
        <v>50</v>
      </c>
      <c r="C252" s="111"/>
      <c r="D252" s="363"/>
      <c r="E252" s="268">
        <f t="shared" si="9"/>
        <v>50</v>
      </c>
      <c r="F252" s="111">
        <v>0.5</v>
      </c>
      <c r="G252" s="111">
        <v>24</v>
      </c>
      <c r="H252" s="21">
        <f t="shared" si="10"/>
        <v>1.98</v>
      </c>
      <c r="I252" s="21">
        <f t="shared" si="11"/>
        <v>263.20616883341324</v>
      </c>
      <c r="J252" s="111">
        <v>0</v>
      </c>
      <c r="K252" s="111">
        <v>0</v>
      </c>
      <c r="L252" s="111"/>
      <c r="M252" s="111"/>
      <c r="N252" s="365"/>
      <c r="O252" s="14"/>
      <c r="P252" s="14"/>
      <c r="Q252" s="14"/>
      <c r="R252" s="14"/>
      <c r="S252" s="14"/>
      <c r="T252" s="14"/>
      <c r="U252" s="36"/>
    </row>
    <row r="253" spans="1:21" x14ac:dyDescent="0.2">
      <c r="A253" s="252">
        <v>43713</v>
      </c>
      <c r="B253" s="111">
        <v>50</v>
      </c>
      <c r="C253" s="111"/>
      <c r="D253" s="363"/>
      <c r="E253" s="268">
        <f t="shared" si="9"/>
        <v>50</v>
      </c>
      <c r="F253" s="111">
        <v>0.5</v>
      </c>
      <c r="G253" s="111">
        <v>24</v>
      </c>
      <c r="H253" s="21">
        <f t="shared" si="10"/>
        <v>1.98</v>
      </c>
      <c r="I253" s="21">
        <f t="shared" si="11"/>
        <v>265.18616883341326</v>
      </c>
      <c r="J253" s="111">
        <v>0</v>
      </c>
      <c r="K253" s="111">
        <v>0</v>
      </c>
      <c r="L253" s="111"/>
      <c r="M253" s="111"/>
      <c r="N253" s="365"/>
      <c r="O253" s="14"/>
      <c r="P253" s="14"/>
      <c r="Q253" s="14"/>
      <c r="R253" s="14"/>
      <c r="S253" s="14"/>
      <c r="T253" s="14"/>
      <c r="U253" s="36"/>
    </row>
    <row r="254" spans="1:21" x14ac:dyDescent="0.2">
      <c r="A254" s="252">
        <v>43714</v>
      </c>
      <c r="B254" s="111">
        <v>50</v>
      </c>
      <c r="C254" s="111"/>
      <c r="D254" s="363"/>
      <c r="E254" s="268">
        <f t="shared" si="9"/>
        <v>50</v>
      </c>
      <c r="F254" s="111">
        <v>1</v>
      </c>
      <c r="G254" s="111">
        <v>6</v>
      </c>
      <c r="H254" s="21">
        <f t="shared" si="10"/>
        <v>0.70003571337468207</v>
      </c>
      <c r="I254" s="21">
        <f t="shared" si="11"/>
        <v>265.88620454678795</v>
      </c>
      <c r="J254" s="111">
        <v>0</v>
      </c>
      <c r="K254" s="111">
        <v>0</v>
      </c>
      <c r="L254" s="111"/>
      <c r="M254" s="111"/>
      <c r="N254" s="365"/>
      <c r="O254" s="14"/>
      <c r="P254" s="14"/>
      <c r="Q254" s="14"/>
      <c r="R254" s="14"/>
      <c r="S254" s="14"/>
      <c r="T254" s="14"/>
      <c r="U254" s="36"/>
    </row>
    <row r="255" spans="1:21" x14ac:dyDescent="0.2">
      <c r="A255" s="252">
        <v>43715</v>
      </c>
      <c r="B255" s="111">
        <v>46</v>
      </c>
      <c r="C255" s="111"/>
      <c r="D255" s="363"/>
      <c r="E255" s="268">
        <f t="shared" si="9"/>
        <v>46</v>
      </c>
      <c r="F255" s="111">
        <v>0</v>
      </c>
      <c r="G255" s="111">
        <v>24</v>
      </c>
      <c r="H255" s="21">
        <f t="shared" si="10"/>
        <v>0</v>
      </c>
      <c r="I255" s="21">
        <f t="shared" si="11"/>
        <v>265.88620454678795</v>
      </c>
      <c r="J255" s="111">
        <v>0</v>
      </c>
      <c r="K255" s="111">
        <v>0</v>
      </c>
      <c r="L255" s="111"/>
      <c r="M255" s="111"/>
      <c r="N255" s="365"/>
      <c r="O255" s="14"/>
      <c r="P255" s="14"/>
      <c r="Q255" s="14"/>
      <c r="R255" s="14"/>
      <c r="S255" s="14"/>
      <c r="T255" s="14"/>
      <c r="U255" s="36"/>
    </row>
    <row r="256" spans="1:21" x14ac:dyDescent="0.2">
      <c r="A256" s="252">
        <v>43716</v>
      </c>
      <c r="B256" s="111">
        <v>45</v>
      </c>
      <c r="C256" s="111"/>
      <c r="D256" s="363"/>
      <c r="E256" s="268">
        <f t="shared" si="9"/>
        <v>45</v>
      </c>
      <c r="F256" s="111">
        <v>0.5</v>
      </c>
      <c r="G256" s="111">
        <v>4</v>
      </c>
      <c r="H256" s="21">
        <f t="shared" si="10"/>
        <v>0.31306548835666959</v>
      </c>
      <c r="I256" s="21">
        <f t="shared" si="11"/>
        <v>266.19927003514459</v>
      </c>
      <c r="J256" s="111">
        <v>0</v>
      </c>
      <c r="K256" s="111">
        <v>0</v>
      </c>
      <c r="L256" s="111"/>
      <c r="M256" s="111"/>
      <c r="N256" s="365"/>
      <c r="O256" s="14"/>
      <c r="P256" s="14"/>
      <c r="Q256" s="14"/>
      <c r="R256" s="14"/>
      <c r="S256" s="14"/>
      <c r="T256" s="14"/>
      <c r="U256" s="36"/>
    </row>
    <row r="257" spans="1:23" x14ac:dyDescent="0.2">
      <c r="A257" s="252">
        <v>43717</v>
      </c>
      <c r="B257" s="111">
        <v>46</v>
      </c>
      <c r="C257" s="111"/>
      <c r="D257" s="363"/>
      <c r="E257" s="268">
        <f t="shared" si="9"/>
        <v>46</v>
      </c>
      <c r="F257" s="111">
        <v>0.5</v>
      </c>
      <c r="G257" s="111">
        <v>7</v>
      </c>
      <c r="H257" s="21">
        <f t="shared" si="10"/>
        <v>0.55391854094261905</v>
      </c>
      <c r="I257" s="21">
        <f t="shared" si="11"/>
        <v>266.75318857608721</v>
      </c>
      <c r="J257" s="111">
        <v>0</v>
      </c>
      <c r="K257" s="111">
        <v>0</v>
      </c>
      <c r="L257" s="111"/>
      <c r="M257" s="111"/>
      <c r="N257" s="365"/>
      <c r="O257" s="14"/>
      <c r="P257" s="14"/>
      <c r="Q257" s="14"/>
      <c r="R257" s="14"/>
      <c r="S257" s="14"/>
      <c r="T257" s="14"/>
      <c r="U257" s="36"/>
    </row>
    <row r="258" spans="1:23" x14ac:dyDescent="0.2">
      <c r="A258" s="252">
        <v>43718</v>
      </c>
      <c r="B258" s="111">
        <v>44</v>
      </c>
      <c r="C258" s="111"/>
      <c r="D258" s="363"/>
      <c r="E258" s="268">
        <f t="shared" si="9"/>
        <v>44</v>
      </c>
      <c r="F258" s="111">
        <v>0.5</v>
      </c>
      <c r="G258" s="111">
        <v>6</v>
      </c>
      <c r="H258" s="21">
        <f t="shared" si="10"/>
        <v>0.46435116022251954</v>
      </c>
      <c r="I258" s="21">
        <f t="shared" si="11"/>
        <v>267.21753973630973</v>
      </c>
      <c r="J258" s="111">
        <v>0</v>
      </c>
      <c r="K258" s="111">
        <v>0</v>
      </c>
      <c r="L258" s="111"/>
      <c r="M258" s="111"/>
      <c r="N258" s="365"/>
      <c r="O258" s="14"/>
      <c r="P258" s="14"/>
      <c r="Q258" s="14"/>
      <c r="R258" s="14"/>
      <c r="S258" s="14"/>
      <c r="T258" s="14"/>
      <c r="U258" s="36"/>
    </row>
    <row r="259" spans="1:23" x14ac:dyDescent="0.2">
      <c r="A259" s="252">
        <v>43719</v>
      </c>
      <c r="B259" s="111">
        <v>50</v>
      </c>
      <c r="C259" s="111"/>
      <c r="D259" s="363"/>
      <c r="E259" s="268">
        <f t="shared" si="9"/>
        <v>50</v>
      </c>
      <c r="F259" s="111">
        <v>1</v>
      </c>
      <c r="G259" s="111">
        <v>2</v>
      </c>
      <c r="H259" s="21">
        <f t="shared" si="10"/>
        <v>0.23334523779156069</v>
      </c>
      <c r="I259" s="21">
        <f t="shared" si="11"/>
        <v>267.45088497410131</v>
      </c>
      <c r="J259" s="111">
        <v>0</v>
      </c>
      <c r="K259" s="111">
        <v>0</v>
      </c>
      <c r="L259" s="111"/>
      <c r="M259" s="111"/>
      <c r="N259" s="365"/>
      <c r="O259" s="14"/>
      <c r="P259" s="14"/>
      <c r="Q259" s="14"/>
      <c r="R259" s="14"/>
      <c r="S259" s="14"/>
      <c r="T259" s="14"/>
      <c r="U259" s="36"/>
    </row>
    <row r="260" spans="1:23" x14ac:dyDescent="0.2">
      <c r="A260" s="252">
        <v>43720</v>
      </c>
      <c r="B260" s="111">
        <v>30</v>
      </c>
      <c r="C260" s="111"/>
      <c r="D260" s="363"/>
      <c r="E260" s="268">
        <f t="shared" si="9"/>
        <v>30</v>
      </c>
      <c r="F260" s="111">
        <v>1</v>
      </c>
      <c r="G260" s="111">
        <v>3</v>
      </c>
      <c r="H260" s="21">
        <f t="shared" si="10"/>
        <v>0.27112266596505724</v>
      </c>
      <c r="I260" s="21">
        <f t="shared" si="11"/>
        <v>267.72200764006635</v>
      </c>
      <c r="J260" s="111">
        <v>0</v>
      </c>
      <c r="K260" s="111">
        <v>0</v>
      </c>
      <c r="L260" s="111"/>
      <c r="M260" s="111"/>
      <c r="N260" s="365"/>
      <c r="O260" s="14"/>
      <c r="P260" s="14"/>
      <c r="Q260" s="14"/>
      <c r="R260" s="14"/>
      <c r="S260" s="14"/>
      <c r="T260" s="14"/>
      <c r="U260" s="36"/>
    </row>
    <row r="261" spans="1:23" x14ac:dyDescent="0.2">
      <c r="A261" s="252">
        <v>43721</v>
      </c>
      <c r="B261" s="111">
        <v>60</v>
      </c>
      <c r="C261" s="111"/>
      <c r="D261" s="363"/>
      <c r="E261" s="268">
        <f t="shared" si="9"/>
        <v>60</v>
      </c>
      <c r="F261" s="111">
        <v>1</v>
      </c>
      <c r="G261" s="111">
        <v>8</v>
      </c>
      <c r="H261" s="21">
        <f t="shared" si="10"/>
        <v>1.0224676033987581</v>
      </c>
      <c r="I261" s="21">
        <f t="shared" si="11"/>
        <v>268.7444752434651</v>
      </c>
      <c r="J261" s="111">
        <v>0</v>
      </c>
      <c r="K261" s="111">
        <v>0</v>
      </c>
      <c r="L261" s="111"/>
      <c r="M261" s="111"/>
      <c r="N261" s="365"/>
      <c r="O261" s="14"/>
      <c r="P261" s="14"/>
      <c r="Q261" s="14"/>
      <c r="R261" s="14"/>
      <c r="S261" s="14"/>
      <c r="T261" s="14"/>
      <c r="U261" s="36"/>
    </row>
    <row r="262" spans="1:23" x14ac:dyDescent="0.2">
      <c r="A262" s="252">
        <v>43722</v>
      </c>
      <c r="B262" s="111">
        <v>38</v>
      </c>
      <c r="C262" s="111"/>
      <c r="D262" s="363"/>
      <c r="E262" s="268">
        <f t="shared" si="9"/>
        <v>38</v>
      </c>
      <c r="F262" s="111">
        <v>1</v>
      </c>
      <c r="G262" s="111">
        <v>10</v>
      </c>
      <c r="H262" s="21">
        <f t="shared" si="10"/>
        <v>1.0171283104898812</v>
      </c>
      <c r="I262" s="21">
        <f t="shared" si="11"/>
        <v>269.76160355395501</v>
      </c>
      <c r="J262" s="111">
        <v>0</v>
      </c>
      <c r="K262" s="111">
        <v>0</v>
      </c>
      <c r="L262" s="111"/>
      <c r="M262" s="111"/>
      <c r="N262" s="365"/>
      <c r="O262" s="14"/>
      <c r="P262" s="14"/>
      <c r="Q262" s="14"/>
      <c r="R262" s="14"/>
      <c r="S262" s="14"/>
      <c r="T262" s="14"/>
      <c r="U262" s="36"/>
    </row>
    <row r="263" spans="1:23" x14ac:dyDescent="0.2">
      <c r="A263" s="252">
        <v>43723</v>
      </c>
      <c r="B263" s="111">
        <v>40</v>
      </c>
      <c r="C263" s="111"/>
      <c r="D263" s="301"/>
      <c r="E263" s="268">
        <f t="shared" si="9"/>
        <v>40</v>
      </c>
      <c r="F263" s="111">
        <v>0.5</v>
      </c>
      <c r="G263" s="111">
        <v>10</v>
      </c>
      <c r="H263" s="21">
        <f t="shared" si="10"/>
        <v>0.73790243257493071</v>
      </c>
      <c r="I263" s="21">
        <f t="shared" si="11"/>
        <v>270.49950598652993</v>
      </c>
      <c r="J263" s="111">
        <v>0</v>
      </c>
      <c r="K263" s="111">
        <v>0</v>
      </c>
      <c r="L263" s="111"/>
      <c r="M263" s="111"/>
      <c r="N263" s="365"/>
      <c r="O263" s="14"/>
      <c r="P263" s="14"/>
      <c r="Q263" s="14"/>
      <c r="R263" s="14"/>
      <c r="S263" s="14"/>
      <c r="T263" s="14"/>
      <c r="U263" s="36"/>
    </row>
    <row r="264" spans="1:23" x14ac:dyDescent="0.2">
      <c r="A264" s="252">
        <v>43724</v>
      </c>
      <c r="B264" s="111">
        <v>96</v>
      </c>
      <c r="C264" s="111"/>
      <c r="D264" s="363"/>
      <c r="E264" s="268">
        <f t="shared" si="9"/>
        <v>96</v>
      </c>
      <c r="F264" s="111">
        <v>1</v>
      </c>
      <c r="G264" s="111">
        <v>2</v>
      </c>
      <c r="H264" s="21">
        <f t="shared" si="10"/>
        <v>0.32333264604737949</v>
      </c>
      <c r="I264" s="21">
        <f t="shared" si="11"/>
        <v>270.82283863257732</v>
      </c>
      <c r="J264" s="111">
        <v>0</v>
      </c>
      <c r="K264" s="111">
        <v>0</v>
      </c>
      <c r="L264" s="111"/>
      <c r="M264" s="111"/>
      <c r="N264" s="365"/>
      <c r="O264" s="14"/>
      <c r="P264" s="14"/>
      <c r="Q264" s="14"/>
      <c r="R264" s="14"/>
      <c r="S264" s="14"/>
      <c r="T264" s="14"/>
      <c r="U264" s="36"/>
    </row>
    <row r="265" spans="1:23" x14ac:dyDescent="0.2">
      <c r="A265" s="252">
        <v>43725</v>
      </c>
      <c r="B265" s="111">
        <v>96</v>
      </c>
      <c r="C265" s="111"/>
      <c r="D265" s="301"/>
      <c r="E265" s="268">
        <f t="shared" ref="E265:E289" si="12">B265</f>
        <v>96</v>
      </c>
      <c r="F265" s="111">
        <v>1</v>
      </c>
      <c r="G265" s="111">
        <v>1</v>
      </c>
      <c r="H265" s="21">
        <f t="shared" ref="H265:H328" si="13">SQRT(E265*F265)*0.396/24*G265</f>
        <v>0.16166632302368975</v>
      </c>
      <c r="I265" s="21">
        <f t="shared" si="11"/>
        <v>270.98450495560098</v>
      </c>
      <c r="J265" s="111">
        <v>0</v>
      </c>
      <c r="K265" s="111">
        <v>0</v>
      </c>
      <c r="L265" s="111"/>
      <c r="M265" s="111"/>
      <c r="N265" s="365"/>
      <c r="O265" s="14"/>
      <c r="P265" s="14"/>
      <c r="Q265" s="14"/>
      <c r="R265" s="14"/>
      <c r="S265" s="14"/>
      <c r="T265" s="14"/>
      <c r="U265" s="36"/>
    </row>
    <row r="266" spans="1:23" x14ac:dyDescent="0.2">
      <c r="A266" s="252">
        <v>43726</v>
      </c>
      <c r="B266" s="111">
        <v>16</v>
      </c>
      <c r="C266" s="111"/>
      <c r="D266" s="363"/>
      <c r="E266" s="268">
        <f t="shared" si="12"/>
        <v>16</v>
      </c>
      <c r="F266" s="111">
        <v>0</v>
      </c>
      <c r="G266" s="111">
        <v>24</v>
      </c>
      <c r="H266" s="21">
        <f t="shared" si="13"/>
        <v>0</v>
      </c>
      <c r="I266" s="21">
        <f t="shared" si="11"/>
        <v>270.98450495560098</v>
      </c>
      <c r="J266" s="111">
        <v>0</v>
      </c>
      <c r="K266" s="111">
        <v>0</v>
      </c>
      <c r="L266" s="111"/>
      <c r="M266" s="111"/>
      <c r="N266" s="365"/>
      <c r="O266" s="14"/>
      <c r="P266" s="14"/>
      <c r="Q266" s="14"/>
      <c r="R266" s="14"/>
      <c r="S266" s="14"/>
      <c r="T266" s="14"/>
      <c r="U266" s="36"/>
    </row>
    <row r="267" spans="1:23" x14ac:dyDescent="0.2">
      <c r="A267" s="252">
        <v>43727</v>
      </c>
      <c r="B267" s="111">
        <v>15</v>
      </c>
      <c r="C267" s="111"/>
      <c r="D267" s="301"/>
      <c r="E267" s="268">
        <f t="shared" si="12"/>
        <v>15</v>
      </c>
      <c r="F267" s="111">
        <v>0</v>
      </c>
      <c r="G267" s="111">
        <v>24</v>
      </c>
      <c r="H267" s="21">
        <f t="shared" si="13"/>
        <v>0</v>
      </c>
      <c r="I267" s="21">
        <f t="shared" si="11"/>
        <v>270.98450495560098</v>
      </c>
      <c r="J267" s="111">
        <v>0</v>
      </c>
      <c r="K267" s="111">
        <v>0</v>
      </c>
      <c r="L267" s="111"/>
      <c r="M267" s="111"/>
      <c r="N267" s="365"/>
      <c r="O267" s="14"/>
      <c r="P267" s="14"/>
      <c r="Q267" s="14"/>
      <c r="R267" s="14"/>
      <c r="S267" s="14"/>
      <c r="T267" s="14"/>
      <c r="U267" s="36"/>
    </row>
    <row r="268" spans="1:23" x14ac:dyDescent="0.2">
      <c r="A268" s="252">
        <v>43728</v>
      </c>
      <c r="B268" s="111">
        <v>45</v>
      </c>
      <c r="C268" s="111"/>
      <c r="D268" s="363"/>
      <c r="E268" s="268">
        <f t="shared" si="12"/>
        <v>45</v>
      </c>
      <c r="F268" s="111">
        <v>0</v>
      </c>
      <c r="G268" s="111">
        <v>24</v>
      </c>
      <c r="H268" s="21">
        <f t="shared" si="13"/>
        <v>0</v>
      </c>
      <c r="I268" s="21">
        <f t="shared" si="11"/>
        <v>270.98450495560098</v>
      </c>
      <c r="J268" s="111">
        <v>0</v>
      </c>
      <c r="K268" s="111">
        <v>0</v>
      </c>
      <c r="L268" s="111"/>
      <c r="M268" s="111"/>
      <c r="N268" s="365"/>
      <c r="O268" s="14"/>
      <c r="P268" s="14"/>
      <c r="Q268" s="14"/>
      <c r="R268" s="14"/>
      <c r="S268" s="14"/>
      <c r="T268" s="14"/>
      <c r="U268" s="36"/>
      <c r="W268">
        <v>0</v>
      </c>
    </row>
    <row r="269" spans="1:23" x14ac:dyDescent="0.2">
      <c r="A269" s="252">
        <v>43729</v>
      </c>
      <c r="B269" s="111">
        <v>50</v>
      </c>
      <c r="C269" s="111"/>
      <c r="D269" s="301"/>
      <c r="E269" s="268">
        <f t="shared" si="12"/>
        <v>50</v>
      </c>
      <c r="F269" s="111">
        <v>0</v>
      </c>
      <c r="G269" s="111">
        <v>24</v>
      </c>
      <c r="H269" s="21">
        <f t="shared" si="13"/>
        <v>0</v>
      </c>
      <c r="I269" s="21">
        <f t="shared" si="11"/>
        <v>270.98450495560098</v>
      </c>
      <c r="J269" s="111">
        <v>0</v>
      </c>
      <c r="K269" s="111">
        <v>0</v>
      </c>
      <c r="L269" s="111"/>
      <c r="M269" s="111"/>
      <c r="N269" s="365"/>
      <c r="O269" s="14"/>
      <c r="P269" s="14"/>
      <c r="Q269" s="14"/>
      <c r="R269" s="14"/>
      <c r="S269" s="14"/>
      <c r="T269" s="14"/>
      <c r="U269" s="36"/>
    </row>
    <row r="270" spans="1:23" x14ac:dyDescent="0.2">
      <c r="A270" s="252">
        <v>43730</v>
      </c>
      <c r="B270" s="111">
        <v>50</v>
      </c>
      <c r="C270" s="111"/>
      <c r="D270" s="363"/>
      <c r="E270" s="268">
        <f t="shared" si="12"/>
        <v>50</v>
      </c>
      <c r="F270" s="111">
        <v>0</v>
      </c>
      <c r="G270" s="111">
        <v>24</v>
      </c>
      <c r="H270" s="21">
        <f t="shared" si="13"/>
        <v>0</v>
      </c>
      <c r="I270" s="21">
        <f t="shared" si="11"/>
        <v>270.98450495560098</v>
      </c>
      <c r="J270" s="111">
        <v>0</v>
      </c>
      <c r="K270" s="111">
        <v>0</v>
      </c>
      <c r="L270" s="111"/>
      <c r="M270" s="111"/>
      <c r="N270" s="365"/>
      <c r="O270" s="14"/>
      <c r="P270" s="14"/>
      <c r="Q270" s="14"/>
      <c r="R270" s="14"/>
      <c r="S270" s="14"/>
      <c r="T270" s="14"/>
      <c r="U270" s="36"/>
    </row>
    <row r="271" spans="1:23" x14ac:dyDescent="0.2">
      <c r="A271" s="252">
        <v>43731</v>
      </c>
      <c r="B271" s="111">
        <v>50</v>
      </c>
      <c r="C271" s="111"/>
      <c r="D271" s="301"/>
      <c r="E271" s="268">
        <f t="shared" si="12"/>
        <v>50</v>
      </c>
      <c r="F271" s="111">
        <v>0</v>
      </c>
      <c r="G271" s="111">
        <v>24</v>
      </c>
      <c r="H271" s="21">
        <f t="shared" si="13"/>
        <v>0</v>
      </c>
      <c r="I271" s="21">
        <f t="shared" si="11"/>
        <v>270.98450495560098</v>
      </c>
      <c r="J271" s="111">
        <v>0</v>
      </c>
      <c r="K271" s="111">
        <v>0</v>
      </c>
      <c r="L271" s="111"/>
      <c r="M271" s="111"/>
      <c r="N271" s="365"/>
      <c r="O271" s="14"/>
      <c r="P271" s="14"/>
      <c r="Q271" s="14"/>
      <c r="R271" s="14"/>
      <c r="S271" s="14"/>
      <c r="T271" s="14"/>
      <c r="U271" s="36"/>
    </row>
    <row r="272" spans="1:23" x14ac:dyDescent="0.2">
      <c r="A272" s="252">
        <v>43732</v>
      </c>
      <c r="B272" s="111">
        <v>50</v>
      </c>
      <c r="C272" s="111"/>
      <c r="D272" s="363"/>
      <c r="E272" s="268">
        <f t="shared" si="12"/>
        <v>50</v>
      </c>
      <c r="F272" s="111">
        <v>0</v>
      </c>
      <c r="G272" s="111">
        <v>24</v>
      </c>
      <c r="H272" s="21">
        <f t="shared" si="13"/>
        <v>0</v>
      </c>
      <c r="I272" s="21">
        <f t="shared" ref="I272:I335" si="14">I271+H272</f>
        <v>270.98450495560098</v>
      </c>
      <c r="J272" s="111">
        <v>0</v>
      </c>
      <c r="K272" s="111">
        <v>0</v>
      </c>
      <c r="L272" s="111"/>
      <c r="M272" s="111"/>
      <c r="N272" s="365"/>
      <c r="O272" s="14"/>
      <c r="P272" s="14"/>
      <c r="Q272" s="14"/>
      <c r="R272" s="14"/>
      <c r="S272" s="14"/>
      <c r="T272" s="14"/>
      <c r="U272" s="36"/>
    </row>
    <row r="273" spans="1:21" x14ac:dyDescent="0.2">
      <c r="A273" s="252">
        <v>43733</v>
      </c>
      <c r="B273" s="111">
        <v>48</v>
      </c>
      <c r="C273" s="111"/>
      <c r="D273" s="301"/>
      <c r="E273" s="268">
        <f t="shared" si="12"/>
        <v>48</v>
      </c>
      <c r="F273" s="111">
        <v>0</v>
      </c>
      <c r="G273" s="111">
        <v>24</v>
      </c>
      <c r="H273" s="21">
        <f t="shared" si="13"/>
        <v>0</v>
      </c>
      <c r="I273" s="21">
        <f t="shared" si="14"/>
        <v>270.98450495560098</v>
      </c>
      <c r="J273" s="111">
        <v>0</v>
      </c>
      <c r="K273" s="111">
        <v>0</v>
      </c>
      <c r="L273" s="111"/>
      <c r="M273" s="111"/>
      <c r="N273" s="365"/>
      <c r="O273" s="14"/>
      <c r="P273" s="14"/>
      <c r="Q273" s="14"/>
      <c r="R273" s="14"/>
      <c r="S273" s="14"/>
      <c r="T273" s="14"/>
      <c r="U273" s="36"/>
    </row>
    <row r="274" spans="1:21" x14ac:dyDescent="0.2">
      <c r="A274" s="252">
        <v>43734</v>
      </c>
      <c r="B274" s="111">
        <v>70</v>
      </c>
      <c r="C274" s="111"/>
      <c r="D274" s="363"/>
      <c r="E274" s="268">
        <f t="shared" si="12"/>
        <v>70</v>
      </c>
      <c r="F274" s="111">
        <v>100</v>
      </c>
      <c r="G274" s="111">
        <v>2</v>
      </c>
      <c r="H274" s="21">
        <f t="shared" si="13"/>
        <v>2.7609780875624494</v>
      </c>
      <c r="I274" s="21">
        <f t="shared" si="14"/>
        <v>273.7454830431634</v>
      </c>
      <c r="J274" s="111">
        <v>0</v>
      </c>
      <c r="K274" s="111">
        <v>0</v>
      </c>
      <c r="L274" s="111"/>
      <c r="M274" s="111"/>
      <c r="N274" s="365"/>
      <c r="O274" s="14"/>
      <c r="P274" s="14"/>
      <c r="Q274" s="14"/>
      <c r="R274" s="14"/>
      <c r="S274" s="14"/>
      <c r="T274" s="14"/>
      <c r="U274" s="36"/>
    </row>
    <row r="275" spans="1:21" x14ac:dyDescent="0.2">
      <c r="A275" s="252">
        <v>43735</v>
      </c>
      <c r="B275" s="111">
        <v>52</v>
      </c>
      <c r="C275" s="111"/>
      <c r="D275" s="301"/>
      <c r="E275" s="268">
        <f t="shared" si="12"/>
        <v>52</v>
      </c>
      <c r="F275" s="111">
        <v>0.5</v>
      </c>
      <c r="G275" s="111">
        <v>24</v>
      </c>
      <c r="H275" s="21">
        <f t="shared" si="13"/>
        <v>2.0192117273827428</v>
      </c>
      <c r="I275" s="21">
        <f t="shared" si="14"/>
        <v>275.76469477054616</v>
      </c>
      <c r="J275" s="111">
        <v>0</v>
      </c>
      <c r="K275" s="111">
        <v>0</v>
      </c>
      <c r="L275" s="111"/>
      <c r="M275" s="111"/>
      <c r="N275" s="365"/>
      <c r="O275" s="14"/>
      <c r="P275" s="14"/>
      <c r="Q275" s="14"/>
      <c r="R275" s="14"/>
      <c r="S275" s="14"/>
      <c r="T275" s="14"/>
      <c r="U275" s="36"/>
    </row>
    <row r="276" spans="1:21" x14ac:dyDescent="0.2">
      <c r="A276" s="252">
        <v>43736</v>
      </c>
      <c r="B276" s="111">
        <v>50</v>
      </c>
      <c r="C276" s="111"/>
      <c r="D276" s="363"/>
      <c r="E276" s="268">
        <f t="shared" si="12"/>
        <v>50</v>
      </c>
      <c r="F276" s="111">
        <v>0.5</v>
      </c>
      <c r="G276" s="111">
        <v>24</v>
      </c>
      <c r="H276" s="21">
        <f t="shared" si="13"/>
        <v>1.98</v>
      </c>
      <c r="I276" s="21">
        <f t="shared" si="14"/>
        <v>277.74469477054618</v>
      </c>
      <c r="J276" s="111">
        <v>0</v>
      </c>
      <c r="K276" s="111">
        <v>0</v>
      </c>
      <c r="L276" s="111"/>
      <c r="M276" s="111"/>
      <c r="N276" s="365"/>
      <c r="O276" s="14"/>
      <c r="P276" s="14"/>
      <c r="Q276" s="14"/>
      <c r="R276" s="14"/>
      <c r="S276" s="14"/>
      <c r="T276" s="14"/>
      <c r="U276" s="36"/>
    </row>
    <row r="277" spans="1:21" x14ac:dyDescent="0.2">
      <c r="A277" s="252">
        <v>43737</v>
      </c>
      <c r="B277" s="111">
        <v>50</v>
      </c>
      <c r="C277" s="111"/>
      <c r="D277" s="301"/>
      <c r="E277" s="268">
        <f t="shared" si="12"/>
        <v>50</v>
      </c>
      <c r="F277" s="111">
        <v>0.5</v>
      </c>
      <c r="G277" s="111">
        <v>24</v>
      </c>
      <c r="H277" s="21">
        <f t="shared" si="13"/>
        <v>1.98</v>
      </c>
      <c r="I277" s="21">
        <f t="shared" si="14"/>
        <v>279.72469477054619</v>
      </c>
      <c r="J277" s="111">
        <v>0</v>
      </c>
      <c r="K277" s="111">
        <v>0</v>
      </c>
      <c r="L277" s="111"/>
      <c r="M277" s="111"/>
      <c r="N277" s="365"/>
      <c r="O277" s="14"/>
      <c r="P277" s="14"/>
      <c r="Q277" s="14"/>
      <c r="R277" s="14"/>
      <c r="S277" s="14"/>
      <c r="T277" s="14"/>
      <c r="U277" s="36"/>
    </row>
    <row r="278" spans="1:21" x14ac:dyDescent="0.2">
      <c r="A278" s="252">
        <v>43738</v>
      </c>
      <c r="B278" s="111">
        <v>16</v>
      </c>
      <c r="C278" s="111"/>
      <c r="D278" s="363"/>
      <c r="E278" s="268">
        <f t="shared" si="12"/>
        <v>16</v>
      </c>
      <c r="F278" s="111">
        <v>0.5</v>
      </c>
      <c r="G278" s="111">
        <v>24</v>
      </c>
      <c r="H278" s="21">
        <f t="shared" si="13"/>
        <v>1.1200571413994913</v>
      </c>
      <c r="I278" s="21">
        <f t="shared" si="14"/>
        <v>280.84475191194571</v>
      </c>
      <c r="J278" s="111">
        <v>0</v>
      </c>
      <c r="K278" s="111">
        <v>0</v>
      </c>
      <c r="L278" s="111"/>
      <c r="M278" s="111"/>
      <c r="N278" s="365"/>
      <c r="O278" s="14"/>
      <c r="P278" s="14"/>
      <c r="Q278" s="14"/>
      <c r="R278" s="14"/>
      <c r="S278" s="14"/>
      <c r="T278" s="14"/>
      <c r="U278" s="36"/>
    </row>
    <row r="279" spans="1:21" x14ac:dyDescent="0.2">
      <c r="A279" s="252">
        <v>43739</v>
      </c>
      <c r="B279" s="268">
        <v>40</v>
      </c>
      <c r="C279" s="268"/>
      <c r="D279" s="305"/>
      <c r="E279" s="268">
        <f t="shared" si="12"/>
        <v>40</v>
      </c>
      <c r="F279" s="268">
        <v>1</v>
      </c>
      <c r="G279" s="268">
        <v>2</v>
      </c>
      <c r="H279" s="22">
        <f t="shared" si="13"/>
        <v>0.20871032557111305</v>
      </c>
      <c r="I279" s="22">
        <f t="shared" si="14"/>
        <v>281.05346223751684</v>
      </c>
      <c r="J279" s="268">
        <v>0</v>
      </c>
      <c r="K279" s="268">
        <v>0</v>
      </c>
      <c r="L279" s="268"/>
      <c r="M279" s="268"/>
      <c r="N279" s="371"/>
      <c r="O279" s="288"/>
      <c r="P279" s="288"/>
      <c r="Q279" s="288"/>
      <c r="R279" s="288"/>
      <c r="S279" s="288"/>
      <c r="T279" s="288"/>
      <c r="U279" s="307"/>
    </row>
    <row r="280" spans="1:21" x14ac:dyDescent="0.2">
      <c r="A280" s="252">
        <v>43740</v>
      </c>
      <c r="B280" s="245">
        <v>44</v>
      </c>
      <c r="C280" s="245"/>
      <c r="D280" s="369"/>
      <c r="E280" s="268">
        <f t="shared" si="12"/>
        <v>44</v>
      </c>
      <c r="F280" s="245">
        <v>0</v>
      </c>
      <c r="G280" s="245">
        <v>24</v>
      </c>
      <c r="H280" s="29">
        <f t="shared" si="13"/>
        <v>0</v>
      </c>
      <c r="I280" s="29">
        <f t="shared" si="14"/>
        <v>281.05346223751684</v>
      </c>
      <c r="J280" s="245">
        <v>0</v>
      </c>
      <c r="K280" s="245">
        <v>0</v>
      </c>
      <c r="L280" s="245"/>
      <c r="M280" s="245"/>
      <c r="N280" s="370"/>
      <c r="O280" s="205"/>
      <c r="P280" s="205"/>
      <c r="Q280" s="205"/>
      <c r="R280" s="205"/>
      <c r="S280" s="205"/>
      <c r="T280" s="205"/>
      <c r="U280" s="267"/>
    </row>
    <row r="281" spans="1:21" x14ac:dyDescent="0.2">
      <c r="A281" s="252">
        <v>43741</v>
      </c>
      <c r="B281" s="111">
        <v>46</v>
      </c>
      <c r="C281" s="111"/>
      <c r="D281" s="363"/>
      <c r="E281" s="268">
        <f t="shared" si="12"/>
        <v>46</v>
      </c>
      <c r="F281" s="111">
        <v>0</v>
      </c>
      <c r="G281" s="111">
        <v>24</v>
      </c>
      <c r="H281" s="21">
        <f t="shared" si="13"/>
        <v>0</v>
      </c>
      <c r="I281" s="21">
        <f t="shared" si="14"/>
        <v>281.05346223751684</v>
      </c>
      <c r="J281" s="111">
        <v>0</v>
      </c>
      <c r="K281" s="111">
        <v>0</v>
      </c>
      <c r="L281" s="111"/>
      <c r="M281" s="111"/>
      <c r="N281" s="365"/>
      <c r="O281" s="14"/>
      <c r="P281" s="14"/>
      <c r="Q281" s="14"/>
      <c r="R281" s="14"/>
      <c r="S281" s="14"/>
      <c r="T281" s="14"/>
      <c r="U281" s="36"/>
    </row>
    <row r="282" spans="1:21" x14ac:dyDescent="0.2">
      <c r="A282" s="252">
        <v>43742</v>
      </c>
      <c r="B282" s="111">
        <v>90</v>
      </c>
      <c r="C282" s="111"/>
      <c r="D282" s="363"/>
      <c r="E282" s="268">
        <f t="shared" si="12"/>
        <v>90</v>
      </c>
      <c r="F282" s="111">
        <v>2</v>
      </c>
      <c r="G282" s="111">
        <v>3</v>
      </c>
      <c r="H282" s="21">
        <f t="shared" si="13"/>
        <v>0.66411218931743765</v>
      </c>
      <c r="I282" s="21">
        <f t="shared" si="14"/>
        <v>281.71757442683429</v>
      </c>
      <c r="J282" s="111">
        <v>0</v>
      </c>
      <c r="K282" s="111">
        <v>0</v>
      </c>
      <c r="L282" s="111"/>
      <c r="M282" s="111"/>
      <c r="N282" s="365"/>
      <c r="O282" s="14"/>
      <c r="P282" s="14"/>
      <c r="Q282" s="14"/>
      <c r="R282" s="14"/>
      <c r="S282" s="14"/>
      <c r="T282" s="14"/>
      <c r="U282" s="36"/>
    </row>
    <row r="283" spans="1:21" x14ac:dyDescent="0.2">
      <c r="A283" s="252">
        <v>43743</v>
      </c>
      <c r="B283" s="111">
        <v>32</v>
      </c>
      <c r="C283" s="111"/>
      <c r="D283" s="363"/>
      <c r="E283" s="268">
        <f t="shared" si="12"/>
        <v>32</v>
      </c>
      <c r="F283" s="111">
        <v>1</v>
      </c>
      <c r="G283" s="111">
        <v>3</v>
      </c>
      <c r="H283" s="21">
        <f t="shared" si="13"/>
        <v>0.28001428534987283</v>
      </c>
      <c r="I283" s="21">
        <f t="shared" si="14"/>
        <v>281.99758871218415</v>
      </c>
      <c r="J283" s="111">
        <v>0</v>
      </c>
      <c r="K283" s="111">
        <v>0</v>
      </c>
      <c r="L283" s="111"/>
      <c r="M283" s="111"/>
      <c r="N283" s="365"/>
      <c r="O283" s="14"/>
      <c r="P283" s="14"/>
      <c r="Q283" s="14"/>
      <c r="R283" s="14"/>
      <c r="S283" s="14"/>
      <c r="T283" s="14"/>
      <c r="U283" s="36"/>
    </row>
    <row r="284" spans="1:21" x14ac:dyDescent="0.2">
      <c r="A284" s="252">
        <v>43744</v>
      </c>
      <c r="B284" s="111">
        <v>46</v>
      </c>
      <c r="C284" s="111"/>
      <c r="D284" s="363"/>
      <c r="E284" s="268">
        <f t="shared" si="12"/>
        <v>46</v>
      </c>
      <c r="F284" s="111">
        <v>1</v>
      </c>
      <c r="G284" s="111">
        <v>24</v>
      </c>
      <c r="H284" s="21">
        <f t="shared" si="13"/>
        <v>2.6858026733176064</v>
      </c>
      <c r="I284" s="21">
        <f t="shared" si="14"/>
        <v>284.68339138550175</v>
      </c>
      <c r="J284" s="111">
        <v>0</v>
      </c>
      <c r="K284" s="111">
        <v>0</v>
      </c>
      <c r="L284" s="111"/>
      <c r="M284" s="111"/>
      <c r="N284" s="365"/>
      <c r="O284" s="14"/>
      <c r="P284" s="14"/>
      <c r="Q284" s="14"/>
      <c r="R284" s="14"/>
      <c r="S284" s="14"/>
      <c r="T284" s="14"/>
      <c r="U284" s="36"/>
    </row>
    <row r="285" spans="1:21" x14ac:dyDescent="0.2">
      <c r="A285" s="252">
        <v>43745</v>
      </c>
      <c r="B285" s="111">
        <v>47</v>
      </c>
      <c r="C285" s="111"/>
      <c r="D285" s="363"/>
      <c r="E285" s="268">
        <f t="shared" si="12"/>
        <v>47</v>
      </c>
      <c r="F285" s="111">
        <v>1</v>
      </c>
      <c r="G285" s="111">
        <v>24</v>
      </c>
      <c r="H285" s="21">
        <f t="shared" si="13"/>
        <v>2.7148392217588135</v>
      </c>
      <c r="I285" s="21">
        <f t="shared" si="14"/>
        <v>287.39823060726059</v>
      </c>
      <c r="J285" s="111">
        <v>0</v>
      </c>
      <c r="K285" s="111">
        <v>0</v>
      </c>
      <c r="L285" s="111"/>
      <c r="M285" s="111"/>
      <c r="N285" s="365"/>
      <c r="O285" s="14"/>
      <c r="P285" s="14"/>
      <c r="Q285" s="14"/>
      <c r="R285" s="14"/>
      <c r="S285" s="14"/>
      <c r="T285" s="14"/>
      <c r="U285" s="36"/>
    </row>
    <row r="286" spans="1:21" x14ac:dyDescent="0.2">
      <c r="A286" s="252">
        <v>43746</v>
      </c>
      <c r="B286" s="111">
        <v>90</v>
      </c>
      <c r="C286" s="111"/>
      <c r="D286" s="363"/>
      <c r="E286" s="268">
        <f t="shared" si="12"/>
        <v>90</v>
      </c>
      <c r="F286" s="111">
        <v>1</v>
      </c>
      <c r="G286" s="111">
        <v>2</v>
      </c>
      <c r="H286" s="21">
        <f t="shared" si="13"/>
        <v>0.31306548835666959</v>
      </c>
      <c r="I286" s="21">
        <f t="shared" si="14"/>
        <v>287.71129609561723</v>
      </c>
      <c r="J286" s="111">
        <v>0</v>
      </c>
      <c r="K286" s="111">
        <v>0</v>
      </c>
      <c r="L286" s="111"/>
      <c r="M286" s="111"/>
      <c r="N286" s="365"/>
      <c r="O286" s="14"/>
      <c r="P286" s="14"/>
      <c r="Q286" s="14"/>
      <c r="R286" s="14"/>
      <c r="S286" s="14"/>
      <c r="T286" s="14"/>
      <c r="U286" s="36"/>
    </row>
    <row r="287" spans="1:21" x14ac:dyDescent="0.2">
      <c r="A287" s="252">
        <v>43747</v>
      </c>
      <c r="B287" s="111">
        <v>17</v>
      </c>
      <c r="C287" s="111"/>
      <c r="D287" s="363"/>
      <c r="E287" s="268">
        <f t="shared" si="12"/>
        <v>17</v>
      </c>
      <c r="F287" s="111">
        <v>0.5</v>
      </c>
      <c r="G287" s="111">
        <v>24</v>
      </c>
      <c r="H287" s="21">
        <f t="shared" si="13"/>
        <v>1.1545284751793696</v>
      </c>
      <c r="I287" s="21">
        <f t="shared" si="14"/>
        <v>288.86582457079658</v>
      </c>
      <c r="J287" s="111">
        <v>0</v>
      </c>
      <c r="K287" s="111">
        <v>0</v>
      </c>
      <c r="L287" s="111"/>
      <c r="M287" s="111"/>
      <c r="N287" s="365"/>
      <c r="O287" s="14"/>
      <c r="P287" s="14"/>
      <c r="Q287" s="14"/>
      <c r="R287" s="14"/>
      <c r="S287" s="14"/>
      <c r="T287" s="14"/>
      <c r="U287" s="36"/>
    </row>
    <row r="288" spans="1:21" x14ac:dyDescent="0.2">
      <c r="A288" s="252">
        <v>43748</v>
      </c>
      <c r="B288" s="111">
        <v>17</v>
      </c>
      <c r="C288" s="111"/>
      <c r="D288" s="363"/>
      <c r="E288" s="268">
        <f t="shared" si="12"/>
        <v>17</v>
      </c>
      <c r="F288" s="111">
        <v>1</v>
      </c>
      <c r="G288" s="111">
        <v>8</v>
      </c>
      <c r="H288" s="21">
        <f t="shared" si="13"/>
        <v>0.54424994258153125</v>
      </c>
      <c r="I288" s="21">
        <f t="shared" si="14"/>
        <v>289.41007451337811</v>
      </c>
      <c r="J288" s="111">
        <v>0</v>
      </c>
      <c r="K288" s="111">
        <v>0</v>
      </c>
      <c r="L288" s="111"/>
      <c r="M288" s="111"/>
      <c r="N288" s="365"/>
      <c r="O288" s="14"/>
      <c r="P288" s="14"/>
      <c r="Q288" s="14"/>
      <c r="R288" s="14"/>
      <c r="S288" s="14"/>
      <c r="T288" s="14"/>
      <c r="U288" s="36"/>
    </row>
    <row r="289" spans="1:21" x14ac:dyDescent="0.2">
      <c r="A289" s="252">
        <v>43749</v>
      </c>
      <c r="B289" s="111">
        <v>40</v>
      </c>
      <c r="C289" s="111"/>
      <c r="D289" s="363"/>
      <c r="E289" s="268">
        <f t="shared" si="12"/>
        <v>40</v>
      </c>
      <c r="F289" s="111">
        <v>1</v>
      </c>
      <c r="G289" s="111">
        <v>2</v>
      </c>
      <c r="H289" s="21">
        <f t="shared" si="13"/>
        <v>0.20871032557111305</v>
      </c>
      <c r="I289" s="21">
        <f t="shared" si="14"/>
        <v>289.61878483894924</v>
      </c>
      <c r="J289" s="111">
        <v>0</v>
      </c>
      <c r="K289" s="111">
        <v>0</v>
      </c>
      <c r="L289" s="111"/>
      <c r="M289" s="111"/>
      <c r="N289" s="365"/>
      <c r="O289" s="14"/>
      <c r="P289" s="14"/>
      <c r="Q289" s="14"/>
      <c r="R289" s="14"/>
      <c r="S289" s="14"/>
      <c r="T289" s="14"/>
      <c r="U289" s="36"/>
    </row>
    <row r="290" spans="1:21" x14ac:dyDescent="0.2">
      <c r="A290" s="252">
        <v>43750</v>
      </c>
      <c r="B290" s="111">
        <v>50</v>
      </c>
      <c r="C290" s="111"/>
      <c r="D290" s="363"/>
      <c r="E290" s="268">
        <v>15</v>
      </c>
      <c r="F290" s="111">
        <v>0</v>
      </c>
      <c r="G290" s="111">
        <v>0</v>
      </c>
      <c r="H290" s="21">
        <f t="shared" si="13"/>
        <v>0</v>
      </c>
      <c r="I290" s="21">
        <f t="shared" si="14"/>
        <v>289.61878483894924</v>
      </c>
      <c r="J290" s="111">
        <v>0</v>
      </c>
      <c r="K290" s="111">
        <v>0</v>
      </c>
      <c r="L290" s="111"/>
      <c r="M290" s="111"/>
      <c r="N290" s="365" t="s">
        <v>155</v>
      </c>
      <c r="O290" s="14"/>
      <c r="P290" s="14"/>
      <c r="Q290" s="14"/>
      <c r="R290" s="14"/>
      <c r="S290" s="14"/>
      <c r="T290" s="14"/>
      <c r="U290" s="36"/>
    </row>
    <row r="291" spans="1:21" x14ac:dyDescent="0.2">
      <c r="A291" s="252">
        <v>43751</v>
      </c>
      <c r="B291" s="111">
        <v>60</v>
      </c>
      <c r="C291" s="111"/>
      <c r="D291" s="363"/>
      <c r="E291" s="111">
        <v>15</v>
      </c>
      <c r="F291" s="111">
        <v>0</v>
      </c>
      <c r="G291" s="111">
        <v>0</v>
      </c>
      <c r="H291" s="21">
        <f t="shared" si="13"/>
        <v>0</v>
      </c>
      <c r="I291" s="21">
        <f t="shared" si="14"/>
        <v>289.61878483894924</v>
      </c>
      <c r="J291" s="111">
        <v>0</v>
      </c>
      <c r="K291" s="111">
        <v>0</v>
      </c>
      <c r="L291" s="111"/>
      <c r="M291" s="111"/>
      <c r="N291" s="365" t="s">
        <v>156</v>
      </c>
      <c r="O291" s="14"/>
      <c r="P291" s="14"/>
      <c r="Q291" s="14"/>
      <c r="R291" s="14"/>
      <c r="S291" s="14"/>
      <c r="T291" s="14"/>
      <c r="U291" s="36"/>
    </row>
    <row r="292" spans="1:21" x14ac:dyDescent="0.2">
      <c r="A292" s="252">
        <v>43752</v>
      </c>
      <c r="B292" s="111">
        <v>70</v>
      </c>
      <c r="C292" s="111"/>
      <c r="D292" s="363"/>
      <c r="E292" s="111">
        <v>15</v>
      </c>
      <c r="F292" s="111">
        <v>0</v>
      </c>
      <c r="G292" s="111">
        <v>0</v>
      </c>
      <c r="H292" s="21">
        <f t="shared" si="13"/>
        <v>0</v>
      </c>
      <c r="I292" s="21">
        <f t="shared" si="14"/>
        <v>289.61878483894924</v>
      </c>
      <c r="J292" s="111">
        <v>0</v>
      </c>
      <c r="K292" s="111">
        <v>0</v>
      </c>
      <c r="L292" s="111"/>
      <c r="M292" s="111"/>
      <c r="N292" s="365" t="s">
        <v>36</v>
      </c>
      <c r="O292" s="14"/>
      <c r="P292" s="14"/>
      <c r="Q292" s="14"/>
      <c r="R292" s="14"/>
      <c r="S292" s="14"/>
      <c r="T292" s="14"/>
      <c r="U292" s="36"/>
    </row>
    <row r="293" spans="1:21" x14ac:dyDescent="0.2">
      <c r="A293" s="252">
        <v>43753</v>
      </c>
      <c r="B293" s="111">
        <v>80</v>
      </c>
      <c r="C293" s="111"/>
      <c r="D293" s="363"/>
      <c r="E293" s="111">
        <v>15</v>
      </c>
      <c r="F293" s="111">
        <v>0</v>
      </c>
      <c r="G293" s="111">
        <v>0</v>
      </c>
      <c r="H293" s="21">
        <f t="shared" si="13"/>
        <v>0</v>
      </c>
      <c r="I293" s="21">
        <f t="shared" si="14"/>
        <v>289.61878483894924</v>
      </c>
      <c r="J293" s="111">
        <v>0</v>
      </c>
      <c r="K293" s="111">
        <v>0</v>
      </c>
      <c r="L293" s="111"/>
      <c r="M293" s="111"/>
      <c r="N293" s="365" t="s">
        <v>36</v>
      </c>
      <c r="O293" s="14"/>
      <c r="P293" s="14"/>
      <c r="Q293" s="14"/>
      <c r="R293" s="14"/>
      <c r="S293" s="14"/>
      <c r="T293" s="14"/>
      <c r="U293" s="36"/>
    </row>
    <row r="294" spans="1:21" x14ac:dyDescent="0.2">
      <c r="A294" s="252">
        <v>43754</v>
      </c>
      <c r="B294" s="111">
        <v>90</v>
      </c>
      <c r="C294" s="111"/>
      <c r="D294" s="363"/>
      <c r="E294" s="111">
        <v>15</v>
      </c>
      <c r="F294" s="111">
        <v>0</v>
      </c>
      <c r="G294" s="111">
        <v>0</v>
      </c>
      <c r="H294" s="21">
        <f t="shared" si="13"/>
        <v>0</v>
      </c>
      <c r="I294" s="21">
        <f t="shared" si="14"/>
        <v>289.61878483894924</v>
      </c>
      <c r="J294" s="111">
        <v>0</v>
      </c>
      <c r="K294" s="111">
        <v>0</v>
      </c>
      <c r="L294" s="111"/>
      <c r="M294" s="111"/>
      <c r="N294" s="365" t="s">
        <v>36</v>
      </c>
      <c r="O294" s="14"/>
      <c r="P294" s="14"/>
      <c r="Q294" s="14"/>
      <c r="R294" s="14"/>
      <c r="S294" s="14"/>
      <c r="T294" s="14"/>
      <c r="U294" s="36"/>
    </row>
    <row r="295" spans="1:21" x14ac:dyDescent="0.2">
      <c r="A295" s="252">
        <v>43755</v>
      </c>
      <c r="B295" s="111">
        <v>100</v>
      </c>
      <c r="C295" s="111"/>
      <c r="D295" s="363"/>
      <c r="E295" s="111">
        <v>15</v>
      </c>
      <c r="F295" s="111">
        <v>0</v>
      </c>
      <c r="G295" s="111">
        <v>0</v>
      </c>
      <c r="H295" s="21">
        <f t="shared" si="13"/>
        <v>0</v>
      </c>
      <c r="I295" s="21">
        <f t="shared" si="14"/>
        <v>289.61878483894924</v>
      </c>
      <c r="J295" s="111">
        <v>0</v>
      </c>
      <c r="K295" s="111">
        <v>0</v>
      </c>
      <c r="L295" s="111"/>
      <c r="M295" s="111"/>
      <c r="N295" s="365" t="s">
        <v>36</v>
      </c>
      <c r="O295" s="14"/>
      <c r="P295" s="14"/>
      <c r="Q295" s="14"/>
      <c r="R295" s="14"/>
      <c r="S295" s="14"/>
      <c r="T295" s="14"/>
      <c r="U295" s="36"/>
    </row>
    <row r="296" spans="1:21" x14ac:dyDescent="0.2">
      <c r="A296" s="252">
        <v>43756</v>
      </c>
      <c r="B296" s="111">
        <v>105</v>
      </c>
      <c r="C296" s="111"/>
      <c r="D296" s="363"/>
      <c r="E296" s="111">
        <v>15</v>
      </c>
      <c r="F296" s="111">
        <v>0</v>
      </c>
      <c r="G296" s="111">
        <v>0</v>
      </c>
      <c r="H296" s="21">
        <f t="shared" si="13"/>
        <v>0</v>
      </c>
      <c r="I296" s="21">
        <f t="shared" si="14"/>
        <v>289.61878483894924</v>
      </c>
      <c r="J296" s="111">
        <v>0</v>
      </c>
      <c r="K296" s="111">
        <v>0</v>
      </c>
      <c r="L296" s="111"/>
      <c r="M296" s="111"/>
      <c r="N296" s="365" t="s">
        <v>36</v>
      </c>
      <c r="O296" s="14"/>
      <c r="P296" s="14"/>
      <c r="Q296" s="14"/>
      <c r="R296" s="14"/>
      <c r="S296" s="14"/>
      <c r="T296" s="14"/>
      <c r="U296" s="36"/>
    </row>
    <row r="297" spans="1:21" x14ac:dyDescent="0.2">
      <c r="A297" s="252">
        <v>43757</v>
      </c>
      <c r="B297" s="111">
        <v>110</v>
      </c>
      <c r="C297" s="111"/>
      <c r="D297" s="363"/>
      <c r="E297" s="111">
        <v>15</v>
      </c>
      <c r="F297" s="111">
        <v>0</v>
      </c>
      <c r="G297" s="111">
        <v>0</v>
      </c>
      <c r="H297" s="21">
        <f t="shared" si="13"/>
        <v>0</v>
      </c>
      <c r="I297" s="21">
        <f t="shared" si="14"/>
        <v>289.61878483894924</v>
      </c>
      <c r="J297" s="111">
        <v>0</v>
      </c>
      <c r="K297" s="111">
        <v>0</v>
      </c>
      <c r="L297" s="111"/>
      <c r="M297" s="111"/>
      <c r="N297" s="365" t="s">
        <v>36</v>
      </c>
      <c r="O297" s="14"/>
      <c r="P297" s="14"/>
      <c r="Q297" s="14"/>
      <c r="R297" s="14"/>
      <c r="S297" s="14"/>
      <c r="T297" s="14"/>
      <c r="U297" s="36"/>
    </row>
    <row r="298" spans="1:21" x14ac:dyDescent="0.2">
      <c r="A298" s="252">
        <v>43758</v>
      </c>
      <c r="B298" s="111">
        <v>115</v>
      </c>
      <c r="C298" s="111"/>
      <c r="D298" s="363"/>
      <c r="E298" s="111">
        <v>15</v>
      </c>
      <c r="F298" s="111">
        <v>0</v>
      </c>
      <c r="G298" s="111">
        <v>0</v>
      </c>
      <c r="H298" s="21">
        <f t="shared" si="13"/>
        <v>0</v>
      </c>
      <c r="I298" s="21">
        <f t="shared" si="14"/>
        <v>289.61878483894924</v>
      </c>
      <c r="J298" s="111">
        <v>0</v>
      </c>
      <c r="K298" s="111">
        <v>0</v>
      </c>
      <c r="L298" s="111"/>
      <c r="M298" s="111"/>
      <c r="N298" s="365" t="s">
        <v>36</v>
      </c>
      <c r="O298" s="14"/>
      <c r="P298" s="14"/>
      <c r="Q298" s="14"/>
      <c r="R298" s="14"/>
      <c r="S298" s="14"/>
      <c r="T298" s="14"/>
      <c r="U298" s="36"/>
    </row>
    <row r="299" spans="1:21" x14ac:dyDescent="0.2">
      <c r="A299" s="252">
        <v>43759</v>
      </c>
      <c r="B299" s="111">
        <v>120</v>
      </c>
      <c r="C299" s="111"/>
      <c r="D299" s="363"/>
      <c r="E299" s="111">
        <v>15</v>
      </c>
      <c r="F299" s="111">
        <v>0</v>
      </c>
      <c r="G299" s="111">
        <v>0</v>
      </c>
      <c r="H299" s="21">
        <f t="shared" si="13"/>
        <v>0</v>
      </c>
      <c r="I299" s="21">
        <f t="shared" si="14"/>
        <v>289.61878483894924</v>
      </c>
      <c r="J299" s="111">
        <v>0</v>
      </c>
      <c r="K299" s="111">
        <v>0</v>
      </c>
      <c r="L299" s="111"/>
      <c r="M299" s="111"/>
      <c r="N299" s="365" t="s">
        <v>36</v>
      </c>
      <c r="O299" s="14"/>
      <c r="P299" s="14"/>
      <c r="Q299" s="14"/>
      <c r="R299" s="14"/>
      <c r="S299" s="14"/>
      <c r="T299" s="14"/>
      <c r="U299" s="36"/>
    </row>
    <row r="300" spans="1:21" x14ac:dyDescent="0.2">
      <c r="A300" s="252">
        <v>43760</v>
      </c>
      <c r="B300" s="111">
        <v>125</v>
      </c>
      <c r="C300" s="111"/>
      <c r="D300" s="363"/>
      <c r="E300" s="111">
        <v>15</v>
      </c>
      <c r="F300" s="111">
        <v>0</v>
      </c>
      <c r="G300" s="111">
        <v>0</v>
      </c>
      <c r="H300" s="21">
        <f t="shared" si="13"/>
        <v>0</v>
      </c>
      <c r="I300" s="21">
        <f t="shared" si="14"/>
        <v>289.61878483894924</v>
      </c>
      <c r="J300" s="111">
        <v>0</v>
      </c>
      <c r="K300" s="111">
        <v>0</v>
      </c>
      <c r="L300" s="111"/>
      <c r="M300" s="111"/>
      <c r="N300" s="365" t="s">
        <v>36</v>
      </c>
      <c r="O300" s="14"/>
      <c r="P300" s="14"/>
      <c r="Q300" s="14"/>
      <c r="R300" s="14"/>
      <c r="S300" s="14"/>
      <c r="T300" s="14"/>
      <c r="U300" s="36"/>
    </row>
    <row r="301" spans="1:21" x14ac:dyDescent="0.2">
      <c r="A301" s="252">
        <v>43761</v>
      </c>
      <c r="B301" s="111">
        <v>125</v>
      </c>
      <c r="C301" s="111"/>
      <c r="D301" s="363"/>
      <c r="E301" s="111">
        <v>15</v>
      </c>
      <c r="F301" s="111">
        <v>0</v>
      </c>
      <c r="G301" s="111">
        <v>0</v>
      </c>
      <c r="H301" s="21">
        <f t="shared" si="13"/>
        <v>0</v>
      </c>
      <c r="I301" s="21">
        <f t="shared" si="14"/>
        <v>289.61878483894924</v>
      </c>
      <c r="J301" s="111">
        <v>0</v>
      </c>
      <c r="K301" s="111">
        <v>0</v>
      </c>
      <c r="L301" s="111"/>
      <c r="M301" s="111"/>
      <c r="N301" s="365" t="s">
        <v>36</v>
      </c>
      <c r="O301" s="14"/>
      <c r="P301" s="14"/>
      <c r="Q301" s="14"/>
      <c r="R301" s="14"/>
      <c r="S301" s="14"/>
      <c r="T301" s="14"/>
      <c r="U301" s="36"/>
    </row>
    <row r="302" spans="1:21" x14ac:dyDescent="0.2">
      <c r="A302" s="252">
        <v>43762</v>
      </c>
      <c r="B302" s="111">
        <v>125</v>
      </c>
      <c r="C302" s="111"/>
      <c r="D302" s="363"/>
      <c r="E302" s="111">
        <v>15</v>
      </c>
      <c r="F302" s="111">
        <v>0</v>
      </c>
      <c r="G302" s="111">
        <v>0</v>
      </c>
      <c r="H302" s="21">
        <f t="shared" si="13"/>
        <v>0</v>
      </c>
      <c r="I302" s="21">
        <f t="shared" si="14"/>
        <v>289.61878483894924</v>
      </c>
      <c r="J302" s="111">
        <v>0</v>
      </c>
      <c r="K302" s="111">
        <v>0</v>
      </c>
      <c r="L302" s="111"/>
      <c r="M302" s="111"/>
      <c r="N302" s="365" t="s">
        <v>36</v>
      </c>
      <c r="O302" s="14"/>
      <c r="P302" s="14"/>
      <c r="Q302" s="14"/>
      <c r="R302" s="14"/>
      <c r="S302" s="14"/>
      <c r="T302" s="14"/>
      <c r="U302" s="36"/>
    </row>
    <row r="303" spans="1:21" x14ac:dyDescent="0.2">
      <c r="A303" s="252">
        <v>43763</v>
      </c>
      <c r="B303" s="111">
        <v>125</v>
      </c>
      <c r="C303" s="111"/>
      <c r="D303" s="363"/>
      <c r="E303" s="111">
        <v>15</v>
      </c>
      <c r="F303" s="111">
        <v>0</v>
      </c>
      <c r="G303" s="111">
        <v>0</v>
      </c>
      <c r="H303" s="21">
        <f t="shared" si="13"/>
        <v>0</v>
      </c>
      <c r="I303" s="21">
        <f t="shared" si="14"/>
        <v>289.61878483894924</v>
      </c>
      <c r="J303" s="111">
        <v>0</v>
      </c>
      <c r="K303" s="111">
        <v>0</v>
      </c>
      <c r="L303" s="111"/>
      <c r="M303" s="111"/>
      <c r="N303" s="365" t="s">
        <v>36</v>
      </c>
      <c r="O303" s="14"/>
      <c r="P303" s="14"/>
      <c r="Q303" s="14"/>
      <c r="R303" s="14"/>
      <c r="S303" s="14"/>
      <c r="T303" s="14"/>
      <c r="U303" s="36"/>
    </row>
    <row r="304" spans="1:21" x14ac:dyDescent="0.2">
      <c r="A304" s="252">
        <v>43764</v>
      </c>
      <c r="B304" s="111">
        <v>125</v>
      </c>
      <c r="C304" s="111"/>
      <c r="D304" s="363"/>
      <c r="E304" s="111">
        <v>15</v>
      </c>
      <c r="F304" s="111">
        <v>0</v>
      </c>
      <c r="G304" s="111">
        <v>0</v>
      </c>
      <c r="H304" s="21">
        <f t="shared" si="13"/>
        <v>0</v>
      </c>
      <c r="I304" s="21">
        <f t="shared" si="14"/>
        <v>289.61878483894924</v>
      </c>
      <c r="J304" s="111">
        <v>0</v>
      </c>
      <c r="K304" s="111">
        <v>0</v>
      </c>
      <c r="L304" s="111"/>
      <c r="M304" s="111"/>
      <c r="N304" s="365" t="s">
        <v>36</v>
      </c>
      <c r="O304" s="14"/>
      <c r="P304" s="14"/>
      <c r="Q304" s="14"/>
      <c r="R304" s="14"/>
      <c r="S304" s="14"/>
      <c r="T304" s="14"/>
      <c r="U304" s="36"/>
    </row>
    <row r="305" spans="1:21" x14ac:dyDescent="0.2">
      <c r="A305" s="252">
        <v>43765</v>
      </c>
      <c r="B305" s="111">
        <v>125</v>
      </c>
      <c r="C305" s="111"/>
      <c r="D305" s="363"/>
      <c r="E305" s="111">
        <v>15</v>
      </c>
      <c r="F305" s="111">
        <v>0</v>
      </c>
      <c r="G305" s="111">
        <v>0</v>
      </c>
      <c r="H305" s="21">
        <f t="shared" si="13"/>
        <v>0</v>
      </c>
      <c r="I305" s="21">
        <f t="shared" si="14"/>
        <v>289.61878483894924</v>
      </c>
      <c r="J305" s="111">
        <v>0</v>
      </c>
      <c r="K305" s="111">
        <v>0</v>
      </c>
      <c r="L305" s="111"/>
      <c r="M305" s="111"/>
      <c r="N305" s="365" t="s">
        <v>36</v>
      </c>
      <c r="O305" s="14"/>
      <c r="P305" s="14"/>
      <c r="Q305" s="14"/>
      <c r="R305" s="14"/>
      <c r="S305" s="14"/>
      <c r="T305" s="14"/>
      <c r="U305" s="36"/>
    </row>
    <row r="306" spans="1:21" x14ac:dyDescent="0.2">
      <c r="A306" s="252">
        <v>43766</v>
      </c>
      <c r="B306" s="111">
        <v>125</v>
      </c>
      <c r="C306" s="111"/>
      <c r="D306" s="363"/>
      <c r="E306" s="111">
        <v>15</v>
      </c>
      <c r="F306" s="111">
        <v>0</v>
      </c>
      <c r="G306" s="111">
        <v>0</v>
      </c>
      <c r="H306" s="21">
        <f t="shared" si="13"/>
        <v>0</v>
      </c>
      <c r="I306" s="21">
        <f t="shared" si="14"/>
        <v>289.61878483894924</v>
      </c>
      <c r="J306" s="111">
        <v>0</v>
      </c>
      <c r="K306" s="111">
        <v>0</v>
      </c>
      <c r="L306" s="111"/>
      <c r="M306" s="111"/>
      <c r="N306" s="365" t="s">
        <v>36</v>
      </c>
      <c r="O306" s="14"/>
      <c r="P306" s="14"/>
      <c r="Q306" s="14"/>
      <c r="R306" s="14"/>
      <c r="S306" s="14"/>
      <c r="T306" s="14"/>
      <c r="U306" s="36"/>
    </row>
    <row r="307" spans="1:21" x14ac:dyDescent="0.2">
      <c r="A307" s="252">
        <v>43767</v>
      </c>
      <c r="B307" s="111">
        <v>125</v>
      </c>
      <c r="C307" s="111"/>
      <c r="D307" s="363"/>
      <c r="E307" s="111">
        <v>15</v>
      </c>
      <c r="F307" s="111">
        <v>0</v>
      </c>
      <c r="G307" s="111">
        <v>0</v>
      </c>
      <c r="H307" s="21">
        <f t="shared" si="13"/>
        <v>0</v>
      </c>
      <c r="I307" s="21">
        <f t="shared" si="14"/>
        <v>289.61878483894924</v>
      </c>
      <c r="J307" s="111">
        <v>0</v>
      </c>
      <c r="K307" s="111">
        <v>0</v>
      </c>
      <c r="L307" s="111"/>
      <c r="M307" s="111"/>
      <c r="N307" s="365" t="s">
        <v>36</v>
      </c>
      <c r="O307" s="14"/>
      <c r="P307" s="14"/>
      <c r="Q307" s="14"/>
      <c r="R307" s="14"/>
      <c r="S307" s="14"/>
      <c r="T307" s="14"/>
      <c r="U307" s="36"/>
    </row>
    <row r="308" spans="1:21" x14ac:dyDescent="0.2">
      <c r="A308" s="252">
        <v>43768</v>
      </c>
      <c r="B308" s="111">
        <v>125</v>
      </c>
      <c r="C308" s="111"/>
      <c r="D308" s="363"/>
      <c r="E308" s="111">
        <v>15</v>
      </c>
      <c r="F308" s="111">
        <v>0</v>
      </c>
      <c r="G308" s="111">
        <v>0</v>
      </c>
      <c r="H308" s="21">
        <f t="shared" si="13"/>
        <v>0</v>
      </c>
      <c r="I308" s="21">
        <f t="shared" si="14"/>
        <v>289.61878483894924</v>
      </c>
      <c r="J308" s="111">
        <v>0</v>
      </c>
      <c r="K308" s="111">
        <v>0</v>
      </c>
      <c r="L308" s="111"/>
      <c r="M308" s="111"/>
      <c r="N308" s="365" t="s">
        <v>36</v>
      </c>
      <c r="O308" s="14"/>
      <c r="P308" s="14"/>
      <c r="Q308" s="14"/>
      <c r="R308" s="14"/>
      <c r="S308" s="14"/>
      <c r="T308" s="14"/>
      <c r="U308" s="36"/>
    </row>
    <row r="309" spans="1:21" x14ac:dyDescent="0.2">
      <c r="A309" s="252">
        <v>43769</v>
      </c>
      <c r="B309" s="111">
        <v>125</v>
      </c>
      <c r="C309" s="111"/>
      <c r="D309" s="363"/>
      <c r="E309" s="111">
        <v>15</v>
      </c>
      <c r="F309" s="111">
        <v>0</v>
      </c>
      <c r="G309" s="111">
        <v>0</v>
      </c>
      <c r="H309" s="21">
        <f t="shared" si="13"/>
        <v>0</v>
      </c>
      <c r="I309" s="21">
        <f t="shared" si="14"/>
        <v>289.61878483894924</v>
      </c>
      <c r="J309" s="111">
        <v>0</v>
      </c>
      <c r="K309" s="111">
        <v>0</v>
      </c>
      <c r="L309" s="111"/>
      <c r="M309" s="111"/>
      <c r="N309" s="365" t="s">
        <v>36</v>
      </c>
      <c r="O309" s="14"/>
      <c r="P309" s="14"/>
      <c r="Q309" s="14"/>
      <c r="R309" s="14"/>
      <c r="S309" s="14"/>
      <c r="T309" s="14"/>
      <c r="U309" s="36"/>
    </row>
    <row r="310" spans="1:21" x14ac:dyDescent="0.2">
      <c r="A310" s="252">
        <v>43770</v>
      </c>
      <c r="B310" s="421">
        <v>125</v>
      </c>
      <c r="C310" s="268"/>
      <c r="D310" s="362"/>
      <c r="E310" s="421">
        <v>15</v>
      </c>
      <c r="F310" s="421">
        <v>0</v>
      </c>
      <c r="G310" s="421">
        <v>0</v>
      </c>
      <c r="H310" s="376">
        <f t="shared" si="13"/>
        <v>0</v>
      </c>
      <c r="I310" s="22">
        <f t="shared" si="14"/>
        <v>289.61878483894924</v>
      </c>
      <c r="J310" s="307">
        <v>0</v>
      </c>
      <c r="K310" s="268">
        <v>0</v>
      </c>
      <c r="L310" s="268"/>
      <c r="M310" s="268"/>
      <c r="N310" s="422" t="s">
        <v>36</v>
      </c>
      <c r="O310" s="288"/>
      <c r="P310" s="288"/>
      <c r="Q310" s="288"/>
      <c r="R310" s="288"/>
      <c r="S310" s="288"/>
      <c r="T310" s="288"/>
      <c r="U310" s="307"/>
    </row>
    <row r="311" spans="1:21" x14ac:dyDescent="0.2">
      <c r="A311" s="252">
        <v>43771</v>
      </c>
      <c r="B311" s="111">
        <v>130</v>
      </c>
      <c r="C311" s="245"/>
      <c r="D311" s="369"/>
      <c r="E311" s="421">
        <v>15</v>
      </c>
      <c r="F311" s="111">
        <v>0</v>
      </c>
      <c r="G311" s="111">
        <v>0</v>
      </c>
      <c r="H311" s="29">
        <f t="shared" si="13"/>
        <v>0</v>
      </c>
      <c r="I311" s="29">
        <f t="shared" si="14"/>
        <v>289.61878483894924</v>
      </c>
      <c r="J311" s="245">
        <v>0</v>
      </c>
      <c r="K311" s="245">
        <v>0</v>
      </c>
      <c r="L311" s="245"/>
      <c r="M311" s="245"/>
      <c r="N311" s="422" t="s">
        <v>36</v>
      </c>
      <c r="O311" s="205"/>
      <c r="P311" s="205"/>
      <c r="Q311" s="205"/>
      <c r="R311" s="205"/>
      <c r="S311" s="205"/>
      <c r="T311" s="205"/>
      <c r="U311" s="267"/>
    </row>
    <row r="312" spans="1:21" x14ac:dyDescent="0.2">
      <c r="A312" s="252">
        <v>43772</v>
      </c>
      <c r="B312" s="421">
        <v>130</v>
      </c>
      <c r="C312" s="111"/>
      <c r="D312" s="363"/>
      <c r="E312" s="421">
        <v>15</v>
      </c>
      <c r="F312" s="421">
        <v>0</v>
      </c>
      <c r="G312" s="421">
        <v>0</v>
      </c>
      <c r="H312" s="21">
        <f t="shared" si="13"/>
        <v>0</v>
      </c>
      <c r="I312" s="21">
        <f t="shared" si="14"/>
        <v>289.61878483894924</v>
      </c>
      <c r="J312" s="111">
        <v>0</v>
      </c>
      <c r="K312" s="111">
        <v>0</v>
      </c>
      <c r="L312" s="111"/>
      <c r="M312" s="111"/>
      <c r="N312" s="422" t="s">
        <v>36</v>
      </c>
      <c r="O312" s="14"/>
      <c r="P312" s="14"/>
      <c r="Q312" s="14"/>
      <c r="R312" s="14"/>
      <c r="S312" s="14"/>
      <c r="T312" s="14"/>
      <c r="U312" s="36"/>
    </row>
    <row r="313" spans="1:21" x14ac:dyDescent="0.2">
      <c r="A313" s="252">
        <v>43773</v>
      </c>
      <c r="B313" s="111">
        <v>130</v>
      </c>
      <c r="C313" s="111"/>
      <c r="D313" s="363"/>
      <c r="E313" s="421">
        <v>15</v>
      </c>
      <c r="F313" s="111">
        <v>0</v>
      </c>
      <c r="G313" s="111">
        <v>0</v>
      </c>
      <c r="H313" s="21">
        <f t="shared" si="13"/>
        <v>0</v>
      </c>
      <c r="I313" s="21">
        <f t="shared" si="14"/>
        <v>289.61878483894924</v>
      </c>
      <c r="J313" s="111">
        <v>0</v>
      </c>
      <c r="K313" s="111">
        <v>0</v>
      </c>
      <c r="L313" s="111"/>
      <c r="M313" s="111"/>
      <c r="N313" s="422" t="s">
        <v>36</v>
      </c>
      <c r="O313" s="14"/>
      <c r="P313" s="14"/>
      <c r="Q313" s="14"/>
      <c r="R313" s="14"/>
      <c r="S313" s="14"/>
      <c r="T313" s="14"/>
      <c r="U313" s="36"/>
    </row>
    <row r="314" spans="1:21" x14ac:dyDescent="0.2">
      <c r="A314" s="252">
        <v>43774</v>
      </c>
      <c r="B314" s="421">
        <v>130</v>
      </c>
      <c r="C314" s="111"/>
      <c r="D314" s="363"/>
      <c r="E314" s="421">
        <v>15</v>
      </c>
      <c r="F314" s="421">
        <v>0</v>
      </c>
      <c r="G314" s="421">
        <v>0</v>
      </c>
      <c r="H314" s="21">
        <f t="shared" si="13"/>
        <v>0</v>
      </c>
      <c r="I314" s="21">
        <f t="shared" si="14"/>
        <v>289.61878483894924</v>
      </c>
      <c r="J314" s="111">
        <v>0</v>
      </c>
      <c r="K314" s="111">
        <v>0</v>
      </c>
      <c r="L314" s="111"/>
      <c r="M314" s="111"/>
      <c r="N314" s="422" t="s">
        <v>36</v>
      </c>
      <c r="O314" s="14"/>
      <c r="P314" s="14"/>
      <c r="Q314" s="14"/>
      <c r="R314" s="14"/>
      <c r="S314" s="14"/>
      <c r="T314" s="14"/>
      <c r="U314" s="36"/>
    </row>
    <row r="315" spans="1:21" x14ac:dyDescent="0.2">
      <c r="A315" s="252">
        <v>43775</v>
      </c>
      <c r="B315" s="111">
        <v>130</v>
      </c>
      <c r="C315" s="111"/>
      <c r="D315" s="363"/>
      <c r="E315" s="421">
        <v>15</v>
      </c>
      <c r="F315" s="111">
        <v>0</v>
      </c>
      <c r="G315" s="111">
        <v>0</v>
      </c>
      <c r="H315" s="21">
        <f t="shared" si="13"/>
        <v>0</v>
      </c>
      <c r="I315" s="21">
        <f t="shared" si="14"/>
        <v>289.61878483894924</v>
      </c>
      <c r="J315" s="111">
        <v>0</v>
      </c>
      <c r="K315" s="111">
        <v>0</v>
      </c>
      <c r="L315" s="111"/>
      <c r="M315" s="111"/>
      <c r="N315" s="422" t="s">
        <v>36</v>
      </c>
      <c r="O315" s="14"/>
      <c r="P315" s="14"/>
      <c r="Q315" s="14"/>
      <c r="R315" s="14"/>
      <c r="S315" s="14"/>
      <c r="T315" s="14"/>
      <c r="U315" s="36"/>
    </row>
    <row r="316" spans="1:21" x14ac:dyDescent="0.2">
      <c r="A316" s="252">
        <v>43776</v>
      </c>
      <c r="B316" s="111">
        <v>130</v>
      </c>
      <c r="C316" s="111"/>
      <c r="D316" s="363"/>
      <c r="E316" s="421">
        <v>15</v>
      </c>
      <c r="F316" s="421">
        <v>0</v>
      </c>
      <c r="G316" s="421">
        <v>0</v>
      </c>
      <c r="H316" s="21">
        <f t="shared" si="13"/>
        <v>0</v>
      </c>
      <c r="I316" s="21">
        <f t="shared" si="14"/>
        <v>289.61878483894924</v>
      </c>
      <c r="J316" s="111">
        <v>0</v>
      </c>
      <c r="K316" s="111">
        <v>0</v>
      </c>
      <c r="L316" s="111"/>
      <c r="M316" s="111"/>
      <c r="N316" s="422" t="s">
        <v>36</v>
      </c>
      <c r="O316" s="14"/>
      <c r="P316" s="14"/>
      <c r="Q316" s="14"/>
      <c r="R316" s="14"/>
      <c r="S316" s="14"/>
      <c r="T316" s="14"/>
      <c r="U316" s="36"/>
    </row>
    <row r="317" spans="1:21" x14ac:dyDescent="0.2">
      <c r="A317" s="252">
        <v>43777</v>
      </c>
      <c r="B317" s="111">
        <v>135</v>
      </c>
      <c r="C317" s="111"/>
      <c r="D317" s="363"/>
      <c r="E317" s="421">
        <v>15</v>
      </c>
      <c r="F317" s="111">
        <v>0</v>
      </c>
      <c r="G317" s="111">
        <v>0</v>
      </c>
      <c r="H317" s="21">
        <f t="shared" si="13"/>
        <v>0</v>
      </c>
      <c r="I317" s="21">
        <f t="shared" si="14"/>
        <v>289.61878483894924</v>
      </c>
      <c r="J317" s="111">
        <v>0</v>
      </c>
      <c r="K317" s="111">
        <v>0</v>
      </c>
      <c r="L317" s="111"/>
      <c r="M317" s="111"/>
      <c r="N317" s="422" t="s">
        <v>36</v>
      </c>
      <c r="O317" s="14"/>
      <c r="P317" s="14"/>
      <c r="Q317" s="14"/>
      <c r="R317" s="14"/>
      <c r="S317" s="14"/>
      <c r="T317" s="14"/>
      <c r="U317" s="36"/>
    </row>
    <row r="318" spans="1:21" x14ac:dyDescent="0.2">
      <c r="A318" s="252">
        <v>43778</v>
      </c>
      <c r="B318" s="111">
        <v>135</v>
      </c>
      <c r="C318" s="111"/>
      <c r="D318" s="363"/>
      <c r="E318" s="421">
        <v>15</v>
      </c>
      <c r="F318" s="421">
        <v>0</v>
      </c>
      <c r="G318" s="421">
        <v>0</v>
      </c>
      <c r="H318" s="21">
        <f t="shared" si="13"/>
        <v>0</v>
      </c>
      <c r="I318" s="21">
        <f t="shared" si="14"/>
        <v>289.61878483894924</v>
      </c>
      <c r="J318" s="111">
        <v>0</v>
      </c>
      <c r="K318" s="111">
        <v>0</v>
      </c>
      <c r="L318" s="111"/>
      <c r="M318" s="111"/>
      <c r="N318" s="422" t="s">
        <v>36</v>
      </c>
      <c r="O318" s="14"/>
      <c r="P318" s="14"/>
      <c r="Q318" s="14"/>
      <c r="R318" s="14"/>
      <c r="S318" s="14"/>
      <c r="T318" s="14"/>
      <c r="U318" s="36"/>
    </row>
    <row r="319" spans="1:21" x14ac:dyDescent="0.2">
      <c r="A319" s="252">
        <v>43779</v>
      </c>
      <c r="B319" s="111">
        <v>135</v>
      </c>
      <c r="C319" s="111"/>
      <c r="D319" s="363"/>
      <c r="E319" s="421">
        <v>15</v>
      </c>
      <c r="F319" s="111">
        <v>0</v>
      </c>
      <c r="G319" s="111">
        <v>0</v>
      </c>
      <c r="H319" s="21">
        <f t="shared" si="13"/>
        <v>0</v>
      </c>
      <c r="I319" s="21">
        <f t="shared" si="14"/>
        <v>289.61878483894924</v>
      </c>
      <c r="J319" s="111">
        <v>0</v>
      </c>
      <c r="K319" s="111">
        <v>0</v>
      </c>
      <c r="L319" s="111"/>
      <c r="M319" s="111"/>
      <c r="N319" s="422" t="s">
        <v>36</v>
      </c>
      <c r="O319" s="14"/>
      <c r="P319" s="14"/>
      <c r="Q319" s="14"/>
      <c r="R319" s="14"/>
      <c r="S319" s="14"/>
      <c r="T319" s="14"/>
      <c r="U319" s="36"/>
    </row>
    <row r="320" spans="1:21" x14ac:dyDescent="0.2">
      <c r="A320" s="252">
        <v>43780</v>
      </c>
      <c r="B320" s="111">
        <v>135</v>
      </c>
      <c r="C320" s="111"/>
      <c r="D320" s="363"/>
      <c r="E320" s="421">
        <v>15</v>
      </c>
      <c r="F320" s="421">
        <v>0</v>
      </c>
      <c r="G320" s="421">
        <v>0</v>
      </c>
      <c r="H320" s="21">
        <f t="shared" si="13"/>
        <v>0</v>
      </c>
      <c r="I320" s="21">
        <f t="shared" si="14"/>
        <v>289.61878483894924</v>
      </c>
      <c r="J320" s="111">
        <v>0</v>
      </c>
      <c r="K320" s="111">
        <v>0</v>
      </c>
      <c r="L320" s="111"/>
      <c r="M320" s="111"/>
      <c r="N320" s="422" t="s">
        <v>36</v>
      </c>
      <c r="O320" s="14"/>
      <c r="P320" s="14"/>
      <c r="Q320" s="14"/>
      <c r="R320" s="14"/>
      <c r="S320" s="14"/>
      <c r="T320" s="14"/>
      <c r="U320" s="36"/>
    </row>
    <row r="321" spans="1:21" x14ac:dyDescent="0.2">
      <c r="A321" s="252">
        <v>43781</v>
      </c>
      <c r="B321" s="111">
        <v>135</v>
      </c>
      <c r="C321" s="111"/>
      <c r="D321" s="363"/>
      <c r="E321" s="421">
        <v>15</v>
      </c>
      <c r="F321" s="111">
        <v>0</v>
      </c>
      <c r="G321" s="111">
        <v>0</v>
      </c>
      <c r="H321" s="21">
        <f t="shared" si="13"/>
        <v>0</v>
      </c>
      <c r="I321" s="21">
        <f t="shared" si="14"/>
        <v>289.61878483894924</v>
      </c>
      <c r="J321" s="111">
        <v>0</v>
      </c>
      <c r="K321" s="111">
        <v>0</v>
      </c>
      <c r="L321" s="111"/>
      <c r="M321" s="111"/>
      <c r="N321" s="422" t="s">
        <v>36</v>
      </c>
      <c r="O321" s="14"/>
      <c r="P321" s="14"/>
      <c r="Q321" s="14"/>
      <c r="R321" s="14"/>
      <c r="S321" s="14"/>
      <c r="T321" s="14"/>
      <c r="U321" s="36"/>
    </row>
    <row r="322" spans="1:21" x14ac:dyDescent="0.2">
      <c r="A322" s="252">
        <v>43782</v>
      </c>
      <c r="B322" s="111">
        <v>135</v>
      </c>
      <c r="C322" s="111"/>
      <c r="D322" s="363"/>
      <c r="E322" s="421">
        <v>15</v>
      </c>
      <c r="F322" s="421">
        <v>0</v>
      </c>
      <c r="G322" s="421">
        <v>0</v>
      </c>
      <c r="H322" s="21">
        <f t="shared" si="13"/>
        <v>0</v>
      </c>
      <c r="I322" s="21">
        <f t="shared" si="14"/>
        <v>289.61878483894924</v>
      </c>
      <c r="J322" s="111">
        <v>0</v>
      </c>
      <c r="K322" s="111">
        <v>0</v>
      </c>
      <c r="L322" s="111"/>
      <c r="M322" s="111"/>
      <c r="N322" s="422" t="s">
        <v>36</v>
      </c>
      <c r="O322" s="14"/>
      <c r="P322" s="14"/>
      <c r="Q322" s="14"/>
      <c r="R322" s="14"/>
      <c r="S322" s="14"/>
      <c r="T322" s="14"/>
      <c r="U322" s="36"/>
    </row>
    <row r="323" spans="1:21" x14ac:dyDescent="0.2">
      <c r="A323" s="252">
        <v>43783</v>
      </c>
      <c r="B323" s="111">
        <v>135</v>
      </c>
      <c r="C323" s="111"/>
      <c r="D323" s="363"/>
      <c r="E323" s="421">
        <v>15</v>
      </c>
      <c r="F323" s="111">
        <v>0</v>
      </c>
      <c r="G323" s="111">
        <v>0</v>
      </c>
      <c r="H323" s="21">
        <f t="shared" si="13"/>
        <v>0</v>
      </c>
      <c r="I323" s="21">
        <f t="shared" si="14"/>
        <v>289.61878483894924</v>
      </c>
      <c r="J323" s="111">
        <v>0</v>
      </c>
      <c r="K323" s="111">
        <v>0</v>
      </c>
      <c r="L323" s="111"/>
      <c r="M323" s="111"/>
      <c r="N323" s="422" t="s">
        <v>36</v>
      </c>
      <c r="O323" s="14"/>
      <c r="P323" s="14"/>
      <c r="Q323" s="14"/>
      <c r="R323" s="14"/>
      <c r="S323" s="14"/>
      <c r="T323" s="14"/>
      <c r="U323" s="36"/>
    </row>
    <row r="324" spans="1:21" x14ac:dyDescent="0.2">
      <c r="A324" s="252">
        <v>43784</v>
      </c>
      <c r="B324" s="111">
        <v>135</v>
      </c>
      <c r="C324" s="111"/>
      <c r="D324" s="363"/>
      <c r="E324" s="421">
        <v>15</v>
      </c>
      <c r="F324" s="421">
        <v>0</v>
      </c>
      <c r="G324" s="421">
        <v>0</v>
      </c>
      <c r="H324" s="21">
        <f t="shared" si="13"/>
        <v>0</v>
      </c>
      <c r="I324" s="21">
        <f t="shared" si="14"/>
        <v>289.61878483894924</v>
      </c>
      <c r="J324" s="111">
        <v>0</v>
      </c>
      <c r="K324" s="111">
        <v>0</v>
      </c>
      <c r="L324" s="111"/>
      <c r="M324" s="111"/>
      <c r="N324" s="422" t="s">
        <v>36</v>
      </c>
      <c r="O324" s="14"/>
      <c r="P324" s="14"/>
      <c r="Q324" s="14"/>
      <c r="R324" s="14"/>
      <c r="S324" s="14"/>
      <c r="T324" s="14"/>
      <c r="U324" s="36"/>
    </row>
    <row r="325" spans="1:21" x14ac:dyDescent="0.2">
      <c r="A325" s="252">
        <v>43785</v>
      </c>
      <c r="B325" s="111">
        <v>135</v>
      </c>
      <c r="C325" s="111"/>
      <c r="D325" s="363"/>
      <c r="E325" s="421">
        <v>15</v>
      </c>
      <c r="F325" s="111">
        <v>0</v>
      </c>
      <c r="G325" s="111">
        <v>0</v>
      </c>
      <c r="H325" s="21">
        <f t="shared" si="13"/>
        <v>0</v>
      </c>
      <c r="I325" s="21">
        <f t="shared" si="14"/>
        <v>289.61878483894924</v>
      </c>
      <c r="J325" s="111">
        <v>0</v>
      </c>
      <c r="K325" s="111">
        <v>0</v>
      </c>
      <c r="L325" s="111"/>
      <c r="M325" s="111"/>
      <c r="N325" s="422" t="s">
        <v>36</v>
      </c>
      <c r="O325" s="14"/>
      <c r="P325" s="14"/>
      <c r="Q325" s="14"/>
      <c r="R325" s="14"/>
      <c r="S325" s="14"/>
      <c r="T325" s="14"/>
      <c r="U325" s="36"/>
    </row>
    <row r="326" spans="1:21" x14ac:dyDescent="0.2">
      <c r="A326" s="252">
        <v>43786</v>
      </c>
      <c r="B326" s="111">
        <v>140</v>
      </c>
      <c r="C326" s="111"/>
      <c r="D326" s="363"/>
      <c r="E326" s="421">
        <v>15</v>
      </c>
      <c r="F326" s="421">
        <v>0</v>
      </c>
      <c r="G326" s="421">
        <v>0</v>
      </c>
      <c r="H326" s="21">
        <f t="shared" si="13"/>
        <v>0</v>
      </c>
      <c r="I326" s="21">
        <f t="shared" si="14"/>
        <v>289.61878483894924</v>
      </c>
      <c r="J326" s="111">
        <v>0</v>
      </c>
      <c r="K326" s="111">
        <v>0</v>
      </c>
      <c r="L326" s="111"/>
      <c r="M326" s="111"/>
      <c r="N326" s="422" t="s">
        <v>36</v>
      </c>
      <c r="O326" s="14"/>
      <c r="P326" s="14"/>
      <c r="Q326" s="14"/>
      <c r="R326" s="14"/>
      <c r="S326" s="14"/>
      <c r="T326" s="14"/>
      <c r="U326" s="36"/>
    </row>
    <row r="327" spans="1:21" x14ac:dyDescent="0.2">
      <c r="A327" s="252">
        <v>43787</v>
      </c>
      <c r="B327" s="111">
        <v>140</v>
      </c>
      <c r="C327" s="111"/>
      <c r="D327" s="363"/>
      <c r="E327" s="421">
        <v>15</v>
      </c>
      <c r="F327" s="111">
        <v>0</v>
      </c>
      <c r="G327" s="111">
        <v>0</v>
      </c>
      <c r="H327" s="21">
        <f t="shared" si="13"/>
        <v>0</v>
      </c>
      <c r="I327" s="21">
        <f t="shared" si="14"/>
        <v>289.61878483894924</v>
      </c>
      <c r="J327" s="111">
        <v>0</v>
      </c>
      <c r="K327" s="111">
        <v>0</v>
      </c>
      <c r="L327" s="111"/>
      <c r="M327" s="111"/>
      <c r="N327" s="422" t="s">
        <v>36</v>
      </c>
      <c r="O327" s="14"/>
      <c r="P327" s="14"/>
      <c r="Q327" s="14"/>
      <c r="R327" s="14"/>
      <c r="S327" s="14"/>
      <c r="T327" s="14"/>
      <c r="U327" s="36"/>
    </row>
    <row r="328" spans="1:21" x14ac:dyDescent="0.2">
      <c r="A328" s="252">
        <v>43788</v>
      </c>
      <c r="B328" s="111">
        <v>140</v>
      </c>
      <c r="C328" s="111"/>
      <c r="D328" s="363"/>
      <c r="E328" s="421">
        <v>15</v>
      </c>
      <c r="F328" s="421">
        <v>0</v>
      </c>
      <c r="G328" s="421">
        <v>0</v>
      </c>
      <c r="H328" s="21">
        <f t="shared" si="13"/>
        <v>0</v>
      </c>
      <c r="I328" s="21">
        <f t="shared" si="14"/>
        <v>289.61878483894924</v>
      </c>
      <c r="J328" s="111">
        <v>0</v>
      </c>
      <c r="K328" s="111">
        <v>0</v>
      </c>
      <c r="L328" s="111"/>
      <c r="M328" s="111"/>
      <c r="N328" s="422" t="s">
        <v>36</v>
      </c>
      <c r="O328" s="14"/>
      <c r="P328" s="14"/>
      <c r="Q328" s="14"/>
      <c r="R328" s="14"/>
      <c r="S328" s="14"/>
      <c r="T328" s="14"/>
      <c r="U328" s="36"/>
    </row>
    <row r="329" spans="1:21" x14ac:dyDescent="0.2">
      <c r="A329" s="252">
        <v>43789</v>
      </c>
      <c r="B329" s="111">
        <v>140</v>
      </c>
      <c r="C329" s="111"/>
      <c r="D329" s="363"/>
      <c r="E329" s="421">
        <v>15</v>
      </c>
      <c r="F329" s="111">
        <v>0</v>
      </c>
      <c r="G329" s="111">
        <v>0</v>
      </c>
      <c r="H329" s="21">
        <f t="shared" ref="H329:H371" si="15">SQRT(E329*F329)*0.396/24*G329</f>
        <v>0</v>
      </c>
      <c r="I329" s="21">
        <f t="shared" si="14"/>
        <v>289.61878483894924</v>
      </c>
      <c r="J329" s="111">
        <v>0</v>
      </c>
      <c r="K329" s="111">
        <v>0</v>
      </c>
      <c r="L329" s="111"/>
      <c r="M329" s="111"/>
      <c r="N329" s="422" t="s">
        <v>157</v>
      </c>
      <c r="O329" s="14"/>
      <c r="P329" s="14"/>
      <c r="Q329" s="14"/>
      <c r="R329" s="14"/>
      <c r="S329" s="14"/>
      <c r="T329" s="14"/>
      <c r="U329" s="36"/>
    </row>
    <row r="330" spans="1:21" x14ac:dyDescent="0.2">
      <c r="A330" s="252">
        <v>43790</v>
      </c>
      <c r="B330" s="111">
        <v>50</v>
      </c>
      <c r="C330" s="111"/>
      <c r="D330" s="363"/>
      <c r="E330" s="421">
        <v>18</v>
      </c>
      <c r="F330" s="421">
        <v>8</v>
      </c>
      <c r="G330" s="421">
        <v>24</v>
      </c>
      <c r="H330" s="21">
        <f t="shared" si="15"/>
        <v>4.7520000000000007</v>
      </c>
      <c r="I330" s="21">
        <f t="shared" si="14"/>
        <v>294.37078483894925</v>
      </c>
      <c r="J330" s="111">
        <v>0</v>
      </c>
      <c r="K330" s="111">
        <v>0</v>
      </c>
      <c r="L330" s="111"/>
      <c r="M330" s="111"/>
      <c r="N330" s="365" t="s">
        <v>158</v>
      </c>
      <c r="O330" s="14"/>
      <c r="P330" s="14"/>
      <c r="Q330" s="14"/>
      <c r="R330" s="14"/>
      <c r="S330" s="14"/>
      <c r="T330" s="14"/>
      <c r="U330" s="36"/>
    </row>
    <row r="331" spans="1:21" x14ac:dyDescent="0.2">
      <c r="A331" s="252">
        <v>43791</v>
      </c>
      <c r="B331" s="111">
        <v>80</v>
      </c>
      <c r="C331" s="111"/>
      <c r="D331" s="363"/>
      <c r="E331" s="421">
        <v>15</v>
      </c>
      <c r="F331" s="111">
        <v>0</v>
      </c>
      <c r="G331" s="111">
        <v>0</v>
      </c>
      <c r="H331" s="21">
        <f t="shared" si="15"/>
        <v>0</v>
      </c>
      <c r="I331" s="21">
        <f t="shared" si="14"/>
        <v>294.37078483894925</v>
      </c>
      <c r="J331" s="111">
        <v>0</v>
      </c>
      <c r="K331" s="111">
        <v>0</v>
      </c>
      <c r="L331" s="111"/>
      <c r="M331" s="111"/>
      <c r="N331" s="365" t="s">
        <v>159</v>
      </c>
      <c r="O331" s="14"/>
      <c r="P331" s="14"/>
      <c r="Q331" s="14"/>
      <c r="R331" s="14"/>
      <c r="S331" s="14"/>
      <c r="T331" s="14"/>
      <c r="U331" s="36"/>
    </row>
    <row r="332" spans="1:21" x14ac:dyDescent="0.2">
      <c r="A332" s="252">
        <v>43792</v>
      </c>
      <c r="B332" s="111">
        <v>100</v>
      </c>
      <c r="C332" s="111"/>
      <c r="D332" s="363"/>
      <c r="E332" s="421">
        <v>15</v>
      </c>
      <c r="F332" s="421">
        <v>0</v>
      </c>
      <c r="G332" s="421">
        <v>0</v>
      </c>
      <c r="H332" s="21">
        <f t="shared" si="15"/>
        <v>0</v>
      </c>
      <c r="I332" s="21">
        <f t="shared" si="14"/>
        <v>294.37078483894925</v>
      </c>
      <c r="J332" s="111">
        <v>0</v>
      </c>
      <c r="K332" s="111">
        <v>0</v>
      </c>
      <c r="L332" s="111"/>
      <c r="M332" s="111"/>
      <c r="N332" s="365" t="s">
        <v>36</v>
      </c>
      <c r="O332" s="14"/>
      <c r="P332" s="14"/>
      <c r="Q332" s="14"/>
      <c r="R332" s="14"/>
      <c r="S332" s="14"/>
      <c r="T332" s="14"/>
      <c r="U332" s="36"/>
    </row>
    <row r="333" spans="1:21" x14ac:dyDescent="0.2">
      <c r="A333" s="252">
        <v>43793</v>
      </c>
      <c r="B333" s="111">
        <v>120</v>
      </c>
      <c r="C333" s="111"/>
      <c r="D333" s="363"/>
      <c r="E333" s="421">
        <v>15</v>
      </c>
      <c r="F333" s="111">
        <v>0</v>
      </c>
      <c r="G333" s="111">
        <v>0</v>
      </c>
      <c r="H333" s="21">
        <f t="shared" si="15"/>
        <v>0</v>
      </c>
      <c r="I333" s="21">
        <f t="shared" si="14"/>
        <v>294.37078483894925</v>
      </c>
      <c r="J333" s="111">
        <v>0</v>
      </c>
      <c r="K333" s="111">
        <v>0</v>
      </c>
      <c r="L333" s="111"/>
      <c r="M333" s="111"/>
      <c r="N333" s="365" t="s">
        <v>36</v>
      </c>
      <c r="O333" s="14"/>
      <c r="P333" s="14"/>
      <c r="Q333" s="14"/>
      <c r="R333" s="14"/>
      <c r="S333" s="14"/>
      <c r="T333" s="14"/>
      <c r="U333" s="36"/>
    </row>
    <row r="334" spans="1:21" x14ac:dyDescent="0.2">
      <c r="A334" s="252">
        <v>43794</v>
      </c>
      <c r="B334" s="111">
        <v>125</v>
      </c>
      <c r="C334" s="111"/>
      <c r="D334" s="363"/>
      <c r="E334" s="421">
        <v>15</v>
      </c>
      <c r="F334" s="421">
        <v>0</v>
      </c>
      <c r="G334" s="421">
        <v>0</v>
      </c>
      <c r="H334" s="21">
        <f t="shared" si="15"/>
        <v>0</v>
      </c>
      <c r="I334" s="21">
        <f t="shared" si="14"/>
        <v>294.37078483894925</v>
      </c>
      <c r="J334" s="111">
        <v>0</v>
      </c>
      <c r="K334" s="111">
        <v>0</v>
      </c>
      <c r="L334" s="111"/>
      <c r="M334" s="111"/>
      <c r="N334" s="365" t="s">
        <v>36</v>
      </c>
      <c r="O334" s="14"/>
      <c r="P334" s="14"/>
      <c r="Q334" s="14"/>
      <c r="R334" s="14"/>
      <c r="S334" s="14"/>
      <c r="T334" s="14"/>
      <c r="U334" s="36"/>
    </row>
    <row r="335" spans="1:21" x14ac:dyDescent="0.2">
      <c r="A335" s="252">
        <v>43795</v>
      </c>
      <c r="B335" s="111">
        <v>125</v>
      </c>
      <c r="C335" s="111"/>
      <c r="D335" s="363"/>
      <c r="E335" s="421">
        <v>15</v>
      </c>
      <c r="F335" s="111">
        <v>0</v>
      </c>
      <c r="G335" s="111">
        <v>0</v>
      </c>
      <c r="H335" s="21">
        <f t="shared" si="15"/>
        <v>0</v>
      </c>
      <c r="I335" s="21">
        <f t="shared" si="14"/>
        <v>294.37078483894925</v>
      </c>
      <c r="J335" s="111">
        <v>0</v>
      </c>
      <c r="K335" s="111">
        <v>0</v>
      </c>
      <c r="L335" s="111"/>
      <c r="M335" s="111"/>
      <c r="N335" s="365" t="s">
        <v>36</v>
      </c>
      <c r="O335" s="14"/>
      <c r="P335" s="14"/>
      <c r="Q335" s="14"/>
      <c r="R335" s="14"/>
      <c r="S335" s="14"/>
      <c r="T335" s="14"/>
      <c r="U335" s="36"/>
    </row>
    <row r="336" spans="1:21" x14ac:dyDescent="0.2">
      <c r="A336" s="252">
        <v>43796</v>
      </c>
      <c r="B336" s="111">
        <v>125</v>
      </c>
      <c r="C336" s="111"/>
      <c r="D336" s="363"/>
      <c r="E336" s="421">
        <v>15</v>
      </c>
      <c r="F336" s="421">
        <v>0</v>
      </c>
      <c r="G336" s="421">
        <v>0</v>
      </c>
      <c r="H336" s="21">
        <f t="shared" si="15"/>
        <v>0</v>
      </c>
      <c r="I336" s="21">
        <f>I335+H336</f>
        <v>294.37078483894925</v>
      </c>
      <c r="J336" s="111">
        <v>0</v>
      </c>
      <c r="K336" s="111">
        <v>0</v>
      </c>
      <c r="L336" s="111"/>
      <c r="M336" s="111"/>
      <c r="N336" s="365" t="s">
        <v>36</v>
      </c>
      <c r="O336" s="14"/>
      <c r="P336" s="14"/>
      <c r="Q336" s="14"/>
      <c r="R336" s="14"/>
      <c r="S336" s="14"/>
      <c r="T336" s="14"/>
      <c r="U336" s="36"/>
    </row>
    <row r="337" spans="1:21" x14ac:dyDescent="0.2">
      <c r="A337" s="252">
        <v>43797</v>
      </c>
      <c r="B337" s="111">
        <v>125</v>
      </c>
      <c r="C337" s="111"/>
      <c r="D337" s="363"/>
      <c r="E337" s="421">
        <v>15</v>
      </c>
      <c r="F337" s="111">
        <v>0</v>
      </c>
      <c r="G337" s="111">
        <v>0</v>
      </c>
      <c r="H337" s="21">
        <f t="shared" si="15"/>
        <v>0</v>
      </c>
      <c r="I337" s="21">
        <f>I336+H337</f>
        <v>294.37078483894925</v>
      </c>
      <c r="J337" s="111">
        <v>0</v>
      </c>
      <c r="K337" s="111">
        <v>0</v>
      </c>
      <c r="L337" s="111"/>
      <c r="M337" s="111"/>
      <c r="N337" s="365" t="s">
        <v>36</v>
      </c>
      <c r="O337" s="14"/>
      <c r="P337" s="14"/>
      <c r="Q337" s="14"/>
      <c r="R337" s="14"/>
      <c r="S337" s="14"/>
      <c r="T337" s="14"/>
      <c r="U337" s="36"/>
    </row>
    <row r="338" spans="1:21" x14ac:dyDescent="0.2">
      <c r="A338" s="252">
        <v>43798</v>
      </c>
      <c r="B338" s="111">
        <v>125</v>
      </c>
      <c r="C338" s="111"/>
      <c r="D338" s="363"/>
      <c r="E338" s="421">
        <v>15</v>
      </c>
      <c r="F338" s="421">
        <v>0</v>
      </c>
      <c r="G338" s="421">
        <v>0</v>
      </c>
      <c r="H338" s="21">
        <f t="shared" si="15"/>
        <v>0</v>
      </c>
      <c r="I338" s="21">
        <f>I337+H338</f>
        <v>294.37078483894925</v>
      </c>
      <c r="J338" s="111">
        <v>0</v>
      </c>
      <c r="K338" s="111">
        <v>0</v>
      </c>
      <c r="L338" s="111"/>
      <c r="M338" s="111"/>
      <c r="N338" s="365" t="s">
        <v>36</v>
      </c>
      <c r="O338" s="14"/>
      <c r="P338" s="14"/>
      <c r="Q338" s="14"/>
      <c r="R338" s="14"/>
      <c r="S338" s="14"/>
      <c r="T338" s="14"/>
      <c r="U338" s="36"/>
    </row>
    <row r="339" spans="1:21" x14ac:dyDescent="0.2">
      <c r="A339" s="252">
        <v>43799</v>
      </c>
      <c r="B339" s="111">
        <v>125</v>
      </c>
      <c r="C339" s="111"/>
      <c r="D339" s="363"/>
      <c r="E339" s="421">
        <v>15</v>
      </c>
      <c r="F339" s="111">
        <v>0</v>
      </c>
      <c r="G339" s="111">
        <v>0</v>
      </c>
      <c r="H339" s="21">
        <f t="shared" si="15"/>
        <v>0</v>
      </c>
      <c r="I339" s="21">
        <f>I338+H339</f>
        <v>294.37078483894925</v>
      </c>
      <c r="J339" s="111">
        <v>0</v>
      </c>
      <c r="K339" s="111">
        <v>0</v>
      </c>
      <c r="L339" s="111"/>
      <c r="M339" s="111"/>
      <c r="N339" s="365" t="s">
        <v>36</v>
      </c>
      <c r="O339" s="14"/>
      <c r="P339" s="14"/>
      <c r="Q339" s="14"/>
      <c r="R339" s="14"/>
      <c r="S339" s="14"/>
      <c r="T339" s="14"/>
      <c r="U339" s="36"/>
    </row>
    <row r="340" spans="1:21" x14ac:dyDescent="0.2">
      <c r="A340" s="252">
        <v>43800</v>
      </c>
      <c r="B340" s="111">
        <v>125</v>
      </c>
      <c r="C340" s="268"/>
      <c r="D340" s="362"/>
      <c r="E340" s="421">
        <v>15</v>
      </c>
      <c r="F340" s="421">
        <v>0</v>
      </c>
      <c r="G340" s="421">
        <v>0</v>
      </c>
      <c r="H340" s="22">
        <f t="shared" si="15"/>
        <v>0</v>
      </c>
      <c r="I340" s="22">
        <f>I339+H340</f>
        <v>294.37078483894925</v>
      </c>
      <c r="J340" s="268">
        <v>0</v>
      </c>
      <c r="K340" s="268">
        <v>0</v>
      </c>
      <c r="L340" s="268"/>
      <c r="M340" s="268"/>
      <c r="N340" s="365" t="s">
        <v>36</v>
      </c>
      <c r="O340" s="288"/>
      <c r="P340" s="288"/>
      <c r="Q340" s="288"/>
      <c r="R340" s="288"/>
      <c r="S340" s="288"/>
      <c r="T340" s="288"/>
      <c r="U340" s="307"/>
    </row>
    <row r="341" spans="1:21" x14ac:dyDescent="0.2">
      <c r="A341" s="252">
        <v>43801</v>
      </c>
      <c r="B341" s="245"/>
      <c r="C341" s="245"/>
      <c r="D341" s="308"/>
      <c r="E341" s="245"/>
      <c r="F341" s="245"/>
      <c r="G341" s="245"/>
      <c r="H341" s="29">
        <f t="shared" si="15"/>
        <v>0</v>
      </c>
      <c r="I341" s="242">
        <f t="shared" ref="I341:I371" si="16">I340+H341</f>
        <v>294.37078483894925</v>
      </c>
      <c r="J341" s="245">
        <v>0</v>
      </c>
      <c r="K341" s="245">
        <v>0</v>
      </c>
      <c r="L341" s="245"/>
      <c r="M341" s="245"/>
      <c r="N341" s="370"/>
      <c r="O341" s="205"/>
      <c r="P341" s="205"/>
      <c r="Q341" s="205"/>
      <c r="R341" s="205"/>
      <c r="S341" s="205"/>
      <c r="T341" s="205"/>
      <c r="U341" s="267"/>
    </row>
    <row r="342" spans="1:21" x14ac:dyDescent="0.2">
      <c r="A342" s="252">
        <v>43802</v>
      </c>
      <c r="B342" s="111"/>
      <c r="C342" s="111"/>
      <c r="D342" s="301"/>
      <c r="E342" s="111"/>
      <c r="F342" s="111"/>
      <c r="G342" s="111"/>
      <c r="H342" s="21">
        <f t="shared" si="15"/>
        <v>0</v>
      </c>
      <c r="I342" s="242">
        <f t="shared" si="16"/>
        <v>294.37078483894925</v>
      </c>
      <c r="J342" s="111">
        <v>0</v>
      </c>
      <c r="K342" s="111">
        <v>0</v>
      </c>
      <c r="L342" s="111"/>
      <c r="M342" s="111"/>
      <c r="N342" s="365"/>
      <c r="O342" s="14"/>
      <c r="P342" s="14"/>
      <c r="Q342" s="14"/>
      <c r="R342" s="14"/>
      <c r="S342" s="14"/>
      <c r="T342" s="14"/>
      <c r="U342" s="36"/>
    </row>
    <row r="343" spans="1:21" x14ac:dyDescent="0.2">
      <c r="A343" s="252">
        <v>43803</v>
      </c>
      <c r="B343" s="111"/>
      <c r="C343" s="111"/>
      <c r="D343" s="301"/>
      <c r="E343" s="111"/>
      <c r="F343" s="111"/>
      <c r="G343" s="111"/>
      <c r="H343" s="21">
        <f t="shared" si="15"/>
        <v>0</v>
      </c>
      <c r="I343" s="242">
        <f t="shared" si="16"/>
        <v>294.37078483894925</v>
      </c>
      <c r="J343" s="111">
        <v>0</v>
      </c>
      <c r="K343" s="111">
        <v>0</v>
      </c>
      <c r="L343" s="111"/>
      <c r="M343" s="111"/>
      <c r="N343" s="365"/>
      <c r="O343" s="14"/>
      <c r="P343" s="14"/>
      <c r="Q343" s="14"/>
      <c r="R343" s="14"/>
      <c r="S343" s="14"/>
      <c r="T343" s="14"/>
      <c r="U343" s="36"/>
    </row>
    <row r="344" spans="1:21" x14ac:dyDescent="0.2">
      <c r="A344" s="252">
        <v>43804</v>
      </c>
      <c r="B344" s="111"/>
      <c r="C344" s="111"/>
      <c r="D344" s="301"/>
      <c r="E344" s="111"/>
      <c r="F344" s="111"/>
      <c r="G344" s="111"/>
      <c r="H344" s="21">
        <f t="shared" si="15"/>
        <v>0</v>
      </c>
      <c r="I344" s="242">
        <f t="shared" si="16"/>
        <v>294.37078483894925</v>
      </c>
      <c r="J344" s="111">
        <v>0</v>
      </c>
      <c r="K344" s="111">
        <v>0</v>
      </c>
      <c r="L344" s="111"/>
      <c r="M344" s="111"/>
      <c r="N344" s="365"/>
      <c r="O344" s="14"/>
      <c r="P344" s="14"/>
      <c r="Q344" s="14"/>
      <c r="R344" s="14"/>
      <c r="S344" s="14"/>
      <c r="T344" s="14"/>
      <c r="U344" s="36"/>
    </row>
    <row r="345" spans="1:21" x14ac:dyDescent="0.2">
      <c r="A345" s="252">
        <v>43805</v>
      </c>
      <c r="B345" s="111"/>
      <c r="C345" s="111"/>
      <c r="D345" s="301"/>
      <c r="E345" s="111"/>
      <c r="F345" s="111"/>
      <c r="G345" s="111"/>
      <c r="H345" s="21">
        <f t="shared" si="15"/>
        <v>0</v>
      </c>
      <c r="I345" s="242">
        <f t="shared" si="16"/>
        <v>294.37078483894925</v>
      </c>
      <c r="J345" s="111">
        <v>0</v>
      </c>
      <c r="K345" s="111">
        <v>0</v>
      </c>
      <c r="L345" s="111"/>
      <c r="M345" s="111"/>
      <c r="N345" s="365"/>
      <c r="O345" s="14"/>
      <c r="P345" s="14"/>
      <c r="Q345" s="14"/>
      <c r="R345" s="14"/>
      <c r="S345" s="14"/>
      <c r="T345" s="14"/>
      <c r="U345" s="36"/>
    </row>
    <row r="346" spans="1:21" x14ac:dyDescent="0.2">
      <c r="A346" s="252">
        <v>43806</v>
      </c>
      <c r="B346" s="111"/>
      <c r="C346" s="111"/>
      <c r="D346" s="301"/>
      <c r="E346" s="111"/>
      <c r="F346" s="111"/>
      <c r="G346" s="111"/>
      <c r="H346" s="21">
        <f t="shared" si="15"/>
        <v>0</v>
      </c>
      <c r="I346" s="242">
        <f t="shared" si="16"/>
        <v>294.37078483894925</v>
      </c>
      <c r="J346" s="111">
        <v>0</v>
      </c>
      <c r="K346" s="111">
        <v>0</v>
      </c>
      <c r="L346" s="111"/>
      <c r="M346" s="111"/>
      <c r="N346" s="365"/>
      <c r="O346" s="14"/>
      <c r="P346" s="14"/>
      <c r="Q346" s="14"/>
      <c r="R346" s="14"/>
      <c r="S346" s="14"/>
      <c r="T346" s="14"/>
      <c r="U346" s="36"/>
    </row>
    <row r="347" spans="1:21" x14ac:dyDescent="0.2">
      <c r="A347" s="252">
        <v>43807</v>
      </c>
      <c r="B347" s="111"/>
      <c r="C347" s="111"/>
      <c r="D347" s="301"/>
      <c r="E347" s="111"/>
      <c r="F347" s="111"/>
      <c r="G347" s="111"/>
      <c r="H347" s="21">
        <f t="shared" si="15"/>
        <v>0</v>
      </c>
      <c r="I347" s="242">
        <f t="shared" si="16"/>
        <v>294.37078483894925</v>
      </c>
      <c r="J347" s="111">
        <v>0</v>
      </c>
      <c r="K347" s="111">
        <v>0</v>
      </c>
      <c r="L347" s="111"/>
      <c r="M347" s="111"/>
      <c r="N347" s="365"/>
      <c r="O347" s="14"/>
      <c r="P347" s="14"/>
      <c r="Q347" s="14"/>
      <c r="R347" s="14"/>
      <c r="S347" s="14"/>
      <c r="T347" s="14"/>
      <c r="U347" s="36"/>
    </row>
    <row r="348" spans="1:21" x14ac:dyDescent="0.2">
      <c r="A348" s="252">
        <v>43808</v>
      </c>
      <c r="B348" s="111"/>
      <c r="C348" s="111"/>
      <c r="D348" s="301"/>
      <c r="E348" s="111"/>
      <c r="F348" s="111"/>
      <c r="G348" s="111"/>
      <c r="H348" s="21">
        <f t="shared" si="15"/>
        <v>0</v>
      </c>
      <c r="I348" s="242">
        <f t="shared" si="16"/>
        <v>294.37078483894925</v>
      </c>
      <c r="J348" s="111">
        <v>0</v>
      </c>
      <c r="K348" s="111">
        <v>0</v>
      </c>
      <c r="L348" s="111"/>
      <c r="M348" s="111"/>
      <c r="N348" s="365"/>
      <c r="O348" s="14"/>
      <c r="P348" s="14"/>
      <c r="Q348" s="14"/>
      <c r="R348" s="14"/>
      <c r="S348" s="14"/>
      <c r="T348" s="14"/>
      <c r="U348" s="36"/>
    </row>
    <row r="349" spans="1:21" x14ac:dyDescent="0.2">
      <c r="A349" s="252">
        <v>43809</v>
      </c>
      <c r="B349" s="111"/>
      <c r="C349" s="111"/>
      <c r="D349" s="301"/>
      <c r="E349" s="111"/>
      <c r="F349" s="111"/>
      <c r="G349" s="111"/>
      <c r="H349" s="21">
        <f t="shared" si="15"/>
        <v>0</v>
      </c>
      <c r="I349" s="242">
        <f t="shared" si="16"/>
        <v>294.37078483894925</v>
      </c>
      <c r="J349" s="111">
        <v>0</v>
      </c>
      <c r="K349" s="111">
        <v>0</v>
      </c>
      <c r="L349" s="111"/>
      <c r="M349" s="111"/>
      <c r="N349" s="365"/>
      <c r="O349" s="14"/>
      <c r="P349" s="14"/>
      <c r="Q349" s="14"/>
      <c r="R349" s="14"/>
      <c r="S349" s="14"/>
      <c r="T349" s="14"/>
      <c r="U349" s="36"/>
    </row>
    <row r="350" spans="1:21" x14ac:dyDescent="0.2">
      <c r="A350" s="252">
        <v>43810</v>
      </c>
      <c r="B350" s="111"/>
      <c r="C350" s="111"/>
      <c r="D350" s="301"/>
      <c r="E350" s="111"/>
      <c r="F350" s="111"/>
      <c r="G350" s="111"/>
      <c r="H350" s="21">
        <f t="shared" si="15"/>
        <v>0</v>
      </c>
      <c r="I350" s="242">
        <f t="shared" si="16"/>
        <v>294.37078483894925</v>
      </c>
      <c r="J350" s="111">
        <v>0</v>
      </c>
      <c r="K350" s="111">
        <v>0</v>
      </c>
      <c r="L350" s="111"/>
      <c r="M350" s="111"/>
      <c r="N350" s="365"/>
      <c r="O350" s="14"/>
      <c r="P350" s="14"/>
      <c r="Q350" s="14"/>
      <c r="R350" s="14"/>
      <c r="S350" s="14"/>
      <c r="T350" s="14"/>
      <c r="U350" s="36"/>
    </row>
    <row r="351" spans="1:21" x14ac:dyDescent="0.2">
      <c r="A351" s="252">
        <v>43811</v>
      </c>
      <c r="B351" s="111"/>
      <c r="C351" s="111"/>
      <c r="D351" s="301"/>
      <c r="E351" s="111"/>
      <c r="F351" s="111"/>
      <c r="G351" s="111"/>
      <c r="H351" s="21">
        <f t="shared" si="15"/>
        <v>0</v>
      </c>
      <c r="I351" s="242">
        <f t="shared" si="16"/>
        <v>294.37078483894925</v>
      </c>
      <c r="J351" s="111">
        <v>0</v>
      </c>
      <c r="K351" s="111">
        <v>0</v>
      </c>
      <c r="L351" s="111"/>
      <c r="M351" s="111"/>
      <c r="N351" s="365"/>
      <c r="O351" s="14"/>
      <c r="P351" s="14"/>
      <c r="Q351" s="14"/>
      <c r="R351" s="14"/>
      <c r="S351" s="14"/>
      <c r="T351" s="14"/>
      <c r="U351" s="36"/>
    </row>
    <row r="352" spans="1:21" x14ac:dyDescent="0.2">
      <c r="A352" s="252">
        <v>43812</v>
      </c>
      <c r="B352" s="111"/>
      <c r="C352" s="111"/>
      <c r="D352" s="301"/>
      <c r="E352" s="111"/>
      <c r="F352" s="111"/>
      <c r="G352" s="111"/>
      <c r="H352" s="21">
        <f t="shared" si="15"/>
        <v>0</v>
      </c>
      <c r="I352" s="29">
        <f t="shared" si="16"/>
        <v>294.37078483894925</v>
      </c>
      <c r="J352" s="111">
        <v>0</v>
      </c>
      <c r="K352" s="111">
        <v>0</v>
      </c>
      <c r="L352" s="111"/>
      <c r="M352" s="111"/>
      <c r="N352" s="365"/>
      <c r="O352" s="14"/>
      <c r="P352" s="14"/>
      <c r="Q352" s="14"/>
      <c r="R352" s="14"/>
      <c r="S352" s="14"/>
      <c r="T352" s="14"/>
      <c r="U352" s="36"/>
    </row>
    <row r="353" spans="1:21" x14ac:dyDescent="0.2">
      <c r="A353" s="252">
        <v>43813</v>
      </c>
      <c r="B353" s="111"/>
      <c r="C353" s="111"/>
      <c r="D353" s="301"/>
      <c r="E353" s="111"/>
      <c r="F353" s="111"/>
      <c r="G353" s="111"/>
      <c r="H353" s="21">
        <f t="shared" si="15"/>
        <v>0</v>
      </c>
      <c r="I353" s="29">
        <f t="shared" si="16"/>
        <v>294.37078483894925</v>
      </c>
      <c r="J353" s="111">
        <v>0</v>
      </c>
      <c r="K353" s="111">
        <v>0</v>
      </c>
      <c r="L353" s="111"/>
      <c r="M353" s="111"/>
      <c r="N353" s="365"/>
      <c r="O353" s="14"/>
      <c r="P353" s="14"/>
      <c r="Q353" s="14"/>
      <c r="R353" s="14"/>
      <c r="S353" s="14"/>
      <c r="T353" s="14"/>
      <c r="U353" s="36"/>
    </row>
    <row r="354" spans="1:21" x14ac:dyDescent="0.2">
      <c r="A354" s="252">
        <v>43814</v>
      </c>
      <c r="B354" s="111"/>
      <c r="C354" s="111"/>
      <c r="D354" s="301"/>
      <c r="E354" s="111"/>
      <c r="F354" s="111"/>
      <c r="G354" s="111"/>
      <c r="H354" s="21">
        <f t="shared" si="15"/>
        <v>0</v>
      </c>
      <c r="I354" s="29">
        <f t="shared" si="16"/>
        <v>294.37078483894925</v>
      </c>
      <c r="J354" s="111">
        <v>0</v>
      </c>
      <c r="K354" s="111">
        <v>0</v>
      </c>
      <c r="L354" s="111"/>
      <c r="M354" s="111"/>
      <c r="N354" s="365"/>
      <c r="O354" s="14"/>
      <c r="P354" s="14"/>
      <c r="Q354" s="14"/>
      <c r="R354" s="14"/>
      <c r="S354" s="14"/>
      <c r="T354" s="14"/>
      <c r="U354" s="36"/>
    </row>
    <row r="355" spans="1:21" x14ac:dyDescent="0.2">
      <c r="A355" s="252">
        <v>43815</v>
      </c>
      <c r="B355" s="111"/>
      <c r="C355" s="111"/>
      <c r="D355" s="301"/>
      <c r="E355" s="111"/>
      <c r="F355" s="111"/>
      <c r="G355" s="111"/>
      <c r="H355" s="21">
        <f t="shared" si="15"/>
        <v>0</v>
      </c>
      <c r="I355" s="29">
        <f t="shared" si="16"/>
        <v>294.37078483894925</v>
      </c>
      <c r="J355" s="111">
        <v>0</v>
      </c>
      <c r="K355" s="111">
        <v>0</v>
      </c>
      <c r="L355" s="111"/>
      <c r="M355" s="111"/>
      <c r="N355" s="365"/>
      <c r="O355" s="14"/>
      <c r="P355" s="14"/>
      <c r="Q355" s="14"/>
      <c r="R355" s="14"/>
      <c r="S355" s="14"/>
      <c r="T355" s="14"/>
      <c r="U355" s="36"/>
    </row>
    <row r="356" spans="1:21" x14ac:dyDescent="0.2">
      <c r="A356" s="252">
        <v>43816</v>
      </c>
      <c r="B356" s="111"/>
      <c r="C356" s="111"/>
      <c r="D356" s="301"/>
      <c r="E356" s="111"/>
      <c r="F356" s="111"/>
      <c r="G356" s="111"/>
      <c r="H356" s="21">
        <f t="shared" si="15"/>
        <v>0</v>
      </c>
      <c r="I356" s="29">
        <f t="shared" si="16"/>
        <v>294.37078483894925</v>
      </c>
      <c r="J356" s="111">
        <v>0</v>
      </c>
      <c r="K356" s="111">
        <v>0</v>
      </c>
      <c r="L356" s="111"/>
      <c r="M356" s="111"/>
      <c r="N356" s="365"/>
      <c r="O356" s="14"/>
      <c r="P356" s="14"/>
      <c r="Q356" s="14"/>
      <c r="R356" s="14"/>
      <c r="S356" s="14"/>
      <c r="T356" s="14"/>
      <c r="U356" s="36"/>
    </row>
    <row r="357" spans="1:21" x14ac:dyDescent="0.2">
      <c r="A357" s="252">
        <v>43817</v>
      </c>
      <c r="B357" s="111"/>
      <c r="C357" s="111"/>
      <c r="D357" s="301"/>
      <c r="E357" s="111"/>
      <c r="F357" s="111"/>
      <c r="G357" s="111"/>
      <c r="H357" s="21">
        <f t="shared" si="15"/>
        <v>0</v>
      </c>
      <c r="I357" s="29">
        <f t="shared" si="16"/>
        <v>294.37078483894925</v>
      </c>
      <c r="J357" s="111">
        <v>0</v>
      </c>
      <c r="K357" s="111">
        <v>0</v>
      </c>
      <c r="L357" s="111"/>
      <c r="M357" s="111"/>
      <c r="N357" s="365"/>
      <c r="O357" s="14"/>
      <c r="P357" s="14"/>
      <c r="Q357" s="14"/>
      <c r="R357" s="14"/>
      <c r="S357" s="14"/>
      <c r="T357" s="14"/>
      <c r="U357" s="36"/>
    </row>
    <row r="358" spans="1:21" x14ac:dyDescent="0.2">
      <c r="A358" s="252">
        <v>43818</v>
      </c>
      <c r="B358" s="111"/>
      <c r="C358" s="111"/>
      <c r="D358" s="301"/>
      <c r="E358" s="111"/>
      <c r="F358" s="111"/>
      <c r="G358" s="111"/>
      <c r="H358" s="21">
        <f t="shared" si="15"/>
        <v>0</v>
      </c>
      <c r="I358" s="29">
        <f t="shared" si="16"/>
        <v>294.37078483894925</v>
      </c>
      <c r="J358" s="111">
        <v>0</v>
      </c>
      <c r="K358" s="111">
        <v>0</v>
      </c>
      <c r="L358" s="111"/>
      <c r="M358" s="111"/>
      <c r="N358" s="365"/>
      <c r="O358" s="14"/>
      <c r="P358" s="14"/>
      <c r="Q358" s="14"/>
      <c r="R358" s="14"/>
      <c r="S358" s="14"/>
      <c r="T358" s="14"/>
      <c r="U358" s="36"/>
    </row>
    <row r="359" spans="1:21" x14ac:dyDescent="0.2">
      <c r="A359" s="252">
        <v>43819</v>
      </c>
      <c r="B359" s="111"/>
      <c r="C359" s="111"/>
      <c r="D359" s="301"/>
      <c r="E359" s="111"/>
      <c r="F359" s="111"/>
      <c r="G359" s="111"/>
      <c r="H359" s="21">
        <f t="shared" si="15"/>
        <v>0</v>
      </c>
      <c r="I359" s="29">
        <f t="shared" si="16"/>
        <v>294.37078483894925</v>
      </c>
      <c r="J359" s="111">
        <v>0</v>
      </c>
      <c r="K359" s="111">
        <v>0</v>
      </c>
      <c r="L359" s="111"/>
      <c r="M359" s="111"/>
      <c r="N359" s="365"/>
      <c r="O359" s="14"/>
      <c r="P359" s="14"/>
      <c r="Q359" s="14"/>
      <c r="R359" s="14"/>
      <c r="S359" s="14"/>
      <c r="T359" s="14"/>
      <c r="U359" s="36"/>
    </row>
    <row r="360" spans="1:21" x14ac:dyDescent="0.2">
      <c r="A360" s="252">
        <v>43820</v>
      </c>
      <c r="B360" s="111"/>
      <c r="C360" s="111"/>
      <c r="D360" s="301"/>
      <c r="E360" s="111"/>
      <c r="F360" s="111"/>
      <c r="G360" s="111"/>
      <c r="H360" s="21">
        <f t="shared" si="15"/>
        <v>0</v>
      </c>
      <c r="I360" s="29">
        <f t="shared" si="16"/>
        <v>294.37078483894925</v>
      </c>
      <c r="J360" s="111">
        <v>0</v>
      </c>
      <c r="K360" s="111">
        <v>0</v>
      </c>
      <c r="L360" s="111"/>
      <c r="M360" s="111"/>
      <c r="N360" s="365"/>
      <c r="O360" s="14"/>
      <c r="P360" s="14"/>
      <c r="Q360" s="14"/>
      <c r="R360" s="14"/>
      <c r="S360" s="14"/>
      <c r="T360" s="14"/>
      <c r="U360" s="36"/>
    </row>
    <row r="361" spans="1:21" x14ac:dyDescent="0.2">
      <c r="A361" s="252">
        <v>43821</v>
      </c>
      <c r="B361" s="111"/>
      <c r="C361" s="111"/>
      <c r="D361" s="301"/>
      <c r="E361" s="111"/>
      <c r="F361" s="111"/>
      <c r="G361" s="111"/>
      <c r="H361" s="21">
        <f t="shared" si="15"/>
        <v>0</v>
      </c>
      <c r="I361" s="29">
        <f t="shared" si="16"/>
        <v>294.37078483894925</v>
      </c>
      <c r="J361" s="111">
        <v>0</v>
      </c>
      <c r="K361" s="111">
        <v>0</v>
      </c>
      <c r="L361" s="111"/>
      <c r="M361" s="111"/>
      <c r="N361" s="365"/>
      <c r="O361" s="14"/>
      <c r="P361" s="14"/>
      <c r="Q361" s="14"/>
      <c r="R361" s="14"/>
      <c r="S361" s="14"/>
      <c r="T361" s="14"/>
      <c r="U361" s="36"/>
    </row>
    <row r="362" spans="1:21" x14ac:dyDescent="0.2">
      <c r="A362" s="252">
        <v>43822</v>
      </c>
      <c r="B362" s="111"/>
      <c r="C362" s="111"/>
      <c r="D362" s="301"/>
      <c r="E362" s="111"/>
      <c r="F362" s="111"/>
      <c r="G362" s="111"/>
      <c r="H362" s="21">
        <f t="shared" si="15"/>
        <v>0</v>
      </c>
      <c r="I362" s="29">
        <f t="shared" si="16"/>
        <v>294.37078483894925</v>
      </c>
      <c r="J362" s="111">
        <v>0</v>
      </c>
      <c r="K362" s="111">
        <v>0</v>
      </c>
      <c r="L362" s="111"/>
      <c r="M362" s="111"/>
      <c r="N362" s="365"/>
      <c r="O362" s="14"/>
      <c r="P362" s="14"/>
      <c r="Q362" s="14"/>
      <c r="R362" s="14"/>
      <c r="S362" s="14"/>
      <c r="T362" s="14"/>
      <c r="U362" s="36"/>
    </row>
    <row r="363" spans="1:21" x14ac:dyDescent="0.2">
      <c r="A363" s="252">
        <v>43823</v>
      </c>
      <c r="B363" s="111"/>
      <c r="C363" s="111"/>
      <c r="D363" s="301"/>
      <c r="E363" s="111"/>
      <c r="F363" s="111"/>
      <c r="G363" s="111"/>
      <c r="H363" s="21">
        <f t="shared" si="15"/>
        <v>0</v>
      </c>
      <c r="I363" s="29">
        <f t="shared" si="16"/>
        <v>294.37078483894925</v>
      </c>
      <c r="J363" s="111">
        <v>0</v>
      </c>
      <c r="K363" s="111">
        <v>0</v>
      </c>
      <c r="L363" s="111"/>
      <c r="M363" s="111"/>
      <c r="N363" s="365"/>
      <c r="O363" s="14"/>
      <c r="P363" s="14"/>
      <c r="Q363" s="14"/>
      <c r="R363" s="14"/>
      <c r="S363" s="14"/>
      <c r="T363" s="14"/>
      <c r="U363" s="36"/>
    </row>
    <row r="364" spans="1:21" x14ac:dyDescent="0.2">
      <c r="A364" s="252">
        <v>43824</v>
      </c>
      <c r="B364" s="111"/>
      <c r="C364" s="111"/>
      <c r="D364" s="301"/>
      <c r="E364" s="111"/>
      <c r="F364" s="111"/>
      <c r="G364" s="111"/>
      <c r="H364" s="21">
        <f t="shared" si="15"/>
        <v>0</v>
      </c>
      <c r="I364" s="29">
        <f t="shared" si="16"/>
        <v>294.37078483894925</v>
      </c>
      <c r="J364" s="111">
        <v>0</v>
      </c>
      <c r="K364" s="111">
        <v>0</v>
      </c>
      <c r="L364" s="111"/>
      <c r="M364" s="111"/>
      <c r="N364" s="365"/>
      <c r="O364" s="14"/>
      <c r="P364" s="14"/>
      <c r="Q364" s="14"/>
      <c r="R364" s="14"/>
      <c r="S364" s="14"/>
      <c r="T364" s="14"/>
      <c r="U364" s="36"/>
    </row>
    <row r="365" spans="1:21" x14ac:dyDescent="0.2">
      <c r="A365" s="252">
        <v>43825</v>
      </c>
      <c r="B365" s="111"/>
      <c r="C365" s="111"/>
      <c r="D365" s="301"/>
      <c r="E365" s="111"/>
      <c r="F365" s="111"/>
      <c r="G365" s="111"/>
      <c r="H365" s="21">
        <f t="shared" si="15"/>
        <v>0</v>
      </c>
      <c r="I365" s="29">
        <f t="shared" si="16"/>
        <v>294.37078483894925</v>
      </c>
      <c r="J365" s="111">
        <v>0</v>
      </c>
      <c r="K365" s="111">
        <v>0</v>
      </c>
      <c r="L365" s="111"/>
      <c r="M365" s="111"/>
      <c r="N365" s="365"/>
      <c r="O365" s="14"/>
      <c r="P365" s="14"/>
      <c r="Q365" s="14"/>
      <c r="R365" s="14"/>
      <c r="S365" s="14"/>
      <c r="T365" s="14"/>
      <c r="U365" s="36"/>
    </row>
    <row r="366" spans="1:21" x14ac:dyDescent="0.2">
      <c r="A366" s="252">
        <v>43826</v>
      </c>
      <c r="B366" s="111"/>
      <c r="C366" s="111"/>
      <c r="D366" s="301"/>
      <c r="E366" s="111"/>
      <c r="F366" s="111"/>
      <c r="G366" s="111"/>
      <c r="H366" s="21">
        <f t="shared" si="15"/>
        <v>0</v>
      </c>
      <c r="I366" s="29">
        <f t="shared" si="16"/>
        <v>294.37078483894925</v>
      </c>
      <c r="J366" s="111">
        <v>0</v>
      </c>
      <c r="K366" s="111">
        <v>0</v>
      </c>
      <c r="L366" s="111"/>
      <c r="M366" s="111"/>
      <c r="N366" s="365"/>
      <c r="O366" s="14"/>
      <c r="P366" s="14"/>
      <c r="Q366" s="14"/>
      <c r="R366" s="14"/>
      <c r="S366" s="14"/>
      <c r="T366" s="14"/>
      <c r="U366" s="36"/>
    </row>
    <row r="367" spans="1:21" x14ac:dyDescent="0.2">
      <c r="A367" s="252">
        <v>43827</v>
      </c>
      <c r="B367" s="111"/>
      <c r="C367" s="111"/>
      <c r="D367" s="301"/>
      <c r="E367" s="111"/>
      <c r="F367" s="111"/>
      <c r="G367" s="111"/>
      <c r="H367" s="21">
        <f t="shared" si="15"/>
        <v>0</v>
      </c>
      <c r="I367" s="29">
        <f t="shared" si="16"/>
        <v>294.37078483894925</v>
      </c>
      <c r="J367" s="111">
        <v>0</v>
      </c>
      <c r="K367" s="111">
        <v>0</v>
      </c>
      <c r="L367" s="111"/>
      <c r="M367" s="111"/>
      <c r="N367" s="365"/>
      <c r="O367" s="14"/>
      <c r="P367" s="14"/>
      <c r="Q367" s="14"/>
      <c r="R367" s="14"/>
      <c r="S367" s="14"/>
      <c r="T367" s="14"/>
      <c r="U367" s="36"/>
    </row>
    <row r="368" spans="1:21" x14ac:dyDescent="0.2">
      <c r="A368" s="252">
        <v>43828</v>
      </c>
      <c r="B368" s="111"/>
      <c r="C368" s="111"/>
      <c r="D368" s="301"/>
      <c r="E368" s="111"/>
      <c r="F368" s="111"/>
      <c r="G368" s="111"/>
      <c r="H368" s="21">
        <f t="shared" si="15"/>
        <v>0</v>
      </c>
      <c r="I368" s="29">
        <f t="shared" si="16"/>
        <v>294.37078483894925</v>
      </c>
      <c r="J368" s="111">
        <v>0</v>
      </c>
      <c r="K368" s="111">
        <v>0</v>
      </c>
      <c r="L368" s="111"/>
      <c r="M368" s="111"/>
      <c r="N368" s="365"/>
      <c r="O368" s="14"/>
      <c r="P368" s="14"/>
      <c r="Q368" s="14"/>
      <c r="R368" s="14"/>
      <c r="S368" s="14"/>
      <c r="T368" s="14"/>
      <c r="U368" s="36"/>
    </row>
    <row r="369" spans="1:21" x14ac:dyDescent="0.2">
      <c r="A369" s="252">
        <v>43829</v>
      </c>
      <c r="B369" s="111"/>
      <c r="C369" s="111"/>
      <c r="D369" s="301"/>
      <c r="E369" s="111"/>
      <c r="F369" s="111"/>
      <c r="G369" s="111"/>
      <c r="H369" s="21">
        <f t="shared" si="15"/>
        <v>0</v>
      </c>
      <c r="I369" s="29">
        <f t="shared" si="16"/>
        <v>294.37078483894925</v>
      </c>
      <c r="J369" s="111">
        <v>0</v>
      </c>
      <c r="K369" s="111">
        <v>0</v>
      </c>
      <c r="L369" s="111"/>
      <c r="M369" s="111"/>
      <c r="N369" s="365"/>
      <c r="O369" s="14"/>
      <c r="P369" s="14"/>
      <c r="Q369" s="14"/>
      <c r="R369" s="14"/>
      <c r="S369" s="14"/>
      <c r="T369" s="14"/>
      <c r="U369" s="36"/>
    </row>
    <row r="370" spans="1:21" x14ac:dyDescent="0.2">
      <c r="A370" s="252">
        <v>43830</v>
      </c>
      <c r="B370" s="111"/>
      <c r="C370" s="111"/>
      <c r="D370" s="301"/>
      <c r="E370" s="111"/>
      <c r="F370" s="111"/>
      <c r="G370" s="111"/>
      <c r="H370" s="21">
        <f t="shared" si="15"/>
        <v>0</v>
      </c>
      <c r="I370" s="29">
        <f t="shared" si="16"/>
        <v>294.37078483894925</v>
      </c>
      <c r="J370" s="111">
        <v>0</v>
      </c>
      <c r="K370" s="111">
        <v>0</v>
      </c>
      <c r="L370" s="111"/>
      <c r="M370" s="111"/>
      <c r="N370" s="365"/>
      <c r="O370" s="14"/>
      <c r="P370" s="14"/>
      <c r="Q370" s="14"/>
      <c r="R370" s="14"/>
      <c r="S370" s="14"/>
      <c r="T370" s="14"/>
      <c r="U370" s="36"/>
    </row>
    <row r="371" spans="1:21" ht="13.5" thickBot="1" x14ac:dyDescent="0.25">
      <c r="A371" s="396">
        <v>43831</v>
      </c>
      <c r="B371" s="189"/>
      <c r="C371" s="189"/>
      <c r="D371" s="302"/>
      <c r="E371" s="189"/>
      <c r="F371" s="189"/>
      <c r="G371" s="189"/>
      <c r="H371" s="242">
        <f t="shared" si="15"/>
        <v>0</v>
      </c>
      <c r="I371" s="243">
        <f t="shared" si="16"/>
        <v>294.37078483894925</v>
      </c>
      <c r="J371" s="189">
        <v>0</v>
      </c>
      <c r="K371" s="189">
        <v>0</v>
      </c>
      <c r="L371" s="189"/>
      <c r="M371" s="189"/>
      <c r="N371" s="372"/>
      <c r="O371" s="181"/>
      <c r="P371" s="181"/>
      <c r="Q371" s="181"/>
      <c r="R371" s="181"/>
      <c r="S371" s="181"/>
      <c r="T371" s="181"/>
      <c r="U371" s="188"/>
    </row>
    <row r="372" spans="1:21" x14ac:dyDescent="0.2">
      <c r="H372" s="164"/>
    </row>
    <row r="375" spans="1:21" x14ac:dyDescent="0.2">
      <c r="C375" s="487" t="s">
        <v>116</v>
      </c>
      <c r="D375" s="462"/>
      <c r="E375" s="462"/>
      <c r="F375" s="462"/>
      <c r="G375" s="462"/>
      <c r="H375" s="462"/>
      <c r="I375" s="462"/>
      <c r="J375" s="462"/>
      <c r="K375" s="462"/>
      <c r="L375" s="462"/>
      <c r="M375" s="462"/>
      <c r="N375" s="462"/>
      <c r="O375" s="462"/>
      <c r="P375" s="462"/>
      <c r="Q375" s="463"/>
    </row>
    <row r="376" spans="1:21" ht="22.5" x14ac:dyDescent="0.2">
      <c r="C376" s="51"/>
      <c r="D376" s="30"/>
      <c r="E376" s="30"/>
      <c r="F376" s="31"/>
      <c r="G376" s="93" t="s">
        <v>137</v>
      </c>
      <c r="H376" s="161" t="s">
        <v>138</v>
      </c>
      <c r="I376" s="431" t="s">
        <v>160</v>
      </c>
      <c r="J376" s="431" t="s">
        <v>134</v>
      </c>
      <c r="K376" s="431" t="s">
        <v>135</v>
      </c>
      <c r="L376" s="431" t="s">
        <v>14</v>
      </c>
      <c r="M376" s="431"/>
      <c r="N376" s="444"/>
      <c r="O376" s="444"/>
      <c r="P376" s="444"/>
      <c r="Q376" s="444"/>
    </row>
    <row r="377" spans="1:21" x14ac:dyDescent="0.2">
      <c r="C377" s="474" t="s">
        <v>94</v>
      </c>
      <c r="D377" s="475"/>
      <c r="E377" s="475"/>
      <c r="F377" s="477"/>
      <c r="G377" s="162">
        <f>SUM(G7:G37)</f>
        <v>530</v>
      </c>
      <c r="H377" s="162">
        <f>SUM(H7:H37)</f>
        <v>37.66963968536237</v>
      </c>
      <c r="I377" s="309">
        <f>I37</f>
        <v>37.66963968536237</v>
      </c>
      <c r="J377" s="162">
        <f>SUM(J7:J37)</f>
        <v>0</v>
      </c>
      <c r="K377" s="162">
        <f>SUM(K7:K37)</f>
        <v>0</v>
      </c>
      <c r="L377" s="162">
        <f>SUM(L7:L37)</f>
        <v>0</v>
      </c>
      <c r="M377" s="194"/>
      <c r="N377" s="27"/>
      <c r="O377" s="28"/>
      <c r="P377" s="28"/>
      <c r="Q377" s="131"/>
    </row>
    <row r="378" spans="1:21" x14ac:dyDescent="0.2">
      <c r="C378" s="457" t="s">
        <v>95</v>
      </c>
      <c r="D378" s="458"/>
      <c r="E378" s="458"/>
      <c r="F378" s="450"/>
      <c r="G378" s="3">
        <f>SUM(G38:G65)</f>
        <v>316</v>
      </c>
      <c r="H378" s="3">
        <f>SUM(H38:H65)</f>
        <v>21.253021299825377</v>
      </c>
      <c r="I378" s="310">
        <f>I65</f>
        <v>58.92266098518774</v>
      </c>
      <c r="J378" s="3">
        <f>SUM(J38:J65)</f>
        <v>0</v>
      </c>
      <c r="K378" s="3">
        <f>SUM(K38:K65)</f>
        <v>0</v>
      </c>
      <c r="L378" s="3">
        <f>SUM(L38:L65)</f>
        <v>0</v>
      </c>
      <c r="M378" s="63"/>
      <c r="N378" s="17"/>
      <c r="O378" s="19"/>
      <c r="P378" s="19"/>
      <c r="Q378" s="19"/>
    </row>
    <row r="379" spans="1:21" x14ac:dyDescent="0.2">
      <c r="C379" s="457" t="s">
        <v>96</v>
      </c>
      <c r="D379" s="458"/>
      <c r="E379" s="458"/>
      <c r="F379" s="450"/>
      <c r="G379" s="3">
        <f>SUM(G66:G96)</f>
        <v>514</v>
      </c>
      <c r="H379" s="3">
        <f>SUM(H66:H96)</f>
        <v>39.877626712268459</v>
      </c>
      <c r="I379" s="310">
        <f>I96</f>
        <v>98.800287697456213</v>
      </c>
      <c r="J379" s="3">
        <f>SUM(J66:J96)</f>
        <v>0</v>
      </c>
      <c r="K379" s="3">
        <f>SUM(K66:K96)</f>
        <v>0</v>
      </c>
      <c r="L379" s="3">
        <f>SUM(L66:L96)</f>
        <v>0</v>
      </c>
      <c r="M379" s="63"/>
      <c r="N379" s="17"/>
      <c r="O379" s="19"/>
      <c r="P379" s="19"/>
      <c r="Q379" s="19"/>
    </row>
    <row r="380" spans="1:21" x14ac:dyDescent="0.2">
      <c r="C380" s="457" t="s">
        <v>97</v>
      </c>
      <c r="D380" s="458"/>
      <c r="E380" s="458"/>
      <c r="F380" s="450"/>
      <c r="G380" s="3">
        <f>SUM(G97:G126)</f>
        <v>703</v>
      </c>
      <c r="H380" s="3">
        <f>SUM(H97:H126)</f>
        <v>44.245429024681236</v>
      </c>
      <c r="I380" s="310">
        <f>I126</f>
        <v>143.04571672213743</v>
      </c>
      <c r="J380" s="3">
        <f>SUM(J97:J126)</f>
        <v>0</v>
      </c>
      <c r="K380" s="3">
        <f>SUM(K97:K126)</f>
        <v>0</v>
      </c>
      <c r="L380" s="3">
        <f>SUM(L97:L126)</f>
        <v>0</v>
      </c>
      <c r="M380" s="63"/>
      <c r="N380" s="17"/>
      <c r="O380" s="19"/>
      <c r="P380" s="19"/>
      <c r="Q380" s="19"/>
    </row>
    <row r="381" spans="1:21" x14ac:dyDescent="0.2">
      <c r="C381" s="457" t="s">
        <v>98</v>
      </c>
      <c r="D381" s="458"/>
      <c r="E381" s="458"/>
      <c r="F381" s="450"/>
      <c r="G381" s="3">
        <f>SUM(G128:G157)</f>
        <v>635</v>
      </c>
      <c r="H381" s="3">
        <f>SUM(H128:H157)</f>
        <v>40.806728148813121</v>
      </c>
      <c r="I381" s="310">
        <f>I157</f>
        <v>187.16561857602548</v>
      </c>
      <c r="J381" s="3">
        <f>SUM(J128:J157)</f>
        <v>0</v>
      </c>
      <c r="K381" s="3">
        <f>SUM(K128:K157)</f>
        <v>0</v>
      </c>
      <c r="L381" s="3">
        <f>SUM(L128:L157)</f>
        <v>0</v>
      </c>
      <c r="M381" s="63"/>
      <c r="N381" s="17"/>
      <c r="O381" s="19"/>
      <c r="P381" s="19"/>
      <c r="Q381" s="19"/>
    </row>
    <row r="382" spans="1:21" x14ac:dyDescent="0.2">
      <c r="C382" s="457" t="s">
        <v>99</v>
      </c>
      <c r="D382" s="458"/>
      <c r="E382" s="458"/>
      <c r="F382" s="450"/>
      <c r="G382" s="3">
        <f>SUM(G158:G187)</f>
        <v>309</v>
      </c>
      <c r="H382" s="3">
        <f>SUM(H158:H187)</f>
        <v>29.350474250403135</v>
      </c>
      <c r="I382" s="310">
        <f>I187</f>
        <v>216.51609282642863</v>
      </c>
      <c r="J382" s="3">
        <f>SUM(J158:J187)</f>
        <v>0</v>
      </c>
      <c r="K382" s="3">
        <f>SUM(K158:K187)</f>
        <v>0</v>
      </c>
      <c r="L382" s="3">
        <f>SUM(L158:L187)</f>
        <v>0</v>
      </c>
      <c r="M382" s="63"/>
      <c r="N382" s="17"/>
      <c r="O382" s="19"/>
      <c r="P382" s="19"/>
      <c r="Q382" s="19"/>
    </row>
    <row r="383" spans="1:21" x14ac:dyDescent="0.2">
      <c r="C383" s="457" t="s">
        <v>100</v>
      </c>
      <c r="D383" s="458"/>
      <c r="E383" s="458"/>
      <c r="F383" s="450"/>
      <c r="G383" s="3">
        <f>SUM(G188:G218)</f>
        <v>375</v>
      </c>
      <c r="H383" s="3">
        <f>SUM(H188:H218)</f>
        <v>32.959055664716757</v>
      </c>
      <c r="I383" s="310">
        <f>I218</f>
        <v>249.47514849114532</v>
      </c>
      <c r="J383" s="3">
        <f>SUM(J188:J218)</f>
        <v>0</v>
      </c>
      <c r="K383" s="3">
        <f>SUM(K188:K218)</f>
        <v>0</v>
      </c>
      <c r="L383" s="3">
        <f>SUM(L188:L218)</f>
        <v>0</v>
      </c>
      <c r="M383" s="63"/>
      <c r="N383" s="17"/>
      <c r="O383" s="19"/>
      <c r="P383" s="19"/>
      <c r="Q383" s="19"/>
    </row>
    <row r="384" spans="1:21" x14ac:dyDescent="0.2">
      <c r="C384" s="457" t="s">
        <v>101</v>
      </c>
      <c r="D384" s="458"/>
      <c r="E384" s="458"/>
      <c r="F384" s="450"/>
      <c r="G384" s="3">
        <f>SUM(G219:G249)</f>
        <v>309</v>
      </c>
      <c r="H384" s="3">
        <f>SUM(H219:H249)</f>
        <v>7.973478128896045</v>
      </c>
      <c r="I384" s="310">
        <f>I249</f>
        <v>257.44862662004135</v>
      </c>
      <c r="J384" s="3">
        <f>SUM(J219:J249)</f>
        <v>0</v>
      </c>
      <c r="K384" s="3">
        <f>SUM(K219:K249)</f>
        <v>0</v>
      </c>
      <c r="L384" s="3">
        <f>SUM(L219:L249)</f>
        <v>0</v>
      </c>
      <c r="M384" s="63"/>
      <c r="N384" s="17"/>
      <c r="O384" s="19"/>
      <c r="P384" s="19"/>
      <c r="Q384" s="19"/>
    </row>
    <row r="385" spans="3:17" x14ac:dyDescent="0.2">
      <c r="C385" s="457" t="s">
        <v>102</v>
      </c>
      <c r="D385" s="458"/>
      <c r="E385" s="458"/>
      <c r="F385" s="450"/>
      <c r="G385" s="3">
        <f>SUM(G250:G279)</f>
        <v>471</v>
      </c>
      <c r="H385" s="3">
        <f>SUM(H250:H279)</f>
        <v>23.604835617475398</v>
      </c>
      <c r="I385" s="310">
        <f>I279</f>
        <v>281.05346223751684</v>
      </c>
      <c r="J385" s="3">
        <f>SUM(J250:J279)</f>
        <v>0</v>
      </c>
      <c r="K385" s="3">
        <f>SUM(K250:K279)</f>
        <v>0</v>
      </c>
      <c r="L385" s="3">
        <f>SUM(L250:L279)</f>
        <v>0</v>
      </c>
      <c r="M385" s="63"/>
      <c r="N385" s="17"/>
      <c r="O385" s="19"/>
      <c r="P385" s="19"/>
      <c r="Q385" s="19"/>
    </row>
    <row r="386" spans="3:17" x14ac:dyDescent="0.2">
      <c r="C386" s="457" t="s">
        <v>103</v>
      </c>
      <c r="D386" s="458"/>
      <c r="E386" s="458"/>
      <c r="F386" s="450"/>
      <c r="G386" s="3">
        <f>SUM(G280:G310)</f>
        <v>138</v>
      </c>
      <c r="H386" s="3">
        <f>SUM(H280:H310)</f>
        <v>8.5653226014324151</v>
      </c>
      <c r="I386" s="310">
        <f>I310</f>
        <v>289.61878483894924</v>
      </c>
      <c r="J386" s="3">
        <f>SUM(J280:J310)</f>
        <v>0</v>
      </c>
      <c r="K386" s="3">
        <f>SUM(K280:K310)</f>
        <v>0</v>
      </c>
      <c r="L386" s="3">
        <f>SUM(L280:L310)</f>
        <v>0</v>
      </c>
      <c r="M386" s="63"/>
      <c r="N386" s="17"/>
      <c r="O386" s="19"/>
      <c r="P386" s="19"/>
      <c r="Q386" s="19"/>
    </row>
    <row r="387" spans="3:17" x14ac:dyDescent="0.2">
      <c r="C387" s="457" t="s">
        <v>104</v>
      </c>
      <c r="D387" s="458"/>
      <c r="E387" s="458"/>
      <c r="F387" s="450"/>
      <c r="G387" s="3">
        <f>SUM(G311:G340)</f>
        <v>24</v>
      </c>
      <c r="H387" s="3">
        <f>SUM(H311:H340)</f>
        <v>4.7520000000000007</v>
      </c>
      <c r="I387" s="310">
        <f>I340</f>
        <v>294.37078483894925</v>
      </c>
      <c r="J387" s="3">
        <f>SUM(J311:J340)</f>
        <v>0</v>
      </c>
      <c r="K387" s="3">
        <f>SUM(K311:K340)</f>
        <v>0</v>
      </c>
      <c r="L387" s="3">
        <f>SUM(L311:L340)</f>
        <v>0</v>
      </c>
      <c r="M387" s="63"/>
      <c r="N387" s="17"/>
      <c r="O387" s="19"/>
      <c r="P387" s="19"/>
      <c r="Q387" s="19"/>
    </row>
    <row r="388" spans="3:17" x14ac:dyDescent="0.2">
      <c r="C388" s="472" t="s">
        <v>105</v>
      </c>
      <c r="D388" s="473"/>
      <c r="E388" s="473"/>
      <c r="F388" s="468"/>
      <c r="G388" s="3">
        <f>SUM(G341:G371)</f>
        <v>0</v>
      </c>
      <c r="H388" s="3">
        <f>SUM(H341:H371)</f>
        <v>0</v>
      </c>
      <c r="I388" s="311">
        <f>I371</f>
        <v>294.37078483894925</v>
      </c>
      <c r="J388" s="3">
        <f>SUM(J341:J371)</f>
        <v>0</v>
      </c>
      <c r="K388" s="3">
        <f>SUM(K341:K371)</f>
        <v>0</v>
      </c>
      <c r="L388" s="3">
        <f>SUM(L341:L371)</f>
        <v>0</v>
      </c>
      <c r="M388" s="17"/>
      <c r="N388" s="17"/>
      <c r="O388" s="20"/>
      <c r="P388" s="20"/>
      <c r="Q388" s="20"/>
    </row>
    <row r="389" spans="3:17" x14ac:dyDescent="0.2">
      <c r="C389" s="469" t="s">
        <v>106</v>
      </c>
      <c r="D389" s="470"/>
      <c r="E389" s="470"/>
      <c r="F389" s="471"/>
      <c r="G389" s="163">
        <f>SUM(G377:G388)</f>
        <v>4324</v>
      </c>
      <c r="H389" s="163">
        <f>SUM(H377:H388)</f>
        <v>291.05761113387427</v>
      </c>
      <c r="I389" s="312">
        <f>I388</f>
        <v>294.37078483894925</v>
      </c>
      <c r="J389" s="163">
        <f>SUM(J377:J388)</f>
        <v>0</v>
      </c>
      <c r="K389" s="163">
        <f>SUM(K377:K388)</f>
        <v>0</v>
      </c>
      <c r="L389" s="163">
        <f>SUM(L377:L388)</f>
        <v>0</v>
      </c>
      <c r="M389" s="32"/>
      <c r="N389" s="32"/>
      <c r="O389" s="33"/>
      <c r="P389" s="33"/>
      <c r="Q389" s="130"/>
    </row>
  </sheetData>
  <mergeCells count="17">
    <mergeCell ref="C385:F385"/>
    <mergeCell ref="C382:F382"/>
    <mergeCell ref="C383:F383"/>
    <mergeCell ref="C388:F388"/>
    <mergeCell ref="C389:F389"/>
    <mergeCell ref="C386:F386"/>
    <mergeCell ref="C387:F387"/>
    <mergeCell ref="C381:F381"/>
    <mergeCell ref="C379:F379"/>
    <mergeCell ref="C377:F377"/>
    <mergeCell ref="C378:F378"/>
    <mergeCell ref="C384:F384"/>
    <mergeCell ref="N5:U5"/>
    <mergeCell ref="E4:I4"/>
    <mergeCell ref="C375:Q375"/>
    <mergeCell ref="L4:M4"/>
    <mergeCell ref="C380:F380"/>
  </mergeCells>
  <phoneticPr fontId="4" type="noConversion"/>
  <pageMargins left="0.75" right="0.75" top="1" bottom="1" header="0.5" footer="0.5"/>
  <pageSetup orientation="portrait" horizontalDpi="4294967293" r:id="rId1"/>
  <headerFooter alignWithMargins="0"/>
  <ignoredErrors>
    <ignoredError sqref="G379:H387 G377:H378 J377:K378 G388:H388 J388:K388 J379:K387" formulaRange="1"/>
    <ignoredError sqref="I389" formula="1"/>
    <ignoredError sqref="I388 I377:I378 I379:I387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SCHAEFER LSE</vt:lpstr>
      <vt:lpstr>KRUEGER #1</vt:lpstr>
      <vt:lpstr>GEARY #6</vt:lpstr>
      <vt:lpstr>SPIES #2</vt:lpstr>
      <vt:lpstr>SPIES #4</vt:lpstr>
      <vt:lpstr>ANGERSTEIN #1</vt:lpstr>
      <vt:lpstr>'SCHAEFER LSE'!Print_Area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Magnum Reports 2011</dc:title>
  <dc:subject/>
  <dc:creator>John W. Simpson</dc:creator>
  <cp:keywords/>
  <dc:description/>
  <cp:lastModifiedBy>Roxanne Wood</cp:lastModifiedBy>
  <cp:revision/>
  <dcterms:created xsi:type="dcterms:W3CDTF">2007-05-24T16:33:17Z</dcterms:created>
  <dcterms:modified xsi:type="dcterms:W3CDTF">2020-01-06T18:27:51Z</dcterms:modified>
  <cp:category/>
  <cp:contentStatus/>
</cp:coreProperties>
</file>