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CDA7E700-F08B-42FF-90A0-90BC14DEDD6F}" xr6:coauthVersionLast="45" xr6:coauthVersionMax="45" xr10:uidLastSave="{00000000-0000-0000-0000-000000000000}"/>
  <bookViews>
    <workbookView xWindow="-120" yWindow="-120" windowWidth="29040" windowHeight="15840" tabRatio="824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8" l="1"/>
  <c r="M49" i="8" s="1"/>
  <c r="J50" i="8"/>
  <c r="M50" i="8" s="1"/>
  <c r="J34" i="9"/>
  <c r="J56" i="8"/>
  <c r="J55" i="8"/>
  <c r="M56" i="8"/>
  <c r="J41" i="8"/>
  <c r="M42" i="8" s="1"/>
  <c r="J42" i="8"/>
  <c r="J30" i="11"/>
  <c r="J31" i="11"/>
  <c r="M31" i="11"/>
  <c r="J51" i="9"/>
  <c r="M51" i="9" s="1"/>
  <c r="J50" i="9"/>
  <c r="J29" i="9"/>
  <c r="J28" i="9"/>
  <c r="M29" i="9"/>
  <c r="J54" i="8"/>
  <c r="M55" i="8" s="1"/>
  <c r="J43" i="8"/>
  <c r="M43" i="8"/>
  <c r="J34" i="8"/>
  <c r="J35" i="8"/>
  <c r="M35" i="8" s="1"/>
  <c r="J36" i="10"/>
  <c r="J37" i="10"/>
  <c r="M37" i="10"/>
  <c r="J52" i="10"/>
  <c r="M52" i="10" s="1"/>
  <c r="J51" i="10"/>
  <c r="M51" i="10" s="1"/>
  <c r="J51" i="11"/>
  <c r="J50" i="11"/>
  <c r="M51" i="11"/>
  <c r="J40" i="8"/>
  <c r="J28" i="8"/>
  <c r="M28" i="8" s="1"/>
  <c r="J29" i="8"/>
  <c r="M29" i="8" s="1"/>
  <c r="J39" i="8"/>
  <c r="J46" i="8"/>
  <c r="J47" i="8"/>
  <c r="M47" i="8"/>
  <c r="J53" i="8"/>
  <c r="M54" i="8" s="1"/>
  <c r="J52" i="8"/>
  <c r="J51" i="8"/>
  <c r="M52" i="8" s="1"/>
  <c r="J33" i="8"/>
  <c r="M33" i="8" s="1"/>
  <c r="J33" i="10"/>
  <c r="J34" i="10"/>
  <c r="J48" i="8"/>
  <c r="M48" i="8"/>
  <c r="J45" i="11"/>
  <c r="M45" i="11" s="1"/>
  <c r="J44" i="11"/>
  <c r="M44" i="11" s="1"/>
  <c r="J46" i="11"/>
  <c r="J58" i="9"/>
  <c r="J57" i="9"/>
  <c r="M58" i="9" s="1"/>
  <c r="J56" i="9"/>
  <c r="M56" i="9" s="1"/>
  <c r="J54" i="9"/>
  <c r="M54" i="9" s="1"/>
  <c r="J53" i="9"/>
  <c r="J45" i="8"/>
  <c r="M45" i="8" s="1"/>
  <c r="J44" i="8"/>
  <c r="J31" i="8"/>
  <c r="M31" i="8" s="1"/>
  <c r="J30" i="8"/>
  <c r="J32" i="8"/>
  <c r="J32" i="11"/>
  <c r="M32" i="11"/>
  <c r="J48" i="10"/>
  <c r="J49" i="10"/>
  <c r="M49" i="10" s="1"/>
  <c r="J33" i="11"/>
  <c r="D41" i="9"/>
  <c r="J37" i="8"/>
  <c r="M37" i="8" s="1"/>
  <c r="J38" i="8"/>
  <c r="M39" i="8" s="1"/>
  <c r="J29" i="11"/>
  <c r="J28" i="11"/>
  <c r="M29" i="11" s="1"/>
  <c r="J42" i="10"/>
  <c r="M42" i="10" s="1"/>
  <c r="D51" i="9"/>
  <c r="J43" i="10"/>
  <c r="M43" i="10" s="1"/>
  <c r="J31" i="10"/>
  <c r="J30" i="10"/>
  <c r="M31" i="10"/>
  <c r="J36" i="8"/>
  <c r="J57" i="8"/>
  <c r="J49" i="11"/>
  <c r="J48" i="11"/>
  <c r="M49" i="11" s="1"/>
  <c r="J32" i="10"/>
  <c r="M33" i="10" s="1"/>
  <c r="J58" i="8"/>
  <c r="M58" i="8" s="1"/>
  <c r="J58" i="10"/>
  <c r="J57" i="10"/>
  <c r="M58" i="10"/>
  <c r="J56" i="10"/>
  <c r="M57" i="10" s="1"/>
  <c r="J58" i="11"/>
  <c r="J57" i="11"/>
  <c r="M57" i="11" s="1"/>
  <c r="M58" i="11"/>
  <c r="J56" i="11"/>
  <c r="M56" i="11" s="1"/>
  <c r="J55" i="11"/>
  <c r="M55" i="11" s="1"/>
  <c r="J54" i="11"/>
  <c r="J53" i="11"/>
  <c r="J52" i="11"/>
  <c r="M52" i="11" s="1"/>
  <c r="M53" i="11"/>
  <c r="J47" i="11"/>
  <c r="M48" i="11" s="1"/>
  <c r="M47" i="11"/>
  <c r="J43" i="11"/>
  <c r="J42" i="11"/>
  <c r="M42" i="11" s="1"/>
  <c r="J41" i="11"/>
  <c r="J40" i="11"/>
  <c r="J39" i="11"/>
  <c r="M40" i="11"/>
  <c r="J38" i="11"/>
  <c r="M38" i="11" s="1"/>
  <c r="J37" i="11"/>
  <c r="J36" i="11"/>
  <c r="J35" i="11"/>
  <c r="M35" i="11" s="1"/>
  <c r="M36" i="11"/>
  <c r="J34" i="11"/>
  <c r="M34" i="11" s="1"/>
  <c r="J37" i="9"/>
  <c r="J36" i="9"/>
  <c r="M37" i="9"/>
  <c r="J35" i="9"/>
  <c r="M35" i="9"/>
  <c r="J27" i="11"/>
  <c r="M28" i="11" s="1"/>
  <c r="J27" i="8"/>
  <c r="J50" i="10"/>
  <c r="J28" i="10"/>
  <c r="J27" i="10"/>
  <c r="J33" i="9"/>
  <c r="J52" i="9"/>
  <c r="M52" i="9" s="1"/>
  <c r="J49" i="9"/>
  <c r="M50" i="9" s="1"/>
  <c r="J48" i="9"/>
  <c r="M49" i="9"/>
  <c r="J47" i="10"/>
  <c r="M47" i="10" s="1"/>
  <c r="J46" i="10"/>
  <c r="M46" i="10" s="1"/>
  <c r="J45" i="10"/>
  <c r="J46" i="9"/>
  <c r="M46" i="9" s="1"/>
  <c r="J45" i="9"/>
  <c r="M45" i="9" s="1"/>
  <c r="D42" i="9"/>
  <c r="L42" i="9"/>
  <c r="J44" i="9"/>
  <c r="J43" i="9"/>
  <c r="M43" i="9" s="1"/>
  <c r="J42" i="9"/>
  <c r="J30" i="9"/>
  <c r="M30" i="9"/>
  <c r="J31" i="9"/>
  <c r="M31" i="9" s="1"/>
  <c r="J38" i="9"/>
  <c r="J47" i="9"/>
  <c r="J55" i="9"/>
  <c r="J44" i="10"/>
  <c r="J29" i="10"/>
  <c r="M29" i="10" s="1"/>
  <c r="J35" i="10"/>
  <c r="M36" i="10" s="1"/>
  <c r="J38" i="10"/>
  <c r="M38" i="10"/>
  <c r="J39" i="10"/>
  <c r="M39" i="10" s="1"/>
  <c r="J40" i="10"/>
  <c r="J41" i="10"/>
  <c r="M41" i="10"/>
  <c r="D58" i="9"/>
  <c r="J55" i="10"/>
  <c r="M55" i="10" s="1"/>
  <c r="D56" i="9"/>
  <c r="D55" i="9"/>
  <c r="J54" i="10"/>
  <c r="J53" i="10"/>
  <c r="M54" i="10"/>
  <c r="J27" i="9"/>
  <c r="M28" i="9" s="1"/>
  <c r="D28" i="9"/>
  <c r="D27" i="9"/>
  <c r="L28" i="9"/>
  <c r="J41" i="9"/>
  <c r="M41" i="9" s="1"/>
  <c r="J40" i="9"/>
  <c r="M40" i="9" s="1"/>
  <c r="J39" i="9"/>
  <c r="J32" i="9"/>
  <c r="D57" i="9"/>
  <c r="D54" i="9"/>
  <c r="D53" i="9"/>
  <c r="D52" i="9"/>
  <c r="L53" i="9"/>
  <c r="L52" i="9"/>
  <c r="D50" i="9"/>
  <c r="L50" i="9" s="1"/>
  <c r="D49" i="9"/>
  <c r="D48" i="9"/>
  <c r="D47" i="9"/>
  <c r="D46" i="9"/>
  <c r="L47" i="9"/>
  <c r="D45" i="9"/>
  <c r="D44" i="9"/>
  <c r="D43" i="9"/>
  <c r="L44" i="9"/>
  <c r="D40" i="9"/>
  <c r="D39" i="9"/>
  <c r="L39" i="9" s="1"/>
  <c r="D38" i="9"/>
  <c r="D37" i="9"/>
  <c r="L38" i="9"/>
  <c r="D36" i="9"/>
  <c r="L36" i="9" s="1"/>
  <c r="D35" i="9"/>
  <c r="D34" i="9"/>
  <c r="D33" i="9"/>
  <c r="D32" i="9"/>
  <c r="L33" i="9"/>
  <c r="D31" i="9"/>
  <c r="L31" i="9" s="1"/>
  <c r="D30" i="9"/>
  <c r="L30" i="9" s="1"/>
  <c r="D29" i="9"/>
  <c r="A28" i="12"/>
  <c r="A29" i="12"/>
  <c r="A30" i="12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9" i="12"/>
  <c r="M59" i="12"/>
  <c r="N59" i="12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L59" i="8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L59" i="11"/>
  <c r="A28" i="10"/>
  <c r="A29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28" i="9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28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L59" i="7"/>
  <c r="M59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L59" i="6"/>
  <c r="M59" i="6"/>
  <c r="L43" i="9"/>
  <c r="L45" i="9"/>
  <c r="M50" i="10"/>
  <c r="M30" i="11"/>
  <c r="M34" i="8"/>
  <c r="M33" i="11"/>
  <c r="M34" i="10"/>
  <c r="M34" i="9"/>
  <c r="L35" i="9"/>
  <c r="M35" i="10"/>
  <c r="M36" i="9"/>
  <c r="L37" i="9"/>
  <c r="M38" i="8"/>
  <c r="M39" i="9"/>
  <c r="M41" i="8"/>
  <c r="M40" i="8"/>
  <c r="M41" i="11"/>
  <c r="L41" i="9"/>
  <c r="M44" i="10"/>
  <c r="M44" i="8"/>
  <c r="M45" i="10"/>
  <c r="M46" i="11"/>
  <c r="L46" i="9"/>
  <c r="M46" i="8"/>
  <c r="M48" i="10"/>
  <c r="M48" i="9"/>
  <c r="L48" i="9"/>
  <c r="L49" i="9"/>
  <c r="M51" i="8"/>
  <c r="M50" i="11"/>
  <c r="M53" i="8"/>
  <c r="M53" i="10"/>
  <c r="L54" i="9"/>
  <c r="M55" i="9"/>
  <c r="L55" i="9"/>
  <c r="M57" i="8"/>
  <c r="M54" i="11"/>
  <c r="M39" i="11"/>
  <c r="M37" i="11"/>
  <c r="M44" i="9"/>
  <c r="M38" i="9"/>
  <c r="M53" i="9"/>
  <c r="M42" i="9"/>
  <c r="L34" i="9"/>
  <c r="M28" i="10"/>
  <c r="M30" i="8"/>
  <c r="L29" i="9"/>
  <c r="L32" i="9"/>
  <c r="M33" i="9"/>
  <c r="M32" i="9" l="1"/>
  <c r="M32" i="10"/>
  <c r="M32" i="8"/>
  <c r="M30" i="10"/>
  <c r="M47" i="9"/>
  <c r="L40" i="9"/>
  <c r="L59" i="9" s="1"/>
  <c r="M57" i="9"/>
  <c r="M43" i="11"/>
  <c r="M56" i="10"/>
  <c r="M40" i="10"/>
  <c r="M36" i="8"/>
</calcChain>
</file>

<file path=xl/sharedStrings.xml><?xml version="1.0" encoding="utf-8"?>
<sst xmlns="http://schemas.openxmlformats.org/spreadsheetml/2006/main" count="2620" uniqueCount="69">
  <si>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</si>
  <si>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</si>
  <si>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</si>
  <si>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</si>
  <si>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</si>
  <si>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</si>
  <si>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</si>
  <si>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</si>
  <si>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</si>
  <si>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</si>
  <si>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</si>
  <si>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</si>
  <si>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</si>
  <si>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</si>
  <si>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</si>
  <si>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</si>
  <si>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</si>
  <si>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</si>
  <si>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</si>
  <si>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</si>
  <si>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</si>
  <si>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</si>
  <si>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</si>
  <si>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</si>
  <si>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</si>
  <si>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</si>
  <si>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</si>
  <si>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</si>
  <si>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</si>
  <si>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</si>
  <si>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</si>
  <si>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</si>
  <si>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</si>
  <si>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</si>
  <si>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</si>
  <si>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</si>
  <si>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</si>
  <si>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</si>
  <si>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</si>
  <si>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</si>
  <si>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</si>
  <si>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</si>
  <si>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</si>
  <si>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</si>
  <si>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</si>
  <si>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</si>
  <si>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</si>
  <si>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</si>
  <si>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</si>
  <si>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</si>
  <si>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</si>
  <si>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</si>
  <si>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</si>
  <si>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</si>
  <si>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</si>
  <si>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</si>
  <si>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</si>
  <si>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</si>
  <si>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</si>
  <si>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</si>
  <si>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</si>
  <si>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</si>
  <si>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</si>
  <si>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</si>
  <si>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March</t>
  </si>
  <si>
    <t xml:space="preserve">compressor was down on low discharge back on low discharge bol </t>
  </si>
  <si>
    <t>Hoffman #3 dump was hung open . Fixed it</t>
  </si>
  <si>
    <t>shut in all wells working on plant</t>
  </si>
  <si>
    <t>compressor down still flowing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</si>
</sst>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F28" zoomScale="130" zoomScaleNormal="130" workbookViewId="0">
      <selection activeCell="T59" sqref="T5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56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209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570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19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586</v>
      </c>
      <c r="V28" s="31"/>
      <c r="W28" s="88" t="s">
        <v>65</v>
      </c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206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587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238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586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183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582</v>
      </c>
      <c r="V31" s="31"/>
      <c r="W31" s="83" t="s">
        <v>66</v>
      </c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250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586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262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590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262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591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202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589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226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582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219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572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239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565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214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585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243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573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295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573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252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578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250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548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242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566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230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586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241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568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240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572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222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569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216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572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228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499</v>
      </c>
      <c r="V50" s="31"/>
      <c r="W50" s="83" t="s">
        <v>67</v>
      </c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13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502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450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539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256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593</v>
      </c>
      <c r="V55" s="31"/>
      <c r="W55" s="83" t="s">
        <v>68</v>
      </c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190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584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272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562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>
        <v>299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567</v>
      </c>
      <c r="V58" s="31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0" zoomScale="125" zoomScaleNormal="125" workbookViewId="0">
      <selection activeCell="N59" sqref="N5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223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43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199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253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198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262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274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268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219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250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233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256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230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258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315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271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265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264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247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252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263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239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232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249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38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259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1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207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282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>
        <v>315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5" zoomScale="125" zoomScaleNormal="125" workbookViewId="0">
      <selection activeCell="B58" sqref="B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3</v>
      </c>
      <c r="I27" s="54">
        <v>6</v>
      </c>
      <c r="J27" s="29">
        <f>SUM((H27*12+I27)*1.67)</f>
        <v>70.14</v>
      </c>
      <c r="K27" s="30" t="s">
        <v>54</v>
      </c>
      <c r="L27" s="31">
        <v>0</v>
      </c>
      <c r="M27" s="70">
        <v>0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3</v>
      </c>
      <c r="I28" s="54">
        <v>6</v>
      </c>
      <c r="J28" s="29">
        <f t="shared" ref="J28:J58" si="2">SUM((H28*12+I28)*1.67)</f>
        <v>70.14</v>
      </c>
      <c r="K28" s="30" t="s">
        <v>54</v>
      </c>
      <c r="L28" s="31">
        <f>SUM(D28-D27)</f>
        <v>0</v>
      </c>
      <c r="M28" s="70">
        <f t="shared" ref="M28:M34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3</v>
      </c>
      <c r="I29" s="54">
        <v>6</v>
      </c>
      <c r="J29" s="29">
        <f t="shared" si="2"/>
        <v>70.14</v>
      </c>
      <c r="K29" s="30" t="s">
        <v>54</v>
      </c>
      <c r="L29" s="31">
        <f t="shared" ref="L29:L36" si="4">SUM(D29-D28)</f>
        <v>0</v>
      </c>
      <c r="M29" s="70">
        <f>SUM(J29-J28)</f>
        <v>0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3</v>
      </c>
      <c r="I30" s="54">
        <v>6</v>
      </c>
      <c r="J30" s="29">
        <f t="shared" si="2"/>
        <v>70.14</v>
      </c>
      <c r="K30" s="30" t="s">
        <v>54</v>
      </c>
      <c r="L30" s="31">
        <f t="shared" si="4"/>
        <v>0</v>
      </c>
      <c r="M30" s="70">
        <f t="shared" si="3"/>
        <v>0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3</v>
      </c>
      <c r="I31" s="54">
        <v>6</v>
      </c>
      <c r="J31" s="29">
        <f t="shared" si="2"/>
        <v>70.14</v>
      </c>
      <c r="K31" s="30" t="s">
        <v>54</v>
      </c>
      <c r="L31" s="31">
        <f t="shared" si="4"/>
        <v>0</v>
      </c>
      <c r="M31" s="70">
        <f>SUM(J31-J30)</f>
        <v>0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5</v>
      </c>
      <c r="I32" s="54">
        <v>6</v>
      </c>
      <c r="J32" s="29">
        <f t="shared" si="2"/>
        <v>110.22</v>
      </c>
      <c r="K32" s="30" t="s">
        <v>54</v>
      </c>
      <c r="L32" s="31">
        <f t="shared" si="4"/>
        <v>0</v>
      </c>
      <c r="M32" s="70">
        <f t="shared" si="3"/>
        <v>40.08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8</v>
      </c>
      <c r="I33" s="54">
        <v>7</v>
      </c>
      <c r="J33" s="29">
        <f t="shared" si="2"/>
        <v>172.01</v>
      </c>
      <c r="K33" s="30" t="s">
        <v>54</v>
      </c>
      <c r="L33" s="31">
        <f t="shared" si="4"/>
        <v>0</v>
      </c>
      <c r="M33" s="70">
        <f t="shared" si="3"/>
        <v>61.789999999999992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8</v>
      </c>
      <c r="I34" s="54">
        <v>9</v>
      </c>
      <c r="J34" s="29">
        <f t="shared" si="2"/>
        <v>175.35</v>
      </c>
      <c r="K34" s="30" t="s">
        <v>54</v>
      </c>
      <c r="L34" s="31">
        <f t="shared" si="4"/>
        <v>0</v>
      </c>
      <c r="M34" s="70">
        <f t="shared" si="3"/>
        <v>3.3400000000000034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8</v>
      </c>
      <c r="I35" s="54">
        <v>11</v>
      </c>
      <c r="J35" s="29">
        <f t="shared" si="2"/>
        <v>178.69</v>
      </c>
      <c r="K35" s="30" t="s">
        <v>54</v>
      </c>
      <c r="L35" s="31">
        <f t="shared" si="4"/>
        <v>0</v>
      </c>
      <c r="M35" s="70">
        <f t="shared" ref="M35:M58" si="5">SUM(J35-J34)</f>
        <v>3.3400000000000034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9</v>
      </c>
      <c r="I36" s="54">
        <v>0</v>
      </c>
      <c r="J36" s="29">
        <f t="shared" si="2"/>
        <v>180.35999999999999</v>
      </c>
      <c r="K36" s="30" t="s">
        <v>54</v>
      </c>
      <c r="L36" s="31">
        <f t="shared" si="4"/>
        <v>0</v>
      </c>
      <c r="M36" s="70">
        <f t="shared" si="5"/>
        <v>1.6699999999999875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9</v>
      </c>
      <c r="I37" s="54">
        <v>1</v>
      </c>
      <c r="J37" s="29">
        <f t="shared" si="2"/>
        <v>182.03</v>
      </c>
      <c r="K37" s="30" t="s">
        <v>54</v>
      </c>
      <c r="L37" s="31">
        <f>SUM(D37-D36)</f>
        <v>0</v>
      </c>
      <c r="M37" s="70">
        <f t="shared" si="5"/>
        <v>1.6700000000000159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9</v>
      </c>
      <c r="I38" s="54">
        <v>1</v>
      </c>
      <c r="J38" s="29">
        <f t="shared" si="2"/>
        <v>182.03</v>
      </c>
      <c r="K38" s="30" t="s">
        <v>54</v>
      </c>
      <c r="L38" s="31">
        <f t="shared" ref="L38:L55" si="6">SUM(D38-D37)</f>
        <v>0</v>
      </c>
      <c r="M38" s="70">
        <f t="shared" si="5"/>
        <v>0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9</v>
      </c>
      <c r="I39" s="54">
        <v>1</v>
      </c>
      <c r="J39" s="29">
        <f t="shared" si="2"/>
        <v>182.03</v>
      </c>
      <c r="K39" s="30" t="s">
        <v>54</v>
      </c>
      <c r="L39" s="31">
        <f t="shared" si="6"/>
        <v>0</v>
      </c>
      <c r="M39" s="70">
        <f t="shared" si="5"/>
        <v>0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9</v>
      </c>
      <c r="I40" s="54">
        <v>2</v>
      </c>
      <c r="J40" s="29">
        <f t="shared" si="2"/>
        <v>183.7</v>
      </c>
      <c r="K40" s="30" t="s">
        <v>54</v>
      </c>
      <c r="L40" s="31">
        <f t="shared" si="6"/>
        <v>0</v>
      </c>
      <c r="M40" s="70">
        <f t="shared" si="5"/>
        <v>1.6699999999999875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9</v>
      </c>
      <c r="I41" s="54">
        <v>3</v>
      </c>
      <c r="J41" s="29">
        <f t="shared" si="2"/>
        <v>185.37</v>
      </c>
      <c r="K41" s="30" t="s">
        <v>54</v>
      </c>
      <c r="L41" s="31">
        <f t="shared" si="6"/>
        <v>0</v>
      </c>
      <c r="M41" s="70">
        <f t="shared" si="5"/>
        <v>1.6700000000000159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9</v>
      </c>
      <c r="I42" s="54">
        <v>4</v>
      </c>
      <c r="J42" s="29">
        <f t="shared" si="2"/>
        <v>187.04</v>
      </c>
      <c r="K42" s="30" t="s">
        <v>54</v>
      </c>
      <c r="L42" s="31">
        <f>SUM(D42-D41)</f>
        <v>0</v>
      </c>
      <c r="M42" s="70">
        <f t="shared" si="5"/>
        <v>1.6699999999999875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9</v>
      </c>
      <c r="I43" s="54">
        <v>6</v>
      </c>
      <c r="J43" s="29">
        <f t="shared" si="2"/>
        <v>190.38</v>
      </c>
      <c r="K43" s="30" t="s">
        <v>54</v>
      </c>
      <c r="L43" s="31">
        <f t="shared" si="6"/>
        <v>0</v>
      </c>
      <c r="M43" s="70">
        <f t="shared" si="5"/>
        <v>3.3400000000000034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9</v>
      </c>
      <c r="I44" s="54">
        <v>6</v>
      </c>
      <c r="J44" s="29">
        <f t="shared" si="2"/>
        <v>190.38</v>
      </c>
      <c r="K44" s="30" t="s">
        <v>54</v>
      </c>
      <c r="L44" s="31">
        <f t="shared" si="6"/>
        <v>0</v>
      </c>
      <c r="M44" s="70">
        <f t="shared" si="5"/>
        <v>0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9</v>
      </c>
      <c r="I45" s="54">
        <v>7</v>
      </c>
      <c r="J45" s="29">
        <f t="shared" si="2"/>
        <v>192.04999999999998</v>
      </c>
      <c r="K45" s="30" t="s">
        <v>54</v>
      </c>
      <c r="L45" s="31">
        <f t="shared" si="6"/>
        <v>0</v>
      </c>
      <c r="M45" s="70">
        <f t="shared" si="5"/>
        <v>1.6699999999999875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9</v>
      </c>
      <c r="I46" s="54">
        <v>7</v>
      </c>
      <c r="J46" s="29">
        <f t="shared" si="2"/>
        <v>192.04999999999998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9</v>
      </c>
      <c r="I47" s="54">
        <v>8</v>
      </c>
      <c r="J47" s="29">
        <f t="shared" si="2"/>
        <v>193.72</v>
      </c>
      <c r="K47" s="30" t="s">
        <v>54</v>
      </c>
      <c r="L47" s="31">
        <f t="shared" si="6"/>
        <v>0</v>
      </c>
      <c r="M47" s="70">
        <f t="shared" si="5"/>
        <v>1.6700000000000159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9</v>
      </c>
      <c r="I48" s="54">
        <v>8</v>
      </c>
      <c r="J48" s="29">
        <f t="shared" si="2"/>
        <v>193.72</v>
      </c>
      <c r="K48" s="30" t="s">
        <v>54</v>
      </c>
      <c r="L48" s="31">
        <f t="shared" si="6"/>
        <v>0</v>
      </c>
      <c r="M48" s="70">
        <f t="shared" si="5"/>
        <v>0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9</v>
      </c>
      <c r="I49" s="54">
        <v>9</v>
      </c>
      <c r="J49" s="29">
        <f t="shared" si="2"/>
        <v>195.39</v>
      </c>
      <c r="K49" s="30" t="s">
        <v>54</v>
      </c>
      <c r="L49" s="31">
        <f t="shared" si="6"/>
        <v>0</v>
      </c>
      <c r="M49" s="70">
        <f t="shared" si="5"/>
        <v>1.6699999999999875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9</v>
      </c>
      <c r="I50" s="54">
        <v>9</v>
      </c>
      <c r="J50" s="29">
        <f t="shared" si="2"/>
        <v>195.39</v>
      </c>
      <c r="K50" s="30" t="s">
        <v>54</v>
      </c>
      <c r="L50" s="31">
        <f t="shared" si="6"/>
        <v>0</v>
      </c>
      <c r="M50" s="70">
        <f t="shared" si="5"/>
        <v>0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9</v>
      </c>
      <c r="I51" s="54">
        <v>9</v>
      </c>
      <c r="J51" s="29">
        <f t="shared" si="2"/>
        <v>195.39</v>
      </c>
      <c r="K51" s="30" t="s">
        <v>54</v>
      </c>
      <c r="L51" s="31">
        <v>0</v>
      </c>
      <c r="M51" s="70">
        <f>SUM(J51-J50)</f>
        <v>0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9</v>
      </c>
      <c r="I52" s="54">
        <v>9</v>
      </c>
      <c r="J52" s="29">
        <f t="shared" si="2"/>
        <v>195.39</v>
      </c>
      <c r="K52" s="30" t="s">
        <v>54</v>
      </c>
      <c r="L52" s="31">
        <f t="shared" si="6"/>
        <v>0</v>
      </c>
      <c r="M52" s="70">
        <f t="shared" si="5"/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9</v>
      </c>
      <c r="I53" s="54">
        <v>9</v>
      </c>
      <c r="J53" s="29">
        <f t="shared" si="2"/>
        <v>195.39</v>
      </c>
      <c r="K53" s="30" t="s">
        <v>54</v>
      </c>
      <c r="L53" s="31">
        <f t="shared" si="6"/>
        <v>0</v>
      </c>
      <c r="M53" s="70">
        <f t="shared" si="5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3</v>
      </c>
      <c r="I54" s="54">
        <v>2</v>
      </c>
      <c r="J54" s="29">
        <f t="shared" si="2"/>
        <v>63.459999999999994</v>
      </c>
      <c r="K54" s="30" t="s">
        <v>54</v>
      </c>
      <c r="L54" s="31">
        <f t="shared" si="6"/>
        <v>0</v>
      </c>
      <c r="M54" s="70">
        <f>SUM(J54-J53)+150</f>
        <v>18.069999999999993</v>
      </c>
      <c r="N54" s="32">
        <v>0</v>
      </c>
      <c r="O54" s="30" t="s">
        <v>54</v>
      </c>
      <c r="P54" s="29" t="s">
        <v>54</v>
      </c>
      <c r="Q54" s="31" t="s">
        <v>54</v>
      </c>
      <c r="R54" s="31">
        <v>1647</v>
      </c>
      <c r="S54" s="31">
        <v>150</v>
      </c>
      <c r="T54" s="60" t="s">
        <v>55</v>
      </c>
      <c r="U54" s="31">
        <v>5000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3</v>
      </c>
      <c r="I55" s="54">
        <v>2</v>
      </c>
      <c r="J55" s="29">
        <f t="shared" si="2"/>
        <v>63.459999999999994</v>
      </c>
      <c r="K55" s="30" t="s">
        <v>54</v>
      </c>
      <c r="L55" s="31">
        <f t="shared" si="6"/>
        <v>0</v>
      </c>
      <c r="M55" s="70">
        <f t="shared" si="5"/>
        <v>0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3</v>
      </c>
      <c r="I56" s="54">
        <v>2</v>
      </c>
      <c r="J56" s="29">
        <f t="shared" si="2"/>
        <v>63.459999999999994</v>
      </c>
      <c r="K56" s="30" t="s">
        <v>54</v>
      </c>
      <c r="L56" s="31">
        <v>0</v>
      </c>
      <c r="M56" s="70">
        <f t="shared" si="5"/>
        <v>0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3</v>
      </c>
      <c r="I57" s="54">
        <v>2</v>
      </c>
      <c r="J57" s="29">
        <f t="shared" si="2"/>
        <v>63.459999999999994</v>
      </c>
      <c r="K57" s="30" t="s">
        <v>54</v>
      </c>
      <c r="L57" s="31">
        <v>0</v>
      </c>
      <c r="M57" s="70">
        <f t="shared" si="5"/>
        <v>0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>
        <v>2</v>
      </c>
      <c r="C58" s="54">
        <v>1.5</v>
      </c>
      <c r="D58" s="29">
        <f>SUM((B58*12+C58)*1.67)</f>
        <v>42.585000000000001</v>
      </c>
      <c r="E58" s="57"/>
      <c r="F58" s="54"/>
      <c r="G58" s="39"/>
      <c r="H58" s="57">
        <v>3</v>
      </c>
      <c r="I58" s="54">
        <v>2</v>
      </c>
      <c r="J58" s="29">
        <f t="shared" si="2"/>
        <v>63.459999999999994</v>
      </c>
      <c r="K58" s="30" t="s">
        <v>54</v>
      </c>
      <c r="L58" s="31">
        <v>0</v>
      </c>
      <c r="M58" s="70">
        <f t="shared" si="5"/>
        <v>0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5000</v>
      </c>
      <c r="V58" s="31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opLeftCell="A30" zoomScale="125" zoomScaleNormal="125" workbookViewId="0">
      <selection activeCell="O58" sqref="O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60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8</v>
      </c>
      <c r="I27" s="54">
        <v>8</v>
      </c>
      <c r="J27" s="41">
        <f t="shared" ref="J27:J44" si="0">SUM((H27*12+I27)*1.67)</f>
        <v>173.68</v>
      </c>
      <c r="K27" s="30" t="s">
        <v>54</v>
      </c>
      <c r="L27" s="31">
        <v>0</v>
      </c>
      <c r="M27" s="40">
        <v>0</v>
      </c>
      <c r="N27" s="36">
        <v>91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8</v>
      </c>
      <c r="I28" s="54">
        <v>8</v>
      </c>
      <c r="J28" s="41">
        <f t="shared" si="0"/>
        <v>173.68</v>
      </c>
      <c r="K28" s="30" t="s">
        <v>54</v>
      </c>
      <c r="L28" s="31">
        <v>0</v>
      </c>
      <c r="M28" s="40">
        <f>SUM(J28-J27)</f>
        <v>0</v>
      </c>
      <c r="N28" s="32">
        <v>8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8</v>
      </c>
      <c r="I29" s="54">
        <v>10</v>
      </c>
      <c r="J29" s="41">
        <f t="shared" si="0"/>
        <v>177.01999999999998</v>
      </c>
      <c r="K29" s="30" t="s">
        <v>54</v>
      </c>
      <c r="L29" s="31">
        <v>0</v>
      </c>
      <c r="M29" s="40">
        <f t="shared" ref="M29:M58" si="2">SUM(J29-J28)</f>
        <v>3.339999999999975</v>
      </c>
      <c r="N29" s="32">
        <v>92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9</v>
      </c>
      <c r="I30" s="54">
        <v>0</v>
      </c>
      <c r="J30" s="41">
        <f t="shared" si="0"/>
        <v>180.35999999999999</v>
      </c>
      <c r="K30" s="30" t="s">
        <v>54</v>
      </c>
      <c r="L30" s="31">
        <v>0</v>
      </c>
      <c r="M30" s="40">
        <f t="shared" si="2"/>
        <v>3.3400000000000034</v>
      </c>
      <c r="N30" s="32">
        <v>98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9</v>
      </c>
      <c r="I31" s="54">
        <v>1</v>
      </c>
      <c r="J31" s="41">
        <f t="shared" si="0"/>
        <v>182.03</v>
      </c>
      <c r="K31" s="30" t="s">
        <v>54</v>
      </c>
      <c r="L31" s="31">
        <v>0</v>
      </c>
      <c r="M31" s="40">
        <f>SUM(J31-J30)</f>
        <v>1.6700000000000159</v>
      </c>
      <c r="N31" s="32">
        <v>91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9</v>
      </c>
      <c r="I32" s="54">
        <v>1</v>
      </c>
      <c r="J32" s="41">
        <f t="shared" si="0"/>
        <v>182.03</v>
      </c>
      <c r="K32" s="30" t="s">
        <v>54</v>
      </c>
      <c r="L32" s="31">
        <v>0</v>
      </c>
      <c r="M32" s="40">
        <f t="shared" si="2"/>
        <v>0</v>
      </c>
      <c r="N32" s="32">
        <v>105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9</v>
      </c>
      <c r="I33" s="54">
        <v>2</v>
      </c>
      <c r="J33" s="41">
        <f t="shared" si="0"/>
        <v>183.7</v>
      </c>
      <c r="K33" s="30" t="s">
        <v>54</v>
      </c>
      <c r="L33" s="31">
        <v>0</v>
      </c>
      <c r="M33" s="40">
        <f>SUM(J33-J32)</f>
        <v>1.6699999999999875</v>
      </c>
      <c r="N33" s="32">
        <v>110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2</v>
      </c>
      <c r="J34" s="41">
        <f t="shared" si="0"/>
        <v>183.7</v>
      </c>
      <c r="K34" s="30" t="s">
        <v>54</v>
      </c>
      <c r="L34" s="31">
        <v>0</v>
      </c>
      <c r="M34" s="40">
        <f>SUM(J34-J33)</f>
        <v>0</v>
      </c>
      <c r="N34" s="32">
        <v>111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3</v>
      </c>
      <c r="J35" s="41">
        <f t="shared" si="0"/>
        <v>185.37</v>
      </c>
      <c r="K35" s="30" t="s">
        <v>54</v>
      </c>
      <c r="L35" s="31">
        <v>0</v>
      </c>
      <c r="M35" s="40">
        <f t="shared" si="2"/>
        <v>1.6700000000000159</v>
      </c>
      <c r="N35" s="32">
        <v>89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9</v>
      </c>
      <c r="I36" s="54">
        <v>3</v>
      </c>
      <c r="J36" s="41">
        <f t="shared" si="0"/>
        <v>185.37</v>
      </c>
      <c r="K36" s="30" t="s">
        <v>54</v>
      </c>
      <c r="L36" s="31">
        <v>0</v>
      </c>
      <c r="M36" s="40">
        <f t="shared" si="2"/>
        <v>0</v>
      </c>
      <c r="N36" s="32">
        <v>97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9</v>
      </c>
      <c r="I37" s="54">
        <v>4</v>
      </c>
      <c r="J37" s="41">
        <f t="shared" si="0"/>
        <v>187.04</v>
      </c>
      <c r="K37" s="30" t="s">
        <v>54</v>
      </c>
      <c r="L37" s="31">
        <v>0</v>
      </c>
      <c r="M37" s="40">
        <f>SUM(J37-J36)</f>
        <v>1.6699999999999875</v>
      </c>
      <c r="N37" s="32">
        <v>96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9</v>
      </c>
      <c r="I38" s="54">
        <v>4</v>
      </c>
      <c r="J38" s="41">
        <f t="shared" si="0"/>
        <v>187.04</v>
      </c>
      <c r="K38" s="30" t="s">
        <v>54</v>
      </c>
      <c r="L38" s="31">
        <v>0</v>
      </c>
      <c r="M38" s="40">
        <f t="shared" si="2"/>
        <v>0</v>
      </c>
      <c r="N38" s="32">
        <v>100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9</v>
      </c>
      <c r="I39" s="54">
        <v>5</v>
      </c>
      <c r="J39" s="41">
        <f t="shared" si="0"/>
        <v>188.70999999999998</v>
      </c>
      <c r="K39" s="30" t="s">
        <v>54</v>
      </c>
      <c r="L39" s="31">
        <v>0</v>
      </c>
      <c r="M39" s="40">
        <f t="shared" si="2"/>
        <v>1.6699999999999875</v>
      </c>
      <c r="N39" s="32">
        <v>93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9</v>
      </c>
      <c r="I40" s="54">
        <v>7</v>
      </c>
      <c r="J40" s="41">
        <f t="shared" si="0"/>
        <v>192.04999999999998</v>
      </c>
      <c r="K40" s="30" t="s">
        <v>54</v>
      </c>
      <c r="L40" s="31">
        <v>0</v>
      </c>
      <c r="M40" s="40">
        <f t="shared" si="2"/>
        <v>3.3400000000000034</v>
      </c>
      <c r="N40" s="32">
        <v>100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9</v>
      </c>
      <c r="I41" s="54">
        <v>8</v>
      </c>
      <c r="J41" s="41">
        <f t="shared" si="0"/>
        <v>193.72</v>
      </c>
      <c r="K41" s="30" t="s">
        <v>54</v>
      </c>
      <c r="L41" s="31">
        <v>0</v>
      </c>
      <c r="M41" s="40">
        <f t="shared" si="2"/>
        <v>1.6700000000000159</v>
      </c>
      <c r="N41" s="32">
        <v>115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9</v>
      </c>
      <c r="I42" s="54">
        <v>11</v>
      </c>
      <c r="J42" s="41">
        <f t="shared" si="0"/>
        <v>198.73</v>
      </c>
      <c r="K42" s="30" t="s">
        <v>54</v>
      </c>
      <c r="L42" s="31">
        <v>0</v>
      </c>
      <c r="M42" s="40">
        <f t="shared" si="2"/>
        <v>5.0099999999999909</v>
      </c>
      <c r="N42" s="32">
        <v>105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10</v>
      </c>
      <c r="I43" s="54">
        <v>2</v>
      </c>
      <c r="J43" s="41">
        <f t="shared" si="0"/>
        <v>203.73999999999998</v>
      </c>
      <c r="K43" s="30" t="s">
        <v>54</v>
      </c>
      <c r="L43" s="31">
        <v>0</v>
      </c>
      <c r="M43" s="40">
        <f>SUM(J43-J42)</f>
        <v>5.0099999999999909</v>
      </c>
      <c r="N43" s="32">
        <v>103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10</v>
      </c>
      <c r="I44" s="54">
        <v>5</v>
      </c>
      <c r="J44" s="41">
        <f t="shared" si="0"/>
        <v>208.75</v>
      </c>
      <c r="K44" s="30" t="s">
        <v>54</v>
      </c>
      <c r="L44" s="31">
        <v>0</v>
      </c>
      <c r="M44" s="40">
        <f t="shared" si="2"/>
        <v>5.0100000000000193</v>
      </c>
      <c r="N44" s="32">
        <v>101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10</v>
      </c>
      <c r="I45" s="54">
        <v>6</v>
      </c>
      <c r="J45" s="41">
        <f t="shared" ref="J45:J58" si="3">SUM((H45*12+I45)*1.67)</f>
        <v>210.42</v>
      </c>
      <c r="K45" s="30" t="s">
        <v>54</v>
      </c>
      <c r="L45" s="31">
        <v>0</v>
      </c>
      <c r="M45" s="40">
        <f>SUM(J45-J44)</f>
        <v>1.6699999999999875</v>
      </c>
      <c r="N45" s="32">
        <v>96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3</v>
      </c>
      <c r="I46" s="54">
        <v>1</v>
      </c>
      <c r="J46" s="41">
        <f t="shared" si="3"/>
        <v>61.79</v>
      </c>
      <c r="K46" s="30" t="s">
        <v>54</v>
      </c>
      <c r="L46" s="31">
        <v>0</v>
      </c>
      <c r="M46" s="40">
        <f>SUM(J46-J45)+150</f>
        <v>1.3700000000000045</v>
      </c>
      <c r="N46" s="32">
        <v>100</v>
      </c>
      <c r="O46" s="30" t="s">
        <v>54</v>
      </c>
      <c r="P46" s="29" t="s">
        <v>54</v>
      </c>
      <c r="Q46" s="31" t="s">
        <v>54</v>
      </c>
      <c r="R46" s="31">
        <v>1630</v>
      </c>
      <c r="S46" s="31">
        <v>150</v>
      </c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3</v>
      </c>
      <c r="I47" s="54">
        <v>2</v>
      </c>
      <c r="J47" s="41">
        <f t="shared" si="3"/>
        <v>63.459999999999994</v>
      </c>
      <c r="K47" s="30" t="s">
        <v>54</v>
      </c>
      <c r="L47" s="31">
        <v>0</v>
      </c>
      <c r="M47" s="40">
        <f t="shared" si="2"/>
        <v>1.6699999999999946</v>
      </c>
      <c r="N47" s="32">
        <v>100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3</v>
      </c>
      <c r="I48" s="54">
        <v>3</v>
      </c>
      <c r="J48" s="41">
        <f t="shared" si="3"/>
        <v>65.13</v>
      </c>
      <c r="K48" s="30" t="s">
        <v>54</v>
      </c>
      <c r="L48" s="31">
        <v>0</v>
      </c>
      <c r="M48" s="40">
        <f>SUM(J48-J47)</f>
        <v>1.6700000000000017</v>
      </c>
      <c r="N48" s="32">
        <v>92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3</v>
      </c>
      <c r="I49" s="54">
        <v>4</v>
      </c>
      <c r="J49" s="41">
        <f t="shared" si="3"/>
        <v>66.8</v>
      </c>
      <c r="K49" s="30" t="s">
        <v>54</v>
      </c>
      <c r="L49" s="31">
        <v>0</v>
      </c>
      <c r="M49" s="40">
        <f>SUM(J49-J48)</f>
        <v>1.6700000000000017</v>
      </c>
      <c r="N49" s="32">
        <v>93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3</v>
      </c>
      <c r="I50" s="54">
        <v>5</v>
      </c>
      <c r="J50" s="41">
        <f t="shared" si="3"/>
        <v>68.47</v>
      </c>
      <c r="K50" s="30" t="s">
        <v>54</v>
      </c>
      <c r="L50" s="31">
        <v>0</v>
      </c>
      <c r="M50" s="40">
        <f>SUM(J50-J49)</f>
        <v>1.6700000000000017</v>
      </c>
      <c r="N50" s="32">
        <v>98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3</v>
      </c>
      <c r="I51" s="54">
        <v>5</v>
      </c>
      <c r="J51" s="41">
        <f t="shared" si="3"/>
        <v>68.47</v>
      </c>
      <c r="K51" s="30" t="s">
        <v>54</v>
      </c>
      <c r="L51" s="31">
        <v>0</v>
      </c>
      <c r="M51" s="40">
        <f t="shared" si="2"/>
        <v>0</v>
      </c>
      <c r="N51" s="32">
        <v>5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3</v>
      </c>
      <c r="I52" s="54">
        <v>5</v>
      </c>
      <c r="J52" s="41">
        <f t="shared" si="3"/>
        <v>68.47</v>
      </c>
      <c r="K52" s="30" t="s">
        <v>54</v>
      </c>
      <c r="L52" s="31">
        <v>0</v>
      </c>
      <c r="M52" s="40">
        <f>SUM(J52-J51)</f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800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3</v>
      </c>
      <c r="I53" s="54">
        <v>5</v>
      </c>
      <c r="J53" s="41">
        <f t="shared" si="3"/>
        <v>68.47</v>
      </c>
      <c r="K53" s="30" t="s">
        <v>54</v>
      </c>
      <c r="L53" s="31">
        <v>0</v>
      </c>
      <c r="M53" s="40">
        <f t="shared" si="2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800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3</v>
      </c>
      <c r="I54" s="54">
        <v>5</v>
      </c>
      <c r="J54" s="41">
        <f t="shared" si="3"/>
        <v>68.47</v>
      </c>
      <c r="K54" s="30" t="s">
        <v>54</v>
      </c>
      <c r="L54" s="31">
        <v>0</v>
      </c>
      <c r="M54" s="40">
        <f t="shared" si="2"/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800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3</v>
      </c>
      <c r="I55" s="54">
        <v>5</v>
      </c>
      <c r="J55" s="41">
        <f t="shared" si="3"/>
        <v>68.47</v>
      </c>
      <c r="K55" s="30" t="s">
        <v>54</v>
      </c>
      <c r="L55" s="31">
        <v>0</v>
      </c>
      <c r="M55" s="40">
        <f t="shared" si="2"/>
        <v>0</v>
      </c>
      <c r="N55" s="32">
        <v>105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600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3</v>
      </c>
      <c r="I56" s="54">
        <v>5</v>
      </c>
      <c r="J56" s="41">
        <f t="shared" si="3"/>
        <v>68.47</v>
      </c>
      <c r="K56" s="30" t="s">
        <v>54</v>
      </c>
      <c r="L56" s="31">
        <v>0</v>
      </c>
      <c r="M56" s="40">
        <f t="shared" si="2"/>
        <v>0</v>
      </c>
      <c r="N56" s="36">
        <v>85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600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3</v>
      </c>
      <c r="I57" s="54">
        <v>6</v>
      </c>
      <c r="J57" s="41">
        <f t="shared" si="3"/>
        <v>70.14</v>
      </c>
      <c r="K57" s="30" t="s">
        <v>54</v>
      </c>
      <c r="L57" s="31">
        <v>0</v>
      </c>
      <c r="M57" s="40">
        <f t="shared" si="2"/>
        <v>1.6700000000000017</v>
      </c>
      <c r="N57" s="36">
        <v>112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3</v>
      </c>
      <c r="I58" s="54">
        <v>7</v>
      </c>
      <c r="J58" s="41">
        <f t="shared" si="3"/>
        <v>71.81</v>
      </c>
      <c r="K58" s="30" t="s">
        <v>54</v>
      </c>
      <c r="L58" s="31">
        <v>0</v>
      </c>
      <c r="M58" s="40">
        <f t="shared" si="2"/>
        <v>1.6700000000000017</v>
      </c>
      <c r="N58" s="36">
        <v>120</v>
      </c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5" zoomScale="125" zoomScaleNormal="125" workbookViewId="0">
      <selection activeCell="O58" sqref="O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50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8</v>
      </c>
      <c r="I27" s="54">
        <v>9</v>
      </c>
      <c r="J27" s="41">
        <f t="shared" ref="J27:J58" si="0">SUM((H27*12+I27)*1.16)</f>
        <v>121.8</v>
      </c>
      <c r="K27" s="30" t="s">
        <v>54</v>
      </c>
      <c r="L27" s="31">
        <v>0</v>
      </c>
      <c r="M27" s="40">
        <v>2.3199999999999998</v>
      </c>
      <c r="N27" s="36">
        <v>91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8</v>
      </c>
      <c r="I28" s="54">
        <v>10</v>
      </c>
      <c r="J28" s="41">
        <f t="shared" si="0"/>
        <v>122.96</v>
      </c>
      <c r="K28" s="30" t="s">
        <v>54</v>
      </c>
      <c r="L28" s="31">
        <v>0</v>
      </c>
      <c r="M28" s="40">
        <f>SUM(J28-J27)</f>
        <v>1.1599999999999966</v>
      </c>
      <c r="N28" s="32">
        <v>8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8</v>
      </c>
      <c r="I29" s="54">
        <v>11</v>
      </c>
      <c r="J29" s="41">
        <f t="shared" si="0"/>
        <v>124.11999999999999</v>
      </c>
      <c r="K29" s="30" t="s">
        <v>54</v>
      </c>
      <c r="L29" s="31">
        <v>0</v>
      </c>
      <c r="M29" s="40">
        <f>SUM(J29-J28)</f>
        <v>1.1599999999999966</v>
      </c>
      <c r="N29" s="32">
        <v>92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9</v>
      </c>
      <c r="I30" s="54">
        <v>0</v>
      </c>
      <c r="J30" s="41">
        <f t="shared" si="0"/>
        <v>125.27999999999999</v>
      </c>
      <c r="K30" s="30" t="s">
        <v>54</v>
      </c>
      <c r="L30" s="31">
        <v>0</v>
      </c>
      <c r="M30" s="40">
        <f>SUM(J30-J29)</f>
        <v>1.1599999999999966</v>
      </c>
      <c r="N30" s="32">
        <v>98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9</v>
      </c>
      <c r="I31" s="54">
        <v>2</v>
      </c>
      <c r="J31" s="41">
        <f t="shared" si="0"/>
        <v>127.6</v>
      </c>
      <c r="K31" s="30" t="s">
        <v>54</v>
      </c>
      <c r="L31" s="31">
        <v>0</v>
      </c>
      <c r="M31" s="40">
        <f>SUM(J31-J30)</f>
        <v>2.3200000000000074</v>
      </c>
      <c r="N31" s="32">
        <v>61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9</v>
      </c>
      <c r="I32" s="54">
        <v>3</v>
      </c>
      <c r="J32" s="41">
        <f t="shared" si="0"/>
        <v>128.76</v>
      </c>
      <c r="K32" s="30" t="s">
        <v>54</v>
      </c>
      <c r="L32" s="31">
        <v>0</v>
      </c>
      <c r="M32" s="40">
        <f>SUM(J32-J31)</f>
        <v>1.1599999999999966</v>
      </c>
      <c r="N32" s="32">
        <v>105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9</v>
      </c>
      <c r="I33" s="54">
        <v>4</v>
      </c>
      <c r="J33" s="41">
        <f t="shared" si="0"/>
        <v>129.91999999999999</v>
      </c>
      <c r="K33" s="30" t="s">
        <v>54</v>
      </c>
      <c r="L33" s="31">
        <v>0</v>
      </c>
      <c r="M33" s="40">
        <f t="shared" ref="M33:M58" si="2">SUM(J33-J32)</f>
        <v>1.1599999999999966</v>
      </c>
      <c r="N33" s="32">
        <v>110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9</v>
      </c>
      <c r="I34" s="54">
        <v>7</v>
      </c>
      <c r="J34" s="41">
        <f t="shared" si="0"/>
        <v>133.39999999999998</v>
      </c>
      <c r="K34" s="30" t="s">
        <v>54</v>
      </c>
      <c r="L34" s="31">
        <v>0</v>
      </c>
      <c r="M34" s="40">
        <f t="shared" si="2"/>
        <v>3.4799999999999898</v>
      </c>
      <c r="N34" s="32">
        <v>111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9</v>
      </c>
      <c r="I35" s="54">
        <v>10</v>
      </c>
      <c r="J35" s="41">
        <f t="shared" si="0"/>
        <v>136.88</v>
      </c>
      <c r="K35" s="30" t="s">
        <v>54</v>
      </c>
      <c r="L35" s="31">
        <v>0</v>
      </c>
      <c r="M35" s="40">
        <f t="shared" si="2"/>
        <v>3.4800000000000182</v>
      </c>
      <c r="N35" s="32">
        <v>89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0</v>
      </c>
      <c r="J36" s="41">
        <f t="shared" si="0"/>
        <v>139.19999999999999</v>
      </c>
      <c r="K36" s="30" t="s">
        <v>54</v>
      </c>
      <c r="L36" s="31">
        <v>0</v>
      </c>
      <c r="M36" s="40">
        <f t="shared" si="2"/>
        <v>2.3199999999999932</v>
      </c>
      <c r="N36" s="32">
        <v>97</v>
      </c>
      <c r="O36" s="30"/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10</v>
      </c>
      <c r="I37" s="54">
        <v>2</v>
      </c>
      <c r="J37" s="41">
        <f t="shared" si="0"/>
        <v>141.51999999999998</v>
      </c>
      <c r="K37" s="30" t="s">
        <v>54</v>
      </c>
      <c r="L37" s="31">
        <v>0</v>
      </c>
      <c r="M37" s="40">
        <f t="shared" si="2"/>
        <v>2.3199999999999932</v>
      </c>
      <c r="N37" s="32">
        <v>96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10</v>
      </c>
      <c r="I38" s="54">
        <v>4</v>
      </c>
      <c r="J38" s="41">
        <f t="shared" si="0"/>
        <v>143.84</v>
      </c>
      <c r="K38" s="30" t="s">
        <v>54</v>
      </c>
      <c r="L38" s="31">
        <v>0</v>
      </c>
      <c r="M38" s="40">
        <f>SUM(J38-J37)</f>
        <v>2.3200000000000216</v>
      </c>
      <c r="N38" s="32">
        <v>100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10</v>
      </c>
      <c r="I39" s="54">
        <v>6</v>
      </c>
      <c r="J39" s="41">
        <f t="shared" si="0"/>
        <v>146.16</v>
      </c>
      <c r="K39" s="30" t="s">
        <v>54</v>
      </c>
      <c r="L39" s="31">
        <v>0</v>
      </c>
      <c r="M39" s="40">
        <f t="shared" si="2"/>
        <v>2.3199999999999932</v>
      </c>
      <c r="N39" s="32">
        <v>93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10</v>
      </c>
      <c r="I40" s="54">
        <v>7</v>
      </c>
      <c r="J40" s="41">
        <f t="shared" si="0"/>
        <v>147.32</v>
      </c>
      <c r="K40" s="30" t="s">
        <v>54</v>
      </c>
      <c r="L40" s="31">
        <v>0</v>
      </c>
      <c r="M40" s="40">
        <f t="shared" si="2"/>
        <v>1.1599999999999966</v>
      </c>
      <c r="N40" s="32">
        <v>100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10</v>
      </c>
      <c r="I41" s="54">
        <v>10</v>
      </c>
      <c r="J41" s="41">
        <f t="shared" si="0"/>
        <v>150.79999999999998</v>
      </c>
      <c r="K41" s="30" t="s">
        <v>54</v>
      </c>
      <c r="L41" s="31">
        <v>0</v>
      </c>
      <c r="M41" s="40">
        <f t="shared" si="2"/>
        <v>3.4799999999999898</v>
      </c>
      <c r="N41" s="32">
        <v>115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11</v>
      </c>
      <c r="I42" s="54">
        <v>1</v>
      </c>
      <c r="J42" s="41">
        <f t="shared" si="0"/>
        <v>154.28</v>
      </c>
      <c r="K42" s="30" t="s">
        <v>54</v>
      </c>
      <c r="L42" s="31">
        <v>0</v>
      </c>
      <c r="M42" s="40">
        <f t="shared" si="2"/>
        <v>3.4800000000000182</v>
      </c>
      <c r="N42" s="32">
        <v>105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11</v>
      </c>
      <c r="I43" s="54">
        <v>4</v>
      </c>
      <c r="J43" s="41">
        <f t="shared" si="0"/>
        <v>157.76</v>
      </c>
      <c r="K43" s="30" t="s">
        <v>54</v>
      </c>
      <c r="L43" s="31">
        <v>0</v>
      </c>
      <c r="M43" s="40">
        <f t="shared" si="2"/>
        <v>3.4799999999999898</v>
      </c>
      <c r="N43" s="32">
        <v>103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11</v>
      </c>
      <c r="I44" s="54">
        <v>5</v>
      </c>
      <c r="J44" s="41">
        <f t="shared" si="0"/>
        <v>158.91999999999999</v>
      </c>
      <c r="K44" s="30" t="s">
        <v>54</v>
      </c>
      <c r="L44" s="31">
        <v>0</v>
      </c>
      <c r="M44" s="40">
        <f t="shared" si="2"/>
        <v>1.1599999999999966</v>
      </c>
      <c r="N44" s="32">
        <v>101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11</v>
      </c>
      <c r="I45" s="54">
        <v>7</v>
      </c>
      <c r="J45" s="41">
        <f t="shared" si="0"/>
        <v>161.23999999999998</v>
      </c>
      <c r="K45" s="30" t="s">
        <v>54</v>
      </c>
      <c r="L45" s="31">
        <v>0</v>
      </c>
      <c r="M45" s="40">
        <f t="shared" si="2"/>
        <v>2.3199999999999932</v>
      </c>
      <c r="N45" s="32">
        <v>96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11</v>
      </c>
      <c r="I46" s="54">
        <v>8</v>
      </c>
      <c r="J46" s="41">
        <f t="shared" si="0"/>
        <v>162.39999999999998</v>
      </c>
      <c r="K46" s="30" t="s">
        <v>54</v>
      </c>
      <c r="L46" s="31">
        <v>0</v>
      </c>
      <c r="M46" s="40">
        <f>SUM(J46-J45)</f>
        <v>1.1599999999999966</v>
      </c>
      <c r="N46" s="32">
        <v>100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11</v>
      </c>
      <c r="I47" s="54">
        <v>9</v>
      </c>
      <c r="J47" s="41">
        <f t="shared" si="0"/>
        <v>163.56</v>
      </c>
      <c r="K47" s="30" t="s">
        <v>54</v>
      </c>
      <c r="L47" s="31">
        <v>0</v>
      </c>
      <c r="M47" s="40">
        <f t="shared" si="2"/>
        <v>1.160000000000025</v>
      </c>
      <c r="N47" s="32">
        <v>100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12</v>
      </c>
      <c r="I48" s="54">
        <v>0</v>
      </c>
      <c r="J48" s="41">
        <f t="shared" si="0"/>
        <v>167.04</v>
      </c>
      <c r="K48" s="30" t="s">
        <v>54</v>
      </c>
      <c r="L48" s="31">
        <v>0</v>
      </c>
      <c r="M48" s="40">
        <f t="shared" si="2"/>
        <v>3.4799999999999898</v>
      </c>
      <c r="N48" s="32">
        <v>92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12</v>
      </c>
      <c r="I49" s="54">
        <v>2</v>
      </c>
      <c r="J49" s="41">
        <f t="shared" si="0"/>
        <v>169.35999999999999</v>
      </c>
      <c r="K49" s="30" t="s">
        <v>54</v>
      </c>
      <c r="L49" s="31">
        <v>0</v>
      </c>
      <c r="M49" s="40">
        <f>SUM(J49-J48)</f>
        <v>2.3199999999999932</v>
      </c>
      <c r="N49" s="32">
        <v>93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12</v>
      </c>
      <c r="I50" s="54">
        <v>3</v>
      </c>
      <c r="J50" s="41">
        <f t="shared" si="0"/>
        <v>170.51999999999998</v>
      </c>
      <c r="K50" s="30" t="s">
        <v>54</v>
      </c>
      <c r="L50" s="31">
        <v>0</v>
      </c>
      <c r="M50" s="40">
        <f t="shared" si="2"/>
        <v>1.1599999999999966</v>
      </c>
      <c r="N50" s="32">
        <v>98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12</v>
      </c>
      <c r="I51" s="54">
        <v>3</v>
      </c>
      <c r="J51" s="41">
        <f t="shared" si="0"/>
        <v>170.51999999999998</v>
      </c>
      <c r="K51" s="30" t="s">
        <v>54</v>
      </c>
      <c r="L51" s="31">
        <v>0</v>
      </c>
      <c r="M51" s="40">
        <f>SUM(J51-J50)</f>
        <v>0</v>
      </c>
      <c r="N51" s="32">
        <v>5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12</v>
      </c>
      <c r="I52" s="54">
        <v>3</v>
      </c>
      <c r="J52" s="41">
        <f t="shared" si="0"/>
        <v>170.51999999999998</v>
      </c>
      <c r="K52" s="30" t="s">
        <v>54</v>
      </c>
      <c r="L52" s="31">
        <v>0</v>
      </c>
      <c r="M52" s="40">
        <f t="shared" si="2"/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1200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12</v>
      </c>
      <c r="I53" s="54">
        <v>3</v>
      </c>
      <c r="J53" s="41">
        <f t="shared" si="0"/>
        <v>170.51999999999998</v>
      </c>
      <c r="K53" s="30" t="s">
        <v>54</v>
      </c>
      <c r="L53" s="31">
        <v>0</v>
      </c>
      <c r="M53" s="40">
        <f t="shared" si="2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1500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12</v>
      </c>
      <c r="I54" s="54">
        <v>3</v>
      </c>
      <c r="J54" s="41">
        <f t="shared" si="0"/>
        <v>170.51999999999998</v>
      </c>
      <c r="K54" s="30" t="s">
        <v>54</v>
      </c>
      <c r="L54" s="31">
        <v>0</v>
      </c>
      <c r="M54" s="40">
        <f t="shared" si="2"/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1500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12</v>
      </c>
      <c r="I55" s="54">
        <v>4</v>
      </c>
      <c r="J55" s="41">
        <f t="shared" si="0"/>
        <v>171.67999999999998</v>
      </c>
      <c r="K55" s="30" t="s">
        <v>54</v>
      </c>
      <c r="L55" s="31">
        <v>0</v>
      </c>
      <c r="M55" s="34">
        <f t="shared" si="2"/>
        <v>1.1599999999999966</v>
      </c>
      <c r="N55" s="32">
        <v>105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12</v>
      </c>
      <c r="I56" s="54">
        <v>5</v>
      </c>
      <c r="J56" s="41">
        <f t="shared" si="0"/>
        <v>172.83999999999997</v>
      </c>
      <c r="K56" s="30" t="s">
        <v>54</v>
      </c>
      <c r="L56" s="31">
        <v>0</v>
      </c>
      <c r="M56" s="34">
        <f t="shared" si="2"/>
        <v>1.1599999999999966</v>
      </c>
      <c r="N56" s="36">
        <v>85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600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1</v>
      </c>
      <c r="I57" s="54">
        <v>11</v>
      </c>
      <c r="J57" s="41">
        <f t="shared" si="0"/>
        <v>26.68</v>
      </c>
      <c r="K57" s="30" t="s">
        <v>54</v>
      </c>
      <c r="L57" s="31">
        <v>0</v>
      </c>
      <c r="M57" s="40">
        <f>SUM(J57-J56)+150</f>
        <v>3.8400000000000318</v>
      </c>
      <c r="N57" s="36">
        <v>112</v>
      </c>
      <c r="O57" s="30" t="s">
        <v>54</v>
      </c>
      <c r="P57" s="29" t="s">
        <v>54</v>
      </c>
      <c r="Q57" s="31" t="s">
        <v>54</v>
      </c>
      <c r="R57" s="35">
        <v>6354</v>
      </c>
      <c r="S57" s="35">
        <v>150</v>
      </c>
      <c r="T57" s="60" t="s">
        <v>55</v>
      </c>
      <c r="U57" s="31">
        <v>100</v>
      </c>
      <c r="V57" s="35"/>
      <c r="W57" s="83"/>
      <c r="X57" s="84"/>
      <c r="Y57" s="84"/>
      <c r="Z57" s="84"/>
      <c r="AA57" s="84"/>
      <c r="AB57" s="8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2</v>
      </c>
      <c r="I58" s="54">
        <v>0</v>
      </c>
      <c r="J58" s="41">
        <f t="shared" si="0"/>
        <v>27.839999999999996</v>
      </c>
      <c r="K58" s="30" t="s">
        <v>54</v>
      </c>
      <c r="L58" s="31">
        <v>0</v>
      </c>
      <c r="M58" s="34">
        <f t="shared" si="2"/>
        <v>1.1599999999999966</v>
      </c>
      <c r="N58" s="36">
        <v>120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5:AB55"/>
    <mergeCell ref="W56:AB56"/>
    <mergeCell ref="W58:AB58"/>
    <mergeCell ref="W51:AB51"/>
    <mergeCell ref="W52:AB52"/>
    <mergeCell ref="W53:AB53"/>
    <mergeCell ref="W54:AB54"/>
    <mergeCell ref="W57:AB57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28" zoomScale="125" zoomScaleNormal="125" workbookViewId="0">
      <selection activeCell="R56" sqref="R56:R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ht="14.25" customHeight="1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 t="s">
        <v>58</v>
      </c>
      <c r="C6" s="78"/>
      <c r="D6" s="78"/>
      <c r="E6" s="78"/>
      <c r="F6" s="78"/>
      <c r="G6" s="78"/>
      <c r="H6" s="78"/>
      <c r="I6" s="78"/>
      <c r="K6" t="s">
        <v>4</v>
      </c>
      <c r="L6" s="1" t="s">
        <v>51</v>
      </c>
      <c r="M6" s="77"/>
      <c r="N6" s="77"/>
      <c r="O6" s="77"/>
      <c r="P6" t="s">
        <v>44</v>
      </c>
      <c r="Q6" s="72" t="s">
        <v>52</v>
      </c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64</v>
      </c>
      <c r="D8" s="74"/>
      <c r="E8" s="74"/>
      <c r="F8" s="74"/>
      <c r="G8" t="s">
        <v>45</v>
      </c>
      <c r="H8" s="74">
        <v>2020</v>
      </c>
      <c r="I8" s="74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8</v>
      </c>
      <c r="I27" s="54">
        <v>10</v>
      </c>
      <c r="J27" s="34">
        <f>SUM((H27*12+I27)*1.67)</f>
        <v>177.01999999999998</v>
      </c>
      <c r="K27" s="30" t="s">
        <v>54</v>
      </c>
      <c r="L27" s="31">
        <v>0</v>
      </c>
      <c r="M27" s="34">
        <v>10.02</v>
      </c>
      <c r="N27" s="36">
        <v>27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9</v>
      </c>
      <c r="I28" s="54">
        <v>0</v>
      </c>
      <c r="J28" s="34">
        <f t="shared" ref="J28:J58" si="1">SUM((H28*12+I28)*1.67)</f>
        <v>180.35999999999999</v>
      </c>
      <c r="K28" s="30" t="s">
        <v>54</v>
      </c>
      <c r="L28" s="31">
        <v>0</v>
      </c>
      <c r="M28" s="34">
        <f>SUM(J28-J27)</f>
        <v>3.3400000000000034</v>
      </c>
      <c r="N28" s="32">
        <v>3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88"/>
      <c r="X28" s="89"/>
      <c r="Y28" s="89"/>
      <c r="Z28" s="89"/>
      <c r="AA28" s="89"/>
      <c r="AB28" s="90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9</v>
      </c>
      <c r="I29" s="54">
        <v>6</v>
      </c>
      <c r="J29" s="34">
        <f t="shared" si="1"/>
        <v>190.38</v>
      </c>
      <c r="K29" s="30" t="s">
        <v>54</v>
      </c>
      <c r="L29" s="31">
        <v>0</v>
      </c>
      <c r="M29" s="34">
        <f>SUM(J29-J28)</f>
        <v>10.02000000000001</v>
      </c>
      <c r="N29" s="32">
        <v>22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88"/>
      <c r="X29" s="89"/>
      <c r="Y29" s="89"/>
      <c r="Z29" s="89"/>
      <c r="AA29" s="89"/>
      <c r="AB29" s="90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10</v>
      </c>
      <c r="I30" s="54">
        <v>4</v>
      </c>
      <c r="J30" s="34">
        <f t="shared" si="1"/>
        <v>207.07999999999998</v>
      </c>
      <c r="K30" s="30" t="s">
        <v>54</v>
      </c>
      <c r="L30" s="31">
        <v>0</v>
      </c>
      <c r="M30" s="34">
        <f>SUM(J30-J29)</f>
        <v>16.699999999999989</v>
      </c>
      <c r="N30" s="32">
        <v>42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10</v>
      </c>
      <c r="I31" s="54">
        <v>10</v>
      </c>
      <c r="J31" s="34">
        <f t="shared" si="1"/>
        <v>217.1</v>
      </c>
      <c r="K31" s="30" t="s">
        <v>54</v>
      </c>
      <c r="L31" s="31">
        <v>0</v>
      </c>
      <c r="M31" s="34">
        <f>SUM(J31-J30)</f>
        <v>10.02000000000001</v>
      </c>
      <c r="N31" s="32">
        <v>31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11</v>
      </c>
      <c r="I32" s="54">
        <v>8</v>
      </c>
      <c r="J32" s="34">
        <f t="shared" si="1"/>
        <v>233.79999999999998</v>
      </c>
      <c r="K32" s="30" t="s">
        <v>54</v>
      </c>
      <c r="L32" s="31">
        <v>0</v>
      </c>
      <c r="M32" s="34">
        <f>SUM(J32-J31)</f>
        <v>16.699999999999989</v>
      </c>
      <c r="N32" s="32">
        <v>40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4</v>
      </c>
      <c r="I33" s="54">
        <v>8</v>
      </c>
      <c r="J33" s="34">
        <f t="shared" si="1"/>
        <v>93.52</v>
      </c>
      <c r="K33" s="30" t="s">
        <v>54</v>
      </c>
      <c r="L33" s="31">
        <v>0</v>
      </c>
      <c r="M33" s="34">
        <f>SUM(J33-J32)+150</f>
        <v>9.7200000000000273</v>
      </c>
      <c r="N33" s="32">
        <v>42</v>
      </c>
      <c r="O33" s="30" t="s">
        <v>54</v>
      </c>
      <c r="P33" s="29" t="s">
        <v>54</v>
      </c>
      <c r="Q33" s="31" t="s">
        <v>54</v>
      </c>
      <c r="R33" s="31">
        <v>549600</v>
      </c>
      <c r="S33" s="31">
        <v>150</v>
      </c>
      <c r="T33" s="60" t="s">
        <v>55</v>
      </c>
      <c r="U33" s="31">
        <v>100</v>
      </c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5</v>
      </c>
      <c r="I34" s="54">
        <v>2</v>
      </c>
      <c r="J34" s="34">
        <f t="shared" si="1"/>
        <v>103.53999999999999</v>
      </c>
      <c r="K34" s="30" t="s">
        <v>54</v>
      </c>
      <c r="L34" s="31">
        <v>0</v>
      </c>
      <c r="M34" s="34">
        <f t="shared" ref="M34:M39" si="2">SUM(J34-J33)</f>
        <v>10.019999999999996</v>
      </c>
      <c r="N34" s="32">
        <v>40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5</v>
      </c>
      <c r="I35" s="54">
        <v>8</v>
      </c>
      <c r="J35" s="34">
        <f t="shared" si="1"/>
        <v>113.56</v>
      </c>
      <c r="K35" s="30" t="s">
        <v>54</v>
      </c>
      <c r="L35" s="31">
        <v>0</v>
      </c>
      <c r="M35" s="34">
        <f>SUM(J35-J34)</f>
        <v>10.02000000000001</v>
      </c>
      <c r="N35" s="32">
        <v>24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6</v>
      </c>
      <c r="I36" s="54">
        <v>0</v>
      </c>
      <c r="J36" s="34">
        <f t="shared" si="1"/>
        <v>120.24</v>
      </c>
      <c r="K36" s="30" t="s">
        <v>54</v>
      </c>
      <c r="L36" s="31">
        <v>0</v>
      </c>
      <c r="M36" s="34">
        <f t="shared" si="2"/>
        <v>6.6799999999999926</v>
      </c>
      <c r="N36" s="32">
        <v>32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6</v>
      </c>
      <c r="I37" s="54">
        <v>6</v>
      </c>
      <c r="J37" s="34">
        <f t="shared" si="1"/>
        <v>130.26</v>
      </c>
      <c r="K37" s="30" t="s">
        <v>54</v>
      </c>
      <c r="L37" s="31">
        <v>0</v>
      </c>
      <c r="M37" s="34">
        <f t="shared" si="2"/>
        <v>10.019999999999996</v>
      </c>
      <c r="N37" s="32">
        <v>27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6</v>
      </c>
      <c r="I38" s="54">
        <v>10</v>
      </c>
      <c r="J38" s="34">
        <f t="shared" si="1"/>
        <v>136.94</v>
      </c>
      <c r="K38" s="30" t="s">
        <v>54</v>
      </c>
      <c r="L38" s="31">
        <v>0</v>
      </c>
      <c r="M38" s="34">
        <f>SUM(J38-J37)</f>
        <v>6.6800000000000068</v>
      </c>
      <c r="N38" s="32">
        <v>39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7</v>
      </c>
      <c r="I39" s="54">
        <v>4</v>
      </c>
      <c r="J39" s="34">
        <f t="shared" si="1"/>
        <v>146.95999999999998</v>
      </c>
      <c r="K39" s="30" t="s">
        <v>54</v>
      </c>
      <c r="L39" s="31">
        <v>0</v>
      </c>
      <c r="M39" s="34">
        <f t="shared" si="2"/>
        <v>10.019999999999982</v>
      </c>
      <c r="N39" s="32">
        <v>28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7</v>
      </c>
      <c r="I40" s="54">
        <v>10</v>
      </c>
      <c r="J40" s="34">
        <f t="shared" si="1"/>
        <v>156.97999999999999</v>
      </c>
      <c r="K40" s="30" t="s">
        <v>54</v>
      </c>
      <c r="L40" s="31">
        <v>0</v>
      </c>
      <c r="M40" s="34">
        <f>SUM(J40-J39)</f>
        <v>10.02000000000001</v>
      </c>
      <c r="N40" s="32">
        <v>43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8</v>
      </c>
      <c r="I41" s="54">
        <v>4</v>
      </c>
      <c r="J41" s="34">
        <f t="shared" si="1"/>
        <v>167</v>
      </c>
      <c r="K41" s="30" t="s">
        <v>54</v>
      </c>
      <c r="L41" s="31">
        <v>0</v>
      </c>
      <c r="M41" s="34">
        <f>SUM(J41-J40)</f>
        <v>10.02000000000001</v>
      </c>
      <c r="N41" s="32">
        <v>65</v>
      </c>
      <c r="O41" s="30"/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8</v>
      </c>
      <c r="I42" s="54">
        <v>10</v>
      </c>
      <c r="J42" s="34">
        <f t="shared" si="1"/>
        <v>177.01999999999998</v>
      </c>
      <c r="K42" s="30" t="s">
        <v>54</v>
      </c>
      <c r="L42" s="31">
        <v>0</v>
      </c>
      <c r="M42" s="34">
        <f>SUM(J42-J41)</f>
        <v>10.019999999999982</v>
      </c>
      <c r="N42" s="32">
        <v>42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9</v>
      </c>
      <c r="I43" s="54">
        <v>4</v>
      </c>
      <c r="J43" s="34">
        <f t="shared" si="1"/>
        <v>187.04</v>
      </c>
      <c r="K43" s="30" t="s">
        <v>54</v>
      </c>
      <c r="L43" s="31">
        <v>0</v>
      </c>
      <c r="M43" s="34">
        <f>SUM(J43-J42)</f>
        <v>10.02000000000001</v>
      </c>
      <c r="N43" s="32">
        <v>44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9</v>
      </c>
      <c r="I44" s="54">
        <v>10</v>
      </c>
      <c r="J44" s="34">
        <f t="shared" si="1"/>
        <v>197.06</v>
      </c>
      <c r="K44" s="30" t="s">
        <v>54</v>
      </c>
      <c r="L44" s="31">
        <v>0</v>
      </c>
      <c r="M44" s="34">
        <f t="shared" ref="M44:M49" si="3">SUM(J44-J43)</f>
        <v>10.02000000000001</v>
      </c>
      <c r="N44" s="32">
        <v>40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2</v>
      </c>
      <c r="I45" s="54">
        <v>10</v>
      </c>
      <c r="J45" s="34">
        <f t="shared" si="1"/>
        <v>56.78</v>
      </c>
      <c r="K45" s="30" t="s">
        <v>54</v>
      </c>
      <c r="L45" s="31">
        <v>0</v>
      </c>
      <c r="M45" s="34">
        <f>SUM(J45-J44)+150</f>
        <v>9.7199999999999989</v>
      </c>
      <c r="N45" s="32">
        <v>38</v>
      </c>
      <c r="O45" s="30" t="s">
        <v>54</v>
      </c>
      <c r="P45" s="29" t="s">
        <v>54</v>
      </c>
      <c r="Q45" s="31" t="s">
        <v>54</v>
      </c>
      <c r="R45" s="31">
        <v>1629</v>
      </c>
      <c r="S45" s="31">
        <v>150</v>
      </c>
      <c r="T45" s="60" t="s">
        <v>55</v>
      </c>
      <c r="U45" s="31">
        <v>100</v>
      </c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3</v>
      </c>
      <c r="I46" s="54">
        <v>4</v>
      </c>
      <c r="J46" s="34">
        <f>SUM((H46*12+I46)*1.67)</f>
        <v>66.8</v>
      </c>
      <c r="K46" s="30" t="s">
        <v>54</v>
      </c>
      <c r="L46" s="31">
        <v>0</v>
      </c>
      <c r="M46" s="34">
        <f t="shared" si="3"/>
        <v>10.019999999999996</v>
      </c>
      <c r="N46" s="32">
        <v>41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3</v>
      </c>
      <c r="I47" s="54">
        <v>10</v>
      </c>
      <c r="J47" s="34">
        <f>SUM((H47*12+I47)*1.67)</f>
        <v>76.819999999999993</v>
      </c>
      <c r="K47" s="30" t="s">
        <v>54</v>
      </c>
      <c r="L47" s="31">
        <v>0</v>
      </c>
      <c r="M47" s="34">
        <f t="shared" si="3"/>
        <v>10.019999999999996</v>
      </c>
      <c r="N47" s="32">
        <v>40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4</v>
      </c>
      <c r="I48" s="54">
        <v>2</v>
      </c>
      <c r="J48" s="34">
        <f>SUM((H48*12+I48)*1.67)</f>
        <v>83.5</v>
      </c>
      <c r="K48" s="30" t="s">
        <v>54</v>
      </c>
      <c r="L48" s="31">
        <v>0</v>
      </c>
      <c r="M48" s="34">
        <f t="shared" si="3"/>
        <v>6.6800000000000068</v>
      </c>
      <c r="N48" s="32">
        <v>38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4</v>
      </c>
      <c r="I49" s="54">
        <v>8</v>
      </c>
      <c r="J49" s="34">
        <f t="shared" si="1"/>
        <v>93.52</v>
      </c>
      <c r="K49" s="30" t="s">
        <v>54</v>
      </c>
      <c r="L49" s="31">
        <v>0</v>
      </c>
      <c r="M49" s="34">
        <f t="shared" si="3"/>
        <v>10.019999999999996</v>
      </c>
      <c r="N49" s="32">
        <v>30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5</v>
      </c>
      <c r="I50" s="54">
        <v>2</v>
      </c>
      <c r="J50" s="34">
        <f t="shared" si="1"/>
        <v>103.53999999999999</v>
      </c>
      <c r="K50" s="30" t="s">
        <v>54</v>
      </c>
      <c r="L50" s="31">
        <v>0</v>
      </c>
      <c r="M50" s="34">
        <f>SUM(J50-J49)</f>
        <v>10.019999999999996</v>
      </c>
      <c r="N50" s="32">
        <v>32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5</v>
      </c>
      <c r="I51" s="54">
        <v>2</v>
      </c>
      <c r="J51" s="34">
        <f t="shared" si="1"/>
        <v>103.53999999999999</v>
      </c>
      <c r="K51" s="30" t="s">
        <v>54</v>
      </c>
      <c r="L51" s="31">
        <v>0</v>
      </c>
      <c r="M51" s="34">
        <f t="shared" ref="M51:M58" si="4">SUM(J51-J50)</f>
        <v>0</v>
      </c>
      <c r="N51" s="32">
        <v>3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5</v>
      </c>
      <c r="I52" s="54">
        <v>2</v>
      </c>
      <c r="J52" s="34">
        <f t="shared" si="1"/>
        <v>103.53999999999999</v>
      </c>
      <c r="K52" s="30" t="s">
        <v>54</v>
      </c>
      <c r="L52" s="31">
        <v>0</v>
      </c>
      <c r="M52" s="34">
        <f t="shared" si="4"/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1200</v>
      </c>
      <c r="V52" s="31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5</v>
      </c>
      <c r="I53" s="54">
        <v>2</v>
      </c>
      <c r="J53" s="34">
        <f>SUM((H53*12+I53)*1.67)</f>
        <v>103.53999999999999</v>
      </c>
      <c r="K53" s="30" t="s">
        <v>54</v>
      </c>
      <c r="L53" s="31">
        <v>0</v>
      </c>
      <c r="M53" s="34">
        <f t="shared" si="4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1500</v>
      </c>
      <c r="V53" s="31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2</v>
      </c>
      <c r="J54" s="34">
        <f t="shared" si="1"/>
        <v>103.53999999999999</v>
      </c>
      <c r="K54" s="30" t="s">
        <v>54</v>
      </c>
      <c r="L54" s="31">
        <v>0</v>
      </c>
      <c r="M54" s="34">
        <f t="shared" si="4"/>
        <v>0</v>
      </c>
      <c r="N54" s="32">
        <v>0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1500</v>
      </c>
      <c r="V54" s="31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5</v>
      </c>
      <c r="J55" s="34">
        <f t="shared" si="1"/>
        <v>108.55</v>
      </c>
      <c r="K55" s="30" t="s">
        <v>54</v>
      </c>
      <c r="L55" s="31">
        <v>0</v>
      </c>
      <c r="M55" s="34">
        <f>SUM(J55-J54)</f>
        <v>5.0100000000000051</v>
      </c>
      <c r="N55" s="32">
        <v>46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600</v>
      </c>
      <c r="V55" s="31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v>1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5</v>
      </c>
      <c r="I56" s="54">
        <v>8</v>
      </c>
      <c r="J56" s="34">
        <f t="shared" si="1"/>
        <v>113.56</v>
      </c>
      <c r="K56" s="30" t="s">
        <v>54</v>
      </c>
      <c r="L56" s="31">
        <v>0</v>
      </c>
      <c r="M56" s="34">
        <f>SUM(J56-J55)</f>
        <v>5.0100000000000051</v>
      </c>
      <c r="N56" s="36">
        <v>20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60</v>
      </c>
      <c r="V56" s="35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6</v>
      </c>
      <c r="I57" s="54">
        <v>3</v>
      </c>
      <c r="J57" s="34">
        <f t="shared" si="1"/>
        <v>125.25</v>
      </c>
      <c r="K57" s="30" t="s">
        <v>54</v>
      </c>
      <c r="L57" s="31">
        <v>0</v>
      </c>
      <c r="M57" s="34">
        <f t="shared" si="4"/>
        <v>11.689999999999998</v>
      </c>
      <c r="N57" s="36">
        <v>48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6</v>
      </c>
      <c r="I58" s="54">
        <v>10</v>
      </c>
      <c r="J58" s="34">
        <f t="shared" si="1"/>
        <v>136.94</v>
      </c>
      <c r="K58" s="30" t="s">
        <v>54</v>
      </c>
      <c r="L58" s="31">
        <v>0</v>
      </c>
      <c r="M58" s="34">
        <f t="shared" si="4"/>
        <v>11.689999999999998</v>
      </c>
      <c r="N58" s="36">
        <v>59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83"/>
      <c r="X58" s="84"/>
      <c r="Y58" s="84"/>
      <c r="Z58" s="84"/>
      <c r="AA58" s="84"/>
      <c r="AB58" s="85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5:AB55"/>
    <mergeCell ref="W58:AB58"/>
    <mergeCell ref="W51:AB51"/>
    <mergeCell ref="W52:AB52"/>
    <mergeCell ref="W53:AB53"/>
    <mergeCell ref="W54:AB54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75" t="s">
        <v>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 spans="1:29" x14ac:dyDescent="0.2">
      <c r="A4" s="76" t="s">
        <v>49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9" ht="6.75" customHeight="1" x14ac:dyDescent="0.2"/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7"/>
      <c r="N6" s="77"/>
      <c r="O6" s="77"/>
      <c r="P6" t="s">
        <v>44</v>
      </c>
      <c r="Q6" s="72"/>
      <c r="R6" s="72"/>
    </row>
    <row r="7" spans="1:29" x14ac:dyDescent="0.2">
      <c r="U7" s="73" t="s">
        <v>37</v>
      </c>
      <c r="V7" s="73"/>
      <c r="W7" s="73"/>
      <c r="X7" s="73"/>
      <c r="Y7" s="74"/>
      <c r="Z7" s="74"/>
      <c r="AA7" s="74"/>
    </row>
    <row r="8" spans="1:29" x14ac:dyDescent="0.2">
      <c r="A8" t="s">
        <v>3</v>
      </c>
      <c r="C8" s="74" t="s">
        <v>63</v>
      </c>
      <c r="D8" s="74"/>
      <c r="E8" s="74"/>
      <c r="F8" s="74"/>
      <c r="G8" t="s">
        <v>45</v>
      </c>
      <c r="H8" s="74">
        <v>2010</v>
      </c>
      <c r="I8" s="74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73" t="s">
        <v>38</v>
      </c>
      <c r="V8" s="73"/>
      <c r="W8" s="73"/>
      <c r="X8" s="73"/>
      <c r="Y8" s="71"/>
      <c r="Z8" s="71"/>
      <c r="AA8" s="71"/>
    </row>
    <row r="9" spans="1:29" x14ac:dyDescent="0.2">
      <c r="T9" s="26" t="s">
        <v>40</v>
      </c>
      <c r="U9" s="73" t="s">
        <v>36</v>
      </c>
      <c r="V9" s="73"/>
      <c r="W9" s="73"/>
      <c r="X9" s="73"/>
      <c r="Y9" s="71"/>
      <c r="Z9" s="71"/>
      <c r="AA9" s="71"/>
    </row>
    <row r="10" spans="1:29" x14ac:dyDescent="0.2">
      <c r="A10" t="s">
        <v>20</v>
      </c>
      <c r="C10" s="72"/>
      <c r="D10" s="72"/>
      <c r="E10" s="72"/>
      <c r="F10" s="72"/>
      <c r="G10" s="72"/>
      <c r="H10" s="72"/>
      <c r="I10" s="72"/>
      <c r="K10" s="10" t="s">
        <v>42</v>
      </c>
      <c r="N10" s="72"/>
      <c r="O10" s="72"/>
      <c r="P10" t="s">
        <v>43</v>
      </c>
      <c r="Q10" s="72"/>
      <c r="R10" s="72"/>
      <c r="T10" s="26" t="s">
        <v>41</v>
      </c>
      <c r="U10" s="73" t="s">
        <v>35</v>
      </c>
      <c r="V10" s="73"/>
      <c r="W10" s="73"/>
      <c r="X10" s="73"/>
      <c r="Y10" s="81"/>
      <c r="Z10" s="81"/>
      <c r="AA10" s="81"/>
    </row>
    <row r="11" spans="1:29" x14ac:dyDescent="0.2">
      <c r="T11" s="26" t="s">
        <v>40</v>
      </c>
      <c r="U11" s="80" t="s">
        <v>34</v>
      </c>
      <c r="V11" s="80"/>
      <c r="W11" s="80"/>
      <c r="X11" s="80"/>
      <c r="Y11" s="81"/>
      <c r="Z11" s="81"/>
      <c r="AA11" s="8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79" t="s">
        <v>22</v>
      </c>
      <c r="M14" s="80"/>
      <c r="N14" s="82"/>
      <c r="O14" s="6"/>
      <c r="P14" s="79" t="s">
        <v>27</v>
      </c>
      <c r="Q14" s="80"/>
      <c r="R14" s="79" t="s">
        <v>28</v>
      </c>
      <c r="S14" s="80"/>
      <c r="T14" s="25" t="s">
        <v>29</v>
      </c>
      <c r="U14" s="86" t="s">
        <v>30</v>
      </c>
      <c r="V14" s="87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9"/>
      <c r="C17" s="80"/>
      <c r="D17" s="80"/>
      <c r="E17" s="79"/>
      <c r="F17" s="80"/>
      <c r="G17" s="80"/>
      <c r="H17" s="79"/>
      <c r="I17" s="80"/>
      <c r="J17" s="82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9"/>
      <c r="C19" s="80"/>
      <c r="D19" s="80"/>
      <c r="E19" s="79"/>
      <c r="F19" s="80"/>
      <c r="G19" s="80"/>
      <c r="H19" s="79"/>
      <c r="I19" s="80"/>
      <c r="J19" s="82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83"/>
      <c r="X27" s="84"/>
      <c r="Y27" s="84"/>
      <c r="Z27" s="84"/>
      <c r="AA27" s="84"/>
      <c r="AB27" s="85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83"/>
      <c r="X28" s="84"/>
      <c r="Y28" s="84"/>
      <c r="Z28" s="84"/>
      <c r="AA28" s="84"/>
      <c r="AB28" s="85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83"/>
      <c r="X29" s="84"/>
      <c r="Y29" s="84"/>
      <c r="Z29" s="84"/>
      <c r="AA29" s="84"/>
      <c r="AB29" s="85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83"/>
      <c r="X30" s="84"/>
      <c r="Y30" s="84"/>
      <c r="Z30" s="84"/>
      <c r="AA30" s="84"/>
      <c r="AB30" s="85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83"/>
      <c r="X31" s="84"/>
      <c r="Y31" s="84"/>
      <c r="Z31" s="84"/>
      <c r="AA31" s="84"/>
      <c r="AB31" s="85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83"/>
      <c r="X32" s="84"/>
      <c r="Y32" s="84"/>
      <c r="Z32" s="84"/>
      <c r="AA32" s="84"/>
      <c r="AB32" s="85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83"/>
      <c r="X33" s="84"/>
      <c r="Y33" s="84"/>
      <c r="Z33" s="84"/>
      <c r="AA33" s="84"/>
      <c r="AB33" s="85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83"/>
      <c r="X34" s="84"/>
      <c r="Y34" s="84"/>
      <c r="Z34" s="84"/>
      <c r="AA34" s="84"/>
      <c r="AB34" s="85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83"/>
      <c r="X35" s="84"/>
      <c r="Y35" s="84"/>
      <c r="Z35" s="84"/>
      <c r="AA35" s="84"/>
      <c r="AB35" s="85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83"/>
      <c r="X36" s="84"/>
      <c r="Y36" s="84"/>
      <c r="Z36" s="84"/>
      <c r="AA36" s="84"/>
      <c r="AB36" s="85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83"/>
      <c r="X37" s="84"/>
      <c r="Y37" s="84"/>
      <c r="Z37" s="84"/>
      <c r="AA37" s="84"/>
      <c r="AB37" s="85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83"/>
      <c r="X38" s="84"/>
      <c r="Y38" s="84"/>
      <c r="Z38" s="84"/>
      <c r="AA38" s="84"/>
      <c r="AB38" s="85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83"/>
      <c r="X39" s="84"/>
      <c r="Y39" s="84"/>
      <c r="Z39" s="84"/>
      <c r="AA39" s="84"/>
      <c r="AB39" s="85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83"/>
      <c r="X40" s="84"/>
      <c r="Y40" s="84"/>
      <c r="Z40" s="84"/>
      <c r="AA40" s="84"/>
      <c r="AB40" s="85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83"/>
      <c r="X41" s="84"/>
      <c r="Y41" s="84"/>
      <c r="Z41" s="84"/>
      <c r="AA41" s="84"/>
      <c r="AB41" s="85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83"/>
      <c r="X42" s="84"/>
      <c r="Y42" s="84"/>
      <c r="Z42" s="84"/>
      <c r="AA42" s="84"/>
      <c r="AB42" s="85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83"/>
      <c r="X43" s="84"/>
      <c r="Y43" s="84"/>
      <c r="Z43" s="84"/>
      <c r="AA43" s="84"/>
      <c r="AB43" s="85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83"/>
      <c r="X44" s="84"/>
      <c r="Y44" s="84"/>
      <c r="Z44" s="84"/>
      <c r="AA44" s="84"/>
      <c r="AB44" s="85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83"/>
      <c r="X45" s="84"/>
      <c r="Y45" s="84"/>
      <c r="Z45" s="84"/>
      <c r="AA45" s="84"/>
      <c r="AB45" s="85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83"/>
      <c r="X46" s="84"/>
      <c r="Y46" s="84"/>
      <c r="Z46" s="84"/>
      <c r="AA46" s="84"/>
      <c r="AB46" s="85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83"/>
      <c r="X47" s="84"/>
      <c r="Y47" s="84"/>
      <c r="Z47" s="84"/>
      <c r="AA47" s="84"/>
      <c r="AB47" s="85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83"/>
      <c r="X48" s="84"/>
      <c r="Y48" s="84"/>
      <c r="Z48" s="84"/>
      <c r="AA48" s="84"/>
      <c r="AB48" s="85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83"/>
      <c r="X49" s="84"/>
      <c r="Y49" s="84"/>
      <c r="Z49" s="84"/>
      <c r="AA49" s="84"/>
      <c r="AB49" s="85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83"/>
      <c r="X50" s="84"/>
      <c r="Y50" s="84"/>
      <c r="Z50" s="84"/>
      <c r="AA50" s="84"/>
      <c r="AB50" s="85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83"/>
      <c r="X51" s="84"/>
      <c r="Y51" s="84"/>
      <c r="Z51" s="84"/>
      <c r="AA51" s="84"/>
      <c r="AB51" s="85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83"/>
      <c r="X52" s="84"/>
      <c r="Y52" s="84"/>
      <c r="Z52" s="84"/>
      <c r="AA52" s="84"/>
      <c r="AB52" s="85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83"/>
      <c r="X53" s="84"/>
      <c r="Y53" s="84"/>
      <c r="Z53" s="84"/>
      <c r="AA53" s="84"/>
      <c r="AB53" s="85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83"/>
      <c r="X54" s="84"/>
      <c r="Y54" s="84"/>
      <c r="Z54" s="84"/>
      <c r="AA54" s="84"/>
      <c r="AB54" s="85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83"/>
      <c r="X55" s="84"/>
      <c r="Y55" s="84"/>
      <c r="Z55" s="84"/>
      <c r="AA55" s="84"/>
      <c r="AB55" s="85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83"/>
      <c r="X56" s="84"/>
      <c r="Y56" s="84"/>
      <c r="Z56" s="84"/>
      <c r="AA56" s="84"/>
      <c r="AB56" s="85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83"/>
      <c r="X58" s="84"/>
      <c r="Y58" s="84"/>
      <c r="Z58" s="84"/>
      <c r="AA58" s="84"/>
      <c r="AB58" s="85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8:AB58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2020-05-12T15:17:09Z</dcterms:modified>
</cp:coreProperties>
</file>