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5C359370-ECDB-46B9-B313-C85730D36446}" xr6:coauthVersionLast="45" xr6:coauthVersionMax="45" xr10:uidLastSave="{00000000-0000-0000-0000-000000000000}"/>
  <bookViews>
    <workbookView xWindow="1665" yWindow="3735" windowWidth="25950" windowHeight="11760"/>
  </bookViews>
  <sheets>
    <sheet name="Sheet1 (3)" sheetId="5" r:id="rId1"/>
    <sheet name="Sheet1 (2)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5" l="1"/>
  <c r="N14" i="5" s="1"/>
  <c r="AB4" i="5" s="1"/>
  <c r="G14" i="5"/>
  <c r="J14" i="5"/>
  <c r="O14" i="5" s="1"/>
  <c r="D15" i="5"/>
  <c r="N15" i="5" s="1"/>
  <c r="AA15" i="5" s="1"/>
  <c r="G15" i="5"/>
  <c r="J15" i="5"/>
  <c r="O15" i="5"/>
  <c r="T15" i="5"/>
  <c r="Y15" i="5" s="1"/>
  <c r="W15" i="5"/>
  <c r="D16" i="5"/>
  <c r="N16" i="5" s="1"/>
  <c r="G16" i="5"/>
  <c r="J16" i="5"/>
  <c r="O16" i="5"/>
  <c r="T16" i="5"/>
  <c r="W16" i="5"/>
  <c r="Y16" i="5"/>
  <c r="D17" i="5"/>
  <c r="N17" i="5"/>
  <c r="J17" i="5"/>
  <c r="O17" i="5" s="1"/>
  <c r="T17" i="5"/>
  <c r="Y17" i="5"/>
  <c r="W17" i="5"/>
  <c r="D18" i="5"/>
  <c r="G18" i="5"/>
  <c r="J18" i="5"/>
  <c r="O18" i="5"/>
  <c r="T18" i="5"/>
  <c r="Y18" i="5" s="1"/>
  <c r="W18" i="5"/>
  <c r="D19" i="5"/>
  <c r="G19" i="5"/>
  <c r="J19" i="5"/>
  <c r="O19" i="5"/>
  <c r="T19" i="5"/>
  <c r="W19" i="5"/>
  <c r="D20" i="5"/>
  <c r="N20" i="5" s="1"/>
  <c r="AA20" i="5" s="1"/>
  <c r="G20" i="5"/>
  <c r="J20" i="5"/>
  <c r="O20" i="5"/>
  <c r="T20" i="5"/>
  <c r="W20" i="5"/>
  <c r="D21" i="5"/>
  <c r="G21" i="5"/>
  <c r="J21" i="5"/>
  <c r="O21" i="5"/>
  <c r="T21" i="5"/>
  <c r="W21" i="5"/>
  <c r="Y21" i="5"/>
  <c r="D22" i="5"/>
  <c r="G22" i="5"/>
  <c r="J22" i="5"/>
  <c r="O22" i="5" s="1"/>
  <c r="T22" i="5"/>
  <c r="Y22" i="5" s="1"/>
  <c r="W22" i="5"/>
  <c r="D23" i="5"/>
  <c r="N23" i="5" s="1"/>
  <c r="G23" i="5"/>
  <c r="J23" i="5"/>
  <c r="O23" i="5"/>
  <c r="W23" i="5"/>
  <c r="Y23" i="5" s="1"/>
  <c r="D24" i="5"/>
  <c r="G24" i="5"/>
  <c r="N24" i="5" s="1"/>
  <c r="AA24" i="5" s="1"/>
  <c r="J24" i="5"/>
  <c r="O24" i="5"/>
  <c r="T24" i="5"/>
  <c r="W24" i="5"/>
  <c r="D25" i="5"/>
  <c r="G25" i="5"/>
  <c r="N25" i="5" s="1"/>
  <c r="AA25" i="5" s="1"/>
  <c r="J25" i="5"/>
  <c r="O25" i="5"/>
  <c r="T25" i="5"/>
  <c r="Y25" i="5" s="1"/>
  <c r="W25" i="5"/>
  <c r="D26" i="5"/>
  <c r="N26" i="5" s="1"/>
  <c r="G26" i="5"/>
  <c r="J26" i="5"/>
  <c r="O26" i="5"/>
  <c r="T26" i="5"/>
  <c r="W26" i="5"/>
  <c r="Y26" i="5" s="1"/>
  <c r="D27" i="5"/>
  <c r="G27" i="5"/>
  <c r="J27" i="5"/>
  <c r="O27" i="5"/>
  <c r="T27" i="5"/>
  <c r="W27" i="5"/>
  <c r="D28" i="5"/>
  <c r="N28" i="5" s="1"/>
  <c r="G28" i="5"/>
  <c r="J28" i="5"/>
  <c r="O28" i="5" s="1"/>
  <c r="T28" i="5"/>
  <c r="D29" i="5"/>
  <c r="N29" i="5" s="1"/>
  <c r="G29" i="5"/>
  <c r="J29" i="5"/>
  <c r="O29" i="5"/>
  <c r="T29" i="5"/>
  <c r="W29" i="5"/>
  <c r="Y29" i="5" s="1"/>
  <c r="D30" i="5"/>
  <c r="N30" i="5" s="1"/>
  <c r="AA30" i="5" s="1"/>
  <c r="G30" i="5"/>
  <c r="J30" i="5"/>
  <c r="O30" i="5"/>
  <c r="T30" i="5"/>
  <c r="W30" i="5"/>
  <c r="D31" i="5"/>
  <c r="N31" i="5" s="1"/>
  <c r="G31" i="5"/>
  <c r="J31" i="5"/>
  <c r="O31" i="5" s="1"/>
  <c r="T31" i="5"/>
  <c r="W31" i="5"/>
  <c r="D32" i="5"/>
  <c r="G32" i="5"/>
  <c r="J32" i="5"/>
  <c r="O32" i="5" s="1"/>
  <c r="T32" i="5"/>
  <c r="W32" i="5"/>
  <c r="D33" i="5"/>
  <c r="G33" i="5"/>
  <c r="N33" i="5"/>
  <c r="J33" i="5"/>
  <c r="O33" i="5"/>
  <c r="T33" i="5"/>
  <c r="W33" i="5"/>
  <c r="Y33" i="5" s="1"/>
  <c r="D34" i="5"/>
  <c r="G34" i="5"/>
  <c r="J34" i="5"/>
  <c r="O34" i="5" s="1"/>
  <c r="T34" i="5"/>
  <c r="Y34" i="5"/>
  <c r="D35" i="5"/>
  <c r="G35" i="5"/>
  <c r="N35" i="5" s="1"/>
  <c r="AA35" i="5" s="1"/>
  <c r="J35" i="5"/>
  <c r="O35" i="5" s="1"/>
  <c r="T35" i="5"/>
  <c r="Y35" i="5"/>
  <c r="W35" i="5"/>
  <c r="D36" i="5"/>
  <c r="N36" i="5" s="1"/>
  <c r="AA36" i="5" s="1"/>
  <c r="G36" i="5"/>
  <c r="J36" i="5"/>
  <c r="O36" i="5"/>
  <c r="W36" i="5"/>
  <c r="D37" i="5"/>
  <c r="G37" i="5"/>
  <c r="N37" i="5" s="1"/>
  <c r="AA37" i="5" s="1"/>
  <c r="J37" i="5"/>
  <c r="O37" i="5"/>
  <c r="T37" i="5"/>
  <c r="W37" i="5"/>
  <c r="D38" i="5"/>
  <c r="G38" i="5"/>
  <c r="N38" i="5" s="1"/>
  <c r="AA38" i="5" s="1"/>
  <c r="J38" i="5"/>
  <c r="O38" i="5"/>
  <c r="T38" i="5"/>
  <c r="Y38" i="5" s="1"/>
  <c r="W38" i="5"/>
  <c r="D39" i="5"/>
  <c r="N39" i="5" s="1"/>
  <c r="G39" i="5"/>
  <c r="J39" i="5"/>
  <c r="O39" i="5" s="1"/>
  <c r="T39" i="5"/>
  <c r="W39" i="5"/>
  <c r="D40" i="5"/>
  <c r="G40" i="5"/>
  <c r="J40" i="5"/>
  <c r="O40" i="5" s="1"/>
  <c r="T40" i="5"/>
  <c r="W40" i="5"/>
  <c r="Y40" i="5" s="1"/>
  <c r="D41" i="5"/>
  <c r="G41" i="5"/>
  <c r="N41" i="5"/>
  <c r="J41" i="5"/>
  <c r="O41" i="5"/>
  <c r="T41" i="5"/>
  <c r="W41" i="5"/>
  <c r="D42" i="5"/>
  <c r="G42" i="5"/>
  <c r="N42" i="5" s="1"/>
  <c r="AA42" i="5" s="1"/>
  <c r="J42" i="5"/>
  <c r="O42" i="5"/>
  <c r="T42" i="5"/>
  <c r="Y42" i="5" s="1"/>
  <c r="W42" i="5"/>
  <c r="D43" i="5"/>
  <c r="G43" i="5"/>
  <c r="N43" i="5" s="1"/>
  <c r="AA43" i="5" s="1"/>
  <c r="J43" i="5"/>
  <c r="O43" i="5"/>
  <c r="T43" i="5"/>
  <c r="Y43" i="5" s="1"/>
  <c r="W43" i="5"/>
  <c r="D44" i="5"/>
  <c r="N44" i="5" s="1"/>
  <c r="G44" i="5"/>
  <c r="J44" i="5"/>
  <c r="O44" i="5"/>
  <c r="T44" i="5"/>
  <c r="W44" i="5"/>
  <c r="Y44" i="5"/>
  <c r="D45" i="5"/>
  <c r="G45" i="5"/>
  <c r="J45" i="5"/>
  <c r="O45" i="5" s="1"/>
  <c r="T45" i="5"/>
  <c r="Y45" i="5" s="1"/>
  <c r="W45" i="5"/>
  <c r="Y37" i="5"/>
  <c r="Y20" i="5"/>
  <c r="Y30" i="5"/>
  <c r="N18" i="5"/>
  <c r="N22" i="5"/>
  <c r="N21" i="5"/>
  <c r="AA21" i="5" s="1"/>
  <c r="Y19" i="5"/>
  <c r="N19" i="5"/>
  <c r="AA19" i="5"/>
  <c r="N27" i="5"/>
  <c r="N32" i="5"/>
  <c r="N34" i="5"/>
  <c r="AA34" i="5" s="1"/>
  <c r="N40" i="5"/>
  <c r="AA40" i="5" s="1"/>
  <c r="AA41" i="5"/>
  <c r="N45" i="5"/>
  <c r="AB2" i="5"/>
  <c r="AA39" i="5" l="1"/>
  <c r="AA23" i="5"/>
  <c r="AA45" i="5"/>
  <c r="AA44" i="5"/>
  <c r="AA16" i="5"/>
  <c r="AA17" i="5"/>
  <c r="AA22" i="5"/>
  <c r="Y46" i="5"/>
  <c r="AB3" i="5" s="1"/>
  <c r="AB5" i="5" s="1"/>
  <c r="AA27" i="5"/>
  <c r="AA26" i="5"/>
  <c r="AA33" i="5"/>
  <c r="AA32" i="5"/>
  <c r="AA31" i="5"/>
  <c r="AA29" i="5"/>
  <c r="AA18" i="5"/>
</calcChain>
</file>

<file path=xl/comments1.xml><?xml version="1.0" encoding="utf-8"?>
<comments xmlns="http://schemas.openxmlformats.org/spreadsheetml/2006/main">
  <authors>
    <author>jeffwinkles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jeffwinkles: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jeffwinkles</author>
  </authors>
  <commentList>
    <comment ref="Y20" authorId="0" shapeId="0">
      <text>
        <r>
          <rPr>
            <b/>
            <sz val="8"/>
            <color indexed="81"/>
            <rFont val="Tahoma"/>
            <family val="2"/>
          </rPr>
          <t>jeffwinkles: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<sst xmlns="http://schemas.openxmlformats.org/spreadsheetml/2006/main" count="102" uniqueCount="66">
  <si>
    <t>MONTHLY PRODUCTION SUMMARY</t>
  </si>
  <si>
    <t>Month:_____________</t>
  </si>
  <si>
    <t>Lease Name:______________________</t>
  </si>
  <si>
    <t>County:__________________________</t>
  </si>
  <si>
    <t>4.Monthly Oil Production(1+2+3)_______BBLS</t>
  </si>
  <si>
    <t>3.Beginning Oil Stock________________BBLS</t>
  </si>
  <si>
    <t>2.Monthly oil Sales:_________________BBLS</t>
  </si>
  <si>
    <t>1.Ending Oil Stock:_________________BBLS</t>
  </si>
  <si>
    <t>5.Water Drained from Oil Tank________BBLS</t>
  </si>
  <si>
    <t>Pumping Well: spm________ Length Strock_______</t>
  </si>
  <si>
    <t>Pumper Name:_________________________</t>
  </si>
  <si>
    <t>Tank no.</t>
  </si>
  <si>
    <t>Size</t>
  </si>
  <si>
    <t xml:space="preserve">total </t>
  </si>
  <si>
    <t>stock</t>
  </si>
  <si>
    <t>Date</t>
  </si>
  <si>
    <t>in.</t>
  </si>
  <si>
    <t>ft.</t>
  </si>
  <si>
    <t>oil</t>
  </si>
  <si>
    <t>water</t>
  </si>
  <si>
    <t>Oil</t>
  </si>
  <si>
    <t>Sales</t>
  </si>
  <si>
    <t>RUNS</t>
  </si>
  <si>
    <t>BBLS</t>
  </si>
  <si>
    <t xml:space="preserve">TANK </t>
  </si>
  <si>
    <t>NO</t>
  </si>
  <si>
    <t>OPENING</t>
  </si>
  <si>
    <t>Gauge</t>
  </si>
  <si>
    <t>Closing</t>
  </si>
  <si>
    <t>Ft.</t>
  </si>
  <si>
    <t>Ticket</t>
  </si>
  <si>
    <t>Production infromation</t>
  </si>
  <si>
    <t>BBls</t>
  </si>
  <si>
    <t>Water</t>
  </si>
  <si>
    <t>Remarks</t>
  </si>
  <si>
    <t>Tank</t>
  </si>
  <si>
    <t xml:space="preserve"> </t>
  </si>
  <si>
    <t>BBls.</t>
  </si>
  <si>
    <t>Gross</t>
  </si>
  <si>
    <t>ticket</t>
  </si>
  <si>
    <t>bbls</t>
  </si>
  <si>
    <t>Length Stroke 87.5</t>
  </si>
  <si>
    <t>total</t>
  </si>
  <si>
    <t>Brazoria</t>
  </si>
  <si>
    <t>year</t>
  </si>
  <si>
    <t>#1</t>
  </si>
  <si>
    <t>#2</t>
  </si>
  <si>
    <t>500 N. SHORELINE</t>
  </si>
  <si>
    <t>SUITE 322, CORPUS CHRISTI</t>
  </si>
  <si>
    <t>361-882-3858</t>
  </si>
  <si>
    <t>PETE PITZ</t>
  </si>
  <si>
    <t>MAGNUM ENGINEERING CO.</t>
  </si>
  <si>
    <t>L.D. VIEMAN #4</t>
  </si>
  <si>
    <t>Tubing</t>
  </si>
  <si>
    <t>Cas</t>
  </si>
  <si>
    <t>Choke</t>
  </si>
  <si>
    <t>No.</t>
  </si>
  <si>
    <t>GAS</t>
  </si>
  <si>
    <t>on line am</t>
  </si>
  <si>
    <t>shut down leak</t>
  </si>
  <si>
    <t>sw tub 140, cas 0</t>
  </si>
  <si>
    <t>Dec.</t>
  </si>
  <si>
    <t>open well to 34/64, open to tk am</t>
  </si>
  <si>
    <t>#31</t>
  </si>
  <si>
    <t>52bbls oil from swts</t>
  </si>
  <si>
    <t>put well on 36/64, open to tk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</si>
</sst>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8" xfId="0" applyFill="1" applyBorder="1"/>
    <xf numFmtId="1" fontId="0" fillId="2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5" xfId="0" applyFont="1" applyFill="1" applyBorder="1"/>
    <xf numFmtId="17" fontId="0" fillId="0" borderId="1" xfId="0" applyNumberFormat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4</xdr:row>
          <xdr:rowOff>0</xdr:rowOff>
        </xdr:from>
        <xdr:to>
          <xdr:col>34</xdr:col>
          <xdr:colOff>295275</xdr:colOff>
          <xdr:row>7</xdr:row>
          <xdr:rowOff>104775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38A54449-8629-4554-8F84-32B142C8CE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0</xdr:colOff>
          <xdr:row>19</xdr:row>
          <xdr:rowOff>0</xdr:rowOff>
        </xdr:from>
        <xdr:to>
          <xdr:col>47</xdr:col>
          <xdr:colOff>295275</xdr:colOff>
          <xdr:row>22</xdr:row>
          <xdr:rowOff>104775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D2B00B45-8293-4820-B642-6EF7C11385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22</xdr:row>
          <xdr:rowOff>0</xdr:rowOff>
        </xdr:from>
        <xdr:to>
          <xdr:col>34</xdr:col>
          <xdr:colOff>295275</xdr:colOff>
          <xdr:row>25</xdr:row>
          <xdr:rowOff>104775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AC4FE455-AE51-4CA0-9E48-D939BFF27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46"/>
  <sheetViews>
    <sheetView tabSelected="1" topLeftCell="A7" zoomScale="90" zoomScaleNormal="90" workbookViewId="0">
      <selection activeCell="A46" sqref="A46"/>
    </sheetView>
  </sheetViews>
  <sheetFormatPr defaultColWidth="6.7109375" defaultRowHeight="12.75" x14ac:dyDescent="0.2"/>
  <cols>
    <col min="1" max="15" width="6.7109375" customWidth="1"/>
    <col min="16" max="17" width="10.7109375" customWidth="1"/>
    <col min="18" max="23" width="6.7109375" customWidth="1"/>
    <col min="24" max="24" width="10.7109375" customWidth="1"/>
  </cols>
  <sheetData>
    <row r="1" spans="1:33" ht="13.5" thickBot="1" x14ac:dyDescent="0.25"/>
    <row r="2" spans="1:33" ht="13.5" thickBot="1" x14ac:dyDescent="0.25">
      <c r="B2" t="s">
        <v>51</v>
      </c>
      <c r="N2" t="s">
        <v>0</v>
      </c>
      <c r="Y2" s="16" t="s">
        <v>7</v>
      </c>
      <c r="Z2" s="17"/>
      <c r="AA2" s="17"/>
      <c r="AB2" s="29">
        <f>N45</f>
        <v>277.21999999999997</v>
      </c>
      <c r="AC2" s="18" t="s">
        <v>32</v>
      </c>
      <c r="AD2" s="1"/>
      <c r="AE2" s="1"/>
    </row>
    <row r="3" spans="1:33" ht="13.5" thickBot="1" x14ac:dyDescent="0.25">
      <c r="B3" t="s">
        <v>47</v>
      </c>
      <c r="N3" t="s">
        <v>1</v>
      </c>
      <c r="O3" t="s">
        <v>36</v>
      </c>
      <c r="P3" t="s">
        <v>61</v>
      </c>
      <c r="R3" t="s">
        <v>44</v>
      </c>
      <c r="S3">
        <v>2019</v>
      </c>
      <c r="Y3" s="16" t="s">
        <v>6</v>
      </c>
      <c r="Z3" s="17"/>
      <c r="AA3" s="17"/>
      <c r="AB3" s="29">
        <f>Y46</f>
        <v>668.89499999999998</v>
      </c>
      <c r="AC3" s="18" t="s">
        <v>32</v>
      </c>
      <c r="AD3" s="1"/>
      <c r="AE3" s="1"/>
    </row>
    <row r="4" spans="1:33" ht="13.5" thickBot="1" x14ac:dyDescent="0.25">
      <c r="B4" t="s">
        <v>48</v>
      </c>
      <c r="N4" t="s">
        <v>2</v>
      </c>
      <c r="P4" t="s">
        <v>52</v>
      </c>
      <c r="Y4" s="16" t="s">
        <v>5</v>
      </c>
      <c r="Z4" s="17"/>
      <c r="AA4" s="17"/>
      <c r="AB4" s="29">
        <f>N14</f>
        <v>280.55999999999995</v>
      </c>
      <c r="AC4" s="18" t="s">
        <v>32</v>
      </c>
      <c r="AD4" s="1"/>
      <c r="AE4" s="1"/>
    </row>
    <row r="5" spans="1:33" ht="13.5" thickBot="1" x14ac:dyDescent="0.25">
      <c r="B5" t="s">
        <v>49</v>
      </c>
      <c r="N5" t="s">
        <v>3</v>
      </c>
      <c r="P5" t="s">
        <v>43</v>
      </c>
      <c r="Y5" s="16" t="s">
        <v>4</v>
      </c>
      <c r="Z5" s="17"/>
      <c r="AA5" s="17"/>
      <c r="AB5" s="29">
        <f>AB2+AB3-AB4</f>
        <v>665.55500000000006</v>
      </c>
      <c r="AC5" s="18" t="s">
        <v>23</v>
      </c>
      <c r="AD5" s="1"/>
      <c r="AE5" s="1"/>
    </row>
    <row r="6" spans="1:33" ht="13.5" thickBot="1" x14ac:dyDescent="0.25">
      <c r="Y6" s="16" t="s">
        <v>8</v>
      </c>
      <c r="Z6" s="17"/>
      <c r="AA6" s="17"/>
      <c r="AB6" s="17"/>
      <c r="AC6" s="18" t="s">
        <v>40</v>
      </c>
      <c r="AD6" s="1"/>
      <c r="AE6" s="1"/>
    </row>
    <row r="7" spans="1:33" ht="13.5" thickBot="1" x14ac:dyDescent="0.25">
      <c r="Y7" s="16" t="s">
        <v>9</v>
      </c>
      <c r="Z7" s="17"/>
      <c r="AA7" s="17">
        <v>10</v>
      </c>
      <c r="AB7" s="17" t="s">
        <v>41</v>
      </c>
      <c r="AC7" s="18"/>
      <c r="AD7" s="1"/>
      <c r="AE7" s="1"/>
    </row>
    <row r="8" spans="1:33" x14ac:dyDescent="0.2">
      <c r="A8" s="3" t="s">
        <v>10</v>
      </c>
      <c r="B8" s="2"/>
      <c r="C8" s="2"/>
      <c r="D8" s="2" t="s">
        <v>50</v>
      </c>
      <c r="E8" s="3"/>
      <c r="F8" s="2"/>
      <c r="G8" s="2"/>
      <c r="H8" s="2"/>
      <c r="I8" s="2"/>
      <c r="J8" s="2"/>
      <c r="K8" s="2"/>
      <c r="L8" s="2"/>
      <c r="M8" s="2"/>
      <c r="N8" s="2"/>
      <c r="Y8" s="1"/>
      <c r="Z8" s="1"/>
      <c r="AA8" s="1"/>
      <c r="AB8" s="1"/>
      <c r="AC8" s="1"/>
      <c r="AD8" s="1"/>
      <c r="AE8" s="1"/>
    </row>
    <row r="9" spans="1:33" x14ac:dyDescent="0.2">
      <c r="A9" s="19"/>
      <c r="B9" s="19" t="s">
        <v>11</v>
      </c>
      <c r="C9" s="19"/>
      <c r="D9" s="19"/>
      <c r="E9" s="19" t="s">
        <v>11</v>
      </c>
      <c r="F9" s="19"/>
      <c r="G9" s="19"/>
      <c r="H9" s="19" t="s">
        <v>11</v>
      </c>
      <c r="I9" s="19"/>
      <c r="J9" s="19"/>
      <c r="K9" s="19"/>
      <c r="L9" s="19"/>
      <c r="M9" s="19"/>
      <c r="N9" s="19"/>
      <c r="O9" s="20"/>
      <c r="P9" s="20"/>
      <c r="Q9" s="20" t="s">
        <v>21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5"/>
      <c r="AF9" s="5"/>
      <c r="AG9" s="5"/>
    </row>
    <row r="10" spans="1:33" x14ac:dyDescent="0.2">
      <c r="A10" s="19"/>
      <c r="B10" s="23" t="s">
        <v>45</v>
      </c>
      <c r="C10" s="19"/>
      <c r="D10" s="19"/>
      <c r="E10" s="19" t="s">
        <v>46</v>
      </c>
      <c r="F10" s="19"/>
      <c r="G10" s="19"/>
      <c r="H10" s="19">
        <v>3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1"/>
      <c r="Z10" s="24"/>
      <c r="AA10" s="24"/>
      <c r="AB10" s="25" t="s">
        <v>31</v>
      </c>
      <c r="AC10" s="24"/>
      <c r="AD10" s="24"/>
      <c r="AE10" s="6"/>
      <c r="AF10" s="4"/>
      <c r="AG10" s="4"/>
    </row>
    <row r="11" spans="1:33" ht="13.5" thickBot="1" x14ac:dyDescent="0.25">
      <c r="A11" s="19"/>
      <c r="B11" s="19" t="s">
        <v>12</v>
      </c>
      <c r="C11" s="19" t="s">
        <v>18</v>
      </c>
      <c r="D11" s="19" t="s">
        <v>35</v>
      </c>
      <c r="E11" s="19" t="s">
        <v>12</v>
      </c>
      <c r="F11" s="19" t="s">
        <v>18</v>
      </c>
      <c r="G11" s="19" t="s">
        <v>35</v>
      </c>
      <c r="H11" s="19" t="s">
        <v>12</v>
      </c>
      <c r="I11" s="19" t="s">
        <v>19</v>
      </c>
      <c r="J11" s="19" t="s">
        <v>35</v>
      </c>
      <c r="K11" s="19"/>
      <c r="L11" s="19"/>
      <c r="M11" s="19" t="s">
        <v>35</v>
      </c>
      <c r="N11" s="19" t="s">
        <v>13</v>
      </c>
      <c r="O11" s="19" t="s">
        <v>42</v>
      </c>
      <c r="P11" s="19" t="s">
        <v>22</v>
      </c>
      <c r="Q11" s="19"/>
      <c r="R11" s="26" t="s">
        <v>26</v>
      </c>
      <c r="S11" s="27"/>
      <c r="T11" s="27"/>
      <c r="U11" s="26" t="s">
        <v>28</v>
      </c>
      <c r="V11" s="19"/>
      <c r="W11" s="19"/>
      <c r="X11" s="19"/>
      <c r="Y11" s="19" t="s">
        <v>38</v>
      </c>
      <c r="Z11" s="20"/>
      <c r="AA11" s="20"/>
      <c r="AB11" s="20"/>
      <c r="AC11" s="20"/>
      <c r="AD11" s="20"/>
      <c r="AE11" s="7"/>
      <c r="AF11" s="7"/>
      <c r="AG11" s="7"/>
    </row>
    <row r="12" spans="1:33" ht="13.5" thickBot="1" x14ac:dyDescent="0.25">
      <c r="A12" s="19"/>
      <c r="B12" s="19">
        <v>400</v>
      </c>
      <c r="C12" s="19"/>
      <c r="D12" s="19" t="s">
        <v>14</v>
      </c>
      <c r="E12" s="19">
        <v>400</v>
      </c>
      <c r="F12" s="19"/>
      <c r="G12" s="19" t="s">
        <v>14</v>
      </c>
      <c r="H12" s="19">
        <v>400</v>
      </c>
      <c r="I12" s="19"/>
      <c r="J12" s="19" t="s">
        <v>14</v>
      </c>
      <c r="K12" s="19"/>
      <c r="L12" s="19"/>
      <c r="M12" s="19" t="s">
        <v>14</v>
      </c>
      <c r="N12" s="19" t="s">
        <v>14</v>
      </c>
      <c r="O12" s="19" t="s">
        <v>14</v>
      </c>
      <c r="P12" s="19" t="s">
        <v>39</v>
      </c>
      <c r="Q12" s="19" t="s">
        <v>24</v>
      </c>
      <c r="R12" s="26" t="s">
        <v>27</v>
      </c>
      <c r="S12" s="27"/>
      <c r="T12" s="27"/>
      <c r="U12" s="26" t="s">
        <v>27</v>
      </c>
      <c r="V12" s="19"/>
      <c r="W12" s="19"/>
      <c r="X12" s="19"/>
      <c r="Y12" s="19" t="s">
        <v>30</v>
      </c>
      <c r="Z12" s="19"/>
      <c r="AA12" s="19" t="s">
        <v>32</v>
      </c>
      <c r="AB12" s="19"/>
      <c r="AC12" s="19" t="s">
        <v>32</v>
      </c>
      <c r="AD12" s="28"/>
      <c r="AE12" s="8"/>
      <c r="AF12" s="9" t="s">
        <v>34</v>
      </c>
      <c r="AG12" s="10"/>
    </row>
    <row r="13" spans="1:33" ht="13.5" thickBot="1" x14ac:dyDescent="0.25">
      <c r="A13" s="19" t="s">
        <v>15</v>
      </c>
      <c r="B13" s="19" t="s">
        <v>17</v>
      </c>
      <c r="C13" s="19" t="s">
        <v>16</v>
      </c>
      <c r="D13" s="19"/>
      <c r="E13" s="19">
        <v>1</v>
      </c>
      <c r="F13" s="19" t="s">
        <v>16</v>
      </c>
      <c r="G13" s="19"/>
      <c r="H13" s="19" t="s">
        <v>17</v>
      </c>
      <c r="I13" s="19" t="s">
        <v>16</v>
      </c>
      <c r="J13" s="19"/>
      <c r="K13" s="19" t="s">
        <v>53</v>
      </c>
      <c r="L13" s="19" t="s">
        <v>54</v>
      </c>
      <c r="M13" s="19" t="s">
        <v>36</v>
      </c>
      <c r="N13" s="19" t="s">
        <v>20</v>
      </c>
      <c r="O13" s="19" t="s">
        <v>19</v>
      </c>
      <c r="P13" s="19" t="s">
        <v>56</v>
      </c>
      <c r="Q13" s="19" t="s">
        <v>25</v>
      </c>
      <c r="R13" s="19" t="s">
        <v>29</v>
      </c>
      <c r="S13" s="19" t="s">
        <v>16</v>
      </c>
      <c r="T13" s="19" t="s">
        <v>32</v>
      </c>
      <c r="U13" s="19" t="s">
        <v>29</v>
      </c>
      <c r="V13" s="19" t="s">
        <v>16</v>
      </c>
      <c r="W13" s="19" t="s">
        <v>32</v>
      </c>
      <c r="X13" s="19" t="s">
        <v>55</v>
      </c>
      <c r="Y13" s="19" t="s">
        <v>37</v>
      </c>
      <c r="Z13" s="19" t="s">
        <v>57</v>
      </c>
      <c r="AA13" s="19" t="s">
        <v>20</v>
      </c>
      <c r="AB13" s="19"/>
      <c r="AC13" s="19" t="s">
        <v>33</v>
      </c>
      <c r="AD13" s="19"/>
      <c r="AE13" s="12"/>
      <c r="AF13" s="12"/>
      <c r="AG13" s="12"/>
    </row>
    <row r="14" spans="1:33" ht="13.5" thickBot="1" x14ac:dyDescent="0.25">
      <c r="A14" s="4">
        <v>1</v>
      </c>
      <c r="B14" s="5">
        <v>9</v>
      </c>
      <c r="C14" s="5">
        <v>6.25</v>
      </c>
      <c r="D14" s="20">
        <f t="shared" ref="D14:D45" si="0">B14*12*1.67+C14*1.67</f>
        <v>190.79749999999999</v>
      </c>
      <c r="E14" s="5">
        <v>4</v>
      </c>
      <c r="F14" s="5">
        <v>5.75</v>
      </c>
      <c r="G14" s="20">
        <f t="shared" ref="G14:G45" si="1">E14*12*1.67+F14*1.67</f>
        <v>89.762499999999989</v>
      </c>
      <c r="H14" s="5"/>
      <c r="I14" s="5"/>
      <c r="J14" s="20">
        <f t="shared" ref="J14:J45" si="2">H14*12*1.18+I14*1.18</f>
        <v>0</v>
      </c>
      <c r="K14" s="5">
        <v>100</v>
      </c>
      <c r="L14" s="5">
        <v>0</v>
      </c>
      <c r="M14" s="20"/>
      <c r="N14" s="20">
        <f t="shared" ref="N14:N45" si="3">D14+G14</f>
        <v>280.55999999999995</v>
      </c>
      <c r="O14" s="20">
        <f t="shared" ref="O14:O45" si="4">J14+M14</f>
        <v>0</v>
      </c>
      <c r="P14" s="5"/>
      <c r="Q14" s="5"/>
      <c r="R14" s="5"/>
      <c r="S14" s="5"/>
      <c r="T14" s="20"/>
      <c r="U14" s="5"/>
      <c r="V14" s="5"/>
      <c r="W14" s="20"/>
      <c r="X14" s="5">
        <v>32</v>
      </c>
      <c r="Y14" s="21"/>
      <c r="Z14" s="5"/>
      <c r="AA14" s="21"/>
      <c r="AB14" s="5"/>
      <c r="AC14" s="20"/>
      <c r="AD14" s="11">
        <v>0</v>
      </c>
      <c r="AE14" s="13"/>
      <c r="AF14" s="14"/>
      <c r="AG14" s="15"/>
    </row>
    <row r="15" spans="1:33" ht="13.5" thickBot="1" x14ac:dyDescent="0.25">
      <c r="A15" s="4">
        <v>2</v>
      </c>
      <c r="B15" s="5">
        <v>10</v>
      </c>
      <c r="C15" s="5">
        <v>4</v>
      </c>
      <c r="D15" s="20">
        <f t="shared" si="0"/>
        <v>207.07999999999998</v>
      </c>
      <c r="E15" s="5">
        <v>4</v>
      </c>
      <c r="F15" s="5">
        <v>5.75</v>
      </c>
      <c r="G15" s="20">
        <f t="shared" si="1"/>
        <v>89.762499999999989</v>
      </c>
      <c r="H15" s="5"/>
      <c r="I15" s="5"/>
      <c r="J15" s="20">
        <f t="shared" si="2"/>
        <v>0</v>
      </c>
      <c r="K15" s="5">
        <v>100</v>
      </c>
      <c r="L15" s="5">
        <v>0</v>
      </c>
      <c r="M15" s="20"/>
      <c r="N15" s="20">
        <f t="shared" si="3"/>
        <v>296.84249999999997</v>
      </c>
      <c r="O15" s="20">
        <f t="shared" si="4"/>
        <v>0</v>
      </c>
      <c r="P15" s="5"/>
      <c r="Q15" s="5"/>
      <c r="R15" s="5"/>
      <c r="S15" s="5"/>
      <c r="T15" s="20">
        <f t="shared" ref="T15:T45" si="5">R15*12*1.67+S15*1.67</f>
        <v>0</v>
      </c>
      <c r="U15" s="5"/>
      <c r="V15" s="5"/>
      <c r="W15" s="20">
        <f t="shared" ref="W15:W45" si="6">U15*12*1.67+V15*1.67</f>
        <v>0</v>
      </c>
      <c r="X15" s="5">
        <v>32</v>
      </c>
      <c r="Y15" s="20">
        <f t="shared" ref="Y15:Y45" si="7">T15-W15</f>
        <v>0</v>
      </c>
      <c r="Z15" s="5"/>
      <c r="AA15" s="20">
        <f t="shared" ref="AA15:AA45" si="8">N15-N14+Y15</f>
        <v>16.282500000000027</v>
      </c>
      <c r="AB15" s="5"/>
      <c r="AC15" s="20">
        <v>482</v>
      </c>
      <c r="AD15" s="11">
        <v>0</v>
      </c>
      <c r="AE15" s="13" t="s">
        <v>60</v>
      </c>
      <c r="AF15" s="14"/>
      <c r="AG15" s="15"/>
    </row>
    <row r="16" spans="1:33" ht="13.5" thickBot="1" x14ac:dyDescent="0.25">
      <c r="A16" s="4">
        <v>3</v>
      </c>
      <c r="B16" s="5">
        <v>10</v>
      </c>
      <c r="C16" s="5">
        <v>8</v>
      </c>
      <c r="D16" s="20">
        <f t="shared" si="0"/>
        <v>213.76</v>
      </c>
      <c r="E16" s="5">
        <v>4</v>
      </c>
      <c r="F16" s="5">
        <v>5.75</v>
      </c>
      <c r="G16" s="20">
        <f t="shared" si="1"/>
        <v>89.762499999999989</v>
      </c>
      <c r="H16" s="5"/>
      <c r="I16" s="5"/>
      <c r="J16" s="20">
        <f t="shared" si="2"/>
        <v>0</v>
      </c>
      <c r="K16" s="5">
        <v>60</v>
      </c>
      <c r="L16" s="5">
        <v>0</v>
      </c>
      <c r="M16" s="20"/>
      <c r="N16" s="20">
        <f t="shared" si="3"/>
        <v>303.52249999999998</v>
      </c>
      <c r="O16" s="20">
        <f t="shared" si="4"/>
        <v>0</v>
      </c>
      <c r="P16" s="5"/>
      <c r="Q16" s="5"/>
      <c r="R16" s="5"/>
      <c r="S16" s="5"/>
      <c r="T16" s="20">
        <f t="shared" si="5"/>
        <v>0</v>
      </c>
      <c r="U16" s="5"/>
      <c r="V16" s="5"/>
      <c r="W16" s="20">
        <f t="shared" si="6"/>
        <v>0</v>
      </c>
      <c r="X16" s="30">
        <v>32</v>
      </c>
      <c r="Y16" s="20">
        <f t="shared" si="7"/>
        <v>0</v>
      </c>
      <c r="Z16" s="5"/>
      <c r="AA16" s="20">
        <f t="shared" si="8"/>
        <v>6.6800000000000068</v>
      </c>
      <c r="AB16" s="5"/>
      <c r="AC16" s="20">
        <v>226</v>
      </c>
      <c r="AD16" s="11">
        <v>0</v>
      </c>
      <c r="AE16" s="13" t="s">
        <v>62</v>
      </c>
      <c r="AF16" s="14"/>
      <c r="AG16" s="15"/>
    </row>
    <row r="17" spans="1:33" ht="13.5" thickBot="1" x14ac:dyDescent="0.25">
      <c r="A17" s="4">
        <v>4</v>
      </c>
      <c r="B17" s="5">
        <v>11</v>
      </c>
      <c r="C17" s="5">
        <v>5</v>
      </c>
      <c r="D17" s="20">
        <f t="shared" si="0"/>
        <v>228.79</v>
      </c>
      <c r="E17" s="5">
        <v>4</v>
      </c>
      <c r="F17" s="5">
        <v>5.75</v>
      </c>
      <c r="G17" s="20">
        <v>89.76</v>
      </c>
      <c r="H17" s="5"/>
      <c r="I17" s="5"/>
      <c r="J17" s="20">
        <f t="shared" si="2"/>
        <v>0</v>
      </c>
      <c r="K17" s="5">
        <v>120</v>
      </c>
      <c r="L17" s="5">
        <v>0</v>
      </c>
      <c r="M17" s="20"/>
      <c r="N17" s="20">
        <f t="shared" si="3"/>
        <v>318.55</v>
      </c>
      <c r="O17" s="20">
        <f t="shared" si="4"/>
        <v>0</v>
      </c>
      <c r="P17" s="5"/>
      <c r="Q17" s="5"/>
      <c r="R17" s="5"/>
      <c r="S17" s="5"/>
      <c r="T17" s="20">
        <f t="shared" si="5"/>
        <v>0</v>
      </c>
      <c r="U17" s="5"/>
      <c r="V17" s="5"/>
      <c r="W17" s="20">
        <f t="shared" si="6"/>
        <v>0</v>
      </c>
      <c r="X17" s="5">
        <v>34</v>
      </c>
      <c r="Y17" s="20">
        <f t="shared" si="7"/>
        <v>0</v>
      </c>
      <c r="Z17" s="5"/>
      <c r="AA17" s="20">
        <f t="shared" si="8"/>
        <v>15.027500000000032</v>
      </c>
      <c r="AB17" s="5"/>
      <c r="AC17" s="20">
        <v>522</v>
      </c>
      <c r="AD17" s="11">
        <v>0</v>
      </c>
      <c r="AE17" s="13"/>
      <c r="AF17" s="14"/>
      <c r="AG17" s="15"/>
    </row>
    <row r="18" spans="1:33" ht="13.5" thickBot="1" x14ac:dyDescent="0.25">
      <c r="A18" s="4">
        <v>5</v>
      </c>
      <c r="B18" s="5">
        <v>12</v>
      </c>
      <c r="C18" s="5">
        <v>7</v>
      </c>
      <c r="D18" s="20">
        <f t="shared" si="0"/>
        <v>252.17</v>
      </c>
      <c r="E18" s="5">
        <v>4</v>
      </c>
      <c r="F18" s="5">
        <v>5.75</v>
      </c>
      <c r="G18" s="20">
        <f t="shared" si="1"/>
        <v>89.762499999999989</v>
      </c>
      <c r="H18" s="5"/>
      <c r="I18" s="5"/>
      <c r="J18" s="20">
        <f t="shared" si="2"/>
        <v>0</v>
      </c>
      <c r="K18" s="5">
        <v>115</v>
      </c>
      <c r="L18" s="5">
        <v>0</v>
      </c>
      <c r="M18" s="20"/>
      <c r="N18" s="20">
        <f t="shared" si="3"/>
        <v>341.9325</v>
      </c>
      <c r="O18" s="20">
        <f t="shared" si="4"/>
        <v>0</v>
      </c>
      <c r="P18" s="5"/>
      <c r="Q18" s="5"/>
      <c r="R18" s="5"/>
      <c r="S18" s="5"/>
      <c r="T18" s="20">
        <f t="shared" si="5"/>
        <v>0</v>
      </c>
      <c r="U18" s="5"/>
      <c r="V18" s="5"/>
      <c r="W18" s="20">
        <f t="shared" si="6"/>
        <v>0</v>
      </c>
      <c r="X18" s="5">
        <v>34</v>
      </c>
      <c r="Y18" s="20">
        <f t="shared" si="7"/>
        <v>0</v>
      </c>
      <c r="Z18" s="5"/>
      <c r="AA18" s="20">
        <f t="shared" si="8"/>
        <v>23.382499999999993</v>
      </c>
      <c r="AB18" s="5"/>
      <c r="AC18" s="20">
        <v>526</v>
      </c>
      <c r="AD18" s="11">
        <v>0</v>
      </c>
      <c r="AE18" s="13"/>
      <c r="AF18" s="14"/>
      <c r="AG18" s="15"/>
    </row>
    <row r="19" spans="1:33" ht="13.5" thickBot="1" x14ac:dyDescent="0.25">
      <c r="A19" s="4">
        <v>6</v>
      </c>
      <c r="B19" s="5">
        <v>4</v>
      </c>
      <c r="C19" s="5">
        <v>7</v>
      </c>
      <c r="D19" s="20">
        <f t="shared" si="0"/>
        <v>91.85</v>
      </c>
      <c r="E19" s="5">
        <v>7</v>
      </c>
      <c r="F19" s="5">
        <v>1</v>
      </c>
      <c r="G19" s="20">
        <f t="shared" si="1"/>
        <v>141.94999999999999</v>
      </c>
      <c r="H19" s="5"/>
      <c r="I19" s="5"/>
      <c r="J19" s="20">
        <f t="shared" si="2"/>
        <v>0</v>
      </c>
      <c r="K19" s="5">
        <v>110</v>
      </c>
      <c r="L19" s="5">
        <v>0</v>
      </c>
      <c r="M19" s="20"/>
      <c r="N19" s="20">
        <f t="shared" si="3"/>
        <v>233.79999999999998</v>
      </c>
      <c r="O19" s="20">
        <f t="shared" si="4"/>
        <v>0</v>
      </c>
      <c r="P19" s="5">
        <v>9750469</v>
      </c>
      <c r="Q19" s="5" t="s">
        <v>63</v>
      </c>
      <c r="R19" s="5">
        <v>13</v>
      </c>
      <c r="S19" s="5">
        <v>3.5</v>
      </c>
      <c r="T19" s="20">
        <f t="shared" si="5"/>
        <v>266.36500000000001</v>
      </c>
      <c r="U19" s="5">
        <v>4</v>
      </c>
      <c r="V19" s="5">
        <v>3.25</v>
      </c>
      <c r="W19" s="20">
        <f t="shared" si="6"/>
        <v>85.587499999999991</v>
      </c>
      <c r="X19" s="5">
        <v>34</v>
      </c>
      <c r="Y19" s="20">
        <f t="shared" si="7"/>
        <v>180.77750000000003</v>
      </c>
      <c r="Z19" s="5"/>
      <c r="AA19" s="20">
        <f t="shared" si="8"/>
        <v>72.64500000000001</v>
      </c>
      <c r="AB19" s="5"/>
      <c r="AC19" s="20">
        <v>521</v>
      </c>
      <c r="AD19" s="11">
        <v>0</v>
      </c>
      <c r="AE19" s="13" t="s">
        <v>64</v>
      </c>
      <c r="AF19" s="14"/>
      <c r="AG19" s="15"/>
    </row>
    <row r="20" spans="1:33" ht="13.5" thickBot="1" x14ac:dyDescent="0.25">
      <c r="A20" s="4">
        <v>7</v>
      </c>
      <c r="B20" s="5">
        <v>5</v>
      </c>
      <c r="C20" s="5">
        <v>7.5</v>
      </c>
      <c r="D20" s="20">
        <f t="shared" si="0"/>
        <v>112.72499999999999</v>
      </c>
      <c r="E20" s="5">
        <v>7</v>
      </c>
      <c r="F20" s="5">
        <v>1</v>
      </c>
      <c r="G20" s="20">
        <f t="shared" si="1"/>
        <v>141.94999999999999</v>
      </c>
      <c r="H20" s="5"/>
      <c r="I20" s="5"/>
      <c r="J20" s="20">
        <f t="shared" si="2"/>
        <v>0</v>
      </c>
      <c r="K20" s="5">
        <v>115</v>
      </c>
      <c r="L20" s="5">
        <v>0</v>
      </c>
      <c r="M20" s="20"/>
      <c r="N20" s="20">
        <f t="shared" si="3"/>
        <v>254.67499999999998</v>
      </c>
      <c r="O20" s="20">
        <f t="shared" si="4"/>
        <v>0</v>
      </c>
      <c r="P20" s="5"/>
      <c r="Q20" s="5"/>
      <c r="R20" s="5"/>
      <c r="S20" s="5"/>
      <c r="T20" s="20">
        <f t="shared" si="5"/>
        <v>0</v>
      </c>
      <c r="U20" s="5"/>
      <c r="V20" s="5"/>
      <c r="W20" s="20">
        <f t="shared" si="6"/>
        <v>0</v>
      </c>
      <c r="X20" s="5">
        <v>34</v>
      </c>
      <c r="Y20" s="20">
        <f t="shared" si="7"/>
        <v>0</v>
      </c>
      <c r="Z20" s="5"/>
      <c r="AA20" s="20">
        <f t="shared" si="8"/>
        <v>20.875</v>
      </c>
      <c r="AB20" s="5"/>
      <c r="AC20" s="20">
        <v>524</v>
      </c>
      <c r="AD20" s="11">
        <v>0</v>
      </c>
      <c r="AE20" s="13"/>
      <c r="AF20" s="14"/>
      <c r="AG20" s="15"/>
    </row>
    <row r="21" spans="1:33" ht="13.5" thickBot="1" x14ac:dyDescent="0.25">
      <c r="A21" s="4">
        <v>8</v>
      </c>
      <c r="B21" s="5">
        <v>6</v>
      </c>
      <c r="C21" s="5">
        <v>8</v>
      </c>
      <c r="D21" s="20">
        <f t="shared" si="0"/>
        <v>133.6</v>
      </c>
      <c r="E21" s="5">
        <v>7</v>
      </c>
      <c r="F21" s="5">
        <v>1</v>
      </c>
      <c r="G21" s="20">
        <f t="shared" si="1"/>
        <v>141.94999999999999</v>
      </c>
      <c r="H21" s="5"/>
      <c r="I21" s="5"/>
      <c r="J21" s="20">
        <f t="shared" si="2"/>
        <v>0</v>
      </c>
      <c r="K21" s="5">
        <v>110</v>
      </c>
      <c r="L21" s="5">
        <v>0</v>
      </c>
      <c r="M21" s="20"/>
      <c r="N21" s="20">
        <f t="shared" si="3"/>
        <v>275.54999999999995</v>
      </c>
      <c r="O21" s="20">
        <f t="shared" si="4"/>
        <v>0</v>
      </c>
      <c r="P21" s="5"/>
      <c r="Q21" s="5"/>
      <c r="R21" s="5"/>
      <c r="S21" s="5"/>
      <c r="T21" s="20">
        <f t="shared" si="5"/>
        <v>0</v>
      </c>
      <c r="U21" s="5"/>
      <c r="V21" s="5"/>
      <c r="W21" s="20">
        <f t="shared" si="6"/>
        <v>0</v>
      </c>
      <c r="X21" s="5">
        <v>34</v>
      </c>
      <c r="Y21" s="20">
        <f t="shared" si="7"/>
        <v>0</v>
      </c>
      <c r="Z21" s="5"/>
      <c r="AA21" s="20">
        <f t="shared" si="8"/>
        <v>20.874999999999972</v>
      </c>
      <c r="AB21" s="5"/>
      <c r="AC21" s="20">
        <v>526</v>
      </c>
      <c r="AD21" s="11">
        <v>0</v>
      </c>
      <c r="AE21" s="13"/>
      <c r="AF21" s="14"/>
      <c r="AG21" s="15"/>
    </row>
    <row r="22" spans="1:33" ht="13.5" thickBot="1" x14ac:dyDescent="0.25">
      <c r="A22" s="4">
        <v>9</v>
      </c>
      <c r="B22" s="5">
        <v>7</v>
      </c>
      <c r="C22" s="5">
        <v>9</v>
      </c>
      <c r="D22" s="20">
        <f t="shared" si="0"/>
        <v>155.31</v>
      </c>
      <c r="E22" s="5">
        <v>7</v>
      </c>
      <c r="F22" s="5">
        <v>1</v>
      </c>
      <c r="G22" s="20">
        <f t="shared" si="1"/>
        <v>141.94999999999999</v>
      </c>
      <c r="H22" s="5"/>
      <c r="I22" s="5"/>
      <c r="J22" s="20">
        <f t="shared" si="2"/>
        <v>0</v>
      </c>
      <c r="K22" s="5">
        <v>115</v>
      </c>
      <c r="L22" s="5">
        <v>0</v>
      </c>
      <c r="M22" s="20"/>
      <c r="N22" s="20">
        <f t="shared" si="3"/>
        <v>297.26</v>
      </c>
      <c r="O22" s="20">
        <f t="shared" si="4"/>
        <v>0</v>
      </c>
      <c r="P22" s="5"/>
      <c r="Q22" s="5"/>
      <c r="R22" s="5"/>
      <c r="S22" s="5"/>
      <c r="T22" s="20">
        <f t="shared" si="5"/>
        <v>0</v>
      </c>
      <c r="U22" s="5"/>
      <c r="V22" s="5"/>
      <c r="W22" s="20">
        <f t="shared" si="6"/>
        <v>0</v>
      </c>
      <c r="X22" s="5">
        <v>34</v>
      </c>
      <c r="Y22" s="20">
        <f t="shared" si="7"/>
        <v>0</v>
      </c>
      <c r="Z22" s="5"/>
      <c r="AA22" s="20">
        <f t="shared" si="8"/>
        <v>21.710000000000036</v>
      </c>
      <c r="AB22" s="5"/>
      <c r="AC22" s="20">
        <v>522</v>
      </c>
      <c r="AD22" s="11">
        <v>0</v>
      </c>
      <c r="AE22" s="13"/>
      <c r="AF22" s="14"/>
      <c r="AG22" s="15"/>
    </row>
    <row r="23" spans="1:33" ht="13.5" thickBot="1" x14ac:dyDescent="0.25">
      <c r="A23" s="4">
        <v>10</v>
      </c>
      <c r="B23" s="5">
        <v>8</v>
      </c>
      <c r="C23" s="5">
        <v>9.5</v>
      </c>
      <c r="D23" s="20">
        <f t="shared" si="0"/>
        <v>176.185</v>
      </c>
      <c r="E23" s="5">
        <v>7</v>
      </c>
      <c r="F23" s="5">
        <v>1</v>
      </c>
      <c r="G23" s="20">
        <f t="shared" si="1"/>
        <v>141.94999999999999</v>
      </c>
      <c r="H23" s="5"/>
      <c r="I23" s="5"/>
      <c r="J23" s="20">
        <f t="shared" si="2"/>
        <v>0</v>
      </c>
      <c r="K23" s="5">
        <v>110</v>
      </c>
      <c r="L23" s="5">
        <v>0</v>
      </c>
      <c r="M23" s="20"/>
      <c r="N23" s="20">
        <f t="shared" si="3"/>
        <v>318.13499999999999</v>
      </c>
      <c r="O23" s="20">
        <f t="shared" si="4"/>
        <v>0</v>
      </c>
      <c r="P23" s="5"/>
      <c r="Q23" s="5"/>
      <c r="R23" s="5"/>
      <c r="S23" s="5"/>
      <c r="T23" s="20">
        <v>0</v>
      </c>
      <c r="U23" s="5"/>
      <c r="V23" s="5"/>
      <c r="W23" s="20">
        <f t="shared" si="6"/>
        <v>0</v>
      </c>
      <c r="X23" s="5">
        <v>34</v>
      </c>
      <c r="Y23" s="20">
        <f t="shared" si="7"/>
        <v>0</v>
      </c>
      <c r="Z23" s="5"/>
      <c r="AA23" s="20">
        <f t="shared" si="8"/>
        <v>20.875</v>
      </c>
      <c r="AB23" s="5"/>
      <c r="AC23" s="20">
        <v>524</v>
      </c>
      <c r="AD23" s="11">
        <v>0</v>
      </c>
      <c r="AE23" s="13"/>
      <c r="AF23" s="14"/>
      <c r="AG23" s="15"/>
    </row>
    <row r="24" spans="1:33" ht="13.5" thickBot="1" x14ac:dyDescent="0.25">
      <c r="A24" s="4">
        <v>11</v>
      </c>
      <c r="B24" s="5">
        <v>9</v>
      </c>
      <c r="C24" s="5">
        <v>10</v>
      </c>
      <c r="D24" s="20">
        <f t="shared" si="0"/>
        <v>197.05999999999997</v>
      </c>
      <c r="E24" s="5">
        <v>7</v>
      </c>
      <c r="F24" s="5">
        <v>1</v>
      </c>
      <c r="G24" s="20">
        <f t="shared" si="1"/>
        <v>141.94999999999999</v>
      </c>
      <c r="H24" s="5"/>
      <c r="I24" s="5"/>
      <c r="J24" s="20">
        <f t="shared" si="2"/>
        <v>0</v>
      </c>
      <c r="K24" s="5">
        <v>115</v>
      </c>
      <c r="L24" s="5">
        <v>0</v>
      </c>
      <c r="M24" s="20"/>
      <c r="N24" s="20">
        <f t="shared" si="3"/>
        <v>339.01</v>
      </c>
      <c r="O24" s="20">
        <f t="shared" si="4"/>
        <v>0</v>
      </c>
      <c r="P24" s="5"/>
      <c r="Q24" s="5"/>
      <c r="R24" s="5"/>
      <c r="S24" s="5"/>
      <c r="T24" s="20">
        <f t="shared" si="5"/>
        <v>0</v>
      </c>
      <c r="U24" s="5"/>
      <c r="V24" s="5"/>
      <c r="W24" s="20">
        <f t="shared" si="6"/>
        <v>0</v>
      </c>
      <c r="X24" s="5">
        <v>34</v>
      </c>
      <c r="Y24" s="20">
        <v>0</v>
      </c>
      <c r="Z24" s="5"/>
      <c r="AA24" s="20">
        <f t="shared" si="8"/>
        <v>20.875</v>
      </c>
      <c r="AB24" s="5"/>
      <c r="AC24" s="20">
        <v>520</v>
      </c>
      <c r="AD24" s="11">
        <v>0</v>
      </c>
      <c r="AE24" s="13"/>
      <c r="AF24" s="14"/>
      <c r="AG24" s="15"/>
    </row>
    <row r="25" spans="1:33" ht="13.5" thickBot="1" x14ac:dyDescent="0.25">
      <c r="A25" s="4">
        <v>12</v>
      </c>
      <c r="B25" s="5">
        <v>10</v>
      </c>
      <c r="C25" s="5">
        <v>10</v>
      </c>
      <c r="D25" s="20">
        <f t="shared" si="0"/>
        <v>217.09999999999997</v>
      </c>
      <c r="E25" s="5">
        <v>7</v>
      </c>
      <c r="F25" s="5">
        <v>1</v>
      </c>
      <c r="G25" s="20">
        <f t="shared" si="1"/>
        <v>141.94999999999999</v>
      </c>
      <c r="H25" s="5"/>
      <c r="I25" s="5"/>
      <c r="J25" s="20">
        <f t="shared" si="2"/>
        <v>0</v>
      </c>
      <c r="K25" s="5">
        <v>110</v>
      </c>
      <c r="L25" s="5">
        <v>0</v>
      </c>
      <c r="M25" s="20"/>
      <c r="N25" s="20">
        <f t="shared" si="3"/>
        <v>359.04999999999995</v>
      </c>
      <c r="O25" s="20">
        <f t="shared" si="4"/>
        <v>0</v>
      </c>
      <c r="P25" s="5"/>
      <c r="Q25" s="5"/>
      <c r="R25" s="5"/>
      <c r="S25" s="5"/>
      <c r="T25" s="20">
        <f t="shared" si="5"/>
        <v>0</v>
      </c>
      <c r="U25" s="5"/>
      <c r="V25" s="5"/>
      <c r="W25" s="20">
        <f t="shared" si="6"/>
        <v>0</v>
      </c>
      <c r="X25" s="5">
        <v>34</v>
      </c>
      <c r="Y25" s="20">
        <f t="shared" si="7"/>
        <v>0</v>
      </c>
      <c r="Z25" s="5"/>
      <c r="AA25" s="20">
        <f t="shared" si="8"/>
        <v>20.039999999999964</v>
      </c>
      <c r="AB25" s="5"/>
      <c r="AC25" s="20">
        <v>522</v>
      </c>
      <c r="AD25" s="11">
        <v>0</v>
      </c>
      <c r="AE25" s="13"/>
      <c r="AF25" s="14"/>
      <c r="AG25" s="15"/>
    </row>
    <row r="26" spans="1:33" ht="13.5" thickBot="1" x14ac:dyDescent="0.25">
      <c r="A26" s="4">
        <v>13</v>
      </c>
      <c r="B26" s="5">
        <v>3</v>
      </c>
      <c r="C26" s="5">
        <v>4</v>
      </c>
      <c r="D26" s="20">
        <f>B26*12*1.67+C26*1.67</f>
        <v>66.8</v>
      </c>
      <c r="E26" s="5">
        <v>7</v>
      </c>
      <c r="F26" s="5">
        <v>1</v>
      </c>
      <c r="G26" s="20">
        <f t="shared" si="1"/>
        <v>141.94999999999999</v>
      </c>
      <c r="H26" s="5"/>
      <c r="I26" s="5"/>
      <c r="J26" s="20">
        <f t="shared" si="2"/>
        <v>0</v>
      </c>
      <c r="K26" s="5">
        <v>115</v>
      </c>
      <c r="L26" s="5">
        <v>0</v>
      </c>
      <c r="M26" s="20"/>
      <c r="N26" s="20">
        <f t="shared" si="3"/>
        <v>208.75</v>
      </c>
      <c r="O26" s="20">
        <f t="shared" si="4"/>
        <v>0</v>
      </c>
      <c r="P26" s="5">
        <v>9750481</v>
      </c>
      <c r="Q26" s="5" t="s">
        <v>63</v>
      </c>
      <c r="R26" s="5">
        <v>11</v>
      </c>
      <c r="S26" s="5">
        <v>9</v>
      </c>
      <c r="T26" s="20">
        <f t="shared" si="5"/>
        <v>235.47</v>
      </c>
      <c r="U26" s="5">
        <v>3</v>
      </c>
      <c r="V26" s="5">
        <v>2.75</v>
      </c>
      <c r="W26" s="20">
        <f t="shared" si="6"/>
        <v>64.712499999999991</v>
      </c>
      <c r="X26" s="5">
        <v>34</v>
      </c>
      <c r="Y26" s="20">
        <f t="shared" si="7"/>
        <v>170.75749999999999</v>
      </c>
      <c r="Z26" s="5"/>
      <c r="AA26" s="20">
        <f t="shared" si="8"/>
        <v>20.457500000000039</v>
      </c>
      <c r="AB26" s="5"/>
      <c r="AC26" s="20">
        <v>525</v>
      </c>
      <c r="AD26" s="11">
        <v>0</v>
      </c>
      <c r="AE26" s="13"/>
      <c r="AF26" s="14"/>
      <c r="AG26" s="15"/>
    </row>
    <row r="27" spans="1:33" ht="13.5" thickBot="1" x14ac:dyDescent="0.25">
      <c r="A27" s="4">
        <v>14</v>
      </c>
      <c r="B27" s="5">
        <v>4</v>
      </c>
      <c r="C27" s="5">
        <v>4</v>
      </c>
      <c r="D27" s="20">
        <f t="shared" si="0"/>
        <v>86.84</v>
      </c>
      <c r="E27" s="5">
        <v>7</v>
      </c>
      <c r="F27" s="5">
        <v>1</v>
      </c>
      <c r="G27" s="20">
        <f t="shared" si="1"/>
        <v>141.94999999999999</v>
      </c>
      <c r="H27" s="5"/>
      <c r="I27" s="5"/>
      <c r="J27" s="20">
        <f t="shared" si="2"/>
        <v>0</v>
      </c>
      <c r="K27" s="5">
        <v>110</v>
      </c>
      <c r="L27" s="5">
        <v>0</v>
      </c>
      <c r="M27" s="20"/>
      <c r="N27" s="20">
        <f t="shared" si="3"/>
        <v>228.79</v>
      </c>
      <c r="O27" s="20">
        <f t="shared" si="4"/>
        <v>0</v>
      </c>
      <c r="P27" s="5"/>
      <c r="Q27" s="5"/>
      <c r="R27" s="5"/>
      <c r="S27" s="5"/>
      <c r="T27" s="20">
        <f t="shared" si="5"/>
        <v>0</v>
      </c>
      <c r="U27" s="5"/>
      <c r="V27" s="5"/>
      <c r="W27" s="20">
        <f t="shared" si="6"/>
        <v>0</v>
      </c>
      <c r="X27" s="5">
        <v>34</v>
      </c>
      <c r="Y27" s="20">
        <v>0</v>
      </c>
      <c r="Z27" s="5"/>
      <c r="AA27" s="20">
        <f t="shared" si="8"/>
        <v>20.039999999999992</v>
      </c>
      <c r="AB27" s="5"/>
      <c r="AC27" s="20">
        <v>522</v>
      </c>
      <c r="AD27" s="11">
        <v>0</v>
      </c>
      <c r="AE27" s="13"/>
      <c r="AF27" s="14"/>
      <c r="AG27" s="15"/>
    </row>
    <row r="28" spans="1:33" ht="13.5" thickBot="1" x14ac:dyDescent="0.25">
      <c r="A28" s="4">
        <v>15</v>
      </c>
      <c r="B28" s="5">
        <v>5</v>
      </c>
      <c r="C28" s="5">
        <v>5</v>
      </c>
      <c r="D28" s="20">
        <f t="shared" si="0"/>
        <v>108.54999999999998</v>
      </c>
      <c r="E28" s="5">
        <v>7</v>
      </c>
      <c r="F28" s="5">
        <v>1</v>
      </c>
      <c r="G28" s="20">
        <f>E28*12*1.67+F28*1.67</f>
        <v>141.94999999999999</v>
      </c>
      <c r="H28" s="5"/>
      <c r="I28" s="5"/>
      <c r="J28" s="20">
        <f t="shared" si="2"/>
        <v>0</v>
      </c>
      <c r="K28" s="5">
        <v>110</v>
      </c>
      <c r="L28" s="5">
        <v>0</v>
      </c>
      <c r="M28" s="20"/>
      <c r="N28" s="20">
        <f t="shared" si="3"/>
        <v>250.49999999999997</v>
      </c>
      <c r="O28" s="20">
        <f t="shared" si="4"/>
        <v>0</v>
      </c>
      <c r="P28" s="5"/>
      <c r="Q28" s="5"/>
      <c r="R28" s="5"/>
      <c r="S28" s="5"/>
      <c r="T28" s="20">
        <f t="shared" si="5"/>
        <v>0</v>
      </c>
      <c r="U28" s="5"/>
      <c r="V28" s="5"/>
      <c r="W28" s="20">
        <v>0</v>
      </c>
      <c r="X28" s="5">
        <v>34</v>
      </c>
      <c r="Y28" s="20">
        <v>0</v>
      </c>
      <c r="Z28" s="5"/>
      <c r="AA28" s="20">
        <v>22.13</v>
      </c>
      <c r="AB28" s="5"/>
      <c r="AC28" s="20">
        <v>520</v>
      </c>
      <c r="AD28" s="11">
        <v>0</v>
      </c>
      <c r="AE28" s="13"/>
      <c r="AF28" s="14"/>
      <c r="AG28" s="15"/>
    </row>
    <row r="29" spans="1:33" ht="13.5" thickBot="1" x14ac:dyDescent="0.25">
      <c r="A29" s="4">
        <v>16</v>
      </c>
      <c r="B29" s="5">
        <v>6</v>
      </c>
      <c r="C29" s="5">
        <v>5.5</v>
      </c>
      <c r="D29" s="20">
        <f t="shared" si="0"/>
        <v>129.42499999999998</v>
      </c>
      <c r="E29" s="5">
        <v>7</v>
      </c>
      <c r="F29" s="5">
        <v>1</v>
      </c>
      <c r="G29" s="20">
        <f t="shared" si="1"/>
        <v>141.94999999999999</v>
      </c>
      <c r="H29" s="5"/>
      <c r="I29" s="5"/>
      <c r="J29" s="20">
        <f t="shared" si="2"/>
        <v>0</v>
      </c>
      <c r="K29" s="5">
        <v>110</v>
      </c>
      <c r="L29" s="5">
        <v>0</v>
      </c>
      <c r="M29" s="20"/>
      <c r="N29" s="20">
        <f t="shared" si="3"/>
        <v>271.375</v>
      </c>
      <c r="O29" s="20">
        <f t="shared" si="4"/>
        <v>0</v>
      </c>
      <c r="P29" s="5"/>
      <c r="Q29" s="5"/>
      <c r="R29" s="5"/>
      <c r="S29" s="5"/>
      <c r="T29" s="20">
        <f t="shared" si="5"/>
        <v>0</v>
      </c>
      <c r="U29" s="5"/>
      <c r="V29" s="5"/>
      <c r="W29" s="20">
        <f t="shared" si="6"/>
        <v>0</v>
      </c>
      <c r="X29" s="5">
        <v>34</v>
      </c>
      <c r="Y29" s="20">
        <f t="shared" si="7"/>
        <v>0</v>
      </c>
      <c r="Z29" s="5"/>
      <c r="AA29" s="20">
        <f t="shared" si="8"/>
        <v>20.875000000000028</v>
      </c>
      <c r="AB29" s="5"/>
      <c r="AC29" s="20">
        <v>521</v>
      </c>
      <c r="AD29" s="11">
        <v>0</v>
      </c>
      <c r="AE29" s="13" t="s">
        <v>60</v>
      </c>
      <c r="AF29" s="14"/>
      <c r="AG29" s="15"/>
    </row>
    <row r="30" spans="1:33" ht="13.5" thickBot="1" x14ac:dyDescent="0.25">
      <c r="A30" s="4">
        <v>17</v>
      </c>
      <c r="B30" s="5">
        <v>7</v>
      </c>
      <c r="C30" s="5">
        <v>6</v>
      </c>
      <c r="D30" s="20">
        <f t="shared" si="0"/>
        <v>150.30000000000001</v>
      </c>
      <c r="E30" s="5">
        <v>7</v>
      </c>
      <c r="F30" s="5">
        <v>1</v>
      </c>
      <c r="G30" s="20">
        <f t="shared" si="1"/>
        <v>141.94999999999999</v>
      </c>
      <c r="H30" s="5"/>
      <c r="I30" s="5"/>
      <c r="J30" s="20">
        <f t="shared" si="2"/>
        <v>0</v>
      </c>
      <c r="K30" s="5">
        <v>115</v>
      </c>
      <c r="L30" s="5">
        <v>0</v>
      </c>
      <c r="M30" s="20"/>
      <c r="N30" s="20">
        <f t="shared" si="3"/>
        <v>292.25</v>
      </c>
      <c r="O30" s="20">
        <f t="shared" si="4"/>
        <v>0</v>
      </c>
      <c r="P30" s="5"/>
      <c r="Q30" s="5"/>
      <c r="R30" s="5"/>
      <c r="S30" s="5"/>
      <c r="T30" s="20">
        <f t="shared" si="5"/>
        <v>0</v>
      </c>
      <c r="U30" s="5"/>
      <c r="V30" s="5"/>
      <c r="W30" s="20">
        <f t="shared" si="6"/>
        <v>0</v>
      </c>
      <c r="X30" s="5">
        <v>34</v>
      </c>
      <c r="Y30" s="20">
        <f t="shared" si="7"/>
        <v>0</v>
      </c>
      <c r="Z30" s="5"/>
      <c r="AA30" s="20">
        <f t="shared" si="8"/>
        <v>20.875</v>
      </c>
      <c r="AB30" s="5"/>
      <c r="AC30" s="20">
        <v>516</v>
      </c>
      <c r="AD30" s="11">
        <v>0</v>
      </c>
      <c r="AE30" s="13"/>
      <c r="AF30" s="14"/>
      <c r="AG30" s="15"/>
    </row>
    <row r="31" spans="1:33" ht="13.5" thickBot="1" x14ac:dyDescent="0.25">
      <c r="A31" s="4">
        <v>18</v>
      </c>
      <c r="B31" s="5">
        <v>8</v>
      </c>
      <c r="C31" s="5">
        <v>7.5</v>
      </c>
      <c r="D31" s="20">
        <f t="shared" si="0"/>
        <v>172.845</v>
      </c>
      <c r="E31" s="5">
        <v>7</v>
      </c>
      <c r="F31" s="5">
        <v>1</v>
      </c>
      <c r="G31" s="20">
        <f t="shared" si="1"/>
        <v>141.94999999999999</v>
      </c>
      <c r="H31" s="5"/>
      <c r="I31" s="5"/>
      <c r="J31" s="20">
        <f t="shared" si="2"/>
        <v>0</v>
      </c>
      <c r="K31" s="5">
        <v>110</v>
      </c>
      <c r="L31" s="5">
        <v>0</v>
      </c>
      <c r="M31" s="20"/>
      <c r="N31" s="20">
        <f t="shared" si="3"/>
        <v>314.79499999999996</v>
      </c>
      <c r="O31" s="20">
        <f t="shared" si="4"/>
        <v>0</v>
      </c>
      <c r="P31" s="5"/>
      <c r="Q31" s="5"/>
      <c r="R31" s="5"/>
      <c r="S31" s="5"/>
      <c r="T31" s="20">
        <f t="shared" si="5"/>
        <v>0</v>
      </c>
      <c r="U31" s="5"/>
      <c r="V31" s="5"/>
      <c r="W31" s="20">
        <f>U31*12*1.67+V31*1.67</f>
        <v>0</v>
      </c>
      <c r="X31" s="5">
        <v>34</v>
      </c>
      <c r="Y31" s="20">
        <v>0</v>
      </c>
      <c r="Z31" s="5"/>
      <c r="AA31" s="20">
        <f t="shared" si="8"/>
        <v>22.544999999999959</v>
      </c>
      <c r="AB31" s="5"/>
      <c r="AC31" s="20">
        <v>514</v>
      </c>
      <c r="AD31" s="11">
        <v>0</v>
      </c>
      <c r="AE31" s="13"/>
      <c r="AF31" s="14"/>
      <c r="AG31" s="15"/>
    </row>
    <row r="32" spans="1:33" ht="13.5" thickBot="1" x14ac:dyDescent="0.25">
      <c r="A32" s="4">
        <v>19</v>
      </c>
      <c r="B32" s="5">
        <v>9</v>
      </c>
      <c r="C32" s="5">
        <v>8</v>
      </c>
      <c r="D32" s="20">
        <f t="shared" si="0"/>
        <v>193.71999999999997</v>
      </c>
      <c r="E32" s="5">
        <v>7</v>
      </c>
      <c r="F32" s="5">
        <v>1</v>
      </c>
      <c r="G32" s="20">
        <f t="shared" si="1"/>
        <v>141.94999999999999</v>
      </c>
      <c r="H32" s="5"/>
      <c r="I32" s="5"/>
      <c r="J32" s="20">
        <f t="shared" si="2"/>
        <v>0</v>
      </c>
      <c r="K32" s="5">
        <v>110</v>
      </c>
      <c r="L32" s="5">
        <v>0</v>
      </c>
      <c r="M32" s="20"/>
      <c r="N32" s="20">
        <f t="shared" si="3"/>
        <v>335.66999999999996</v>
      </c>
      <c r="O32" s="20">
        <f t="shared" si="4"/>
        <v>0</v>
      </c>
      <c r="P32" s="5"/>
      <c r="Q32" s="5"/>
      <c r="R32" s="5"/>
      <c r="S32" s="5"/>
      <c r="T32" s="20">
        <f t="shared" si="5"/>
        <v>0</v>
      </c>
      <c r="U32" s="5"/>
      <c r="V32" s="5"/>
      <c r="W32" s="20">
        <f t="shared" si="6"/>
        <v>0</v>
      </c>
      <c r="X32" s="5">
        <v>34</v>
      </c>
      <c r="Y32" s="20">
        <v>0</v>
      </c>
      <c r="Z32" s="5"/>
      <c r="AA32" s="20">
        <f t="shared" si="8"/>
        <v>20.875</v>
      </c>
      <c r="AB32" s="5"/>
      <c r="AC32" s="20">
        <v>516</v>
      </c>
      <c r="AD32" s="11">
        <v>0</v>
      </c>
      <c r="AE32" s="13"/>
      <c r="AF32" s="14"/>
      <c r="AG32" s="15"/>
    </row>
    <row r="33" spans="1:33" ht="13.5" thickBot="1" x14ac:dyDescent="0.25">
      <c r="A33" s="4">
        <v>20</v>
      </c>
      <c r="B33" s="5">
        <v>10</v>
      </c>
      <c r="C33" s="5">
        <v>9</v>
      </c>
      <c r="D33" s="20">
        <f>B33*12*1.67+C33*1.67</f>
        <v>215.42999999999998</v>
      </c>
      <c r="E33" s="5">
        <v>7</v>
      </c>
      <c r="F33" s="5">
        <v>1</v>
      </c>
      <c r="G33" s="20">
        <f t="shared" si="1"/>
        <v>141.94999999999999</v>
      </c>
      <c r="H33" s="5"/>
      <c r="I33" s="5"/>
      <c r="J33" s="20">
        <f t="shared" si="2"/>
        <v>0</v>
      </c>
      <c r="K33" s="5">
        <v>115</v>
      </c>
      <c r="L33" s="5">
        <v>0</v>
      </c>
      <c r="M33" s="20"/>
      <c r="N33" s="20">
        <f t="shared" si="3"/>
        <v>357.38</v>
      </c>
      <c r="O33" s="20">
        <f t="shared" si="4"/>
        <v>0</v>
      </c>
      <c r="P33" s="5"/>
      <c r="Q33" s="5"/>
      <c r="R33" s="5"/>
      <c r="S33" s="5"/>
      <c r="T33" s="20">
        <f t="shared" si="5"/>
        <v>0</v>
      </c>
      <c r="U33" s="5"/>
      <c r="V33" s="5"/>
      <c r="W33" s="20">
        <f t="shared" si="6"/>
        <v>0</v>
      </c>
      <c r="X33" s="5">
        <v>34</v>
      </c>
      <c r="Y33" s="20">
        <f t="shared" si="7"/>
        <v>0</v>
      </c>
      <c r="Z33" s="5"/>
      <c r="AA33" s="20">
        <f t="shared" si="8"/>
        <v>21.710000000000036</v>
      </c>
      <c r="AB33" s="5"/>
      <c r="AC33" s="20">
        <v>521</v>
      </c>
      <c r="AD33" s="11">
        <v>0</v>
      </c>
      <c r="AE33" s="13"/>
      <c r="AF33" s="14"/>
      <c r="AG33" s="15"/>
    </row>
    <row r="34" spans="1:33" ht="13.5" thickBot="1" x14ac:dyDescent="0.25">
      <c r="A34" s="4">
        <v>21</v>
      </c>
      <c r="B34" s="5">
        <v>11</v>
      </c>
      <c r="C34" s="5">
        <v>10.5</v>
      </c>
      <c r="D34" s="20">
        <f t="shared" si="0"/>
        <v>237.97499999999999</v>
      </c>
      <c r="E34" s="5">
        <v>7</v>
      </c>
      <c r="F34" s="5">
        <v>1</v>
      </c>
      <c r="G34" s="20">
        <f t="shared" si="1"/>
        <v>141.94999999999999</v>
      </c>
      <c r="H34" s="5"/>
      <c r="I34" s="5"/>
      <c r="J34" s="20">
        <f t="shared" si="2"/>
        <v>0</v>
      </c>
      <c r="K34" s="5">
        <v>110</v>
      </c>
      <c r="L34" s="5">
        <v>0</v>
      </c>
      <c r="M34" s="20"/>
      <c r="N34" s="20">
        <f t="shared" si="3"/>
        <v>379.92499999999995</v>
      </c>
      <c r="O34" s="20">
        <f t="shared" si="4"/>
        <v>0</v>
      </c>
      <c r="P34" s="5"/>
      <c r="Q34" s="5"/>
      <c r="R34" s="5"/>
      <c r="S34" s="5"/>
      <c r="T34" s="20">
        <f t="shared" si="5"/>
        <v>0</v>
      </c>
      <c r="U34" s="5"/>
      <c r="V34" s="5"/>
      <c r="W34" s="20">
        <v>0</v>
      </c>
      <c r="X34" s="5">
        <v>34</v>
      </c>
      <c r="Y34" s="20">
        <f t="shared" si="7"/>
        <v>0</v>
      </c>
      <c r="Z34" s="5"/>
      <c r="AA34" s="20">
        <f t="shared" si="8"/>
        <v>22.544999999999959</v>
      </c>
      <c r="AB34" s="5"/>
      <c r="AC34" s="20">
        <v>516</v>
      </c>
      <c r="AD34" s="11">
        <v>0</v>
      </c>
      <c r="AE34" s="13"/>
      <c r="AF34" s="14"/>
      <c r="AG34" s="15"/>
    </row>
    <row r="35" spans="1:33" ht="13.5" thickBot="1" x14ac:dyDescent="0.25">
      <c r="A35" s="4">
        <v>22</v>
      </c>
      <c r="B35" s="5">
        <v>13</v>
      </c>
      <c r="C35" s="5">
        <v>1</v>
      </c>
      <c r="D35" s="20">
        <f t="shared" si="0"/>
        <v>262.19</v>
      </c>
      <c r="E35" s="5">
        <v>7</v>
      </c>
      <c r="F35" s="5">
        <v>1</v>
      </c>
      <c r="G35" s="20">
        <f t="shared" si="1"/>
        <v>141.94999999999999</v>
      </c>
      <c r="H35" s="5"/>
      <c r="I35" s="5"/>
      <c r="J35" s="20">
        <f t="shared" si="2"/>
        <v>0</v>
      </c>
      <c r="K35" s="5">
        <v>110</v>
      </c>
      <c r="L35" s="5">
        <v>0</v>
      </c>
      <c r="M35" s="20"/>
      <c r="N35" s="20">
        <f t="shared" si="3"/>
        <v>404.14</v>
      </c>
      <c r="O35" s="20">
        <f t="shared" si="4"/>
        <v>0</v>
      </c>
      <c r="P35" s="5"/>
      <c r="Q35" s="5"/>
      <c r="R35" s="5"/>
      <c r="S35" s="5"/>
      <c r="T35" s="20">
        <f t="shared" si="5"/>
        <v>0</v>
      </c>
      <c r="U35" s="5"/>
      <c r="V35" s="5"/>
      <c r="W35" s="20">
        <f t="shared" si="6"/>
        <v>0</v>
      </c>
      <c r="X35" s="5">
        <v>34</v>
      </c>
      <c r="Y35" s="20">
        <f t="shared" si="7"/>
        <v>0</v>
      </c>
      <c r="Z35" s="5"/>
      <c r="AA35" s="20">
        <f t="shared" si="8"/>
        <v>24.215000000000032</v>
      </c>
      <c r="AB35" s="5"/>
      <c r="AC35" s="20">
        <v>512</v>
      </c>
      <c r="AD35" s="11">
        <v>0</v>
      </c>
      <c r="AE35" s="13" t="s">
        <v>60</v>
      </c>
      <c r="AF35" s="14"/>
      <c r="AG35" s="15"/>
    </row>
    <row r="36" spans="1:33" ht="13.5" thickBot="1" x14ac:dyDescent="0.25">
      <c r="A36" s="4">
        <v>23</v>
      </c>
      <c r="B36" s="5">
        <v>14</v>
      </c>
      <c r="C36" s="5">
        <v>1.75</v>
      </c>
      <c r="D36" s="20">
        <f t="shared" si="0"/>
        <v>283.48250000000002</v>
      </c>
      <c r="E36" s="5">
        <v>7</v>
      </c>
      <c r="F36" s="5">
        <v>1</v>
      </c>
      <c r="G36" s="20">
        <f t="shared" si="1"/>
        <v>141.94999999999999</v>
      </c>
      <c r="H36" s="5"/>
      <c r="I36" s="5"/>
      <c r="J36" s="20">
        <f>H36*12*1.67+I36*1.67</f>
        <v>0</v>
      </c>
      <c r="K36" s="5">
        <v>115</v>
      </c>
      <c r="L36" s="5">
        <v>0</v>
      </c>
      <c r="M36" s="20"/>
      <c r="N36" s="20">
        <f t="shared" si="3"/>
        <v>425.4325</v>
      </c>
      <c r="O36" s="20">
        <f t="shared" si="4"/>
        <v>0</v>
      </c>
      <c r="P36" s="5"/>
      <c r="Q36" s="5"/>
      <c r="R36" s="5"/>
      <c r="S36" s="5"/>
      <c r="T36" s="20">
        <v>0</v>
      </c>
      <c r="U36" s="5"/>
      <c r="V36" s="5"/>
      <c r="W36" s="20">
        <f t="shared" si="6"/>
        <v>0</v>
      </c>
      <c r="X36" s="5">
        <v>34</v>
      </c>
      <c r="Y36" s="20">
        <v>0</v>
      </c>
      <c r="Z36" s="5"/>
      <c r="AA36" s="20">
        <f t="shared" si="8"/>
        <v>21.292500000000018</v>
      </c>
      <c r="AB36" s="5"/>
      <c r="AC36" s="20">
        <v>516</v>
      </c>
      <c r="AD36" s="11">
        <v>0</v>
      </c>
      <c r="AE36" s="13"/>
      <c r="AF36" s="14"/>
      <c r="AG36" s="15"/>
    </row>
    <row r="37" spans="1:33" ht="13.5" thickBot="1" x14ac:dyDescent="0.25">
      <c r="A37" s="4">
        <v>24</v>
      </c>
      <c r="B37" s="5">
        <v>15</v>
      </c>
      <c r="C37" s="5">
        <v>2</v>
      </c>
      <c r="D37" s="20">
        <f t="shared" si="0"/>
        <v>303.93999999999994</v>
      </c>
      <c r="E37" s="5">
        <v>7</v>
      </c>
      <c r="F37" s="5">
        <v>1</v>
      </c>
      <c r="G37" s="20">
        <f t="shared" si="1"/>
        <v>141.94999999999999</v>
      </c>
      <c r="H37" s="5"/>
      <c r="I37" s="5"/>
      <c r="J37" s="20">
        <f t="shared" si="2"/>
        <v>0</v>
      </c>
      <c r="K37" s="5">
        <v>110</v>
      </c>
      <c r="L37" s="5">
        <v>0</v>
      </c>
      <c r="M37" s="20"/>
      <c r="N37" s="20">
        <f t="shared" si="3"/>
        <v>445.88999999999993</v>
      </c>
      <c r="O37" s="20">
        <f t="shared" si="4"/>
        <v>0</v>
      </c>
      <c r="P37" s="5"/>
      <c r="Q37" s="5"/>
      <c r="R37" s="5"/>
      <c r="S37" s="5"/>
      <c r="T37" s="20">
        <f t="shared" si="5"/>
        <v>0</v>
      </c>
      <c r="U37" s="5"/>
      <c r="V37" s="5"/>
      <c r="W37" s="20">
        <f t="shared" si="6"/>
        <v>0</v>
      </c>
      <c r="X37" s="5">
        <v>34</v>
      </c>
      <c r="Y37" s="20">
        <f t="shared" si="7"/>
        <v>0</v>
      </c>
      <c r="Z37" s="5"/>
      <c r="AA37" s="20">
        <f t="shared" si="8"/>
        <v>20.457499999999925</v>
      </c>
      <c r="AB37" s="5"/>
      <c r="AC37" s="20">
        <v>508</v>
      </c>
      <c r="AD37" s="11">
        <v>0</v>
      </c>
      <c r="AE37" s="13"/>
      <c r="AF37" s="14"/>
      <c r="AG37" s="15"/>
    </row>
    <row r="38" spans="1:33" ht="13.5" thickBot="1" x14ac:dyDescent="0.25">
      <c r="A38" s="4">
        <v>25</v>
      </c>
      <c r="B38" s="5">
        <v>16</v>
      </c>
      <c r="C38" s="5">
        <v>3.5</v>
      </c>
      <c r="D38" s="20">
        <f t="shared" si="0"/>
        <v>326.48500000000001</v>
      </c>
      <c r="E38" s="5">
        <v>7</v>
      </c>
      <c r="F38" s="5">
        <v>1</v>
      </c>
      <c r="G38" s="20">
        <f t="shared" si="1"/>
        <v>141.94999999999999</v>
      </c>
      <c r="H38" s="5"/>
      <c r="I38" s="5"/>
      <c r="J38" s="20">
        <f t="shared" si="2"/>
        <v>0</v>
      </c>
      <c r="K38" s="5">
        <v>110</v>
      </c>
      <c r="L38" s="5">
        <v>0</v>
      </c>
      <c r="M38" s="20"/>
      <c r="N38" s="20">
        <f t="shared" si="3"/>
        <v>468.435</v>
      </c>
      <c r="O38" s="20">
        <f t="shared" si="4"/>
        <v>0</v>
      </c>
      <c r="P38" s="5"/>
      <c r="Q38" s="5"/>
      <c r="R38" s="5"/>
      <c r="S38" s="5"/>
      <c r="T38" s="20">
        <f t="shared" si="5"/>
        <v>0</v>
      </c>
      <c r="U38" s="5"/>
      <c r="V38" s="5"/>
      <c r="W38" s="20">
        <f t="shared" si="6"/>
        <v>0</v>
      </c>
      <c r="X38" s="5">
        <v>34</v>
      </c>
      <c r="Y38" s="20">
        <f>T38-W38</f>
        <v>0</v>
      </c>
      <c r="Z38" s="5"/>
      <c r="AA38" s="20">
        <f t="shared" si="8"/>
        <v>22.545000000000073</v>
      </c>
      <c r="AB38" s="5"/>
      <c r="AC38" s="20">
        <v>510</v>
      </c>
      <c r="AD38" s="11">
        <v>0</v>
      </c>
      <c r="AE38" s="13"/>
      <c r="AF38" s="14"/>
      <c r="AG38" s="15"/>
    </row>
    <row r="39" spans="1:33" ht="13.5" thickBot="1" x14ac:dyDescent="0.25">
      <c r="A39" s="4">
        <v>26</v>
      </c>
      <c r="B39" s="5">
        <v>16</v>
      </c>
      <c r="C39" s="5">
        <v>9</v>
      </c>
      <c r="D39" s="20">
        <f t="shared" si="0"/>
        <v>335.66999999999996</v>
      </c>
      <c r="E39" s="5">
        <v>7</v>
      </c>
      <c r="F39" s="5">
        <v>8.5</v>
      </c>
      <c r="G39" s="20">
        <f>E39*12*1.67+F39*1.67</f>
        <v>154.47499999999999</v>
      </c>
      <c r="H39" s="5"/>
      <c r="I39" s="5"/>
      <c r="J39" s="20">
        <f t="shared" si="2"/>
        <v>0</v>
      </c>
      <c r="K39" s="5">
        <v>115</v>
      </c>
      <c r="L39" s="5">
        <v>0</v>
      </c>
      <c r="M39" s="20"/>
      <c r="N39" s="20">
        <f t="shared" si="3"/>
        <v>490.14499999999998</v>
      </c>
      <c r="O39" s="20">
        <f t="shared" si="4"/>
        <v>0</v>
      </c>
      <c r="P39" s="5"/>
      <c r="Q39" s="5"/>
      <c r="R39" s="5"/>
      <c r="S39" s="5"/>
      <c r="T39" s="20">
        <f t="shared" si="5"/>
        <v>0</v>
      </c>
      <c r="U39" s="5"/>
      <c r="V39" s="5"/>
      <c r="W39" s="20">
        <f t="shared" si="6"/>
        <v>0</v>
      </c>
      <c r="X39" s="5">
        <v>34</v>
      </c>
      <c r="Y39" s="20">
        <v>0</v>
      </c>
      <c r="Z39" s="5"/>
      <c r="AA39" s="20">
        <f t="shared" si="8"/>
        <v>21.70999999999998</v>
      </c>
      <c r="AB39" s="5"/>
      <c r="AC39" s="20">
        <v>502</v>
      </c>
      <c r="AD39" s="11">
        <v>0</v>
      </c>
      <c r="AE39" s="13"/>
      <c r="AF39" s="14"/>
      <c r="AG39" s="15"/>
    </row>
    <row r="40" spans="1:33" ht="13.5" thickBot="1" x14ac:dyDescent="0.25">
      <c r="A40" s="4">
        <v>27</v>
      </c>
      <c r="B40" s="5">
        <v>8</v>
      </c>
      <c r="C40" s="5">
        <v>3</v>
      </c>
      <c r="D40" s="20">
        <f t="shared" si="0"/>
        <v>165.32999999999998</v>
      </c>
      <c r="E40" s="5">
        <v>8</v>
      </c>
      <c r="F40" s="5">
        <v>2</v>
      </c>
      <c r="G40" s="20">
        <f t="shared" si="1"/>
        <v>163.66</v>
      </c>
      <c r="H40" s="5"/>
      <c r="I40" s="5"/>
      <c r="J40" s="20">
        <f t="shared" si="2"/>
        <v>0</v>
      </c>
      <c r="K40" s="5">
        <v>110</v>
      </c>
      <c r="L40" s="5">
        <v>0</v>
      </c>
      <c r="M40" s="20"/>
      <c r="N40" s="20">
        <f t="shared" si="3"/>
        <v>328.99</v>
      </c>
      <c r="O40" s="20">
        <f t="shared" si="4"/>
        <v>0</v>
      </c>
      <c r="P40" s="5">
        <v>9750520</v>
      </c>
      <c r="Q40" s="5" t="s">
        <v>63</v>
      </c>
      <c r="R40" s="5">
        <v>16</v>
      </c>
      <c r="S40" s="5">
        <v>11</v>
      </c>
      <c r="T40" s="20">
        <f t="shared" si="5"/>
        <v>339.01</v>
      </c>
      <c r="U40" s="5">
        <v>7</v>
      </c>
      <c r="V40" s="5">
        <v>11</v>
      </c>
      <c r="W40" s="20">
        <f t="shared" si="6"/>
        <v>158.65</v>
      </c>
      <c r="X40" s="5">
        <v>34</v>
      </c>
      <c r="Y40" s="20">
        <f t="shared" si="7"/>
        <v>180.35999999999999</v>
      </c>
      <c r="Z40" s="5"/>
      <c r="AA40" s="20">
        <f t="shared" si="8"/>
        <v>19.205000000000013</v>
      </c>
      <c r="AB40" s="5"/>
      <c r="AC40" s="20">
        <v>510</v>
      </c>
      <c r="AD40" s="11">
        <v>0</v>
      </c>
      <c r="AE40" s="13"/>
      <c r="AF40" s="14"/>
      <c r="AG40" s="15"/>
    </row>
    <row r="41" spans="1:33" ht="13.5" thickBot="1" x14ac:dyDescent="0.25">
      <c r="A41" s="4">
        <v>28</v>
      </c>
      <c r="B41" s="5">
        <v>2</v>
      </c>
      <c r="C41" s="5">
        <v>5</v>
      </c>
      <c r="D41" s="20">
        <f t="shared" si="0"/>
        <v>48.43</v>
      </c>
      <c r="E41" s="5">
        <v>8</v>
      </c>
      <c r="F41" s="5">
        <v>2</v>
      </c>
      <c r="G41" s="20">
        <f t="shared" si="1"/>
        <v>163.66</v>
      </c>
      <c r="H41" s="5"/>
      <c r="I41" s="5"/>
      <c r="J41" s="20">
        <f t="shared" si="2"/>
        <v>0</v>
      </c>
      <c r="K41" s="5">
        <v>110</v>
      </c>
      <c r="L41" s="5">
        <v>0</v>
      </c>
      <c r="M41" s="20"/>
      <c r="N41" s="20">
        <f t="shared" si="3"/>
        <v>212.09</v>
      </c>
      <c r="O41" s="20">
        <f t="shared" si="4"/>
        <v>0</v>
      </c>
      <c r="P41" s="5">
        <v>5780596</v>
      </c>
      <c r="Q41" s="5" t="s">
        <v>63</v>
      </c>
      <c r="R41" s="5">
        <v>8</v>
      </c>
      <c r="S41" s="5">
        <v>3.5</v>
      </c>
      <c r="T41" s="20">
        <f t="shared" si="5"/>
        <v>166.16499999999999</v>
      </c>
      <c r="U41" s="5">
        <v>1</v>
      </c>
      <c r="V41" s="5">
        <v>4</v>
      </c>
      <c r="W41" s="20">
        <f t="shared" si="6"/>
        <v>26.72</v>
      </c>
      <c r="X41" s="5">
        <v>34</v>
      </c>
      <c r="Y41" s="20">
        <v>137</v>
      </c>
      <c r="Z41" s="5"/>
      <c r="AA41" s="20">
        <f t="shared" si="8"/>
        <v>20.099999999999994</v>
      </c>
      <c r="AB41" s="5"/>
      <c r="AC41" s="20">
        <v>501</v>
      </c>
      <c r="AD41" s="11">
        <v>0</v>
      </c>
      <c r="AE41" s="13"/>
      <c r="AF41" s="14"/>
      <c r="AG41" s="15"/>
    </row>
    <row r="42" spans="1:33" ht="13.5" thickBot="1" x14ac:dyDescent="0.25">
      <c r="A42" s="4">
        <v>29</v>
      </c>
      <c r="B42" s="5">
        <v>3</v>
      </c>
      <c r="C42" s="31">
        <v>4</v>
      </c>
      <c r="D42" s="20">
        <f t="shared" si="0"/>
        <v>66.8</v>
      </c>
      <c r="E42" s="5">
        <v>8</v>
      </c>
      <c r="F42" s="5">
        <v>2</v>
      </c>
      <c r="G42" s="20">
        <f t="shared" si="1"/>
        <v>163.66</v>
      </c>
      <c r="H42" s="5"/>
      <c r="I42" s="5"/>
      <c r="J42" s="20">
        <f t="shared" si="2"/>
        <v>0</v>
      </c>
      <c r="K42" s="5">
        <v>110</v>
      </c>
      <c r="L42" s="5">
        <v>0</v>
      </c>
      <c r="M42" s="20"/>
      <c r="N42" s="20">
        <f t="shared" si="3"/>
        <v>230.45999999999998</v>
      </c>
      <c r="O42" s="20">
        <f t="shared" si="4"/>
        <v>0</v>
      </c>
      <c r="P42" s="5"/>
      <c r="Q42" s="5"/>
      <c r="R42" s="5"/>
      <c r="S42" s="5"/>
      <c r="T42" s="20">
        <f t="shared" si="5"/>
        <v>0</v>
      </c>
      <c r="U42" s="5"/>
      <c r="V42" s="5"/>
      <c r="W42" s="20">
        <f t="shared" si="6"/>
        <v>0</v>
      </c>
      <c r="X42" s="5">
        <v>34</v>
      </c>
      <c r="Y42" s="20">
        <f t="shared" si="7"/>
        <v>0</v>
      </c>
      <c r="Z42" s="5"/>
      <c r="AA42" s="20">
        <f t="shared" si="8"/>
        <v>18.369999999999976</v>
      </c>
      <c r="AB42" s="5"/>
      <c r="AC42" s="20">
        <v>498</v>
      </c>
      <c r="AD42" s="11">
        <v>0</v>
      </c>
      <c r="AE42" s="13"/>
      <c r="AF42" s="14"/>
      <c r="AG42" s="15"/>
    </row>
    <row r="43" spans="1:33" ht="13.5" thickBot="1" x14ac:dyDescent="0.25">
      <c r="A43" s="4">
        <v>30</v>
      </c>
      <c r="B43" s="5">
        <v>4</v>
      </c>
      <c r="C43" s="5">
        <v>4</v>
      </c>
      <c r="D43" s="20">
        <f t="shared" si="0"/>
        <v>86.84</v>
      </c>
      <c r="E43" s="5">
        <v>8</v>
      </c>
      <c r="F43" s="5">
        <v>2</v>
      </c>
      <c r="G43" s="20">
        <f t="shared" si="1"/>
        <v>163.66</v>
      </c>
      <c r="H43" s="5"/>
      <c r="I43" s="5"/>
      <c r="J43" s="20">
        <f t="shared" si="2"/>
        <v>0</v>
      </c>
      <c r="K43" s="5">
        <v>110</v>
      </c>
      <c r="L43" s="5">
        <v>0</v>
      </c>
      <c r="M43" s="20"/>
      <c r="N43" s="20">
        <f t="shared" si="3"/>
        <v>250.5</v>
      </c>
      <c r="O43" s="20">
        <f t="shared" si="4"/>
        <v>0</v>
      </c>
      <c r="P43" s="5"/>
      <c r="Q43" s="5"/>
      <c r="R43" s="5"/>
      <c r="S43" s="5"/>
      <c r="T43" s="20">
        <f t="shared" si="5"/>
        <v>0</v>
      </c>
      <c r="U43" s="5"/>
      <c r="V43" s="5"/>
      <c r="W43" s="20">
        <f t="shared" si="6"/>
        <v>0</v>
      </c>
      <c r="X43" s="5">
        <v>34</v>
      </c>
      <c r="Y43" s="20">
        <f t="shared" si="7"/>
        <v>0</v>
      </c>
      <c r="Z43" s="5"/>
      <c r="AA43" s="20">
        <f t="shared" si="8"/>
        <v>20.04000000000002</v>
      </c>
      <c r="AB43" s="5"/>
      <c r="AC43" s="20">
        <v>496</v>
      </c>
      <c r="AD43" s="11">
        <v>0</v>
      </c>
      <c r="AE43" s="13" t="s">
        <v>60</v>
      </c>
      <c r="AF43" s="14"/>
      <c r="AG43" s="15"/>
    </row>
    <row r="44" spans="1:33" ht="13.5" thickBot="1" x14ac:dyDescent="0.25">
      <c r="A44" s="4">
        <v>31</v>
      </c>
      <c r="B44" s="5">
        <v>4</v>
      </c>
      <c r="C44" s="5">
        <v>11</v>
      </c>
      <c r="D44" s="20">
        <f t="shared" si="0"/>
        <v>98.53</v>
      </c>
      <c r="E44" s="5">
        <v>8</v>
      </c>
      <c r="F44" s="5">
        <v>2</v>
      </c>
      <c r="G44" s="20">
        <f t="shared" si="1"/>
        <v>163.66</v>
      </c>
      <c r="H44" s="5"/>
      <c r="I44" s="5"/>
      <c r="J44" s="20">
        <f t="shared" si="2"/>
        <v>0</v>
      </c>
      <c r="K44" s="5">
        <v>70</v>
      </c>
      <c r="L44" s="5">
        <v>0</v>
      </c>
      <c r="M44" s="20"/>
      <c r="N44" s="20">
        <f t="shared" si="3"/>
        <v>262.19</v>
      </c>
      <c r="O44" s="20">
        <f t="shared" si="4"/>
        <v>0</v>
      </c>
      <c r="P44" s="5"/>
      <c r="Q44" s="5"/>
      <c r="R44" s="5"/>
      <c r="S44" s="5"/>
      <c r="T44" s="20">
        <f t="shared" si="5"/>
        <v>0</v>
      </c>
      <c r="U44" s="5"/>
      <c r="V44" s="5"/>
      <c r="W44" s="20">
        <f t="shared" si="6"/>
        <v>0</v>
      </c>
      <c r="X44" s="5">
        <v>34</v>
      </c>
      <c r="Y44" s="20">
        <f t="shared" si="7"/>
        <v>0</v>
      </c>
      <c r="Z44" s="5"/>
      <c r="AA44" s="20">
        <f t="shared" si="8"/>
        <v>11.689999999999998</v>
      </c>
      <c r="AB44" s="5"/>
      <c r="AC44" s="20">
        <v>351</v>
      </c>
      <c r="AD44" s="11">
        <v>0</v>
      </c>
      <c r="AE44" s="13" t="s">
        <v>65</v>
      </c>
      <c r="AF44" s="14"/>
      <c r="AG44" s="15"/>
    </row>
    <row r="45" spans="1:33" ht="13.5" thickBot="1" x14ac:dyDescent="0.25">
      <c r="A45" s="4">
        <v>1</v>
      </c>
      <c r="B45" s="5">
        <v>5</v>
      </c>
      <c r="C45" s="5">
        <v>8</v>
      </c>
      <c r="D45" s="20">
        <f t="shared" si="0"/>
        <v>113.55999999999999</v>
      </c>
      <c r="E45" s="5">
        <v>8</v>
      </c>
      <c r="F45" s="5">
        <v>2</v>
      </c>
      <c r="G45" s="20">
        <f t="shared" si="1"/>
        <v>163.66</v>
      </c>
      <c r="H45" s="5"/>
      <c r="I45" s="5"/>
      <c r="J45" s="20">
        <f t="shared" si="2"/>
        <v>0</v>
      </c>
      <c r="K45" s="5">
        <v>115</v>
      </c>
      <c r="L45" s="5">
        <v>0</v>
      </c>
      <c r="M45" s="20"/>
      <c r="N45" s="20">
        <f t="shared" si="3"/>
        <v>277.21999999999997</v>
      </c>
      <c r="O45" s="20">
        <f t="shared" si="4"/>
        <v>0</v>
      </c>
      <c r="P45" s="5"/>
      <c r="Q45" s="5"/>
      <c r="R45" s="5"/>
      <c r="S45" s="5"/>
      <c r="T45" s="20">
        <f t="shared" si="5"/>
        <v>0</v>
      </c>
      <c r="U45" s="5"/>
      <c r="V45" s="5"/>
      <c r="W45" s="20">
        <f t="shared" si="6"/>
        <v>0</v>
      </c>
      <c r="X45" s="5">
        <v>36</v>
      </c>
      <c r="Y45" s="20">
        <f t="shared" si="7"/>
        <v>0</v>
      </c>
      <c r="Z45" s="5"/>
      <c r="AA45" s="20">
        <f t="shared" si="8"/>
        <v>15.029999999999973</v>
      </c>
      <c r="AB45" s="5"/>
      <c r="AC45" s="20">
        <v>528</v>
      </c>
      <c r="AD45" s="11">
        <v>0</v>
      </c>
      <c r="AE45" s="13"/>
      <c r="AF45" s="14"/>
      <c r="AG45" s="15"/>
    </row>
    <row r="46" spans="1:33" x14ac:dyDescent="0.2">
      <c r="Y46" s="22">
        <f>SUM(Y15:Y45)</f>
        <v>668.89499999999998</v>
      </c>
    </row>
  </sheetData>
  <phoneticPr fontId="0" type="noConversion"/>
  <pageMargins left="0" right="0" top="1" bottom="1" header="0.5" footer="0.5"/>
  <pageSetup paperSize="5" scale="60" orientation="landscape" blackAndWhite="1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4" r:id="rId4">
          <objectPr defaultSize="0" r:id="rId5">
            <anchor moveWithCells="1">
              <from>
                <xdr:col>30</xdr:col>
                <xdr:colOff>0</xdr:colOff>
                <xdr:row>4</xdr:row>
                <xdr:rowOff>0</xdr:rowOff>
              </from>
              <to>
                <xdr:col>34</xdr:col>
                <xdr:colOff>295275</xdr:colOff>
                <xdr:row>7</xdr:row>
                <xdr:rowOff>104775</xdr:rowOff>
              </to>
            </anchor>
          </objectPr>
        </oleObject>
      </mc:Choice>
      <mc:Fallback>
        <oleObject progId="Paint.Picture" shapeId="307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2:AG64"/>
  <sheetViews>
    <sheetView topLeftCell="A20" zoomScale="90" zoomScaleNormal="90" workbookViewId="0">
      <selection activeCell="AI54" sqref="AI54"/>
    </sheetView>
  </sheetViews>
  <sheetFormatPr defaultColWidth="6.7109375" defaultRowHeight="12.75" x14ac:dyDescent="0.2"/>
  <cols>
    <col min="1" max="15" width="6.7109375" customWidth="1"/>
    <col min="16" max="17" width="10.7109375" customWidth="1"/>
    <col min="18" max="22" width="6.7109375" customWidth="1"/>
    <col min="23" max="23" width="10.7109375" customWidth="1"/>
  </cols>
  <sheetData>
    <row r="2" spans="1:15" x14ac:dyDescent="0.2">
      <c r="N2" s="1"/>
    </row>
    <row r="3" spans="1:15" x14ac:dyDescent="0.2">
      <c r="N3" s="1"/>
    </row>
    <row r="4" spans="1:15" x14ac:dyDescent="0.2">
      <c r="N4" s="1"/>
    </row>
    <row r="5" spans="1:15" x14ac:dyDescent="0.2">
      <c r="N5" s="1"/>
    </row>
    <row r="6" spans="1:15" x14ac:dyDescent="0.2">
      <c r="N6" s="1"/>
    </row>
    <row r="7" spans="1:15" x14ac:dyDescent="0.2">
      <c r="N7" s="1"/>
    </row>
    <row r="8" spans="1:15" x14ac:dyDescent="0.2">
      <c r="A8" s="2"/>
      <c r="B8" s="2"/>
      <c r="C8" s="2"/>
      <c r="D8" s="2"/>
      <c r="E8" s="2"/>
      <c r="O8" s="1"/>
    </row>
    <row r="19" spans="1:33" ht="13.5" thickBot="1" x14ac:dyDescent="0.25"/>
    <row r="20" spans="1:33" ht="13.5" thickBot="1" x14ac:dyDescent="0.25">
      <c r="Y20" s="16"/>
      <c r="Z20" s="17"/>
      <c r="AA20" s="17"/>
      <c r="AB20" s="29"/>
      <c r="AC20" s="18"/>
      <c r="AD20" s="1"/>
      <c r="AE20" s="1"/>
    </row>
    <row r="21" spans="1:33" ht="13.5" thickBot="1" x14ac:dyDescent="0.25">
      <c r="Y21" s="16"/>
      <c r="Z21" s="17"/>
      <c r="AA21" s="17"/>
      <c r="AB21" s="29"/>
      <c r="AC21" s="18"/>
      <c r="AD21" s="1"/>
      <c r="AE21" s="1"/>
    </row>
    <row r="22" spans="1:33" ht="13.5" thickBot="1" x14ac:dyDescent="0.25">
      <c r="Y22" s="16"/>
      <c r="Z22" s="17"/>
      <c r="AA22" s="17"/>
      <c r="AB22" s="29"/>
      <c r="AC22" s="18"/>
      <c r="AD22" s="1"/>
      <c r="AE22" s="1"/>
    </row>
    <row r="23" spans="1:33" ht="13.5" thickBot="1" x14ac:dyDescent="0.25">
      <c r="Y23" s="16"/>
      <c r="Z23" s="17"/>
      <c r="AA23" s="17"/>
      <c r="AB23" s="29"/>
      <c r="AC23" s="18"/>
      <c r="AD23" s="1"/>
      <c r="AE23" s="1"/>
    </row>
    <row r="24" spans="1:33" ht="13.5" thickBot="1" x14ac:dyDescent="0.25">
      <c r="Y24" s="16"/>
      <c r="Z24" s="17"/>
      <c r="AA24" s="17"/>
      <c r="AB24" s="17"/>
      <c r="AC24" s="18"/>
      <c r="AD24" s="1"/>
      <c r="AE24" s="1"/>
    </row>
    <row r="25" spans="1:33" ht="13.5" thickBot="1" x14ac:dyDescent="0.25">
      <c r="Y25" s="16"/>
      <c r="Z25" s="17"/>
      <c r="AA25" s="17"/>
      <c r="AB25" s="17"/>
      <c r="AC25" s="18"/>
      <c r="AD25" s="1"/>
      <c r="AE25" s="1"/>
    </row>
    <row r="26" spans="1:33" x14ac:dyDescent="0.2">
      <c r="A26" s="3"/>
      <c r="B26" s="2"/>
      <c r="C26" s="2"/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Y26" s="1"/>
      <c r="Z26" s="1"/>
      <c r="AA26" s="1"/>
      <c r="AB26" s="1"/>
      <c r="AC26" s="1"/>
      <c r="AD26" s="1"/>
      <c r="AE26" s="1"/>
    </row>
    <row r="27" spans="1:33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5"/>
      <c r="AF27" s="5"/>
      <c r="AG27" s="5"/>
    </row>
    <row r="28" spans="1:33" x14ac:dyDescent="0.2">
      <c r="A28" s="1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1"/>
      <c r="Z28" s="24"/>
      <c r="AA28" s="24"/>
      <c r="AB28" s="25"/>
      <c r="AC28" s="24"/>
      <c r="AD28" s="24"/>
      <c r="AE28" s="6"/>
      <c r="AF28" s="4"/>
      <c r="AG28" s="4"/>
    </row>
    <row r="29" spans="1:33" ht="13.5" thickBo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6"/>
      <c r="S29" s="27"/>
      <c r="T29" s="27"/>
      <c r="U29" s="26"/>
      <c r="V29" s="19"/>
      <c r="W29" s="19"/>
      <c r="X29" s="19"/>
      <c r="Y29" s="19"/>
      <c r="Z29" s="20"/>
      <c r="AA29" s="20"/>
      <c r="AB29" s="20"/>
      <c r="AC29" s="20"/>
      <c r="AD29" s="20"/>
      <c r="AE29" s="7"/>
      <c r="AF29" s="7"/>
      <c r="AG29" s="7"/>
    </row>
    <row r="30" spans="1:33" ht="13.5" thickBo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6"/>
      <c r="S30" s="27"/>
      <c r="T30" s="27"/>
      <c r="U30" s="26"/>
      <c r="V30" s="19"/>
      <c r="W30" s="19"/>
      <c r="X30" s="19"/>
      <c r="Y30" s="19"/>
      <c r="Z30" s="19"/>
      <c r="AA30" s="19"/>
      <c r="AB30" s="19"/>
      <c r="AC30" s="19"/>
      <c r="AD30" s="28"/>
      <c r="AE30" s="8"/>
      <c r="AF30" s="9"/>
      <c r="AG30" s="10"/>
    </row>
    <row r="31" spans="1:33" ht="13.5" thickBo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2"/>
      <c r="AF31" s="12"/>
      <c r="AG31" s="12"/>
    </row>
    <row r="32" spans="1:33" ht="13.5" thickBot="1" x14ac:dyDescent="0.25">
      <c r="A32" s="4"/>
      <c r="B32" s="5"/>
      <c r="C32" s="5"/>
      <c r="D32" s="20"/>
      <c r="E32" s="5"/>
      <c r="F32" s="5"/>
      <c r="G32" s="20"/>
      <c r="H32" s="5"/>
      <c r="I32" s="5"/>
      <c r="J32" s="20"/>
      <c r="K32" s="5"/>
      <c r="L32" s="5"/>
      <c r="M32" s="20"/>
      <c r="N32" s="20"/>
      <c r="O32" s="20"/>
      <c r="P32" s="5"/>
      <c r="Q32" s="5"/>
      <c r="R32" s="5"/>
      <c r="S32" s="5"/>
      <c r="T32" s="20"/>
      <c r="U32" s="5"/>
      <c r="V32" s="5"/>
      <c r="W32" s="20"/>
      <c r="X32" s="5"/>
      <c r="Y32" s="21"/>
      <c r="Z32" s="5"/>
      <c r="AA32" s="21"/>
      <c r="AB32" s="5"/>
      <c r="AC32" s="20"/>
      <c r="AD32" s="11"/>
      <c r="AE32" s="13"/>
      <c r="AF32" s="14"/>
      <c r="AG32" s="15"/>
    </row>
    <row r="33" spans="1:33" ht="13.5" thickBot="1" x14ac:dyDescent="0.25">
      <c r="A33" s="4"/>
      <c r="B33" s="5"/>
      <c r="C33" s="5"/>
      <c r="D33" s="20"/>
      <c r="E33" s="5"/>
      <c r="F33" s="5"/>
      <c r="G33" s="20"/>
      <c r="H33" s="5"/>
      <c r="I33" s="5"/>
      <c r="J33" s="20"/>
      <c r="K33" s="5"/>
      <c r="L33" s="5"/>
      <c r="M33" s="20"/>
      <c r="N33" s="20"/>
      <c r="O33" s="20"/>
      <c r="P33" s="5"/>
      <c r="Q33" s="5"/>
      <c r="R33" s="5"/>
      <c r="S33" s="5"/>
      <c r="T33" s="20"/>
      <c r="U33" s="5"/>
      <c r="V33" s="5"/>
      <c r="W33" s="20"/>
      <c r="X33" s="5"/>
      <c r="Y33" s="20"/>
      <c r="Z33" s="5"/>
      <c r="AA33" s="20"/>
      <c r="AB33" s="5"/>
      <c r="AC33" s="20"/>
      <c r="AD33" s="11"/>
      <c r="AE33" s="13"/>
      <c r="AF33" s="14"/>
      <c r="AG33" s="15"/>
    </row>
    <row r="34" spans="1:33" ht="13.5" thickBot="1" x14ac:dyDescent="0.25">
      <c r="A34" s="4"/>
      <c r="B34" s="5"/>
      <c r="C34" s="5"/>
      <c r="D34" s="20"/>
      <c r="E34" s="5"/>
      <c r="F34" s="5"/>
      <c r="G34" s="20"/>
      <c r="H34" s="5"/>
      <c r="I34" s="5"/>
      <c r="J34" s="20"/>
      <c r="K34" s="5"/>
      <c r="L34" s="5"/>
      <c r="M34" s="20"/>
      <c r="N34" s="20"/>
      <c r="O34" s="20"/>
      <c r="P34" s="5"/>
      <c r="Q34" s="5"/>
      <c r="R34" s="5"/>
      <c r="S34" s="5"/>
      <c r="T34" s="20"/>
      <c r="U34" s="5"/>
      <c r="V34" s="5"/>
      <c r="W34" s="20"/>
      <c r="X34" s="5"/>
      <c r="Y34" s="20"/>
      <c r="Z34" s="5"/>
      <c r="AA34" s="20"/>
      <c r="AB34" s="5"/>
      <c r="AC34" s="20"/>
      <c r="AD34" s="11"/>
      <c r="AE34" s="13"/>
      <c r="AF34" s="14"/>
      <c r="AG34" s="15"/>
    </row>
    <row r="35" spans="1:33" ht="13.5" thickBot="1" x14ac:dyDescent="0.25">
      <c r="A35" s="4"/>
      <c r="B35" s="5"/>
      <c r="C35" s="5"/>
      <c r="D35" s="20"/>
      <c r="E35" s="5"/>
      <c r="F35" s="5"/>
      <c r="G35" s="20"/>
      <c r="H35" s="5"/>
      <c r="I35" s="5"/>
      <c r="J35" s="20"/>
      <c r="K35" s="5"/>
      <c r="L35" s="5"/>
      <c r="M35" s="20"/>
      <c r="N35" s="20"/>
      <c r="O35" s="20"/>
      <c r="P35" s="5"/>
      <c r="Q35" s="5"/>
      <c r="R35" s="5"/>
      <c r="S35" s="5"/>
      <c r="T35" s="20"/>
      <c r="U35" s="5"/>
      <c r="V35" s="5"/>
      <c r="W35" s="20"/>
      <c r="X35" s="5"/>
      <c r="Y35" s="20"/>
      <c r="Z35" s="5"/>
      <c r="AA35" s="20"/>
      <c r="AB35" s="5"/>
      <c r="AC35" s="20"/>
      <c r="AD35" s="11"/>
      <c r="AE35" s="13"/>
      <c r="AF35" s="14"/>
      <c r="AG35" s="15"/>
    </row>
    <row r="36" spans="1:33" ht="13.5" thickBot="1" x14ac:dyDescent="0.25">
      <c r="A36" s="4"/>
      <c r="B36" s="5"/>
      <c r="C36" s="5"/>
      <c r="D36" s="20"/>
      <c r="E36" s="5"/>
      <c r="F36" s="5"/>
      <c r="G36" s="20"/>
      <c r="H36" s="5"/>
      <c r="I36" s="5"/>
      <c r="J36" s="20"/>
      <c r="K36" s="5"/>
      <c r="L36" s="5"/>
      <c r="M36" s="20"/>
      <c r="N36" s="20"/>
      <c r="O36" s="20"/>
      <c r="P36" s="5"/>
      <c r="Q36" s="5"/>
      <c r="R36" s="5"/>
      <c r="S36" s="5"/>
      <c r="T36" s="20"/>
      <c r="U36" s="5"/>
      <c r="V36" s="5"/>
      <c r="W36" s="20"/>
      <c r="X36" s="5"/>
      <c r="Y36" s="20"/>
      <c r="Z36" s="5"/>
      <c r="AA36" s="20"/>
      <c r="AB36" s="5"/>
      <c r="AC36" s="20"/>
      <c r="AD36" s="11"/>
      <c r="AE36" s="13"/>
      <c r="AF36" s="14"/>
      <c r="AG36" s="15"/>
    </row>
    <row r="37" spans="1:33" ht="13.5" thickBot="1" x14ac:dyDescent="0.25">
      <c r="A37" s="4"/>
      <c r="B37" s="5"/>
      <c r="C37" s="5"/>
      <c r="D37" s="20"/>
      <c r="E37" s="5"/>
      <c r="F37" s="5"/>
      <c r="G37" s="20"/>
      <c r="H37" s="5"/>
      <c r="I37" s="5"/>
      <c r="J37" s="20"/>
      <c r="K37" s="5"/>
      <c r="L37" s="5"/>
      <c r="M37" s="20"/>
      <c r="N37" s="20"/>
      <c r="O37" s="20"/>
      <c r="P37" s="5"/>
      <c r="Q37" s="5"/>
      <c r="R37" s="5"/>
      <c r="S37" s="5"/>
      <c r="T37" s="20"/>
      <c r="U37" s="5"/>
      <c r="V37" s="5"/>
      <c r="W37" s="20"/>
      <c r="X37" s="5"/>
      <c r="Y37" s="20"/>
      <c r="Z37" s="5"/>
      <c r="AA37" s="20"/>
      <c r="AB37" s="5"/>
      <c r="AC37" s="20"/>
      <c r="AD37" s="11"/>
      <c r="AE37" s="13"/>
      <c r="AF37" s="14"/>
      <c r="AG37" s="15"/>
    </row>
    <row r="38" spans="1:33" ht="13.5" thickBot="1" x14ac:dyDescent="0.25">
      <c r="A38" s="4"/>
      <c r="B38" s="5"/>
      <c r="C38" s="5"/>
      <c r="D38" s="20"/>
      <c r="E38" s="5"/>
      <c r="F38" s="5"/>
      <c r="G38" s="20"/>
      <c r="H38" s="5"/>
      <c r="I38" s="5"/>
      <c r="J38" s="20"/>
      <c r="K38" s="5"/>
      <c r="L38" s="5"/>
      <c r="M38" s="20"/>
      <c r="N38" s="20"/>
      <c r="O38" s="20"/>
      <c r="P38" s="5"/>
      <c r="Q38" s="5"/>
      <c r="R38" s="5"/>
      <c r="S38" s="5"/>
      <c r="T38" s="20"/>
      <c r="U38" s="5"/>
      <c r="V38" s="5"/>
      <c r="W38" s="20"/>
      <c r="X38" s="5"/>
      <c r="Y38" s="20"/>
      <c r="Z38" s="5"/>
      <c r="AA38" s="20"/>
      <c r="AB38" s="5"/>
      <c r="AC38" s="20"/>
      <c r="AD38" s="11"/>
      <c r="AE38" s="13"/>
      <c r="AF38" s="14"/>
      <c r="AG38" s="15"/>
    </row>
    <row r="39" spans="1:33" ht="13.5" thickBot="1" x14ac:dyDescent="0.25">
      <c r="A39" s="4"/>
      <c r="B39" s="5"/>
      <c r="C39" s="5"/>
      <c r="D39" s="20"/>
      <c r="E39" s="5"/>
      <c r="F39" s="5"/>
      <c r="G39" s="20"/>
      <c r="H39" s="5"/>
      <c r="I39" s="5"/>
      <c r="J39" s="20"/>
      <c r="K39" s="5"/>
      <c r="L39" s="5"/>
      <c r="M39" s="20"/>
      <c r="N39" s="20"/>
      <c r="O39" s="20"/>
      <c r="P39" s="5"/>
      <c r="Q39" s="5"/>
      <c r="R39" s="5"/>
      <c r="S39" s="5"/>
      <c r="T39" s="20"/>
      <c r="U39" s="5"/>
      <c r="V39" s="5"/>
      <c r="W39" s="20"/>
      <c r="X39" s="5"/>
      <c r="Y39" s="20"/>
      <c r="Z39" s="5"/>
      <c r="AA39" s="20"/>
      <c r="AB39" s="5"/>
      <c r="AC39" s="20"/>
      <c r="AD39" s="11"/>
      <c r="AE39" s="13"/>
      <c r="AF39" s="14"/>
      <c r="AG39" s="15"/>
    </row>
    <row r="40" spans="1:33" ht="13.5" thickBot="1" x14ac:dyDescent="0.25">
      <c r="A40" s="4"/>
      <c r="B40" s="5"/>
      <c r="C40" s="5"/>
      <c r="D40" s="20"/>
      <c r="E40" s="5"/>
      <c r="F40" s="5"/>
      <c r="G40" s="20"/>
      <c r="H40" s="5"/>
      <c r="I40" s="5"/>
      <c r="J40" s="20"/>
      <c r="K40" s="5"/>
      <c r="L40" s="5"/>
      <c r="M40" s="20"/>
      <c r="N40" s="20"/>
      <c r="O40" s="20"/>
      <c r="P40" s="5"/>
      <c r="Q40" s="5"/>
      <c r="R40" s="5"/>
      <c r="S40" s="5"/>
      <c r="T40" s="20"/>
      <c r="U40" s="5"/>
      <c r="V40" s="5"/>
      <c r="W40" s="20"/>
      <c r="X40" s="5"/>
      <c r="Y40" s="20"/>
      <c r="Z40" s="5"/>
      <c r="AA40" s="20"/>
      <c r="AB40" s="5"/>
      <c r="AC40" s="20"/>
      <c r="AD40" s="11"/>
      <c r="AE40" s="13"/>
      <c r="AF40" s="14"/>
      <c r="AG40" s="15"/>
    </row>
    <row r="41" spans="1:33" ht="13.5" thickBot="1" x14ac:dyDescent="0.25">
      <c r="A41" s="4"/>
      <c r="B41" s="5"/>
      <c r="C41" s="5"/>
      <c r="D41" s="20"/>
      <c r="E41" s="5"/>
      <c r="F41" s="5"/>
      <c r="G41" s="20"/>
      <c r="H41" s="5"/>
      <c r="I41" s="5"/>
      <c r="J41" s="20"/>
      <c r="K41" s="5"/>
      <c r="L41" s="5"/>
      <c r="M41" s="20"/>
      <c r="N41" s="20"/>
      <c r="O41" s="20"/>
      <c r="P41" s="5"/>
      <c r="Q41" s="5"/>
      <c r="R41" s="5"/>
      <c r="S41" s="5"/>
      <c r="T41" s="20"/>
      <c r="U41" s="5"/>
      <c r="V41" s="5"/>
      <c r="W41" s="20"/>
      <c r="X41" s="5"/>
      <c r="Y41" s="20"/>
      <c r="Z41" s="5"/>
      <c r="AA41" s="20"/>
      <c r="AB41" s="5"/>
      <c r="AC41" s="20"/>
      <c r="AD41" s="11"/>
      <c r="AE41" s="13"/>
      <c r="AF41" s="14"/>
      <c r="AG41" s="15"/>
    </row>
    <row r="42" spans="1:33" ht="13.5" thickBot="1" x14ac:dyDescent="0.25">
      <c r="A42" s="4"/>
      <c r="B42" s="5"/>
      <c r="C42" s="5"/>
      <c r="D42" s="20"/>
      <c r="E42" s="5"/>
      <c r="F42" s="5"/>
      <c r="G42" s="20"/>
      <c r="H42" s="5"/>
      <c r="I42" s="5"/>
      <c r="J42" s="20"/>
      <c r="K42" s="5"/>
      <c r="L42" s="5"/>
      <c r="M42" s="20"/>
      <c r="N42" s="20"/>
      <c r="O42" s="20"/>
      <c r="P42" s="5"/>
      <c r="Q42" s="5"/>
      <c r="R42" s="5"/>
      <c r="S42" s="5"/>
      <c r="T42" s="20"/>
      <c r="U42" s="5"/>
      <c r="V42" s="5"/>
      <c r="W42" s="20"/>
      <c r="X42" s="5"/>
      <c r="Y42" s="20"/>
      <c r="Z42" s="5"/>
      <c r="AA42" s="20"/>
      <c r="AB42" s="5"/>
      <c r="AC42" s="20"/>
      <c r="AD42" s="11"/>
      <c r="AE42" s="13"/>
      <c r="AF42" s="14"/>
      <c r="AG42" s="15"/>
    </row>
    <row r="43" spans="1:33" ht="13.5" thickBot="1" x14ac:dyDescent="0.25">
      <c r="A43" s="4"/>
      <c r="B43" s="5"/>
      <c r="C43" s="5"/>
      <c r="D43" s="20"/>
      <c r="E43" s="5"/>
      <c r="F43" s="5"/>
      <c r="G43" s="20"/>
      <c r="H43" s="5"/>
      <c r="I43" s="5"/>
      <c r="J43" s="20"/>
      <c r="K43" s="5"/>
      <c r="L43" s="5"/>
      <c r="M43" s="20"/>
      <c r="N43" s="20"/>
      <c r="O43" s="20"/>
      <c r="P43" s="5"/>
      <c r="Q43" s="5"/>
      <c r="R43" s="5"/>
      <c r="S43" s="5"/>
      <c r="T43" s="20"/>
      <c r="U43" s="5"/>
      <c r="V43" s="5"/>
      <c r="W43" s="20"/>
      <c r="X43" s="5"/>
      <c r="Y43" s="20"/>
      <c r="Z43" s="5"/>
      <c r="AA43" s="20"/>
      <c r="AB43" s="5"/>
      <c r="AC43" s="20"/>
      <c r="AD43" s="11"/>
      <c r="AE43" s="13"/>
      <c r="AF43" s="14"/>
      <c r="AG43" s="15"/>
    </row>
    <row r="44" spans="1:33" ht="13.5" thickBot="1" x14ac:dyDescent="0.25">
      <c r="A44" s="4"/>
      <c r="B44" s="5"/>
      <c r="C44" s="5"/>
      <c r="D44" s="20"/>
      <c r="E44" s="5"/>
      <c r="F44" s="5"/>
      <c r="G44" s="20"/>
      <c r="H44" s="5"/>
      <c r="I44" s="5"/>
      <c r="J44" s="20"/>
      <c r="K44" s="5"/>
      <c r="L44" s="5"/>
      <c r="M44" s="20"/>
      <c r="N44" s="20"/>
      <c r="O44" s="20"/>
      <c r="P44" s="5"/>
      <c r="Q44" s="5"/>
      <c r="R44" s="5"/>
      <c r="S44" s="5"/>
      <c r="T44" s="20"/>
      <c r="U44" s="5"/>
      <c r="V44" s="5"/>
      <c r="W44" s="20"/>
      <c r="X44" s="5"/>
      <c r="Y44" s="20"/>
      <c r="Z44" s="5"/>
      <c r="AA44" s="20"/>
      <c r="AB44" s="5"/>
      <c r="AC44" s="20"/>
      <c r="AD44" s="11"/>
      <c r="AE44" s="13"/>
      <c r="AF44" s="14"/>
      <c r="AG44" s="15"/>
    </row>
    <row r="45" spans="1:33" ht="13.5" thickBot="1" x14ac:dyDescent="0.25">
      <c r="A45" s="4"/>
      <c r="B45" s="5"/>
      <c r="C45" s="5"/>
      <c r="D45" s="20"/>
      <c r="E45" s="5"/>
      <c r="F45" s="5"/>
      <c r="G45" s="20"/>
      <c r="H45" s="5"/>
      <c r="I45" s="5"/>
      <c r="J45" s="20"/>
      <c r="K45" s="5"/>
      <c r="L45" s="5"/>
      <c r="M45" s="20"/>
      <c r="N45" s="20"/>
      <c r="O45" s="20"/>
      <c r="P45" s="5"/>
      <c r="Q45" s="5"/>
      <c r="R45" s="5"/>
      <c r="S45" s="5"/>
      <c r="T45" s="20"/>
      <c r="U45" s="5"/>
      <c r="V45" s="5"/>
      <c r="W45" s="20"/>
      <c r="X45" s="5"/>
      <c r="Y45" s="20"/>
      <c r="Z45" s="5"/>
      <c r="AA45" s="20"/>
      <c r="AB45" s="5"/>
      <c r="AC45" s="20"/>
      <c r="AD45" s="11"/>
      <c r="AE45" s="13"/>
      <c r="AF45" s="14"/>
      <c r="AG45" s="15"/>
    </row>
    <row r="46" spans="1:33" ht="13.5" thickBot="1" x14ac:dyDescent="0.25">
      <c r="A46" s="4"/>
      <c r="B46" s="5"/>
      <c r="C46" s="5"/>
      <c r="D46" s="20"/>
      <c r="E46" s="5"/>
      <c r="F46" s="5"/>
      <c r="G46" s="20"/>
      <c r="H46" s="5"/>
      <c r="I46" s="5"/>
      <c r="J46" s="20"/>
      <c r="K46" s="5"/>
      <c r="L46" s="5"/>
      <c r="M46" s="20"/>
      <c r="N46" s="20"/>
      <c r="O46" s="20"/>
      <c r="P46" s="5"/>
      <c r="Q46" s="5"/>
      <c r="R46" s="5"/>
      <c r="S46" s="5"/>
      <c r="T46" s="20"/>
      <c r="U46" s="5"/>
      <c r="V46" s="5"/>
      <c r="W46" s="20"/>
      <c r="X46" s="5"/>
      <c r="Y46" s="20"/>
      <c r="Z46" s="5"/>
      <c r="AA46" s="20"/>
      <c r="AB46" s="5"/>
      <c r="AC46" s="20"/>
      <c r="AD46" s="11"/>
      <c r="AE46" s="13"/>
      <c r="AF46" s="14"/>
      <c r="AG46" s="15"/>
    </row>
    <row r="47" spans="1:33" ht="13.5" thickBot="1" x14ac:dyDescent="0.25">
      <c r="A47" s="4"/>
      <c r="B47" s="5"/>
      <c r="C47" s="5"/>
      <c r="D47" s="20"/>
      <c r="E47" s="5"/>
      <c r="F47" s="5"/>
      <c r="G47" s="20"/>
      <c r="H47" s="5"/>
      <c r="I47" s="5"/>
      <c r="J47" s="20"/>
      <c r="K47" s="5"/>
      <c r="L47" s="5"/>
      <c r="M47" s="20"/>
      <c r="N47" s="20"/>
      <c r="O47" s="20"/>
      <c r="P47" s="5"/>
      <c r="Q47" s="5"/>
      <c r="R47" s="5"/>
      <c r="S47" s="5"/>
      <c r="T47" s="20"/>
      <c r="U47" s="5"/>
      <c r="V47" s="5"/>
      <c r="W47" s="20"/>
      <c r="X47" s="5"/>
      <c r="Y47" s="20"/>
      <c r="Z47" s="5"/>
      <c r="AA47" s="20"/>
      <c r="AB47" s="5"/>
      <c r="AC47" s="20"/>
      <c r="AD47" s="11"/>
      <c r="AE47" s="13"/>
      <c r="AF47" s="14"/>
      <c r="AG47" s="15"/>
    </row>
    <row r="48" spans="1:33" ht="13.5" thickBot="1" x14ac:dyDescent="0.25">
      <c r="A48" s="4"/>
      <c r="B48" s="5"/>
      <c r="C48" s="5"/>
      <c r="D48" s="20"/>
      <c r="E48" s="5"/>
      <c r="F48" s="5"/>
      <c r="G48" s="20"/>
      <c r="H48" s="5"/>
      <c r="I48" s="5"/>
      <c r="J48" s="20"/>
      <c r="K48" s="5"/>
      <c r="L48" s="5"/>
      <c r="M48" s="20"/>
      <c r="N48" s="20"/>
      <c r="O48" s="20"/>
      <c r="P48" s="5"/>
      <c r="Q48" s="5"/>
      <c r="R48" s="5"/>
      <c r="S48" s="5"/>
      <c r="T48" s="20"/>
      <c r="U48" s="5"/>
      <c r="V48" s="5"/>
      <c r="W48" s="20"/>
      <c r="X48" s="5"/>
      <c r="Y48" s="20"/>
      <c r="Z48" s="5"/>
      <c r="AA48" s="20"/>
      <c r="AB48" s="5"/>
      <c r="AC48" s="20"/>
      <c r="AD48" s="11"/>
      <c r="AE48" s="13"/>
      <c r="AF48" s="14"/>
      <c r="AG48" s="15"/>
    </row>
    <row r="49" spans="1:33" ht="13.5" thickBot="1" x14ac:dyDescent="0.25">
      <c r="A49" s="4"/>
      <c r="B49" s="5"/>
      <c r="C49" s="5"/>
      <c r="D49" s="20"/>
      <c r="E49" s="5"/>
      <c r="F49" s="5"/>
      <c r="G49" s="20"/>
      <c r="H49" s="5"/>
      <c r="I49" s="5"/>
      <c r="J49" s="20"/>
      <c r="K49" s="5"/>
      <c r="L49" s="5"/>
      <c r="M49" s="20"/>
      <c r="N49" s="20"/>
      <c r="O49" s="20"/>
      <c r="P49" s="5"/>
      <c r="Q49" s="5"/>
      <c r="R49" s="5"/>
      <c r="S49" s="5"/>
      <c r="T49" s="20"/>
      <c r="U49" s="5"/>
      <c r="V49" s="5"/>
      <c r="W49" s="20"/>
      <c r="X49" s="5"/>
      <c r="Y49" s="20"/>
      <c r="Z49" s="5"/>
      <c r="AA49" s="20"/>
      <c r="AB49" s="5"/>
      <c r="AC49" s="20"/>
      <c r="AD49" s="11"/>
      <c r="AE49" s="13"/>
      <c r="AF49" s="14"/>
      <c r="AG49" s="15"/>
    </row>
    <row r="50" spans="1:33" ht="13.5" thickBot="1" x14ac:dyDescent="0.25">
      <c r="A50" s="4"/>
      <c r="B50" s="5"/>
      <c r="C50" s="5"/>
      <c r="D50" s="20"/>
      <c r="E50" s="5"/>
      <c r="F50" s="5"/>
      <c r="G50" s="20"/>
      <c r="H50" s="5"/>
      <c r="I50" s="5"/>
      <c r="J50" s="20"/>
      <c r="K50" s="5">
        <v>100</v>
      </c>
      <c r="L50" s="5"/>
      <c r="M50" s="20"/>
      <c r="N50" s="20"/>
      <c r="O50" s="20"/>
      <c r="P50" s="5"/>
      <c r="Q50" s="5"/>
      <c r="R50" s="5"/>
      <c r="S50" s="5"/>
      <c r="T50" s="20"/>
      <c r="U50" s="5"/>
      <c r="V50" s="5"/>
      <c r="W50" s="20"/>
      <c r="X50" s="5"/>
      <c r="Y50" s="20"/>
      <c r="Z50" s="5"/>
      <c r="AA50" s="20"/>
      <c r="AB50" s="5"/>
      <c r="AC50" s="20"/>
      <c r="AD50" s="11"/>
      <c r="AE50" s="13"/>
      <c r="AF50" s="14"/>
      <c r="AG50" s="15"/>
    </row>
    <row r="51" spans="1:33" ht="13.5" thickBot="1" x14ac:dyDescent="0.25">
      <c r="A51" s="4"/>
      <c r="B51" s="5"/>
      <c r="C51" s="5"/>
      <c r="D51" s="20">
        <v>182.9</v>
      </c>
      <c r="E51" s="5"/>
      <c r="F51" s="5"/>
      <c r="G51" s="20"/>
      <c r="H51" s="5"/>
      <c r="I51" s="5"/>
      <c r="J51" s="20"/>
      <c r="K51" s="5">
        <v>100</v>
      </c>
      <c r="L51" s="5"/>
      <c r="M51" s="20"/>
      <c r="N51" s="20"/>
      <c r="O51" s="20"/>
      <c r="P51" s="5"/>
      <c r="Q51" s="5"/>
      <c r="R51" s="5"/>
      <c r="S51" s="5"/>
      <c r="T51" s="20"/>
      <c r="U51" s="5"/>
      <c r="V51" s="5"/>
      <c r="W51" s="20"/>
      <c r="X51" s="5"/>
      <c r="Y51" s="20"/>
      <c r="Z51" s="5"/>
      <c r="AA51" s="20"/>
      <c r="AB51" s="5"/>
      <c r="AC51" s="20"/>
      <c r="AD51" s="11"/>
      <c r="AE51" s="13"/>
      <c r="AF51" s="14"/>
      <c r="AG51" s="15"/>
    </row>
    <row r="52" spans="1:33" ht="13.5" thickBot="1" x14ac:dyDescent="0.25">
      <c r="A52" s="4"/>
      <c r="B52" s="5"/>
      <c r="C52" s="5"/>
      <c r="D52" s="20"/>
      <c r="E52" s="5"/>
      <c r="F52" s="5"/>
      <c r="G52" s="20"/>
      <c r="H52" s="5"/>
      <c r="I52" s="5"/>
      <c r="J52" s="20"/>
      <c r="K52" s="5">
        <v>100</v>
      </c>
      <c r="L52" s="5"/>
      <c r="M52" s="20"/>
      <c r="N52" s="20"/>
      <c r="O52" s="20"/>
      <c r="P52" s="5"/>
      <c r="Q52" s="5"/>
      <c r="R52" s="5"/>
      <c r="S52" s="5"/>
      <c r="T52" s="20"/>
      <c r="U52" s="5"/>
      <c r="V52" s="5"/>
      <c r="W52" s="20"/>
      <c r="X52" s="5"/>
      <c r="Y52" s="20"/>
      <c r="Z52" s="5"/>
      <c r="AA52" s="20"/>
      <c r="AB52" s="5"/>
      <c r="AC52" s="20"/>
      <c r="AD52" s="11"/>
      <c r="AE52" s="13"/>
      <c r="AF52" s="14"/>
      <c r="AG52" s="15"/>
    </row>
    <row r="53" spans="1:33" ht="13.5" thickBot="1" x14ac:dyDescent="0.25">
      <c r="A53" s="4"/>
      <c r="B53" s="5"/>
      <c r="C53" s="5"/>
      <c r="D53" s="20"/>
      <c r="E53" s="5"/>
      <c r="F53" s="5"/>
      <c r="G53" s="20"/>
      <c r="H53" s="5"/>
      <c r="I53" s="5"/>
      <c r="J53" s="20"/>
      <c r="K53" s="5">
        <v>100</v>
      </c>
      <c r="L53" s="5"/>
      <c r="M53" s="20"/>
      <c r="N53" s="20"/>
      <c r="O53" s="20"/>
      <c r="P53" s="5"/>
      <c r="Q53" s="5"/>
      <c r="R53" s="5"/>
      <c r="S53" s="5"/>
      <c r="T53" s="20"/>
      <c r="U53" s="5"/>
      <c r="V53" s="5"/>
      <c r="W53" s="20"/>
      <c r="X53" s="5"/>
      <c r="Y53" s="20">
        <v>0</v>
      </c>
      <c r="Z53" s="5"/>
      <c r="AA53" s="20"/>
      <c r="AB53" s="5"/>
      <c r="AC53" s="20"/>
      <c r="AD53" s="11"/>
      <c r="AE53" s="13"/>
      <c r="AF53" s="14"/>
      <c r="AG53" s="15"/>
    </row>
    <row r="54" spans="1:33" ht="13.5" thickBot="1" x14ac:dyDescent="0.25">
      <c r="A54" s="4"/>
      <c r="B54" s="5"/>
      <c r="C54" s="5"/>
      <c r="D54" s="20"/>
      <c r="E54" s="5"/>
      <c r="F54" s="5"/>
      <c r="G54" s="20"/>
      <c r="H54" s="5"/>
      <c r="I54" s="5"/>
      <c r="J54" s="20"/>
      <c r="K54" s="5">
        <v>100</v>
      </c>
      <c r="L54" s="5"/>
      <c r="M54" s="20"/>
      <c r="N54" s="20"/>
      <c r="O54" s="20"/>
      <c r="P54" s="5"/>
      <c r="Q54" s="5"/>
      <c r="R54" s="5"/>
      <c r="S54" s="5"/>
      <c r="T54" s="20"/>
      <c r="U54" s="5">
        <v>1</v>
      </c>
      <c r="V54" s="5">
        <v>2.5</v>
      </c>
      <c r="W54" s="20"/>
      <c r="X54" s="5"/>
      <c r="Y54" s="20">
        <v>159</v>
      </c>
      <c r="Z54" s="5"/>
      <c r="AA54" s="20"/>
      <c r="AB54" s="5"/>
      <c r="AC54" s="20"/>
      <c r="AD54" s="11"/>
      <c r="AE54" s="13" t="s">
        <v>58</v>
      </c>
      <c r="AF54" s="14"/>
      <c r="AG54" s="15"/>
    </row>
    <row r="55" spans="1:33" ht="13.5" thickBot="1" x14ac:dyDescent="0.25">
      <c r="A55" s="4"/>
      <c r="B55" s="5">
        <v>1</v>
      </c>
      <c r="C55" s="5">
        <v>2.5</v>
      </c>
      <c r="D55" s="20"/>
      <c r="E55" s="5"/>
      <c r="F55" s="5">
        <v>2</v>
      </c>
      <c r="G55" s="20"/>
      <c r="H55" s="5"/>
      <c r="I55" s="5"/>
      <c r="J55" s="20"/>
      <c r="K55" s="5">
        <v>300</v>
      </c>
      <c r="L55" s="5"/>
      <c r="M55" s="20"/>
      <c r="N55" s="20"/>
      <c r="O55" s="20"/>
      <c r="P55" s="5"/>
      <c r="Q55" s="5"/>
      <c r="R55" s="5"/>
      <c r="S55" s="5"/>
      <c r="T55" s="20"/>
      <c r="U55" s="5"/>
      <c r="V55" s="5"/>
      <c r="W55" s="20"/>
      <c r="X55" s="5"/>
      <c r="Y55" s="20"/>
      <c r="Z55" s="5"/>
      <c r="AA55" s="20"/>
      <c r="AB55" s="5"/>
      <c r="AC55" s="20">
        <v>1081</v>
      </c>
      <c r="AD55" s="11"/>
      <c r="AE55" s="13"/>
      <c r="AF55" s="14"/>
      <c r="AG55" s="15"/>
    </row>
    <row r="56" spans="1:33" ht="13.5" thickBot="1" x14ac:dyDescent="0.25">
      <c r="A56" s="4"/>
      <c r="B56" s="5">
        <v>1</v>
      </c>
      <c r="C56" s="5">
        <v>2.5</v>
      </c>
      <c r="D56" s="20"/>
      <c r="E56" s="5">
        <v>6</v>
      </c>
      <c r="F56" s="5">
        <v>4.5</v>
      </c>
      <c r="G56" s="20"/>
      <c r="H56" s="5"/>
      <c r="I56" s="5"/>
      <c r="J56" s="20"/>
      <c r="K56" s="5"/>
      <c r="L56" s="5"/>
      <c r="M56" s="20"/>
      <c r="N56" s="20"/>
      <c r="O56" s="20"/>
      <c r="P56" s="5"/>
      <c r="Q56" s="5"/>
      <c r="R56" s="5"/>
      <c r="S56" s="5"/>
      <c r="T56" s="20"/>
      <c r="U56" s="5"/>
      <c r="V56" s="5"/>
      <c r="W56" s="20"/>
      <c r="X56" s="5"/>
      <c r="Y56" s="20"/>
      <c r="Z56" s="5"/>
      <c r="AA56" s="20"/>
      <c r="AB56" s="5"/>
      <c r="AC56" s="20">
        <v>1074</v>
      </c>
      <c r="AD56" s="11"/>
      <c r="AE56" s="13"/>
      <c r="AF56" s="14"/>
      <c r="AG56" s="15"/>
    </row>
    <row r="57" spans="1:33" ht="13.5" thickBot="1" x14ac:dyDescent="0.25">
      <c r="A57" s="4"/>
      <c r="B57" s="5">
        <v>1</v>
      </c>
      <c r="C57" s="5">
        <v>2.5</v>
      </c>
      <c r="D57" s="20"/>
      <c r="E57" s="5">
        <v>6</v>
      </c>
      <c r="F57" s="5">
        <v>9</v>
      </c>
      <c r="G57" s="20"/>
      <c r="H57" s="5"/>
      <c r="I57" s="5"/>
      <c r="J57" s="20"/>
      <c r="K57" s="5"/>
      <c r="L57" s="5"/>
      <c r="M57" s="20"/>
      <c r="N57" s="20"/>
      <c r="O57" s="20"/>
      <c r="P57" s="5"/>
      <c r="Q57" s="5"/>
      <c r="R57" s="5"/>
      <c r="S57" s="5"/>
      <c r="T57" s="20"/>
      <c r="U57" s="5"/>
      <c r="V57" s="5"/>
      <c r="W57" s="20"/>
      <c r="X57" s="5"/>
      <c r="Y57" s="20"/>
      <c r="Z57" s="5"/>
      <c r="AA57" s="20"/>
      <c r="AB57" s="5"/>
      <c r="AC57" s="20">
        <v>1068</v>
      </c>
      <c r="AD57" s="11"/>
      <c r="AE57" s="13"/>
      <c r="AF57" s="14"/>
      <c r="AG57" s="15"/>
    </row>
    <row r="58" spans="1:33" ht="13.5" thickBot="1" x14ac:dyDescent="0.25">
      <c r="A58" s="4"/>
      <c r="B58" s="5">
        <v>1</v>
      </c>
      <c r="C58" s="5">
        <v>2.5</v>
      </c>
      <c r="D58" s="20"/>
      <c r="E58" s="5">
        <v>7</v>
      </c>
      <c r="F58" s="5">
        <v>0</v>
      </c>
      <c r="G58" s="20"/>
      <c r="H58" s="5"/>
      <c r="I58" s="5"/>
      <c r="J58" s="20"/>
      <c r="K58" s="5"/>
      <c r="L58" s="5"/>
      <c r="M58" s="20"/>
      <c r="N58" s="20"/>
      <c r="O58" s="20"/>
      <c r="P58" s="5"/>
      <c r="Q58" s="5"/>
      <c r="R58" s="5"/>
      <c r="S58" s="5"/>
      <c r="T58" s="20"/>
      <c r="U58" s="5"/>
      <c r="V58" s="5"/>
      <c r="W58" s="20"/>
      <c r="X58" s="5"/>
      <c r="Y58" s="20"/>
      <c r="Z58" s="5"/>
      <c r="AA58" s="20"/>
      <c r="AB58" s="5"/>
      <c r="AC58" s="20">
        <v>1065</v>
      </c>
      <c r="AD58" s="11"/>
      <c r="AE58" s="13"/>
      <c r="AF58" s="14"/>
      <c r="AG58" s="15"/>
    </row>
    <row r="59" spans="1:33" ht="13.5" thickBot="1" x14ac:dyDescent="0.25">
      <c r="A59" s="4"/>
      <c r="B59" s="5">
        <v>1</v>
      </c>
      <c r="C59" s="5">
        <v>2.5</v>
      </c>
      <c r="D59" s="20"/>
      <c r="E59" s="5">
        <v>7</v>
      </c>
      <c r="F59" s="5">
        <v>4</v>
      </c>
      <c r="G59" s="20"/>
      <c r="H59" s="5"/>
      <c r="I59" s="5"/>
      <c r="J59" s="20"/>
      <c r="K59" s="5"/>
      <c r="L59" s="5"/>
      <c r="M59" s="20"/>
      <c r="N59" s="20"/>
      <c r="O59" s="20"/>
      <c r="P59" s="5"/>
      <c r="Q59" s="5"/>
      <c r="R59" s="5"/>
      <c r="S59" s="5"/>
      <c r="T59" s="20"/>
      <c r="U59" s="5"/>
      <c r="V59" s="5"/>
      <c r="W59" s="20"/>
      <c r="X59" s="5"/>
      <c r="Y59" s="20"/>
      <c r="Z59" s="5"/>
      <c r="AA59" s="20"/>
      <c r="AB59" s="5"/>
      <c r="AC59" s="20">
        <v>1066</v>
      </c>
      <c r="AD59" s="11"/>
      <c r="AE59" s="13"/>
      <c r="AF59" s="14"/>
      <c r="AG59" s="15"/>
    </row>
    <row r="60" spans="1:33" ht="13.5" thickBot="1" x14ac:dyDescent="0.25">
      <c r="A60" s="4"/>
      <c r="B60" s="5">
        <v>1</v>
      </c>
      <c r="C60" s="5">
        <v>2.5</v>
      </c>
      <c r="D60" s="20"/>
      <c r="E60" s="5">
        <v>7</v>
      </c>
      <c r="F60" s="5">
        <v>8</v>
      </c>
      <c r="G60" s="20"/>
      <c r="H60" s="5"/>
      <c r="I60" s="5"/>
      <c r="J60" s="20"/>
      <c r="K60" s="5"/>
      <c r="L60" s="5"/>
      <c r="M60" s="20"/>
      <c r="N60" s="20"/>
      <c r="O60" s="20"/>
      <c r="P60" s="5"/>
      <c r="Q60" s="5"/>
      <c r="R60" s="5"/>
      <c r="S60" s="5"/>
      <c r="T60" s="20"/>
      <c r="U60" s="5"/>
      <c r="V60" s="5"/>
      <c r="W60" s="20"/>
      <c r="X60" s="5"/>
      <c r="Y60" s="20"/>
      <c r="Z60" s="5"/>
      <c r="AA60" s="20"/>
      <c r="AB60" s="5"/>
      <c r="AC60" s="20">
        <v>1062</v>
      </c>
      <c r="AD60" s="11"/>
      <c r="AE60" s="13"/>
      <c r="AF60" s="14"/>
      <c r="AG60" s="15"/>
    </row>
    <row r="61" spans="1:33" ht="13.5" thickBot="1" x14ac:dyDescent="0.25">
      <c r="A61" s="4"/>
      <c r="B61" s="5">
        <v>1</v>
      </c>
      <c r="C61" s="5">
        <v>2.5</v>
      </c>
      <c r="D61" s="20"/>
      <c r="E61" s="5">
        <v>8</v>
      </c>
      <c r="F61" s="5">
        <v>0</v>
      </c>
      <c r="G61" s="20"/>
      <c r="H61" s="5"/>
      <c r="I61" s="5"/>
      <c r="J61" s="20"/>
      <c r="K61" s="5"/>
      <c r="L61" s="5"/>
      <c r="M61" s="20"/>
      <c r="N61" s="20"/>
      <c r="O61" s="20"/>
      <c r="P61" s="5"/>
      <c r="Q61" s="5"/>
      <c r="R61" s="5"/>
      <c r="S61" s="5"/>
      <c r="T61" s="20"/>
      <c r="U61" s="5"/>
      <c r="V61" s="5"/>
      <c r="W61" s="20"/>
      <c r="X61" s="5"/>
      <c r="Y61" s="20"/>
      <c r="Z61" s="5"/>
      <c r="AA61" s="20">
        <v>7.1</v>
      </c>
      <c r="AB61" s="5"/>
      <c r="AC61" s="20">
        <v>1066</v>
      </c>
      <c r="AD61" s="11"/>
      <c r="AE61" s="13" t="s">
        <v>59</v>
      </c>
      <c r="AF61" s="14"/>
      <c r="AG61" s="15"/>
    </row>
    <row r="62" spans="1:33" ht="13.5" thickBot="1" x14ac:dyDescent="0.25">
      <c r="A62" s="4"/>
      <c r="B62" s="5">
        <v>1</v>
      </c>
      <c r="C62" s="5">
        <v>2.5</v>
      </c>
      <c r="D62" s="20"/>
      <c r="E62" s="5">
        <v>8</v>
      </c>
      <c r="F62" s="5">
        <v>0</v>
      </c>
      <c r="G62" s="20"/>
      <c r="H62" s="5"/>
      <c r="I62" s="5"/>
      <c r="J62" s="20"/>
      <c r="K62" s="5">
        <v>100</v>
      </c>
      <c r="L62" s="5"/>
      <c r="M62" s="20"/>
      <c r="N62" s="20"/>
      <c r="O62" s="20"/>
      <c r="P62" s="5"/>
      <c r="Q62" s="5"/>
      <c r="R62" s="5"/>
      <c r="S62" s="5"/>
      <c r="T62" s="20"/>
      <c r="U62" s="5"/>
      <c r="V62" s="5"/>
      <c r="W62" s="20"/>
      <c r="X62" s="5"/>
      <c r="Y62" s="20"/>
      <c r="Z62" s="5"/>
      <c r="AA62" s="20"/>
      <c r="AB62" s="5"/>
      <c r="AC62" s="20">
        <v>0</v>
      </c>
      <c r="AD62" s="11"/>
      <c r="AE62" s="13" t="s">
        <v>58</v>
      </c>
      <c r="AF62" s="14"/>
      <c r="AG62" s="15"/>
    </row>
    <row r="63" spans="1:33" ht="13.5" thickBot="1" x14ac:dyDescent="0.25">
      <c r="A63" s="4"/>
      <c r="B63" s="5">
        <v>1</v>
      </c>
      <c r="C63" s="5">
        <v>2.5</v>
      </c>
      <c r="D63" s="20"/>
      <c r="E63" s="5">
        <v>8</v>
      </c>
      <c r="F63" s="5">
        <v>3.5</v>
      </c>
      <c r="G63" s="20"/>
      <c r="H63" s="5"/>
      <c r="I63" s="5"/>
      <c r="J63" s="20"/>
      <c r="K63" s="5"/>
      <c r="L63" s="5"/>
      <c r="M63" s="20"/>
      <c r="N63" s="20"/>
      <c r="O63" s="20"/>
      <c r="P63" s="5"/>
      <c r="Q63" s="5"/>
      <c r="R63" s="5"/>
      <c r="S63" s="5"/>
      <c r="T63" s="20"/>
      <c r="U63" s="5"/>
      <c r="V63" s="5"/>
      <c r="W63" s="20"/>
      <c r="X63" s="5"/>
      <c r="Y63" s="20"/>
      <c r="Z63" s="5"/>
      <c r="AA63" s="20"/>
      <c r="AB63" s="5"/>
      <c r="AC63" s="20">
        <v>1076</v>
      </c>
      <c r="AD63" s="11"/>
      <c r="AE63" s="13"/>
      <c r="AF63" s="14"/>
      <c r="AG63" s="15"/>
    </row>
    <row r="64" spans="1:33" x14ac:dyDescent="0.2">
      <c r="Y64" s="22"/>
    </row>
  </sheetData>
  <phoneticPr fontId="0" type="noConversion"/>
  <pageMargins left="0" right="0" top="1" bottom="1" header="0.5" footer="0.5"/>
  <pageSetup paperSize="5" scale="74" orientation="landscape" blackAndWhite="1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50" r:id="rId4">
          <objectPr defaultSize="0" r:id="rId5">
            <anchor moveWithCells="1">
              <from>
                <xdr:col>43</xdr:col>
                <xdr:colOff>0</xdr:colOff>
                <xdr:row>19</xdr:row>
                <xdr:rowOff>0</xdr:rowOff>
              </from>
              <to>
                <xdr:col>47</xdr:col>
                <xdr:colOff>295275</xdr:colOff>
                <xdr:row>22</xdr:row>
                <xdr:rowOff>104775</xdr:rowOff>
              </to>
            </anchor>
          </objectPr>
        </oleObject>
      </mc:Choice>
      <mc:Fallback>
        <oleObject progId="Paint.Picture" shapeId="2050" r:id="rId4"/>
      </mc:Fallback>
    </mc:AlternateContent>
    <mc:AlternateContent xmlns:mc="http://schemas.openxmlformats.org/markup-compatibility/2006">
      <mc:Choice Requires="x14">
        <oleObject progId="Paint.Picture" shapeId="2052" r:id="rId6">
          <objectPr defaultSize="0" r:id="rId5">
            <anchor moveWithCells="1">
              <from>
                <xdr:col>30</xdr:col>
                <xdr:colOff>0</xdr:colOff>
                <xdr:row>22</xdr:row>
                <xdr:rowOff>0</xdr:rowOff>
              </from>
              <to>
                <xdr:col>34</xdr:col>
                <xdr:colOff>295275</xdr:colOff>
                <xdr:row>25</xdr:row>
                <xdr:rowOff>104775</xdr:rowOff>
              </to>
            </anchor>
          </objectPr>
        </oleObject>
      </mc:Choice>
      <mc:Fallback>
        <oleObject progId="Paint.Picture" shapeId="205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(3)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Mishaun Bhakta</cp:lastModifiedBy>
  <cp:lastPrinted>2008-06-03T21:36:13Z</cp:lastPrinted>
  <dcterms:created xsi:type="dcterms:W3CDTF">1996-10-14T23:33:28Z</dcterms:created>
  <dcterms:modified xsi:type="dcterms:W3CDTF">2020-01-30T18:24:58Z</dcterms:modified>
</cp:coreProperties>
</file>