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May 20\Gauge Sheets - May 2020\"/>
    </mc:Choice>
  </mc:AlternateContent>
  <xr:revisionPtr revIDLastSave="0" documentId="8_{D3077D76-0876-4AB7-953C-C9A506D9E21E}" xr6:coauthVersionLast="45" xr6:coauthVersionMax="45" xr10:uidLastSave="{00000000-0000-0000-0000-000000000000}"/>
  <bookViews>
    <workbookView xWindow="-120" yWindow="-120" windowWidth="29040" windowHeight="15840" tabRatio="875"/>
  </bookViews>
  <sheets>
    <sheet name="PREISMEYER 1" sheetId="16" r:id="rId1"/>
    <sheet name="ZAHRADNIK 1" sheetId="18" r:id="rId2"/>
    <sheet name="POOLE B2" sheetId="19" r:id="rId3"/>
    <sheet name="Sales &amp; Check Meters" sheetId="2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0" i="16" l="1"/>
  <c r="AC20" i="16" s="1"/>
  <c r="AB27" i="16" s="1"/>
  <c r="AC11" i="16"/>
  <c r="AC12" i="16"/>
  <c r="AC13" i="16"/>
  <c r="AC14" i="16"/>
  <c r="AC15" i="16"/>
  <c r="AC16" i="16"/>
  <c r="AC17" i="16"/>
  <c r="AC18" i="16"/>
  <c r="AC19" i="16"/>
  <c r="AC9" i="16"/>
  <c r="G9" i="16"/>
  <c r="G10" i="16"/>
  <c r="N10" i="16" s="1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N26" i="16" s="1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8" i="16"/>
  <c r="AB28" i="16" s="1"/>
  <c r="D9" i="16"/>
  <c r="D10" i="16"/>
  <c r="D11" i="16"/>
  <c r="D12" i="16"/>
  <c r="N13" i="16" s="1"/>
  <c r="D13" i="16"/>
  <c r="D14" i="16"/>
  <c r="N14" i="16" s="1"/>
  <c r="D15" i="16"/>
  <c r="D16" i="16"/>
  <c r="N16" i="16" s="1"/>
  <c r="D17" i="16"/>
  <c r="N17" i="16" s="1"/>
  <c r="D18" i="16"/>
  <c r="D19" i="16"/>
  <c r="D20" i="16"/>
  <c r="N21" i="16" s="1"/>
  <c r="D21" i="16"/>
  <c r="D22" i="16"/>
  <c r="D23" i="16"/>
  <c r="D24" i="16"/>
  <c r="N24" i="16" s="1"/>
  <c r="D25" i="16"/>
  <c r="D26" i="16"/>
  <c r="D27" i="16"/>
  <c r="D28" i="16"/>
  <c r="N28" i="16"/>
  <c r="D29" i="16"/>
  <c r="N30" i="16" s="1"/>
  <c r="D30" i="16"/>
  <c r="D31" i="16"/>
  <c r="D32" i="16"/>
  <c r="N33" i="16"/>
  <c r="D33" i="16"/>
  <c r="D34" i="16"/>
  <c r="N34" i="16" s="1"/>
  <c r="D35" i="16"/>
  <c r="N35" i="16" s="1"/>
  <c r="D36" i="16"/>
  <c r="N36" i="16" s="1"/>
  <c r="D37" i="16"/>
  <c r="N37" i="16" s="1"/>
  <c r="D38" i="16"/>
  <c r="D39" i="16"/>
  <c r="AB26" i="16" s="1"/>
  <c r="D8" i="16"/>
  <c r="D35" i="19"/>
  <c r="N35" i="19" s="1"/>
  <c r="G35" i="19"/>
  <c r="D34" i="19"/>
  <c r="G34" i="19"/>
  <c r="J35" i="19"/>
  <c r="D35" i="18"/>
  <c r="N35" i="18"/>
  <c r="G35" i="18"/>
  <c r="D34" i="18"/>
  <c r="N34" i="18" s="1"/>
  <c r="G34" i="18"/>
  <c r="J35" i="18"/>
  <c r="J35" i="16"/>
  <c r="D33" i="19"/>
  <c r="N33" i="19" s="1"/>
  <c r="G33" i="19"/>
  <c r="J34" i="19"/>
  <c r="D33" i="18"/>
  <c r="G33" i="18"/>
  <c r="N33" i="18" s="1"/>
  <c r="J34" i="18"/>
  <c r="J34" i="16"/>
  <c r="D32" i="19"/>
  <c r="G32" i="19"/>
  <c r="J33" i="19"/>
  <c r="D32" i="18"/>
  <c r="N32" i="18" s="1"/>
  <c r="G32" i="18"/>
  <c r="D31" i="18"/>
  <c r="G31" i="18"/>
  <c r="J33" i="18"/>
  <c r="J33" i="16"/>
  <c r="D31" i="19"/>
  <c r="N31" i="19" s="1"/>
  <c r="G31" i="19"/>
  <c r="J32" i="19"/>
  <c r="J32" i="18"/>
  <c r="J32" i="16"/>
  <c r="D30" i="19"/>
  <c r="G30" i="19"/>
  <c r="N30" i="19" s="1"/>
  <c r="J31" i="19"/>
  <c r="D29" i="19"/>
  <c r="N29" i="19" s="1"/>
  <c r="G29" i="19"/>
  <c r="D28" i="19"/>
  <c r="G28" i="19"/>
  <c r="N28" i="19" s="1"/>
  <c r="J30" i="19"/>
  <c r="J29" i="19"/>
  <c r="J31" i="16"/>
  <c r="J30" i="16"/>
  <c r="J29" i="16"/>
  <c r="J28" i="16"/>
  <c r="D27" i="19"/>
  <c r="N27" i="19" s="1"/>
  <c r="G27" i="19"/>
  <c r="D26" i="19"/>
  <c r="N26" i="19" s="1"/>
  <c r="G26" i="19"/>
  <c r="J27" i="19"/>
  <c r="D27" i="18"/>
  <c r="G27" i="18"/>
  <c r="D26" i="18"/>
  <c r="G26" i="18"/>
  <c r="N26" i="18"/>
  <c r="J27" i="18"/>
  <c r="J27" i="16"/>
  <c r="J26" i="16"/>
  <c r="D25" i="19"/>
  <c r="G25" i="19"/>
  <c r="N25" i="19"/>
  <c r="D24" i="19"/>
  <c r="G24" i="19"/>
  <c r="J25" i="19"/>
  <c r="D25" i="18"/>
  <c r="G25" i="18"/>
  <c r="D24" i="18"/>
  <c r="N25" i="18" s="1"/>
  <c r="G24" i="18"/>
  <c r="D23" i="18"/>
  <c r="G23" i="18"/>
  <c r="J25" i="18"/>
  <c r="J25" i="16"/>
  <c r="J24" i="16"/>
  <c r="D22" i="18"/>
  <c r="G22" i="18"/>
  <c r="J24" i="18"/>
  <c r="J23" i="18"/>
  <c r="J22" i="18"/>
  <c r="J23" i="16"/>
  <c r="J22" i="16"/>
  <c r="D21" i="19"/>
  <c r="G21" i="19"/>
  <c r="D20" i="19"/>
  <c r="N21" i="19" s="1"/>
  <c r="G20" i="19"/>
  <c r="D19" i="19"/>
  <c r="N20" i="19" s="1"/>
  <c r="G19" i="19"/>
  <c r="J21" i="19"/>
  <c r="D21" i="18"/>
  <c r="G21" i="18"/>
  <c r="D20" i="18"/>
  <c r="N21" i="18" s="1"/>
  <c r="G20" i="18"/>
  <c r="D19" i="18"/>
  <c r="G19" i="18"/>
  <c r="J21" i="18"/>
  <c r="J21" i="16"/>
  <c r="J20" i="19"/>
  <c r="J20" i="18"/>
  <c r="J20" i="16"/>
  <c r="D18" i="18"/>
  <c r="G18" i="18"/>
  <c r="N18" i="18" s="1"/>
  <c r="D17" i="18"/>
  <c r="G17" i="18"/>
  <c r="N17" i="18" s="1"/>
  <c r="D16" i="18"/>
  <c r="N16" i="18" s="1"/>
  <c r="G16" i="18"/>
  <c r="J19" i="18"/>
  <c r="J19" i="16"/>
  <c r="D15" i="18"/>
  <c r="N15" i="18" s="1"/>
  <c r="G15" i="18"/>
  <c r="J18" i="18"/>
  <c r="J18" i="16"/>
  <c r="D17" i="19"/>
  <c r="G17" i="19"/>
  <c r="D16" i="19"/>
  <c r="N16" i="19" s="1"/>
  <c r="G16" i="19"/>
  <c r="J17" i="19"/>
  <c r="D15" i="19"/>
  <c r="G15" i="19"/>
  <c r="D14" i="19"/>
  <c r="N15" i="19" s="1"/>
  <c r="G14" i="19"/>
  <c r="D13" i="19"/>
  <c r="N13" i="19"/>
  <c r="G13" i="19"/>
  <c r="J16" i="19"/>
  <c r="J15" i="19"/>
  <c r="J17" i="18"/>
  <c r="D14" i="18"/>
  <c r="G14" i="18"/>
  <c r="N14" i="18" s="1"/>
  <c r="D13" i="18"/>
  <c r="G13" i="18"/>
  <c r="J16" i="18"/>
  <c r="J15" i="18"/>
  <c r="J17" i="16"/>
  <c r="J16" i="16"/>
  <c r="J15" i="16"/>
  <c r="J14" i="19"/>
  <c r="D12" i="18"/>
  <c r="N12" i="18" s="1"/>
  <c r="G12" i="18"/>
  <c r="D11" i="18"/>
  <c r="N11" i="18" s="1"/>
  <c r="G11" i="18"/>
  <c r="D10" i="18"/>
  <c r="N10" i="18" s="1"/>
  <c r="G10" i="18"/>
  <c r="J14" i="18"/>
  <c r="J14" i="16"/>
  <c r="J13" i="18"/>
  <c r="J13" i="16"/>
  <c r="J12" i="18"/>
  <c r="J12" i="16"/>
  <c r="J8" i="16"/>
  <c r="J11" i="16"/>
  <c r="J10" i="16"/>
  <c r="D9" i="19"/>
  <c r="N9" i="19" s="1"/>
  <c r="G9" i="19"/>
  <c r="D8" i="19"/>
  <c r="G8" i="19"/>
  <c r="J8" i="19"/>
  <c r="J9" i="19"/>
  <c r="D9" i="18"/>
  <c r="G9" i="18"/>
  <c r="D8" i="18"/>
  <c r="G8" i="18"/>
  <c r="AD28" i="18" s="1"/>
  <c r="J8" i="18"/>
  <c r="J9" i="18"/>
  <c r="J9" i="16"/>
  <c r="G23" i="19"/>
  <c r="D23" i="19"/>
  <c r="D22" i="19"/>
  <c r="N23" i="19" s="1"/>
  <c r="G22" i="19"/>
  <c r="J37" i="19"/>
  <c r="J38" i="19"/>
  <c r="J39" i="19"/>
  <c r="G37" i="19"/>
  <c r="N37" i="19" s="1"/>
  <c r="D37" i="19"/>
  <c r="D36" i="19"/>
  <c r="N36" i="19" s="1"/>
  <c r="G36" i="19"/>
  <c r="G38" i="19"/>
  <c r="D39" i="19"/>
  <c r="N39" i="19" s="1"/>
  <c r="G39" i="19"/>
  <c r="D38" i="19"/>
  <c r="N38" i="19" s="1"/>
  <c r="J38" i="18"/>
  <c r="J39" i="18"/>
  <c r="G28" i="18"/>
  <c r="D28" i="18"/>
  <c r="N28" i="18" s="1"/>
  <c r="D29" i="18"/>
  <c r="G29" i="18"/>
  <c r="N29" i="18" s="1"/>
  <c r="D30" i="18"/>
  <c r="G30" i="18"/>
  <c r="G37" i="18"/>
  <c r="N37" i="18" s="1"/>
  <c r="G38" i="18"/>
  <c r="D38" i="18"/>
  <c r="N38" i="18" s="1"/>
  <c r="D37" i="18"/>
  <c r="D36" i="18"/>
  <c r="G36" i="18"/>
  <c r="G39" i="18"/>
  <c r="AD26" i="18" s="1"/>
  <c r="AD29" i="18" s="1"/>
  <c r="D39" i="18"/>
  <c r="AE9" i="18"/>
  <c r="AE20" i="18" s="1"/>
  <c r="AD27" i="18" s="1"/>
  <c r="AE10" i="18"/>
  <c r="AE11" i="18"/>
  <c r="AE12" i="18"/>
  <c r="AE13" i="18"/>
  <c r="AE14" i="18"/>
  <c r="AE15" i="18"/>
  <c r="AE16" i="18"/>
  <c r="AE17" i="18"/>
  <c r="AE18" i="18"/>
  <c r="AE19" i="18"/>
  <c r="J38" i="16"/>
  <c r="J39" i="16"/>
  <c r="AE10" i="19"/>
  <c r="AE9" i="19"/>
  <c r="AE20" i="19" s="1"/>
  <c r="AD27" i="19" s="1"/>
  <c r="AE11" i="19"/>
  <c r="AE12" i="19"/>
  <c r="AE13" i="19"/>
  <c r="AE14" i="19"/>
  <c r="AE15" i="19"/>
  <c r="AE16" i="19"/>
  <c r="AE17" i="19"/>
  <c r="AE18" i="19"/>
  <c r="AE19" i="19"/>
  <c r="A11" i="21"/>
  <c r="A12" i="21" s="1"/>
  <c r="A13" i="21" s="1"/>
  <c r="A14" i="21" s="1"/>
  <c r="A16" i="2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J36" i="19"/>
  <c r="J28" i="19"/>
  <c r="J26" i="19"/>
  <c r="D18" i="19"/>
  <c r="G18" i="19"/>
  <c r="N18" i="19" s="1"/>
  <c r="J24" i="19"/>
  <c r="D12" i="19"/>
  <c r="G12" i="19"/>
  <c r="D11" i="19"/>
  <c r="N12" i="19" s="1"/>
  <c r="G11" i="19"/>
  <c r="N11" i="19"/>
  <c r="J23" i="19"/>
  <c r="D10" i="19"/>
  <c r="G10" i="19"/>
  <c r="J22" i="19"/>
  <c r="J19" i="19"/>
  <c r="J18" i="19"/>
  <c r="J13" i="19"/>
  <c r="J12" i="19"/>
  <c r="J11" i="19"/>
  <c r="J10" i="19"/>
  <c r="A10" i="19"/>
  <c r="A11" i="19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J37" i="18"/>
  <c r="J36" i="18"/>
  <c r="J31" i="18"/>
  <c r="J30" i="18"/>
  <c r="J29" i="18"/>
  <c r="J28" i="18"/>
  <c r="J26" i="18"/>
  <c r="J11" i="18"/>
  <c r="J10" i="18"/>
  <c r="A10" i="18"/>
  <c r="A11" i="18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J37" i="16"/>
  <c r="J36" i="16"/>
  <c r="A10" i="16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N39" i="16"/>
  <c r="N27" i="16"/>
  <c r="N22" i="16"/>
  <c r="AD28" i="19"/>
  <c r="N9" i="18"/>
  <c r="N9" i="16"/>
  <c r="N13" i="18"/>
  <c r="N15" i="16"/>
  <c r="N17" i="19"/>
  <c r="N18" i="16"/>
  <c r="N19" i="16"/>
  <c r="N19" i="19"/>
  <c r="N23" i="16"/>
  <c r="N22" i="18"/>
  <c r="N24" i="18"/>
  <c r="N23" i="18"/>
  <c r="N24" i="19"/>
  <c r="N27" i="18"/>
  <c r="N31" i="16"/>
  <c r="N29" i="16"/>
  <c r="N31" i="18"/>
  <c r="N32" i="16"/>
  <c r="N34" i="19"/>
  <c r="N36" i="18"/>
  <c r="N38" i="16"/>
  <c r="AD26" i="19"/>
  <c r="AD29" i="19" s="1"/>
  <c r="AB29" i="16" l="1"/>
  <c r="N39" i="18"/>
  <c r="N32" i="19"/>
  <c r="N30" i="18"/>
  <c r="N25" i="16"/>
  <c r="N19" i="18"/>
  <c r="N40" i="18" s="1"/>
  <c r="N22" i="19"/>
  <c r="N20" i="16"/>
  <c r="N12" i="16"/>
  <c r="N40" i="16" s="1"/>
  <c r="N10" i="19"/>
  <c r="N20" i="18"/>
  <c r="N11" i="16"/>
  <c r="N14" i="19"/>
  <c r="N40" i="19" s="1"/>
</calcChain>
</file>

<file path=xl/sharedStrings.xml><?xml version="1.0" encoding="utf-8"?>
<sst xmlns="http://schemas.openxmlformats.org/spreadsheetml/2006/main" count="360" uniqueCount="59">
  <si>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</si>
  <si>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</si>
  <si>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</si>
  <si>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</si>
  <si>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</si>
  <si>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</si>
  <si>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</si>
  <si>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TANK NO.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</si>
  <si>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</si>
  <si>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</si>
  <si>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</si>
  <si>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</si>
  <si>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</si>
  <si>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</si>
  <si>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</si>
  <si>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CASING
PRESS.</t>
  </si>
  <si>
    <t>CKE.
SIZE</t>
  </si>
  <si>
    <t>STATIC
PRESS.</t>
  </si>
  <si>
    <t>DIFF.
PRESS.</t>
  </si>
  <si>
    <t>GAS
PROD.
MCF.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</si>
  <si>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</si>
  <si>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</si>
  <si>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</si>
  <si>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</si>
  <si>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</si>
  <si>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</si>
  <si>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</si>
  <si>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</si>
  <si>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</si>
  <si>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</si>
  <si>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</si>
  <si>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</si>
  <si>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</si>
  <si>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</si>
  <si>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</si>
  <si>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</si>
  <si>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</si>
  <si>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</si>
  <si>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</si>
  <si>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</si>
  <si>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</si>
  <si>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</si>
  <si>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GUNBARREL</t>
  </si>
  <si>
    <t>OIL TANK</t>
  </si>
  <si>
    <t>FOAMER</t>
  </si>
  <si>
    <t>SIPHON</t>
  </si>
  <si>
    <t>PREISMEYER #1</t>
  </si>
  <si>
    <t>ZAHRADNIK #1</t>
  </si>
  <si>
    <t>POOLE #B2</t>
  </si>
  <si>
    <t>Ramsey #3 Sales</t>
  </si>
  <si>
    <t>Herder/Priesmeyer Check</t>
  </si>
  <si>
    <t>Ramsey Field Check</t>
  </si>
  <si>
    <t>FLOW RATE</t>
  </si>
  <si>
    <t>GB</t>
  </si>
  <si>
    <t>MAY</t>
  </si>
  <si>
    <t>2GPD</t>
  </si>
  <si>
    <t>2BBL</t>
  </si>
  <si>
    <t>T-+20</t>
  </si>
  <si>
    <t>2BBLS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</si>
</sst>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9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1" xfId="0" applyFont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</xf>
    <xf numFmtId="0" fontId="3" fillId="0" borderId="1" xfId="0" applyFont="1" applyBorder="1" applyProtection="1"/>
    <xf numFmtId="0" fontId="4" fillId="0" borderId="1" xfId="0" applyFont="1" applyBorder="1"/>
    <xf numFmtId="0" fontId="0" fillId="0" borderId="1" xfId="0" applyBorder="1"/>
    <xf numFmtId="0" fontId="0" fillId="0" borderId="1" xfId="0" applyBorder="1" applyProtection="1">
      <protection locked="0"/>
    </xf>
    <xf numFmtId="2" fontId="0" fillId="0" borderId="1" xfId="0" applyNumberFormat="1" applyBorder="1" applyProtection="1">
      <protection locked="0"/>
    </xf>
    <xf numFmtId="16" fontId="0" fillId="0" borderId="1" xfId="0" applyNumberFormat="1" applyBorder="1" applyProtection="1">
      <protection locked="0"/>
    </xf>
    <xf numFmtId="2" fontId="5" fillId="0" borderId="1" xfId="0" applyNumberFormat="1" applyFont="1" applyBorder="1" applyProtection="1"/>
    <xf numFmtId="0" fontId="0" fillId="0" borderId="1" xfId="0" applyBorder="1" applyAlignment="1" applyProtection="1">
      <alignment vertical="center"/>
      <protection locked="0"/>
    </xf>
    <xf numFmtId="0" fontId="6" fillId="0" borderId="1" xfId="0" applyFont="1" applyBorder="1" applyAlignment="1">
      <alignment vertical="center" wrapText="1"/>
    </xf>
    <xf numFmtId="0" fontId="0" fillId="0" borderId="1" xfId="0" applyBorder="1" applyAlignment="1" applyProtection="1">
      <alignment vertical="center"/>
    </xf>
    <xf numFmtId="0" fontId="7" fillId="0" borderId="1" xfId="0" applyFont="1" applyFill="1" applyBorder="1" applyAlignment="1" applyProtection="1">
      <alignment horizontal="center"/>
    </xf>
    <xf numFmtId="0" fontId="5" fillId="0" borderId="1" xfId="0" applyFont="1" applyBorder="1"/>
    <xf numFmtId="2" fontId="0" fillId="0" borderId="2" xfId="0" applyNumberFormat="1" applyBorder="1" applyProtection="1">
      <protection locked="0"/>
    </xf>
    <xf numFmtId="0" fontId="3" fillId="0" borderId="3" xfId="0" applyFont="1" applyBorder="1" applyAlignment="1" applyProtection="1">
      <alignment horizontal="center" vertical="center"/>
    </xf>
    <xf numFmtId="0" fontId="5" fillId="0" borderId="1" xfId="0" applyFont="1" applyBorder="1" applyProtection="1"/>
    <xf numFmtId="0" fontId="0" fillId="0" borderId="4" xfId="0" applyFill="1" applyBorder="1" applyProtection="1">
      <protection locked="0"/>
    </xf>
    <xf numFmtId="0" fontId="6" fillId="0" borderId="15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6" fillId="0" borderId="5" xfId="0" applyFont="1" applyBorder="1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6" fillId="0" borderId="15" xfId="0" applyFont="1" applyBorder="1" applyAlignment="1" applyProtection="1">
      <alignment vertical="center"/>
      <protection locked="0"/>
    </xf>
    <xf numFmtId="0" fontId="6" fillId="0" borderId="16" xfId="0" applyFon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9" xfId="0" applyBorder="1" applyAlignment="1" applyProtection="1"/>
    <xf numFmtId="0" fontId="6" fillId="0" borderId="15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0" fillId="0" borderId="15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5" xfId="0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16" xfId="0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7" fontId="0" fillId="0" borderId="1" xfId="0" applyNumberForma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0" fillId="0" borderId="15" xfId="0" applyBorder="1" applyAlignment="1" applyProtection="1">
      <alignment horizontal="right" vertical="center"/>
      <protection locked="0"/>
    </xf>
    <xf numFmtId="0" fontId="0" fillId="0" borderId="5" xfId="0" applyBorder="1" applyAlignment="1" applyProtection="1">
      <alignment horizontal="right" vertical="center"/>
      <protection locked="0"/>
    </xf>
    <xf numFmtId="0" fontId="3" fillId="0" borderId="14" xfId="0" applyFont="1" applyBorder="1" applyAlignment="1" applyProtection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4" xfId="0" applyFont="1" applyBorder="1" applyAlignment="1" applyProtection="1">
      <alignment horizontal="center" vertical="center" wrapText="1"/>
    </xf>
    <xf numFmtId="0" fontId="3" fillId="0" borderId="13" xfId="0" applyFont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/>
    </xf>
    <xf numFmtId="0" fontId="0" fillId="0" borderId="1" xfId="0" applyBorder="1" applyAlignment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/>
    </xf>
    <xf numFmtId="0" fontId="0" fillId="0" borderId="9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3" fillId="0" borderId="5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  <pageSetUpPr fitToPage="1"/>
  </sheetPr>
  <dimension ref="A1:AC40"/>
  <sheetViews>
    <sheetView tabSelected="1" topLeftCell="A7" zoomScale="75" workbookViewId="0">
      <selection activeCell="U39" sqref="U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4" width="8.28515625" customWidth="1"/>
    <col min="15" max="24" width="7.7109375" customWidth="1"/>
    <col min="25" max="28" width="4.140625" customWidth="1"/>
    <col min="29" max="29" width="21.7109375" customWidth="1"/>
  </cols>
  <sheetData>
    <row r="1" spans="1:29" x14ac:dyDescent="0.2">
      <c r="M1" s="57" t="s">
        <v>0</v>
      </c>
      <c r="N1" s="57"/>
      <c r="O1" s="57"/>
      <c r="P1" s="57"/>
      <c r="Q1" s="57"/>
      <c r="R1" s="57"/>
      <c r="S1" s="57"/>
      <c r="T1" s="57"/>
      <c r="Y1" s="58" t="s">
        <v>1</v>
      </c>
      <c r="Z1" s="58"/>
      <c r="AA1" s="58"/>
      <c r="AB1" s="58"/>
      <c r="AC1" s="58"/>
    </row>
    <row r="2" spans="1:29" x14ac:dyDescent="0.2">
      <c r="B2" s="59"/>
      <c r="C2" s="59"/>
      <c r="D2" s="59"/>
      <c r="E2" s="59"/>
      <c r="F2" s="59"/>
      <c r="G2" s="59"/>
      <c r="H2" s="59"/>
      <c r="I2" s="59"/>
      <c r="J2" s="59"/>
      <c r="S2" s="58" t="s">
        <v>2</v>
      </c>
      <c r="T2" s="58"/>
      <c r="U2" s="60" t="s">
        <v>46</v>
      </c>
      <c r="V2" s="60"/>
      <c r="W2" s="60"/>
      <c r="X2" s="60"/>
      <c r="Z2" s="61" t="s">
        <v>3</v>
      </c>
      <c r="AA2" s="61"/>
      <c r="AB2" s="60" t="s">
        <v>54</v>
      </c>
      <c r="AC2" s="60"/>
    </row>
    <row r="3" spans="1:29" x14ac:dyDescent="0.2">
      <c r="B3" s="59"/>
      <c r="C3" s="59"/>
      <c r="D3" s="59"/>
      <c r="E3" s="59"/>
      <c r="F3" s="59"/>
      <c r="G3" s="59"/>
      <c r="H3" s="59"/>
      <c r="I3" s="59"/>
      <c r="J3" s="59"/>
      <c r="S3" s="58" t="s">
        <v>4</v>
      </c>
      <c r="T3" s="58"/>
      <c r="U3" s="22"/>
      <c r="V3" s="22"/>
      <c r="W3" s="22"/>
      <c r="X3" s="22"/>
      <c r="Z3" s="61" t="s">
        <v>5</v>
      </c>
      <c r="AA3" s="61"/>
      <c r="AB3" s="35">
        <v>2020</v>
      </c>
      <c r="AC3" s="35"/>
    </row>
    <row r="5" spans="1:29" x14ac:dyDescent="0.2">
      <c r="A5" s="54" t="s">
        <v>6</v>
      </c>
      <c r="B5" s="41" t="s">
        <v>53</v>
      </c>
      <c r="C5" s="41"/>
      <c r="D5" s="41"/>
      <c r="E5" s="41" t="s">
        <v>7</v>
      </c>
      <c r="F5" s="41"/>
      <c r="G5" s="41"/>
      <c r="H5" s="41" t="s">
        <v>7</v>
      </c>
      <c r="I5" s="41"/>
      <c r="J5" s="41"/>
      <c r="K5" s="41" t="s">
        <v>7</v>
      </c>
      <c r="L5" s="41"/>
      <c r="M5" s="41"/>
      <c r="N5" s="62" t="s">
        <v>8</v>
      </c>
      <c r="O5" s="62"/>
      <c r="P5" s="63" t="s">
        <v>9</v>
      </c>
      <c r="Q5" s="63"/>
      <c r="R5" s="63"/>
      <c r="S5" s="63"/>
      <c r="T5" s="63"/>
      <c r="U5" s="63"/>
      <c r="V5" s="41" t="s">
        <v>10</v>
      </c>
      <c r="W5" s="41"/>
      <c r="X5" s="41"/>
      <c r="Y5" s="41"/>
      <c r="Z5" s="41"/>
      <c r="AA5" s="41"/>
      <c r="AB5" s="41"/>
      <c r="AC5" s="41"/>
    </row>
    <row r="6" spans="1:29" x14ac:dyDescent="0.2">
      <c r="A6" s="55"/>
      <c r="B6" s="41" t="s">
        <v>11</v>
      </c>
      <c r="C6" s="41"/>
      <c r="D6" s="41"/>
      <c r="E6" s="41" t="s">
        <v>11</v>
      </c>
      <c r="F6" s="41"/>
      <c r="G6" s="41"/>
      <c r="H6" s="41" t="s">
        <v>11</v>
      </c>
      <c r="I6" s="41"/>
      <c r="J6" s="41"/>
      <c r="K6" s="41" t="s">
        <v>11</v>
      </c>
      <c r="L6" s="41"/>
      <c r="M6" s="41"/>
      <c r="N6" s="64" t="s">
        <v>12</v>
      </c>
      <c r="O6" s="51" t="s">
        <v>13</v>
      </c>
      <c r="P6" s="40" t="s">
        <v>14</v>
      </c>
      <c r="Q6" s="40" t="s">
        <v>15</v>
      </c>
      <c r="R6" s="40" t="s">
        <v>16</v>
      </c>
      <c r="S6" s="40" t="s">
        <v>17</v>
      </c>
      <c r="T6" s="40" t="s">
        <v>18</v>
      </c>
      <c r="U6" s="40" t="s">
        <v>19</v>
      </c>
      <c r="V6" s="46" t="s">
        <v>6</v>
      </c>
      <c r="W6" s="50" t="s">
        <v>20</v>
      </c>
      <c r="X6" s="50" t="s">
        <v>21</v>
      </c>
      <c r="Y6" s="46" t="s">
        <v>22</v>
      </c>
      <c r="Z6" s="46"/>
      <c r="AA6" s="46" t="s">
        <v>23</v>
      </c>
      <c r="AB6" s="46"/>
      <c r="AC6" s="42" t="s">
        <v>24</v>
      </c>
    </row>
    <row r="7" spans="1:29" x14ac:dyDescent="0.2">
      <c r="A7" s="55"/>
      <c r="B7" s="1" t="s">
        <v>25</v>
      </c>
      <c r="C7" s="1" t="s">
        <v>26</v>
      </c>
      <c r="D7" s="1" t="s">
        <v>24</v>
      </c>
      <c r="E7" s="2" t="s">
        <v>25</v>
      </c>
      <c r="F7" s="2" t="s">
        <v>26</v>
      </c>
      <c r="G7" s="2" t="s">
        <v>24</v>
      </c>
      <c r="H7" s="2" t="s">
        <v>25</v>
      </c>
      <c r="I7" s="2" t="s">
        <v>26</v>
      </c>
      <c r="J7" s="2" t="s">
        <v>24</v>
      </c>
      <c r="K7" s="2"/>
      <c r="L7" s="2"/>
      <c r="M7" s="13"/>
      <c r="N7" s="42"/>
      <c r="O7" s="52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2"/>
    </row>
    <row r="8" spans="1:29" x14ac:dyDescent="0.2">
      <c r="A8" s="56"/>
      <c r="B8" s="3">
        <v>3</v>
      </c>
      <c r="C8" s="3">
        <v>11</v>
      </c>
      <c r="D8" s="4">
        <f>((+B8*12)+C8)*1.16</f>
        <v>54.519999999999996</v>
      </c>
      <c r="E8" s="17"/>
      <c r="F8" s="17"/>
      <c r="G8" s="4">
        <f>((+E8*12)+F8)*1.16</f>
        <v>0</v>
      </c>
      <c r="H8" s="3"/>
      <c r="I8" s="3"/>
      <c r="J8" s="4">
        <f t="shared" ref="J8:J13" si="0">((+H8*12)+I8)*1.16</f>
        <v>0</v>
      </c>
      <c r="K8" s="3"/>
      <c r="L8" s="3"/>
      <c r="M8" s="14"/>
      <c r="N8" s="43"/>
      <c r="O8" s="46"/>
      <c r="P8" s="41"/>
      <c r="Q8" s="41"/>
      <c r="R8" s="41"/>
      <c r="S8" s="41"/>
      <c r="T8" s="41"/>
      <c r="U8" s="41"/>
      <c r="V8" s="41"/>
      <c r="W8" s="41"/>
      <c r="X8" s="41"/>
      <c r="Y8" s="3" t="s">
        <v>27</v>
      </c>
      <c r="Z8" s="3" t="s">
        <v>28</v>
      </c>
      <c r="AA8" s="3" t="s">
        <v>27</v>
      </c>
      <c r="AB8" s="3" t="s">
        <v>28</v>
      </c>
      <c r="AC8" s="43"/>
    </row>
    <row r="9" spans="1:29" x14ac:dyDescent="0.2">
      <c r="A9" s="5">
        <v>2</v>
      </c>
      <c r="B9" s="3">
        <v>4</v>
      </c>
      <c r="C9" s="3">
        <v>0</v>
      </c>
      <c r="D9" s="4">
        <f t="shared" ref="D9:D39" si="1">((+B9*12)+C9)*1.16</f>
        <v>55.679999999999993</v>
      </c>
      <c r="E9" s="17"/>
      <c r="F9" s="17"/>
      <c r="G9" s="4">
        <f t="shared" ref="G9:G39" si="2">((+E9*12)+F9)*1.16</f>
        <v>0</v>
      </c>
      <c r="H9" s="3"/>
      <c r="I9" s="3"/>
      <c r="J9" s="4">
        <f t="shared" si="0"/>
        <v>0</v>
      </c>
      <c r="K9" s="3"/>
      <c r="L9" s="6"/>
      <c r="M9" s="14"/>
      <c r="N9" s="7">
        <f t="shared" ref="N9:N14" si="3">(D9+G9)-(D8+G8)</f>
        <v>1.1599999999999966</v>
      </c>
      <c r="O9" s="6">
        <v>2.3199999999999998</v>
      </c>
      <c r="P9" s="6">
        <v>30</v>
      </c>
      <c r="Q9" s="6">
        <v>30</v>
      </c>
      <c r="R9" s="6">
        <v>48</v>
      </c>
      <c r="S9" s="6">
        <v>30</v>
      </c>
      <c r="T9" s="6">
        <v>18</v>
      </c>
      <c r="U9" s="6">
        <v>57</v>
      </c>
      <c r="V9" s="8"/>
      <c r="W9" s="8"/>
      <c r="X9" s="8"/>
      <c r="Y9" s="8"/>
      <c r="Z9" s="8"/>
      <c r="AA9" s="8"/>
      <c r="AB9" s="6"/>
      <c r="AC9" s="9">
        <f>(((+Y9*12)+Z9)*1.16)-(((AA9*12)+AB9)*1.16)</f>
        <v>0</v>
      </c>
    </row>
    <row r="10" spans="1:29" x14ac:dyDescent="0.2">
      <c r="A10" s="5">
        <f t="shared" ref="A10:A36" si="4">SUM(A9+1)</f>
        <v>3</v>
      </c>
      <c r="B10" s="3">
        <v>4</v>
      </c>
      <c r="C10" s="3">
        <v>0</v>
      </c>
      <c r="D10" s="4">
        <f t="shared" si="1"/>
        <v>55.679999999999993</v>
      </c>
      <c r="E10" s="17"/>
      <c r="F10" s="17"/>
      <c r="G10" s="4">
        <f t="shared" si="2"/>
        <v>0</v>
      </c>
      <c r="H10" s="3"/>
      <c r="I10" s="3"/>
      <c r="J10" s="4">
        <f t="shared" si="0"/>
        <v>0</v>
      </c>
      <c r="K10" s="3"/>
      <c r="L10" s="6"/>
      <c r="M10" s="14"/>
      <c r="N10" s="7">
        <f t="shared" si="3"/>
        <v>0</v>
      </c>
      <c r="O10" s="6">
        <v>3.48</v>
      </c>
      <c r="P10" s="6">
        <v>30</v>
      </c>
      <c r="Q10" s="6">
        <v>30</v>
      </c>
      <c r="R10" s="6">
        <v>48</v>
      </c>
      <c r="S10" s="6">
        <v>30</v>
      </c>
      <c r="T10" s="6">
        <v>18</v>
      </c>
      <c r="U10" s="6">
        <v>57</v>
      </c>
      <c r="V10" s="8"/>
      <c r="W10" s="6"/>
      <c r="X10" s="6"/>
      <c r="Y10" s="6"/>
      <c r="Z10" s="6"/>
      <c r="AA10" s="6"/>
      <c r="AB10" s="6"/>
      <c r="AC10" s="9">
        <f t="shared" ref="AC10:AC19" si="5">(((+Y10*12)+Z10)*1.16)-(((AA10*12)+AB10)*1.16)</f>
        <v>0</v>
      </c>
    </row>
    <row r="11" spans="1:29" x14ac:dyDescent="0.2">
      <c r="A11" s="5">
        <f t="shared" si="4"/>
        <v>4</v>
      </c>
      <c r="B11" s="3">
        <v>4</v>
      </c>
      <c r="C11" s="3">
        <v>1</v>
      </c>
      <c r="D11" s="4">
        <f t="shared" si="1"/>
        <v>56.839999999999996</v>
      </c>
      <c r="E11" s="17"/>
      <c r="F11" s="17"/>
      <c r="G11" s="4">
        <f t="shared" si="2"/>
        <v>0</v>
      </c>
      <c r="H11" s="3"/>
      <c r="I11" s="3"/>
      <c r="J11" s="4">
        <f t="shared" si="0"/>
        <v>0</v>
      </c>
      <c r="K11" s="3"/>
      <c r="L11" s="6"/>
      <c r="M11" s="14"/>
      <c r="N11" s="7">
        <f t="shared" si="3"/>
        <v>1.1600000000000037</v>
      </c>
      <c r="O11" s="6">
        <v>1.1599999999999999</v>
      </c>
      <c r="P11" s="6">
        <v>30</v>
      </c>
      <c r="Q11" s="6">
        <v>30</v>
      </c>
      <c r="R11" s="6">
        <v>48</v>
      </c>
      <c r="S11" s="6">
        <v>30</v>
      </c>
      <c r="T11" s="6">
        <v>18</v>
      </c>
      <c r="U11" s="6">
        <v>57</v>
      </c>
      <c r="V11" s="6"/>
      <c r="W11" s="6"/>
      <c r="X11" s="6"/>
      <c r="Y11" s="6"/>
      <c r="Z11" s="6"/>
      <c r="AA11" s="6"/>
      <c r="AB11" s="6"/>
      <c r="AC11" s="9">
        <f t="shared" si="5"/>
        <v>0</v>
      </c>
    </row>
    <row r="12" spans="1:29" x14ac:dyDescent="0.2">
      <c r="A12" s="5">
        <f t="shared" si="4"/>
        <v>5</v>
      </c>
      <c r="B12" s="3">
        <v>4</v>
      </c>
      <c r="C12" s="3">
        <v>2</v>
      </c>
      <c r="D12" s="4">
        <f t="shared" si="1"/>
        <v>57.999999999999993</v>
      </c>
      <c r="E12" s="17"/>
      <c r="F12" s="17"/>
      <c r="G12" s="4">
        <f t="shared" si="2"/>
        <v>0</v>
      </c>
      <c r="H12" s="3"/>
      <c r="I12" s="3"/>
      <c r="J12" s="4">
        <f t="shared" si="0"/>
        <v>0</v>
      </c>
      <c r="K12" s="3"/>
      <c r="L12" s="6"/>
      <c r="M12" s="14"/>
      <c r="N12" s="7">
        <f t="shared" si="3"/>
        <v>1.1599999999999966</v>
      </c>
      <c r="O12" s="6">
        <v>0</v>
      </c>
      <c r="P12" s="6">
        <v>30</v>
      </c>
      <c r="Q12" s="6">
        <v>30</v>
      </c>
      <c r="R12" s="6">
        <v>48</v>
      </c>
      <c r="S12" s="6">
        <v>30</v>
      </c>
      <c r="T12" s="6">
        <v>18</v>
      </c>
      <c r="U12" s="6">
        <v>57</v>
      </c>
      <c r="V12" s="6"/>
      <c r="W12" s="6"/>
      <c r="X12" s="6"/>
      <c r="Y12" s="6"/>
      <c r="Z12" s="6"/>
      <c r="AA12" s="6"/>
      <c r="AB12" s="6"/>
      <c r="AC12" s="9">
        <f t="shared" si="5"/>
        <v>0</v>
      </c>
    </row>
    <row r="13" spans="1:29" x14ac:dyDescent="0.2">
      <c r="A13" s="5">
        <f t="shared" si="4"/>
        <v>6</v>
      </c>
      <c r="B13" s="3">
        <v>4</v>
      </c>
      <c r="C13" s="3">
        <v>3</v>
      </c>
      <c r="D13" s="4">
        <f t="shared" si="1"/>
        <v>59.16</v>
      </c>
      <c r="E13" s="17"/>
      <c r="F13" s="17"/>
      <c r="G13" s="4">
        <f t="shared" si="2"/>
        <v>0</v>
      </c>
      <c r="H13" s="3"/>
      <c r="I13" s="3"/>
      <c r="J13" s="4">
        <f t="shared" si="0"/>
        <v>0</v>
      </c>
      <c r="K13" s="3"/>
      <c r="L13" s="6"/>
      <c r="M13" s="14"/>
      <c r="N13" s="7">
        <f t="shared" si="3"/>
        <v>1.1600000000000037</v>
      </c>
      <c r="O13" s="6">
        <v>1.1599999999999999</v>
      </c>
      <c r="P13" s="6">
        <v>30</v>
      </c>
      <c r="Q13" s="6">
        <v>30</v>
      </c>
      <c r="R13" s="6">
        <v>48</v>
      </c>
      <c r="S13" s="6">
        <v>30</v>
      </c>
      <c r="T13" s="6">
        <v>18</v>
      </c>
      <c r="U13" s="6">
        <v>57</v>
      </c>
      <c r="V13" s="6"/>
      <c r="W13" s="6"/>
      <c r="X13" s="6"/>
      <c r="Y13" s="6"/>
      <c r="Z13" s="6"/>
      <c r="AA13" s="6"/>
      <c r="AB13" s="6"/>
      <c r="AC13" s="9">
        <f t="shared" si="5"/>
        <v>0</v>
      </c>
    </row>
    <row r="14" spans="1:29" x14ac:dyDescent="0.2">
      <c r="A14" s="5">
        <f t="shared" si="4"/>
        <v>7</v>
      </c>
      <c r="B14" s="3">
        <v>4</v>
      </c>
      <c r="C14" s="3">
        <v>4</v>
      </c>
      <c r="D14" s="4">
        <f t="shared" si="1"/>
        <v>60.319999999999993</v>
      </c>
      <c r="E14" s="17"/>
      <c r="F14" s="17"/>
      <c r="G14" s="4">
        <f t="shared" si="2"/>
        <v>0</v>
      </c>
      <c r="H14" s="3"/>
      <c r="I14" s="3"/>
      <c r="J14" s="4">
        <f t="shared" ref="J14:J19" si="6">((+H14*12)+I14)*1.16</f>
        <v>0</v>
      </c>
      <c r="K14" s="3"/>
      <c r="L14" s="6"/>
      <c r="M14" s="14"/>
      <c r="N14" s="7">
        <f t="shared" si="3"/>
        <v>1.1599999999999966</v>
      </c>
      <c r="O14" s="6">
        <v>2.3199999999999998</v>
      </c>
      <c r="P14" s="6">
        <v>30</v>
      </c>
      <c r="Q14" s="6">
        <v>30</v>
      </c>
      <c r="R14" s="6">
        <v>48</v>
      </c>
      <c r="S14" s="6">
        <v>30</v>
      </c>
      <c r="T14" s="6">
        <v>18</v>
      </c>
      <c r="U14" s="6">
        <v>57</v>
      </c>
      <c r="V14" s="6"/>
      <c r="W14" s="6"/>
      <c r="X14" s="6"/>
      <c r="Y14" s="6"/>
      <c r="Z14" s="6"/>
      <c r="AA14" s="6"/>
      <c r="AB14" s="6"/>
      <c r="AC14" s="9">
        <f t="shared" si="5"/>
        <v>0</v>
      </c>
    </row>
    <row r="15" spans="1:29" x14ac:dyDescent="0.2">
      <c r="A15" s="5">
        <f t="shared" si="4"/>
        <v>8</v>
      </c>
      <c r="B15" s="3">
        <v>4</v>
      </c>
      <c r="C15" s="3">
        <v>5</v>
      </c>
      <c r="D15" s="4">
        <f t="shared" si="1"/>
        <v>61.48</v>
      </c>
      <c r="E15" s="17"/>
      <c r="F15" s="17"/>
      <c r="G15" s="4">
        <f t="shared" si="2"/>
        <v>0</v>
      </c>
      <c r="H15" s="3"/>
      <c r="I15" s="3"/>
      <c r="J15" s="4">
        <f t="shared" si="6"/>
        <v>0</v>
      </c>
      <c r="K15" s="3"/>
      <c r="L15" s="6"/>
      <c r="M15" s="14"/>
      <c r="N15" s="7">
        <f t="shared" ref="N15:N20" si="7">(D15+G15)-(D14+G14)</f>
        <v>1.1600000000000037</v>
      </c>
      <c r="O15" s="6">
        <v>2.3199999999999998</v>
      </c>
      <c r="P15" s="6">
        <v>30</v>
      </c>
      <c r="Q15" s="6">
        <v>30</v>
      </c>
      <c r="R15" s="6">
        <v>48</v>
      </c>
      <c r="S15" s="6">
        <v>30</v>
      </c>
      <c r="T15" s="6">
        <v>18</v>
      </c>
      <c r="U15" s="6">
        <v>57</v>
      </c>
      <c r="V15" s="6"/>
      <c r="W15" s="6"/>
      <c r="X15" s="6"/>
      <c r="Y15" s="6"/>
      <c r="Z15" s="6"/>
      <c r="AA15" s="6"/>
      <c r="AB15" s="6"/>
      <c r="AC15" s="9">
        <f t="shared" si="5"/>
        <v>0</v>
      </c>
    </row>
    <row r="16" spans="1:29" x14ac:dyDescent="0.2">
      <c r="A16" s="5">
        <f t="shared" si="4"/>
        <v>9</v>
      </c>
      <c r="B16" s="3">
        <v>4</v>
      </c>
      <c r="C16" s="3">
        <v>6</v>
      </c>
      <c r="D16" s="4">
        <f t="shared" si="1"/>
        <v>62.639999999999993</v>
      </c>
      <c r="E16" s="17"/>
      <c r="F16" s="17"/>
      <c r="G16" s="4">
        <f t="shared" si="2"/>
        <v>0</v>
      </c>
      <c r="H16" s="3"/>
      <c r="I16" s="3"/>
      <c r="J16" s="4">
        <f t="shared" si="6"/>
        <v>0</v>
      </c>
      <c r="K16" s="3"/>
      <c r="L16" s="6"/>
      <c r="M16" s="14"/>
      <c r="N16" s="7">
        <f t="shared" si="7"/>
        <v>1.1599999999999966</v>
      </c>
      <c r="O16" s="6">
        <v>3.48</v>
      </c>
      <c r="P16" s="6">
        <v>30</v>
      </c>
      <c r="Q16" s="6">
        <v>30</v>
      </c>
      <c r="R16" s="6">
        <v>48</v>
      </c>
      <c r="S16" s="6">
        <v>30</v>
      </c>
      <c r="T16" s="6">
        <v>18</v>
      </c>
      <c r="U16" s="6">
        <v>57</v>
      </c>
      <c r="V16" s="6"/>
      <c r="W16" s="6"/>
      <c r="X16" s="6"/>
      <c r="Y16" s="6"/>
      <c r="Z16" s="6"/>
      <c r="AA16" s="6"/>
      <c r="AB16" s="6"/>
      <c r="AC16" s="9">
        <f t="shared" si="5"/>
        <v>0</v>
      </c>
    </row>
    <row r="17" spans="1:29" x14ac:dyDescent="0.2">
      <c r="A17" s="5">
        <f t="shared" si="4"/>
        <v>10</v>
      </c>
      <c r="B17" s="3">
        <v>4</v>
      </c>
      <c r="C17" s="3">
        <v>7</v>
      </c>
      <c r="D17" s="4">
        <f t="shared" si="1"/>
        <v>63.8</v>
      </c>
      <c r="E17" s="17"/>
      <c r="F17" s="17"/>
      <c r="G17" s="4">
        <f t="shared" si="2"/>
        <v>0</v>
      </c>
      <c r="H17" s="3"/>
      <c r="I17" s="3"/>
      <c r="J17" s="4">
        <f t="shared" si="6"/>
        <v>0</v>
      </c>
      <c r="K17" s="3"/>
      <c r="L17" s="6"/>
      <c r="M17" s="14"/>
      <c r="N17" s="7">
        <f t="shared" si="7"/>
        <v>1.1600000000000037</v>
      </c>
      <c r="O17" s="6">
        <v>1.1599999999999999</v>
      </c>
      <c r="P17" s="6">
        <v>30</v>
      </c>
      <c r="Q17" s="6">
        <v>30</v>
      </c>
      <c r="R17" s="6">
        <v>48</v>
      </c>
      <c r="S17" s="6">
        <v>30</v>
      </c>
      <c r="T17" s="6">
        <v>18</v>
      </c>
      <c r="U17" s="6">
        <v>57</v>
      </c>
      <c r="V17" s="6"/>
      <c r="W17" s="6"/>
      <c r="X17" s="6"/>
      <c r="Y17" s="6"/>
      <c r="Z17" s="6"/>
      <c r="AA17" s="6"/>
      <c r="AB17" s="6"/>
      <c r="AC17" s="9">
        <f t="shared" si="5"/>
        <v>0</v>
      </c>
    </row>
    <row r="18" spans="1:29" x14ac:dyDescent="0.2">
      <c r="A18" s="5">
        <f t="shared" si="4"/>
        <v>11</v>
      </c>
      <c r="B18" s="3">
        <v>4</v>
      </c>
      <c r="C18" s="3">
        <v>9</v>
      </c>
      <c r="D18" s="4">
        <f t="shared" si="1"/>
        <v>66.11999999999999</v>
      </c>
      <c r="E18" s="17"/>
      <c r="F18" s="17"/>
      <c r="G18" s="4">
        <f t="shared" si="2"/>
        <v>0</v>
      </c>
      <c r="H18" s="3"/>
      <c r="I18" s="3"/>
      <c r="J18" s="4">
        <f t="shared" si="6"/>
        <v>0</v>
      </c>
      <c r="K18" s="3"/>
      <c r="L18" s="6"/>
      <c r="M18" s="14"/>
      <c r="N18" s="7">
        <f t="shared" si="7"/>
        <v>2.3199999999999932</v>
      </c>
      <c r="O18" s="6">
        <v>2.3199999999999998</v>
      </c>
      <c r="P18" s="6">
        <v>30</v>
      </c>
      <c r="Q18" s="6">
        <v>30</v>
      </c>
      <c r="R18" s="6">
        <v>48</v>
      </c>
      <c r="S18" s="6">
        <v>30</v>
      </c>
      <c r="T18" s="6">
        <v>18</v>
      </c>
      <c r="U18" s="6">
        <v>57</v>
      </c>
      <c r="V18" s="6"/>
      <c r="W18" s="6"/>
      <c r="X18" s="6"/>
      <c r="Y18" s="6"/>
      <c r="Z18" s="6"/>
      <c r="AA18" s="6"/>
      <c r="AB18" s="6"/>
      <c r="AC18" s="9">
        <f t="shared" si="5"/>
        <v>0</v>
      </c>
    </row>
    <row r="19" spans="1:29" ht="13.5" thickBot="1" x14ac:dyDescent="0.25">
      <c r="A19" s="5">
        <f t="shared" si="4"/>
        <v>12</v>
      </c>
      <c r="B19" s="3">
        <v>4</v>
      </c>
      <c r="C19" s="3">
        <v>9</v>
      </c>
      <c r="D19" s="4">
        <f t="shared" si="1"/>
        <v>66.11999999999999</v>
      </c>
      <c r="E19" s="17"/>
      <c r="F19" s="17"/>
      <c r="G19" s="4">
        <f t="shared" si="2"/>
        <v>0</v>
      </c>
      <c r="H19" s="3"/>
      <c r="I19" s="3"/>
      <c r="J19" s="4">
        <f t="shared" si="6"/>
        <v>0</v>
      </c>
      <c r="K19" s="3"/>
      <c r="L19" s="6"/>
      <c r="M19" s="14"/>
      <c r="N19" s="7">
        <f t="shared" si="7"/>
        <v>0</v>
      </c>
      <c r="O19" s="6">
        <v>3.48</v>
      </c>
      <c r="P19" s="6">
        <v>30</v>
      </c>
      <c r="Q19" s="6">
        <v>30</v>
      </c>
      <c r="R19" s="6">
        <v>48</v>
      </c>
      <c r="S19" s="6">
        <v>30</v>
      </c>
      <c r="T19" s="6">
        <v>18</v>
      </c>
      <c r="U19" s="6">
        <v>57</v>
      </c>
      <c r="V19" s="6"/>
      <c r="W19" s="6"/>
      <c r="X19" s="6"/>
      <c r="Y19" s="6"/>
      <c r="Z19" s="6"/>
      <c r="AA19" s="6"/>
      <c r="AB19" s="6"/>
      <c r="AC19" s="9">
        <f t="shared" si="5"/>
        <v>0</v>
      </c>
    </row>
    <row r="20" spans="1:29" ht="13.5" thickBot="1" x14ac:dyDescent="0.25">
      <c r="A20" s="5">
        <f t="shared" si="4"/>
        <v>13</v>
      </c>
      <c r="B20" s="3">
        <v>4</v>
      </c>
      <c r="C20" s="3">
        <v>10</v>
      </c>
      <c r="D20" s="4">
        <f t="shared" si="1"/>
        <v>67.28</v>
      </c>
      <c r="E20" s="17"/>
      <c r="F20" s="17"/>
      <c r="G20" s="4">
        <f t="shared" si="2"/>
        <v>0</v>
      </c>
      <c r="H20" s="3"/>
      <c r="I20" s="3"/>
      <c r="J20" s="4">
        <f t="shared" ref="J20:J25" si="8">((+H20*12)+I20)*1.16</f>
        <v>0</v>
      </c>
      <c r="K20" s="3"/>
      <c r="L20" s="6"/>
      <c r="M20" s="14"/>
      <c r="N20" s="7">
        <f t="shared" si="7"/>
        <v>1.1600000000000108</v>
      </c>
      <c r="O20" s="6">
        <v>2.3199999999999998</v>
      </c>
      <c r="P20" s="6">
        <v>30</v>
      </c>
      <c r="Q20" s="6">
        <v>30</v>
      </c>
      <c r="R20" s="6">
        <v>48</v>
      </c>
      <c r="S20" s="6">
        <v>30</v>
      </c>
      <c r="T20" s="6">
        <v>18</v>
      </c>
      <c r="U20" s="6">
        <v>57</v>
      </c>
      <c r="V20" s="44" t="s">
        <v>29</v>
      </c>
      <c r="W20" s="45"/>
      <c r="X20" s="45"/>
      <c r="Y20" s="45"/>
      <c r="Z20" s="45"/>
      <c r="AA20" s="45"/>
      <c r="AB20" s="45"/>
      <c r="AC20" s="15">
        <f>SUM(AC9:AC19)</f>
        <v>0</v>
      </c>
    </row>
    <row r="21" spans="1:29" x14ac:dyDescent="0.2">
      <c r="A21" s="5">
        <f t="shared" si="4"/>
        <v>14</v>
      </c>
      <c r="B21" s="3">
        <v>4</v>
      </c>
      <c r="C21" s="3">
        <v>10</v>
      </c>
      <c r="D21" s="4">
        <f t="shared" si="1"/>
        <v>67.28</v>
      </c>
      <c r="E21" s="17"/>
      <c r="F21" s="17"/>
      <c r="G21" s="4">
        <f t="shared" si="2"/>
        <v>0</v>
      </c>
      <c r="H21" s="3"/>
      <c r="I21" s="3"/>
      <c r="J21" s="4">
        <f t="shared" si="8"/>
        <v>0</v>
      </c>
      <c r="K21" s="3"/>
      <c r="L21" s="6"/>
      <c r="M21" s="14"/>
      <c r="N21" s="7">
        <f t="shared" ref="N21:N26" si="9">(D21+G21)-(D20+G20)</f>
        <v>0</v>
      </c>
      <c r="O21" s="6">
        <v>1.1599999999999999</v>
      </c>
      <c r="P21" s="6">
        <v>30</v>
      </c>
      <c r="Q21" s="6">
        <v>30</v>
      </c>
      <c r="R21" s="6">
        <v>48</v>
      </c>
      <c r="S21" s="6">
        <v>30</v>
      </c>
      <c r="T21" s="6">
        <v>18</v>
      </c>
      <c r="U21" s="6">
        <v>57</v>
      </c>
      <c r="V21" s="37" t="s">
        <v>30</v>
      </c>
      <c r="W21" s="37"/>
      <c r="X21" s="37"/>
      <c r="Y21" s="37"/>
      <c r="Z21" s="37"/>
      <c r="AA21" s="37"/>
      <c r="AB21" s="37"/>
      <c r="AC21" s="47"/>
    </row>
    <row r="22" spans="1:29" x14ac:dyDescent="0.2">
      <c r="A22" s="5">
        <f t="shared" si="4"/>
        <v>15</v>
      </c>
      <c r="B22" s="3">
        <v>4</v>
      </c>
      <c r="C22" s="3">
        <v>11</v>
      </c>
      <c r="D22" s="4">
        <f t="shared" si="1"/>
        <v>68.44</v>
      </c>
      <c r="E22" s="17"/>
      <c r="F22" s="17"/>
      <c r="G22" s="4">
        <f t="shared" si="2"/>
        <v>0</v>
      </c>
      <c r="H22" s="3"/>
      <c r="I22" s="3"/>
      <c r="J22" s="4">
        <f t="shared" si="8"/>
        <v>0</v>
      </c>
      <c r="K22" s="3"/>
      <c r="L22" s="6"/>
      <c r="M22" s="14"/>
      <c r="N22" s="7">
        <f t="shared" si="9"/>
        <v>1.1599999999999966</v>
      </c>
      <c r="O22" s="6">
        <v>2.3199999999999998</v>
      </c>
      <c r="P22" s="6">
        <v>30</v>
      </c>
      <c r="Q22" s="6">
        <v>30</v>
      </c>
      <c r="R22" s="6">
        <v>48</v>
      </c>
      <c r="S22" s="6">
        <v>30</v>
      </c>
      <c r="T22" s="6">
        <v>18</v>
      </c>
      <c r="U22" s="6">
        <v>57</v>
      </c>
      <c r="V22" s="6"/>
      <c r="W22" s="6"/>
      <c r="X22" s="6"/>
      <c r="Y22" s="6"/>
      <c r="Z22" s="6"/>
      <c r="AA22" s="6"/>
      <c r="AB22" s="6"/>
      <c r="AC22" s="6"/>
    </row>
    <row r="23" spans="1:29" x14ac:dyDescent="0.2">
      <c r="A23" s="5">
        <f t="shared" si="4"/>
        <v>16</v>
      </c>
      <c r="B23" s="3">
        <v>5</v>
      </c>
      <c r="C23" s="3">
        <v>0</v>
      </c>
      <c r="D23" s="4">
        <f t="shared" si="1"/>
        <v>69.599999999999994</v>
      </c>
      <c r="E23" s="17"/>
      <c r="F23" s="17"/>
      <c r="G23" s="4">
        <f t="shared" si="2"/>
        <v>0</v>
      </c>
      <c r="H23" s="3"/>
      <c r="I23" s="3"/>
      <c r="J23" s="4">
        <f t="shared" si="8"/>
        <v>0</v>
      </c>
      <c r="K23" s="3"/>
      <c r="L23" s="6"/>
      <c r="M23" s="14"/>
      <c r="N23" s="7">
        <f t="shared" si="9"/>
        <v>1.1599999999999966</v>
      </c>
      <c r="O23" s="6">
        <v>2.3199999999999998</v>
      </c>
      <c r="P23" s="6">
        <v>30</v>
      </c>
      <c r="Q23" s="6">
        <v>30</v>
      </c>
      <c r="R23" s="6">
        <v>48</v>
      </c>
      <c r="S23" s="6">
        <v>30</v>
      </c>
      <c r="T23" s="6">
        <v>18</v>
      </c>
      <c r="U23" s="6">
        <v>57</v>
      </c>
      <c r="V23" s="6"/>
      <c r="W23" s="6"/>
      <c r="X23" s="6"/>
      <c r="Y23" s="6"/>
      <c r="Z23" s="6"/>
      <c r="AA23" s="6"/>
      <c r="AB23" s="6"/>
      <c r="AC23" s="6"/>
    </row>
    <row r="24" spans="1:29" x14ac:dyDescent="0.2">
      <c r="A24" s="5">
        <f t="shared" si="4"/>
        <v>17</v>
      </c>
      <c r="B24" s="3">
        <v>5</v>
      </c>
      <c r="C24" s="3">
        <v>2</v>
      </c>
      <c r="D24" s="4">
        <f t="shared" si="1"/>
        <v>71.92</v>
      </c>
      <c r="E24" s="17"/>
      <c r="F24" s="17"/>
      <c r="G24" s="4">
        <f t="shared" si="2"/>
        <v>0</v>
      </c>
      <c r="H24" s="3"/>
      <c r="I24" s="3"/>
      <c r="J24" s="4">
        <f t="shared" si="8"/>
        <v>0</v>
      </c>
      <c r="K24" s="3"/>
      <c r="L24" s="6"/>
      <c r="M24" s="14"/>
      <c r="N24" s="7">
        <f t="shared" si="9"/>
        <v>2.3200000000000074</v>
      </c>
      <c r="O24" s="6">
        <v>3.48</v>
      </c>
      <c r="P24" s="6">
        <v>30</v>
      </c>
      <c r="Q24" s="6">
        <v>30</v>
      </c>
      <c r="R24" s="6">
        <v>48</v>
      </c>
      <c r="S24" s="6">
        <v>30</v>
      </c>
      <c r="T24" s="6">
        <v>18</v>
      </c>
      <c r="U24" s="6">
        <v>57</v>
      </c>
      <c r="V24" s="6"/>
      <c r="W24" s="6"/>
      <c r="X24" s="6"/>
      <c r="Y24" s="6"/>
      <c r="Z24" s="6"/>
      <c r="AA24" s="6"/>
      <c r="AB24" s="6"/>
      <c r="AC24" s="6"/>
    </row>
    <row r="25" spans="1:29" x14ac:dyDescent="0.2">
      <c r="A25" s="5">
        <f t="shared" si="4"/>
        <v>18</v>
      </c>
      <c r="B25" s="3">
        <v>5</v>
      </c>
      <c r="C25" s="3">
        <v>3</v>
      </c>
      <c r="D25" s="4">
        <f t="shared" si="1"/>
        <v>73.08</v>
      </c>
      <c r="E25" s="17"/>
      <c r="F25" s="17"/>
      <c r="G25" s="4">
        <f t="shared" si="2"/>
        <v>0</v>
      </c>
      <c r="H25" s="3"/>
      <c r="I25" s="3"/>
      <c r="J25" s="4">
        <f t="shared" si="8"/>
        <v>0</v>
      </c>
      <c r="K25" s="3"/>
      <c r="L25" s="6"/>
      <c r="M25" s="14"/>
      <c r="N25" s="7">
        <f t="shared" si="9"/>
        <v>1.1599999999999966</v>
      </c>
      <c r="O25" s="6">
        <v>3.48</v>
      </c>
      <c r="P25" s="6">
        <v>30</v>
      </c>
      <c r="Q25" s="6">
        <v>30</v>
      </c>
      <c r="R25" s="6">
        <v>48</v>
      </c>
      <c r="S25" s="6">
        <v>30</v>
      </c>
      <c r="T25" s="6">
        <v>18</v>
      </c>
      <c r="U25" s="6">
        <v>57</v>
      </c>
      <c r="V25" s="48" t="s">
        <v>31</v>
      </c>
      <c r="W25" s="49"/>
      <c r="X25" s="49"/>
      <c r="Y25" s="49"/>
      <c r="Z25" s="49"/>
      <c r="AA25" s="49"/>
      <c r="AB25" s="49"/>
      <c r="AC25" s="49"/>
    </row>
    <row r="26" spans="1:29" x14ac:dyDescent="0.2">
      <c r="A26" s="5">
        <f t="shared" si="4"/>
        <v>19</v>
      </c>
      <c r="B26" s="3">
        <v>5</v>
      </c>
      <c r="C26" s="3">
        <v>5</v>
      </c>
      <c r="D26" s="4">
        <f t="shared" si="1"/>
        <v>75.399999999999991</v>
      </c>
      <c r="E26" s="17"/>
      <c r="F26" s="17"/>
      <c r="G26" s="4">
        <f t="shared" si="2"/>
        <v>0</v>
      </c>
      <c r="H26" s="3"/>
      <c r="I26" s="3"/>
      <c r="J26" s="4">
        <f t="shared" ref="J26:J31" si="10">((+H26*12)+I26)*1.16</f>
        <v>0</v>
      </c>
      <c r="K26" s="3"/>
      <c r="L26" s="6"/>
      <c r="M26" s="14"/>
      <c r="N26" s="7">
        <f t="shared" si="9"/>
        <v>2.3199999999999932</v>
      </c>
      <c r="O26" s="6">
        <v>1.1599999999999999</v>
      </c>
      <c r="P26" s="6">
        <v>30</v>
      </c>
      <c r="Q26" s="6">
        <v>30</v>
      </c>
      <c r="R26" s="6">
        <v>48</v>
      </c>
      <c r="S26" s="6">
        <v>30</v>
      </c>
      <c r="T26" s="6">
        <v>18</v>
      </c>
      <c r="U26" s="6">
        <v>57</v>
      </c>
      <c r="V26" s="53" t="s">
        <v>32</v>
      </c>
      <c r="W26" s="53"/>
      <c r="X26" s="53"/>
      <c r="Y26" s="53"/>
      <c r="Z26" s="53"/>
      <c r="AA26" s="53"/>
      <c r="AB26" s="39">
        <f>D39+G39+J39</f>
        <v>80.039999999999992</v>
      </c>
      <c r="AC26" s="39"/>
    </row>
    <row r="27" spans="1:29" x14ac:dyDescent="0.2">
      <c r="A27" s="5">
        <f t="shared" si="4"/>
        <v>20</v>
      </c>
      <c r="B27" s="3">
        <v>5</v>
      </c>
      <c r="C27" s="3">
        <v>5</v>
      </c>
      <c r="D27" s="4">
        <f t="shared" si="1"/>
        <v>75.399999999999991</v>
      </c>
      <c r="E27" s="17"/>
      <c r="F27" s="17"/>
      <c r="G27" s="4">
        <f t="shared" si="2"/>
        <v>0</v>
      </c>
      <c r="H27" s="3"/>
      <c r="I27" s="3"/>
      <c r="J27" s="4">
        <f t="shared" si="10"/>
        <v>0</v>
      </c>
      <c r="K27" s="3"/>
      <c r="L27" s="6"/>
      <c r="M27" s="14"/>
      <c r="N27" s="7">
        <f t="shared" ref="N27:N32" si="11">(D27+G27)-(D26+G26)</f>
        <v>0</v>
      </c>
      <c r="O27" s="6">
        <v>2.3199999999999998</v>
      </c>
      <c r="P27" s="6">
        <v>30</v>
      </c>
      <c r="Q27" s="6">
        <v>30</v>
      </c>
      <c r="R27" s="6">
        <v>48</v>
      </c>
      <c r="S27" s="6">
        <v>30</v>
      </c>
      <c r="T27" s="6">
        <v>18</v>
      </c>
      <c r="U27" s="6">
        <v>57</v>
      </c>
      <c r="V27" s="38" t="s">
        <v>10</v>
      </c>
      <c r="W27" s="38"/>
      <c r="X27" s="38"/>
      <c r="Y27" s="38"/>
      <c r="Z27" s="38"/>
      <c r="AA27" s="38"/>
      <c r="AB27" s="39">
        <f>AC20</f>
        <v>0</v>
      </c>
      <c r="AC27" s="39"/>
    </row>
    <row r="28" spans="1:29" x14ac:dyDescent="0.2">
      <c r="A28" s="5">
        <f t="shared" si="4"/>
        <v>21</v>
      </c>
      <c r="B28" s="3">
        <v>5</v>
      </c>
      <c r="C28" s="3">
        <v>5</v>
      </c>
      <c r="D28" s="4">
        <f t="shared" si="1"/>
        <v>75.399999999999991</v>
      </c>
      <c r="E28" s="17"/>
      <c r="F28" s="17"/>
      <c r="G28" s="4">
        <f t="shared" si="2"/>
        <v>0</v>
      </c>
      <c r="H28" s="3"/>
      <c r="I28" s="3"/>
      <c r="J28" s="4">
        <f t="shared" si="10"/>
        <v>0</v>
      </c>
      <c r="K28" s="3"/>
      <c r="L28" s="6"/>
      <c r="M28" s="14"/>
      <c r="N28" s="7">
        <f t="shared" si="11"/>
        <v>0</v>
      </c>
      <c r="O28" s="6">
        <v>4.6399999999999997</v>
      </c>
      <c r="P28" s="6">
        <v>30</v>
      </c>
      <c r="Q28" s="6">
        <v>30</v>
      </c>
      <c r="R28" s="6">
        <v>48</v>
      </c>
      <c r="S28" s="6">
        <v>30</v>
      </c>
      <c r="T28" s="6">
        <v>18</v>
      </c>
      <c r="U28" s="6">
        <v>57</v>
      </c>
      <c r="V28" s="38" t="s">
        <v>33</v>
      </c>
      <c r="W28" s="38"/>
      <c r="X28" s="38"/>
      <c r="Y28" s="38"/>
      <c r="Z28" s="38"/>
      <c r="AA28" s="38"/>
      <c r="AB28" s="39">
        <f>D8+G8+J8</f>
        <v>54.519999999999996</v>
      </c>
      <c r="AC28" s="39"/>
    </row>
    <row r="29" spans="1:29" x14ac:dyDescent="0.2">
      <c r="A29" s="5">
        <f t="shared" si="4"/>
        <v>22</v>
      </c>
      <c r="B29" s="3">
        <v>5</v>
      </c>
      <c r="C29" s="3">
        <v>6</v>
      </c>
      <c r="D29" s="4">
        <f t="shared" si="1"/>
        <v>76.559999999999988</v>
      </c>
      <c r="E29" s="17"/>
      <c r="F29" s="17"/>
      <c r="G29" s="4">
        <f t="shared" si="2"/>
        <v>0</v>
      </c>
      <c r="H29" s="3"/>
      <c r="I29" s="3"/>
      <c r="J29" s="4">
        <f t="shared" si="10"/>
        <v>0</v>
      </c>
      <c r="K29" s="3"/>
      <c r="L29" s="6"/>
      <c r="M29" s="14"/>
      <c r="N29" s="7">
        <f t="shared" si="11"/>
        <v>1.1599999999999966</v>
      </c>
      <c r="O29" s="6">
        <v>3.48</v>
      </c>
      <c r="P29" s="6">
        <v>30</v>
      </c>
      <c r="Q29" s="6">
        <v>30</v>
      </c>
      <c r="R29" s="6">
        <v>48</v>
      </c>
      <c r="S29" s="6">
        <v>30</v>
      </c>
      <c r="T29" s="6">
        <v>18</v>
      </c>
      <c r="U29" s="6">
        <v>57</v>
      </c>
      <c r="V29" s="38" t="s">
        <v>8</v>
      </c>
      <c r="W29" s="38"/>
      <c r="X29" s="38"/>
      <c r="Y29" s="38"/>
      <c r="Z29" s="38"/>
      <c r="AA29" s="38"/>
      <c r="AB29" s="39">
        <f>AB26+AB27-AB28</f>
        <v>25.519999999999996</v>
      </c>
      <c r="AC29" s="39"/>
    </row>
    <row r="30" spans="1:29" x14ac:dyDescent="0.2">
      <c r="A30" s="5">
        <f t="shared" si="4"/>
        <v>23</v>
      </c>
      <c r="B30" s="3">
        <v>5</v>
      </c>
      <c r="C30" s="3">
        <v>6</v>
      </c>
      <c r="D30" s="4">
        <f t="shared" si="1"/>
        <v>76.559999999999988</v>
      </c>
      <c r="E30" s="17"/>
      <c r="F30" s="17"/>
      <c r="G30" s="4">
        <f t="shared" si="2"/>
        <v>0</v>
      </c>
      <c r="H30" s="3"/>
      <c r="I30" s="3"/>
      <c r="J30" s="4">
        <f t="shared" si="10"/>
        <v>0</v>
      </c>
      <c r="K30" s="3"/>
      <c r="L30" s="6"/>
      <c r="M30" s="14"/>
      <c r="N30" s="7">
        <f t="shared" si="11"/>
        <v>0</v>
      </c>
      <c r="O30" s="6">
        <v>2.3199999999999998</v>
      </c>
      <c r="P30" s="6">
        <v>30</v>
      </c>
      <c r="Q30" s="6">
        <v>30</v>
      </c>
      <c r="R30" s="6">
        <v>48</v>
      </c>
      <c r="S30" s="6">
        <v>30</v>
      </c>
      <c r="T30" s="6">
        <v>18</v>
      </c>
      <c r="U30" s="6">
        <v>57</v>
      </c>
      <c r="V30" s="37"/>
      <c r="W30" s="37"/>
      <c r="X30" s="37"/>
      <c r="Y30" s="37"/>
      <c r="Z30" s="37"/>
      <c r="AA30" s="37"/>
      <c r="AB30" s="33"/>
      <c r="AC30" s="33"/>
    </row>
    <row r="31" spans="1:29" x14ac:dyDescent="0.2">
      <c r="A31" s="5">
        <f t="shared" si="4"/>
        <v>24</v>
      </c>
      <c r="B31" s="3">
        <v>5</v>
      </c>
      <c r="C31" s="3">
        <v>6</v>
      </c>
      <c r="D31" s="4">
        <f t="shared" si="1"/>
        <v>76.559999999999988</v>
      </c>
      <c r="E31" s="17"/>
      <c r="F31" s="17"/>
      <c r="G31" s="4">
        <f t="shared" si="2"/>
        <v>0</v>
      </c>
      <c r="H31" s="3"/>
      <c r="I31" s="3"/>
      <c r="J31" s="4">
        <f t="shared" si="10"/>
        <v>0</v>
      </c>
      <c r="K31" s="3"/>
      <c r="L31" s="6"/>
      <c r="M31" s="14"/>
      <c r="N31" s="7">
        <f t="shared" si="11"/>
        <v>0</v>
      </c>
      <c r="O31" s="6">
        <v>2.3199999999999998</v>
      </c>
      <c r="P31" s="6">
        <v>30</v>
      </c>
      <c r="Q31" s="6">
        <v>30</v>
      </c>
      <c r="R31" s="6">
        <v>48</v>
      </c>
      <c r="S31" s="6">
        <v>30</v>
      </c>
      <c r="T31" s="6">
        <v>18</v>
      </c>
      <c r="U31" s="6">
        <v>57</v>
      </c>
      <c r="V31" s="37" t="s">
        <v>34</v>
      </c>
      <c r="W31" s="37"/>
      <c r="X31" s="37"/>
      <c r="Y31" s="37"/>
      <c r="Z31" s="37"/>
      <c r="AA31" s="37"/>
      <c r="AB31" s="37"/>
      <c r="AC31" s="37"/>
    </row>
    <row r="32" spans="1:29" ht="16.5" x14ac:dyDescent="0.2">
      <c r="A32" s="5">
        <f t="shared" si="4"/>
        <v>25</v>
      </c>
      <c r="B32" s="3">
        <v>5</v>
      </c>
      <c r="C32" s="3">
        <v>7</v>
      </c>
      <c r="D32" s="4">
        <f t="shared" si="1"/>
        <v>77.72</v>
      </c>
      <c r="E32" s="17"/>
      <c r="F32" s="17"/>
      <c r="G32" s="4">
        <f t="shared" si="2"/>
        <v>0</v>
      </c>
      <c r="H32" s="3"/>
      <c r="I32" s="3"/>
      <c r="J32" s="4">
        <f t="shared" ref="J32:J39" si="12">((+H32*12)+I32)*1.16</f>
        <v>0</v>
      </c>
      <c r="K32" s="3"/>
      <c r="L32" s="6"/>
      <c r="M32" s="14"/>
      <c r="N32" s="7">
        <f t="shared" si="11"/>
        <v>1.1600000000000108</v>
      </c>
      <c r="O32" s="6">
        <v>1.1599999999999999</v>
      </c>
      <c r="P32" s="6">
        <v>30</v>
      </c>
      <c r="Q32" s="6">
        <v>30</v>
      </c>
      <c r="R32" s="6">
        <v>48</v>
      </c>
      <c r="S32" s="6">
        <v>30</v>
      </c>
      <c r="T32" s="6">
        <v>18</v>
      </c>
      <c r="U32" s="6">
        <v>57</v>
      </c>
      <c r="V32" s="11" t="s">
        <v>35</v>
      </c>
      <c r="W32" s="21"/>
      <c r="X32" s="23"/>
      <c r="Y32" s="19" t="s">
        <v>36</v>
      </c>
      <c r="Z32" s="20"/>
      <c r="AA32" s="21"/>
      <c r="AB32" s="22"/>
      <c r="AC32" s="23"/>
    </row>
    <row r="33" spans="1:29" ht="16.5" x14ac:dyDescent="0.2">
      <c r="A33" s="5">
        <f t="shared" si="4"/>
        <v>26</v>
      </c>
      <c r="B33" s="3">
        <v>5</v>
      </c>
      <c r="C33" s="3">
        <v>7</v>
      </c>
      <c r="D33" s="4">
        <f t="shared" si="1"/>
        <v>77.72</v>
      </c>
      <c r="E33" s="17"/>
      <c r="F33" s="17"/>
      <c r="G33" s="4">
        <f t="shared" si="2"/>
        <v>0</v>
      </c>
      <c r="H33" s="3"/>
      <c r="I33" s="3"/>
      <c r="J33" s="4">
        <f>((+H33*12)+I33)*1.16</f>
        <v>0</v>
      </c>
      <c r="K33" s="3"/>
      <c r="L33" s="6"/>
      <c r="M33" s="14"/>
      <c r="N33" s="7">
        <f t="shared" ref="N33:N39" si="13">(D33+G33)-(D32+G32)</f>
        <v>0</v>
      </c>
      <c r="O33" s="6">
        <v>3.48</v>
      </c>
      <c r="P33" s="6">
        <v>30</v>
      </c>
      <c r="Q33" s="6">
        <v>30</v>
      </c>
      <c r="R33" s="6">
        <v>48</v>
      </c>
      <c r="S33" s="6">
        <v>30</v>
      </c>
      <c r="T33" s="6">
        <v>18</v>
      </c>
      <c r="U33" s="6">
        <v>57</v>
      </c>
      <c r="V33" s="11" t="s">
        <v>37</v>
      </c>
      <c r="W33" s="24"/>
      <c r="X33" s="25"/>
      <c r="Y33" s="19" t="s">
        <v>38</v>
      </c>
      <c r="Z33" s="20"/>
      <c r="AA33" s="21"/>
      <c r="AB33" s="22"/>
      <c r="AC33" s="23"/>
    </row>
    <row r="34" spans="1:29" ht="16.5" x14ac:dyDescent="0.2">
      <c r="A34" s="5">
        <f t="shared" si="4"/>
        <v>27</v>
      </c>
      <c r="B34" s="3">
        <v>5</v>
      </c>
      <c r="C34" s="3">
        <v>7</v>
      </c>
      <c r="D34" s="4">
        <f t="shared" si="1"/>
        <v>77.72</v>
      </c>
      <c r="E34" s="17"/>
      <c r="F34" s="17"/>
      <c r="G34" s="4">
        <f t="shared" si="2"/>
        <v>0</v>
      </c>
      <c r="H34" s="3"/>
      <c r="I34" s="3"/>
      <c r="J34" s="4">
        <f>((+H34*12)+I34)*1.16</f>
        <v>0</v>
      </c>
      <c r="K34" s="3"/>
      <c r="L34" s="6"/>
      <c r="M34" s="14"/>
      <c r="N34" s="7">
        <f t="shared" si="13"/>
        <v>0</v>
      </c>
      <c r="O34" s="6">
        <v>4.6399999999999997</v>
      </c>
      <c r="P34" s="6">
        <v>30</v>
      </c>
      <c r="Q34" s="6">
        <v>30</v>
      </c>
      <c r="R34" s="6">
        <v>48</v>
      </c>
      <c r="S34" s="6">
        <v>30</v>
      </c>
      <c r="T34" s="6">
        <v>18</v>
      </c>
      <c r="U34" s="6">
        <v>57</v>
      </c>
      <c r="V34" s="11" t="s">
        <v>39</v>
      </c>
      <c r="W34" s="24"/>
      <c r="X34" s="25"/>
      <c r="Y34" s="29"/>
      <c r="Z34" s="30"/>
      <c r="AA34" s="30"/>
      <c r="AB34" s="30"/>
      <c r="AC34" s="31"/>
    </row>
    <row r="35" spans="1:29" x14ac:dyDescent="0.2">
      <c r="A35" s="5">
        <f t="shared" si="4"/>
        <v>28</v>
      </c>
      <c r="B35" s="3">
        <v>5</v>
      </c>
      <c r="C35" s="3">
        <v>8</v>
      </c>
      <c r="D35" s="4">
        <f t="shared" si="1"/>
        <v>78.88</v>
      </c>
      <c r="E35" s="17"/>
      <c r="F35" s="17"/>
      <c r="G35" s="4">
        <f t="shared" si="2"/>
        <v>0</v>
      </c>
      <c r="H35" s="3"/>
      <c r="I35" s="3"/>
      <c r="J35" s="4">
        <f>((+H35*12)+I35)*1.16</f>
        <v>0</v>
      </c>
      <c r="K35" s="3"/>
      <c r="L35" s="6"/>
      <c r="M35" s="14"/>
      <c r="N35" s="7">
        <f>(D35+G35)-(D34+G34)</f>
        <v>1.1599999999999966</v>
      </c>
      <c r="O35" s="6">
        <v>3.48</v>
      </c>
      <c r="P35" s="6">
        <v>30</v>
      </c>
      <c r="Q35" s="6">
        <v>30</v>
      </c>
      <c r="R35" s="6">
        <v>48</v>
      </c>
      <c r="S35" s="6">
        <v>30</v>
      </c>
      <c r="T35" s="6">
        <v>18</v>
      </c>
      <c r="U35" s="6">
        <v>57</v>
      </c>
      <c r="V35" s="12" t="s">
        <v>40</v>
      </c>
      <c r="W35" s="12"/>
      <c r="X35" s="32"/>
      <c r="Y35" s="22"/>
      <c r="Z35" s="22"/>
      <c r="AA35" s="22"/>
      <c r="AB35" s="22"/>
      <c r="AC35" s="23"/>
    </row>
    <row r="36" spans="1:29" x14ac:dyDescent="0.2">
      <c r="A36" s="5">
        <f t="shared" si="4"/>
        <v>29</v>
      </c>
      <c r="B36" s="6">
        <v>5</v>
      </c>
      <c r="C36" s="6">
        <v>8</v>
      </c>
      <c r="D36" s="4">
        <f t="shared" si="1"/>
        <v>78.88</v>
      </c>
      <c r="E36" s="17"/>
      <c r="F36" s="17"/>
      <c r="G36" s="4">
        <f t="shared" si="2"/>
        <v>0</v>
      </c>
      <c r="H36" s="3"/>
      <c r="I36" s="6"/>
      <c r="J36" s="4">
        <f t="shared" si="12"/>
        <v>0</v>
      </c>
      <c r="K36" s="3"/>
      <c r="L36" s="6"/>
      <c r="M36" s="14"/>
      <c r="N36" s="7">
        <f t="shared" si="13"/>
        <v>0</v>
      </c>
      <c r="O36" s="6">
        <v>1.1599999999999999</v>
      </c>
      <c r="P36" s="6">
        <v>30</v>
      </c>
      <c r="Q36" s="6">
        <v>30</v>
      </c>
      <c r="R36" s="6">
        <v>48</v>
      </c>
      <c r="S36" s="6">
        <v>30</v>
      </c>
      <c r="T36" s="6">
        <v>18</v>
      </c>
      <c r="U36" s="6">
        <v>57</v>
      </c>
      <c r="V36" s="33"/>
      <c r="W36" s="33"/>
      <c r="X36" s="33"/>
      <c r="Y36" s="33"/>
      <c r="Z36" s="33"/>
      <c r="AA36" s="33"/>
      <c r="AB36" s="33"/>
      <c r="AC36" s="33"/>
    </row>
    <row r="37" spans="1:29" x14ac:dyDescent="0.2">
      <c r="A37" s="5">
        <v>30</v>
      </c>
      <c r="B37" s="6">
        <v>5</v>
      </c>
      <c r="C37" s="6">
        <v>8</v>
      </c>
      <c r="D37" s="4">
        <f t="shared" si="1"/>
        <v>78.88</v>
      </c>
      <c r="E37" s="17"/>
      <c r="F37" s="17"/>
      <c r="G37" s="4">
        <f t="shared" si="2"/>
        <v>0</v>
      </c>
      <c r="H37" s="3"/>
      <c r="I37" s="6"/>
      <c r="J37" s="4">
        <f t="shared" si="12"/>
        <v>0</v>
      </c>
      <c r="K37" s="3"/>
      <c r="L37" s="6"/>
      <c r="M37" s="14"/>
      <c r="N37" s="7">
        <f t="shared" si="13"/>
        <v>0</v>
      </c>
      <c r="O37" s="6">
        <v>2.3199999999999998</v>
      </c>
      <c r="P37" s="6">
        <v>30</v>
      </c>
      <c r="Q37" s="6">
        <v>30</v>
      </c>
      <c r="R37" s="6">
        <v>48</v>
      </c>
      <c r="S37" s="6">
        <v>30</v>
      </c>
      <c r="T37" s="6">
        <v>18</v>
      </c>
      <c r="U37" s="6">
        <v>57</v>
      </c>
      <c r="V37" s="33"/>
      <c r="W37" s="33"/>
      <c r="X37" s="33"/>
      <c r="Y37" s="33"/>
      <c r="Z37" s="33"/>
      <c r="AA37" s="33"/>
      <c r="AB37" s="33"/>
      <c r="AC37" s="33"/>
    </row>
    <row r="38" spans="1:29" x14ac:dyDescent="0.2">
      <c r="A38" s="5">
        <v>31</v>
      </c>
      <c r="B38" s="6">
        <v>5</v>
      </c>
      <c r="C38" s="6">
        <v>9</v>
      </c>
      <c r="D38" s="4">
        <f t="shared" si="1"/>
        <v>80.039999999999992</v>
      </c>
      <c r="E38" s="17"/>
      <c r="F38" s="17"/>
      <c r="G38" s="4">
        <f t="shared" si="2"/>
        <v>0</v>
      </c>
      <c r="H38" s="3"/>
      <c r="I38" s="6"/>
      <c r="J38" s="4">
        <f t="shared" si="12"/>
        <v>0</v>
      </c>
      <c r="K38" s="3"/>
      <c r="L38" s="6"/>
      <c r="M38" s="14"/>
      <c r="N38" s="7">
        <f t="shared" si="13"/>
        <v>1.1599999999999966</v>
      </c>
      <c r="O38" s="6">
        <v>2.3199999999999998</v>
      </c>
      <c r="P38" s="6">
        <v>30</v>
      </c>
      <c r="Q38" s="6">
        <v>30</v>
      </c>
      <c r="R38" s="6">
        <v>48</v>
      </c>
      <c r="S38" s="6">
        <v>30</v>
      </c>
      <c r="T38" s="6">
        <v>18</v>
      </c>
      <c r="U38" s="6">
        <v>57</v>
      </c>
      <c r="V38" s="34"/>
      <c r="W38" s="35"/>
      <c r="X38" s="35"/>
      <c r="Y38" s="35"/>
      <c r="Z38" s="35"/>
      <c r="AA38" s="35"/>
      <c r="AB38" s="35"/>
      <c r="AC38" s="36"/>
    </row>
    <row r="39" spans="1:29" x14ac:dyDescent="0.2">
      <c r="A39" s="5">
        <v>1</v>
      </c>
      <c r="B39" s="6">
        <v>5</v>
      </c>
      <c r="C39" s="6">
        <v>9</v>
      </c>
      <c r="D39" s="4">
        <f t="shared" si="1"/>
        <v>80.039999999999992</v>
      </c>
      <c r="E39" s="17"/>
      <c r="F39" s="17"/>
      <c r="G39" s="4">
        <f t="shared" si="2"/>
        <v>0</v>
      </c>
      <c r="H39" s="3"/>
      <c r="I39" s="6"/>
      <c r="J39" s="4">
        <f t="shared" si="12"/>
        <v>0</v>
      </c>
      <c r="K39" s="3"/>
      <c r="L39" s="6"/>
      <c r="M39" s="14"/>
      <c r="N39" s="7">
        <f t="shared" si="13"/>
        <v>0</v>
      </c>
      <c r="O39" s="6">
        <v>3.3479999999999999</v>
      </c>
      <c r="P39" s="6">
        <v>30</v>
      </c>
      <c r="Q39" s="6">
        <v>30</v>
      </c>
      <c r="R39" s="6">
        <v>48</v>
      </c>
      <c r="S39" s="6">
        <v>30</v>
      </c>
      <c r="T39" s="6">
        <v>18</v>
      </c>
      <c r="U39" s="6">
        <v>57</v>
      </c>
      <c r="V39" s="33"/>
      <c r="W39" s="33"/>
      <c r="X39" s="33"/>
      <c r="Y39" s="33"/>
      <c r="Z39" s="33"/>
      <c r="AA39" s="33"/>
      <c r="AB39" s="33"/>
      <c r="AC39" s="33"/>
    </row>
    <row r="40" spans="1:29" x14ac:dyDescent="0.2">
      <c r="M40" t="s">
        <v>29</v>
      </c>
      <c r="N40" s="10">
        <f>SUM(N9:N39)</f>
        <v>25.519999999999996</v>
      </c>
      <c r="O40" s="10"/>
      <c r="V40" s="26" t="s">
        <v>41</v>
      </c>
      <c r="W40" s="27"/>
      <c r="X40" s="28"/>
      <c r="Y40" s="28"/>
      <c r="Z40" s="28"/>
      <c r="AA40" s="28"/>
      <c r="AB40" s="28"/>
      <c r="AC40" s="28"/>
    </row>
  </sheetData>
  <mergeCells count="66">
    <mergeCell ref="Z3:AA3"/>
    <mergeCell ref="V5:AC5"/>
    <mergeCell ref="B6:D6"/>
    <mergeCell ref="Q6:Q8"/>
    <mergeCell ref="R6:R8"/>
    <mergeCell ref="K5:M5"/>
    <mergeCell ref="N5:O5"/>
    <mergeCell ref="P5:U5"/>
    <mergeCell ref="K6:M6"/>
    <mergeCell ref="N6:N8"/>
    <mergeCell ref="M1:T1"/>
    <mergeCell ref="Y1:AC1"/>
    <mergeCell ref="B2:J3"/>
    <mergeCell ref="S2:T2"/>
    <mergeCell ref="U2:X2"/>
    <mergeCell ref="Z2:AA2"/>
    <mergeCell ref="AB2:AC2"/>
    <mergeCell ref="S3:T3"/>
    <mergeCell ref="AB3:AC3"/>
    <mergeCell ref="U3:X3"/>
    <mergeCell ref="A5:A8"/>
    <mergeCell ref="B5:D5"/>
    <mergeCell ref="E5:G5"/>
    <mergeCell ref="H5:J5"/>
    <mergeCell ref="E6:G6"/>
    <mergeCell ref="H6:J6"/>
    <mergeCell ref="O6:O8"/>
    <mergeCell ref="P6:P8"/>
    <mergeCell ref="S6:S8"/>
    <mergeCell ref="V26:AA26"/>
    <mergeCell ref="X6:X8"/>
    <mergeCell ref="Y6:Z7"/>
    <mergeCell ref="AA6:AB7"/>
    <mergeCell ref="AB26:AC26"/>
    <mergeCell ref="V27:AA27"/>
    <mergeCell ref="T6:T8"/>
    <mergeCell ref="AC6:AC8"/>
    <mergeCell ref="V20:AB20"/>
    <mergeCell ref="U6:U8"/>
    <mergeCell ref="V6:V8"/>
    <mergeCell ref="V21:AC21"/>
    <mergeCell ref="V25:AC25"/>
    <mergeCell ref="W6:W8"/>
    <mergeCell ref="AB27:AC27"/>
    <mergeCell ref="AB30:AC30"/>
    <mergeCell ref="V31:AC31"/>
    <mergeCell ref="V28:AA28"/>
    <mergeCell ref="AB28:AC28"/>
    <mergeCell ref="V29:AA29"/>
    <mergeCell ref="AB29:AC29"/>
    <mergeCell ref="V30:AA30"/>
    <mergeCell ref="V40:W40"/>
    <mergeCell ref="X40:AC40"/>
    <mergeCell ref="W34:X34"/>
    <mergeCell ref="Y34:AC34"/>
    <mergeCell ref="X35:AC35"/>
    <mergeCell ref="V36:AC36"/>
    <mergeCell ref="V38:AC38"/>
    <mergeCell ref="V37:AC37"/>
    <mergeCell ref="V39:AC39"/>
    <mergeCell ref="Y32:Z32"/>
    <mergeCell ref="AA32:AC32"/>
    <mergeCell ref="W33:X33"/>
    <mergeCell ref="Y33:Z33"/>
    <mergeCell ref="AA33:AC33"/>
    <mergeCell ref="W32:X32"/>
  </mergeCells>
  <phoneticPr fontId="8" type="noConversion"/>
  <pageMargins left="0.75" right="0.75" top="1" bottom="1" header="0.5" footer="0.5"/>
  <pageSetup scale="63" orientation="landscape" horizontalDpi="4294967295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9"/>
    <pageSetUpPr fitToPage="1"/>
  </sheetPr>
  <dimension ref="A1:AE40"/>
  <sheetViews>
    <sheetView topLeftCell="A7" zoomScale="75" workbookViewId="0">
      <selection activeCell="W39" sqref="W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14" width="10.28515625" customWidth="1"/>
    <col min="15" max="17" width="7.7109375" customWidth="1"/>
    <col min="18" max="18" width="8.7109375" customWidth="1"/>
    <col min="19" max="26" width="7.7109375" customWidth="1"/>
    <col min="27" max="30" width="4.140625" customWidth="1"/>
    <col min="31" max="31" width="21.7109375" customWidth="1"/>
  </cols>
  <sheetData>
    <row r="1" spans="1:31" x14ac:dyDescent="0.2">
      <c r="M1" s="57" t="s">
        <v>0</v>
      </c>
      <c r="N1" s="57"/>
      <c r="O1" s="57"/>
      <c r="P1" s="57"/>
      <c r="Q1" s="57"/>
      <c r="R1" s="57"/>
      <c r="S1" s="57"/>
      <c r="T1" s="57"/>
      <c r="AA1" s="58" t="s">
        <v>1</v>
      </c>
      <c r="AB1" s="58"/>
      <c r="AC1" s="58"/>
      <c r="AD1" s="58"/>
      <c r="AE1" s="58"/>
    </row>
    <row r="2" spans="1:31" x14ac:dyDescent="0.2">
      <c r="B2" s="59"/>
      <c r="C2" s="59"/>
      <c r="D2" s="59"/>
      <c r="E2" s="59"/>
      <c r="F2" s="59"/>
      <c r="G2" s="59"/>
      <c r="H2" s="59"/>
      <c r="I2" s="59"/>
      <c r="J2" s="59"/>
      <c r="S2" s="58" t="s">
        <v>2</v>
      </c>
      <c r="T2" s="58"/>
      <c r="U2" s="60" t="s">
        <v>47</v>
      </c>
      <c r="V2" s="60"/>
      <c r="W2" s="60"/>
      <c r="X2" s="60"/>
      <c r="Y2" s="60"/>
      <c r="Z2" s="60"/>
      <c r="AB2" s="61" t="s">
        <v>3</v>
      </c>
      <c r="AC2" s="61"/>
      <c r="AD2" s="60" t="s">
        <v>54</v>
      </c>
      <c r="AE2" s="60"/>
    </row>
    <row r="3" spans="1:31" x14ac:dyDescent="0.2">
      <c r="B3" s="59"/>
      <c r="C3" s="59"/>
      <c r="D3" s="59"/>
      <c r="E3" s="59"/>
      <c r="F3" s="59"/>
      <c r="G3" s="59"/>
      <c r="H3" s="59"/>
      <c r="I3" s="59"/>
      <c r="J3" s="59"/>
      <c r="S3" s="58" t="s">
        <v>4</v>
      </c>
      <c r="T3" s="58"/>
      <c r="U3" s="22"/>
      <c r="V3" s="22"/>
      <c r="W3" s="22"/>
      <c r="X3" s="22"/>
      <c r="Y3" s="22"/>
      <c r="Z3" s="22"/>
      <c r="AB3" s="61" t="s">
        <v>5</v>
      </c>
      <c r="AC3" s="61"/>
      <c r="AD3" s="35">
        <v>2020</v>
      </c>
      <c r="AE3" s="35"/>
    </row>
    <row r="5" spans="1:31" x14ac:dyDescent="0.2">
      <c r="A5" s="54" t="s">
        <v>6</v>
      </c>
      <c r="B5" s="65" t="s">
        <v>42</v>
      </c>
      <c r="C5" s="65"/>
      <c r="D5" s="65"/>
      <c r="E5" s="65" t="s">
        <v>43</v>
      </c>
      <c r="F5" s="65"/>
      <c r="G5" s="65"/>
      <c r="H5" s="41" t="s">
        <v>7</v>
      </c>
      <c r="I5" s="41"/>
      <c r="J5" s="41"/>
      <c r="K5" s="41" t="s">
        <v>7</v>
      </c>
      <c r="L5" s="41"/>
      <c r="M5" s="41"/>
      <c r="N5" s="62" t="s">
        <v>8</v>
      </c>
      <c r="O5" s="62"/>
      <c r="P5" s="63" t="s">
        <v>9</v>
      </c>
      <c r="Q5" s="63"/>
      <c r="R5" s="63"/>
      <c r="S5" s="63"/>
      <c r="T5" s="63"/>
      <c r="U5" s="63"/>
      <c r="V5" s="16"/>
      <c r="W5" s="16"/>
      <c r="X5" s="41" t="s">
        <v>10</v>
      </c>
      <c r="Y5" s="41"/>
      <c r="Z5" s="41"/>
      <c r="AA5" s="41"/>
      <c r="AB5" s="41"/>
      <c r="AC5" s="41"/>
      <c r="AD5" s="41"/>
      <c r="AE5" s="41"/>
    </row>
    <row r="6" spans="1:31" x14ac:dyDescent="0.2">
      <c r="A6" s="55"/>
      <c r="B6" s="41" t="s">
        <v>11</v>
      </c>
      <c r="C6" s="41"/>
      <c r="D6" s="41"/>
      <c r="E6" s="41" t="s">
        <v>11</v>
      </c>
      <c r="F6" s="41"/>
      <c r="G6" s="41"/>
      <c r="H6" s="41" t="s">
        <v>11</v>
      </c>
      <c r="I6" s="41"/>
      <c r="J6" s="41"/>
      <c r="K6" s="41" t="s">
        <v>11</v>
      </c>
      <c r="L6" s="41"/>
      <c r="M6" s="41"/>
      <c r="N6" s="64" t="s">
        <v>12</v>
      </c>
      <c r="O6" s="51" t="s">
        <v>13</v>
      </c>
      <c r="P6" s="40" t="s">
        <v>14</v>
      </c>
      <c r="Q6" s="40" t="s">
        <v>15</v>
      </c>
      <c r="R6" s="40" t="s">
        <v>16</v>
      </c>
      <c r="S6" s="40" t="s">
        <v>17</v>
      </c>
      <c r="T6" s="40" t="s">
        <v>18</v>
      </c>
      <c r="U6" s="40" t="s">
        <v>19</v>
      </c>
      <c r="V6" s="51" t="s">
        <v>44</v>
      </c>
      <c r="W6" s="51" t="s">
        <v>45</v>
      </c>
      <c r="X6" s="46" t="s">
        <v>6</v>
      </c>
      <c r="Y6" s="50" t="s">
        <v>20</v>
      </c>
      <c r="Z6" s="50" t="s">
        <v>21</v>
      </c>
      <c r="AA6" s="46" t="s">
        <v>22</v>
      </c>
      <c r="AB6" s="46"/>
      <c r="AC6" s="46" t="s">
        <v>23</v>
      </c>
      <c r="AD6" s="46"/>
      <c r="AE6" s="42" t="s">
        <v>24</v>
      </c>
    </row>
    <row r="7" spans="1:31" x14ac:dyDescent="0.2">
      <c r="A7" s="55"/>
      <c r="B7" s="1" t="s">
        <v>25</v>
      </c>
      <c r="C7" s="1" t="s">
        <v>26</v>
      </c>
      <c r="D7" s="1" t="s">
        <v>24</v>
      </c>
      <c r="E7" s="2" t="s">
        <v>25</v>
      </c>
      <c r="F7" s="2" t="s">
        <v>26</v>
      </c>
      <c r="G7" s="2" t="s">
        <v>24</v>
      </c>
      <c r="H7" s="2" t="s">
        <v>25</v>
      </c>
      <c r="I7" s="2" t="s">
        <v>26</v>
      </c>
      <c r="J7" s="2" t="s">
        <v>24</v>
      </c>
      <c r="K7" s="2"/>
      <c r="L7" s="2"/>
      <c r="M7" s="13"/>
      <c r="N7" s="42"/>
      <c r="O7" s="52"/>
      <c r="P7" s="41"/>
      <c r="Q7" s="41"/>
      <c r="R7" s="41"/>
      <c r="S7" s="41"/>
      <c r="T7" s="41"/>
      <c r="U7" s="41"/>
      <c r="V7" s="66"/>
      <c r="W7" s="66"/>
      <c r="X7" s="41"/>
      <c r="Y7" s="41"/>
      <c r="Z7" s="41"/>
      <c r="AA7" s="41"/>
      <c r="AB7" s="41"/>
      <c r="AC7" s="41"/>
      <c r="AD7" s="41"/>
      <c r="AE7" s="42"/>
    </row>
    <row r="8" spans="1:31" x14ac:dyDescent="0.2">
      <c r="A8" s="56"/>
      <c r="B8" s="3">
        <v>0</v>
      </c>
      <c r="C8" s="3">
        <v>9</v>
      </c>
      <c r="D8" s="4">
        <f>((+B8*12)+C8)*1.16</f>
        <v>10.44</v>
      </c>
      <c r="E8" s="17">
        <v>7</v>
      </c>
      <c r="F8" s="17">
        <v>6</v>
      </c>
      <c r="G8" s="4">
        <f>((+E8*12)+F8)*1.16</f>
        <v>104.39999999999999</v>
      </c>
      <c r="H8" s="3"/>
      <c r="I8" s="3"/>
      <c r="J8" s="4">
        <f>((+H8*12)+I8)*1.16</f>
        <v>0</v>
      </c>
      <c r="K8" s="3"/>
      <c r="L8" s="3"/>
      <c r="M8" s="14"/>
      <c r="N8" s="43"/>
      <c r="O8" s="46"/>
      <c r="P8" s="41"/>
      <c r="Q8" s="41"/>
      <c r="R8" s="41"/>
      <c r="S8" s="41"/>
      <c r="T8" s="41"/>
      <c r="U8" s="41"/>
      <c r="V8" s="50"/>
      <c r="W8" s="50"/>
      <c r="X8" s="41"/>
      <c r="Y8" s="41"/>
      <c r="Z8" s="41"/>
      <c r="AA8" s="3" t="s">
        <v>27</v>
      </c>
      <c r="AB8" s="3" t="s">
        <v>28</v>
      </c>
      <c r="AC8" s="3" t="s">
        <v>27</v>
      </c>
      <c r="AD8" s="3" t="s">
        <v>28</v>
      </c>
      <c r="AE8" s="43"/>
    </row>
    <row r="9" spans="1:31" x14ac:dyDescent="0.2">
      <c r="A9" s="5">
        <v>2</v>
      </c>
      <c r="B9" s="6">
        <v>1</v>
      </c>
      <c r="C9" s="6">
        <v>0</v>
      </c>
      <c r="D9" s="4">
        <f>((+B9*12)+C9)*1.16</f>
        <v>13.919999999999998</v>
      </c>
      <c r="E9" s="17">
        <v>7</v>
      </c>
      <c r="F9" s="17">
        <v>6</v>
      </c>
      <c r="G9" s="4">
        <f>((+E9*12)+F9)*1.16</f>
        <v>104.39999999999999</v>
      </c>
      <c r="H9" s="3"/>
      <c r="I9" s="6"/>
      <c r="J9" s="4">
        <f>((+H9*12)+I9)*1.16</f>
        <v>0</v>
      </c>
      <c r="K9" s="3"/>
      <c r="L9" s="6"/>
      <c r="M9" s="14"/>
      <c r="N9" s="7">
        <f>(D9+G9)-(D8+G8)</f>
        <v>3.480000000000004</v>
      </c>
      <c r="O9" s="6">
        <v>9.2799999999999994</v>
      </c>
      <c r="P9" s="6">
        <v>30</v>
      </c>
      <c r="Q9" s="6">
        <v>0</v>
      </c>
      <c r="R9" s="6">
        <v>48</v>
      </c>
      <c r="S9" s="6">
        <v>30</v>
      </c>
      <c r="T9" s="6">
        <v>3</v>
      </c>
      <c r="U9" s="6">
        <v>46</v>
      </c>
      <c r="V9" s="6" t="s">
        <v>55</v>
      </c>
      <c r="W9" s="6" t="s">
        <v>56</v>
      </c>
      <c r="X9" s="8"/>
      <c r="Y9" s="6"/>
      <c r="Z9" s="6"/>
      <c r="AA9" s="6"/>
      <c r="AB9" s="6"/>
      <c r="AC9" s="6"/>
      <c r="AD9" s="6"/>
      <c r="AE9" s="9">
        <f>(((+AA9*12)+AB9)*1.16)-(((AC9*12)+AD9)*1.16)</f>
        <v>0</v>
      </c>
    </row>
    <row r="10" spans="1:31" x14ac:dyDescent="0.2">
      <c r="A10" s="5">
        <f t="shared" ref="A10:A36" si="0">SUM(A9+1)</f>
        <v>3</v>
      </c>
      <c r="B10" s="6">
        <v>1</v>
      </c>
      <c r="C10" s="6">
        <v>0</v>
      </c>
      <c r="D10" s="4">
        <f>((+B10*12)+C10)*1.16</f>
        <v>13.919999999999998</v>
      </c>
      <c r="E10" s="17">
        <v>7</v>
      </c>
      <c r="F10" s="17">
        <v>8</v>
      </c>
      <c r="G10" s="4">
        <f>((+E10*12)+F10)*1.16</f>
        <v>106.72</v>
      </c>
      <c r="H10" s="3"/>
      <c r="I10" s="6"/>
      <c r="J10" s="4">
        <f>((+H10*12)+I10)*1.16</f>
        <v>0</v>
      </c>
      <c r="K10" s="3"/>
      <c r="L10" s="6"/>
      <c r="M10" s="14"/>
      <c r="N10" s="7">
        <f>(D10+G10)-(D9+G9)</f>
        <v>2.3200000000000074</v>
      </c>
      <c r="O10" s="6">
        <v>11.6</v>
      </c>
      <c r="P10" s="6">
        <v>30</v>
      </c>
      <c r="Q10" s="6">
        <v>0</v>
      </c>
      <c r="R10" s="6">
        <v>48</v>
      </c>
      <c r="S10" s="6">
        <v>30</v>
      </c>
      <c r="T10" s="6">
        <v>3</v>
      </c>
      <c r="U10" s="6">
        <v>46</v>
      </c>
      <c r="V10" s="6" t="s">
        <v>55</v>
      </c>
      <c r="W10" s="6" t="s">
        <v>56</v>
      </c>
      <c r="X10" s="8"/>
      <c r="Y10" s="6"/>
      <c r="Z10" s="6"/>
      <c r="AA10" s="6"/>
      <c r="AB10" s="6"/>
      <c r="AC10" s="6"/>
      <c r="AD10" s="6"/>
      <c r="AE10" s="9">
        <f t="shared" ref="AE10:AE19" si="1">(((+AA10*12)+AB10)*1.16)-(((AC10*12)+AD10)*1.16)</f>
        <v>0</v>
      </c>
    </row>
    <row r="11" spans="1:31" x14ac:dyDescent="0.2">
      <c r="A11" s="5">
        <f t="shared" si="0"/>
        <v>4</v>
      </c>
      <c r="B11" s="6">
        <v>0</v>
      </c>
      <c r="C11" s="6">
        <v>11</v>
      </c>
      <c r="D11" s="4">
        <f>((+B11*12)+C11)*1.16</f>
        <v>12.76</v>
      </c>
      <c r="E11" s="17">
        <v>7</v>
      </c>
      <c r="F11" s="17">
        <v>11</v>
      </c>
      <c r="G11" s="4">
        <f>((+E11*12)+F11)*1.16</f>
        <v>110.19999999999999</v>
      </c>
      <c r="H11" s="3"/>
      <c r="I11" s="6"/>
      <c r="J11" s="4">
        <f>((+H11*12)+I11)*1.16</f>
        <v>0</v>
      </c>
      <c r="K11" s="3"/>
      <c r="L11" s="6"/>
      <c r="M11" s="14"/>
      <c r="N11" s="7">
        <f>(D11+G11)-(D10+G10)</f>
        <v>2.3199999999999932</v>
      </c>
      <c r="O11" s="6">
        <v>12.76</v>
      </c>
      <c r="P11" s="6">
        <v>30</v>
      </c>
      <c r="Q11" s="6">
        <v>0</v>
      </c>
      <c r="R11" s="6">
        <v>48</v>
      </c>
      <c r="S11" s="6">
        <v>30</v>
      </c>
      <c r="T11" s="6">
        <v>4</v>
      </c>
      <c r="U11" s="6">
        <v>53</v>
      </c>
      <c r="V11" s="6" t="s">
        <v>55</v>
      </c>
      <c r="W11" s="6" t="s">
        <v>56</v>
      </c>
      <c r="X11" s="6"/>
      <c r="Y11" s="6"/>
      <c r="Z11" s="6"/>
      <c r="AA11" s="6"/>
      <c r="AB11" s="6"/>
      <c r="AC11" s="6"/>
      <c r="AD11" s="6"/>
      <c r="AE11" s="9">
        <f t="shared" si="1"/>
        <v>0</v>
      </c>
    </row>
    <row r="12" spans="1:31" x14ac:dyDescent="0.2">
      <c r="A12" s="5">
        <f t="shared" si="0"/>
        <v>5</v>
      </c>
      <c r="B12" s="6">
        <v>0</v>
      </c>
      <c r="C12" s="6">
        <v>7</v>
      </c>
      <c r="D12" s="4">
        <f t="shared" ref="D12:D17" si="2">((+B12*12)+C12)*1.16</f>
        <v>8.1199999999999992</v>
      </c>
      <c r="E12" s="17">
        <v>8</v>
      </c>
      <c r="F12" s="17">
        <v>3</v>
      </c>
      <c r="G12" s="4">
        <f t="shared" ref="G12:G17" si="3">((+E12*12)+F12)*1.16</f>
        <v>114.83999999999999</v>
      </c>
      <c r="H12" s="3"/>
      <c r="I12" s="6"/>
      <c r="J12" s="4">
        <f t="shared" ref="J12:J17" si="4">((+H12*12)+I12)*1.16</f>
        <v>0</v>
      </c>
      <c r="K12" s="3"/>
      <c r="L12" s="6"/>
      <c r="M12" s="14"/>
      <c r="N12" s="7">
        <f t="shared" ref="N12:N17" si="5">(D12+G12)-(D11+G11)</f>
        <v>0</v>
      </c>
      <c r="O12" s="6">
        <v>5.8</v>
      </c>
      <c r="P12" s="6">
        <v>30</v>
      </c>
      <c r="Q12" s="6">
        <v>0</v>
      </c>
      <c r="R12" s="6">
        <v>48</v>
      </c>
      <c r="S12" s="6">
        <v>30</v>
      </c>
      <c r="T12" s="6">
        <v>3</v>
      </c>
      <c r="U12" s="6">
        <v>46</v>
      </c>
      <c r="V12" s="6" t="s">
        <v>55</v>
      </c>
      <c r="W12" s="6" t="s">
        <v>56</v>
      </c>
      <c r="X12" s="6"/>
      <c r="Y12" s="6"/>
      <c r="Z12" s="6"/>
      <c r="AA12" s="6"/>
      <c r="AB12" s="6"/>
      <c r="AC12" s="6"/>
      <c r="AD12" s="6"/>
      <c r="AE12" s="9">
        <f t="shared" si="1"/>
        <v>0</v>
      </c>
    </row>
    <row r="13" spans="1:31" x14ac:dyDescent="0.2">
      <c r="A13" s="5">
        <f t="shared" si="0"/>
        <v>6</v>
      </c>
      <c r="B13" s="6">
        <v>0</v>
      </c>
      <c r="C13" s="6">
        <v>1</v>
      </c>
      <c r="D13" s="4">
        <f t="shared" si="2"/>
        <v>1.1599999999999999</v>
      </c>
      <c r="E13" s="17">
        <v>8</v>
      </c>
      <c r="F13" s="17">
        <v>10</v>
      </c>
      <c r="G13" s="4">
        <f t="shared" si="3"/>
        <v>122.96</v>
      </c>
      <c r="H13" s="3"/>
      <c r="I13" s="6"/>
      <c r="J13" s="4">
        <f t="shared" si="4"/>
        <v>0</v>
      </c>
      <c r="K13" s="3"/>
      <c r="L13" s="6"/>
      <c r="M13" s="14"/>
      <c r="N13" s="7">
        <f t="shared" si="5"/>
        <v>1.1599999999999966</v>
      </c>
      <c r="O13" s="6">
        <v>9.2799999999999994</v>
      </c>
      <c r="P13" s="6">
        <v>30</v>
      </c>
      <c r="Q13" s="6">
        <v>0</v>
      </c>
      <c r="R13" s="6">
        <v>48</v>
      </c>
      <c r="S13" s="6">
        <v>30</v>
      </c>
      <c r="T13" s="6">
        <v>3</v>
      </c>
      <c r="U13" s="6">
        <v>46</v>
      </c>
      <c r="V13" s="6" t="s">
        <v>55</v>
      </c>
      <c r="W13" s="6" t="s">
        <v>56</v>
      </c>
      <c r="X13" s="6"/>
      <c r="Y13" s="6"/>
      <c r="Z13" s="6"/>
      <c r="AA13" s="6"/>
      <c r="AB13" s="6"/>
      <c r="AC13" s="6"/>
      <c r="AD13" s="6"/>
      <c r="AE13" s="9">
        <f t="shared" si="1"/>
        <v>0</v>
      </c>
    </row>
    <row r="14" spans="1:31" x14ac:dyDescent="0.2">
      <c r="A14" s="5">
        <f t="shared" si="0"/>
        <v>7</v>
      </c>
      <c r="B14" s="6">
        <v>0</v>
      </c>
      <c r="C14" s="6">
        <v>1</v>
      </c>
      <c r="D14" s="4">
        <f t="shared" si="2"/>
        <v>1.1599999999999999</v>
      </c>
      <c r="E14" s="17">
        <v>8</v>
      </c>
      <c r="F14" s="17">
        <v>10</v>
      </c>
      <c r="G14" s="4">
        <f t="shared" si="3"/>
        <v>122.96</v>
      </c>
      <c r="H14" s="3"/>
      <c r="I14" s="6"/>
      <c r="J14" s="4">
        <f t="shared" si="4"/>
        <v>0</v>
      </c>
      <c r="K14" s="3"/>
      <c r="L14" s="6"/>
      <c r="M14" s="14"/>
      <c r="N14" s="7">
        <f t="shared" si="5"/>
        <v>0</v>
      </c>
      <c r="O14" s="6">
        <v>8.16</v>
      </c>
      <c r="P14" s="6">
        <v>30</v>
      </c>
      <c r="Q14" s="6">
        <v>0</v>
      </c>
      <c r="R14" s="6">
        <v>48</v>
      </c>
      <c r="S14" s="6">
        <v>30</v>
      </c>
      <c r="T14" s="6">
        <v>4</v>
      </c>
      <c r="U14" s="6">
        <v>53</v>
      </c>
      <c r="V14" s="6" t="s">
        <v>55</v>
      </c>
      <c r="W14" s="6" t="s">
        <v>56</v>
      </c>
      <c r="X14" s="6"/>
      <c r="Y14" s="6"/>
      <c r="Z14" s="6"/>
      <c r="AA14" s="6"/>
      <c r="AB14" s="6"/>
      <c r="AC14" s="6"/>
      <c r="AD14" s="6"/>
      <c r="AE14" s="9">
        <f t="shared" si="1"/>
        <v>0</v>
      </c>
    </row>
    <row r="15" spans="1:31" x14ac:dyDescent="0.2">
      <c r="A15" s="5">
        <f t="shared" si="0"/>
        <v>8</v>
      </c>
      <c r="B15" s="6">
        <v>0</v>
      </c>
      <c r="C15" s="6">
        <v>2</v>
      </c>
      <c r="D15" s="4">
        <f t="shared" si="2"/>
        <v>2.3199999999999998</v>
      </c>
      <c r="E15" s="17">
        <v>8</v>
      </c>
      <c r="F15" s="17">
        <v>10</v>
      </c>
      <c r="G15" s="4">
        <f t="shared" si="3"/>
        <v>122.96</v>
      </c>
      <c r="H15" s="3"/>
      <c r="I15" s="6"/>
      <c r="J15" s="4">
        <f t="shared" si="4"/>
        <v>0</v>
      </c>
      <c r="K15" s="3"/>
      <c r="L15" s="6"/>
      <c r="M15" s="14"/>
      <c r="N15" s="7">
        <f t="shared" si="5"/>
        <v>1.1599999999999966</v>
      </c>
      <c r="O15" s="6">
        <v>11.6</v>
      </c>
      <c r="P15" s="6">
        <v>30</v>
      </c>
      <c r="Q15" s="6">
        <v>0</v>
      </c>
      <c r="R15" s="6">
        <v>48</v>
      </c>
      <c r="S15" s="6">
        <v>30</v>
      </c>
      <c r="T15" s="6">
        <v>4</v>
      </c>
      <c r="U15" s="6">
        <v>53</v>
      </c>
      <c r="V15" s="6" t="s">
        <v>55</v>
      </c>
      <c r="W15" s="6" t="s">
        <v>56</v>
      </c>
      <c r="X15" s="6"/>
      <c r="Y15" s="6"/>
      <c r="Z15" s="6"/>
      <c r="AA15" s="6"/>
      <c r="AB15" s="6"/>
      <c r="AC15" s="6"/>
      <c r="AD15" s="6"/>
      <c r="AE15" s="9">
        <f t="shared" si="1"/>
        <v>0</v>
      </c>
    </row>
    <row r="16" spans="1:31" x14ac:dyDescent="0.2">
      <c r="A16" s="5">
        <f t="shared" si="0"/>
        <v>9</v>
      </c>
      <c r="B16" s="6">
        <v>0</v>
      </c>
      <c r="C16" s="6">
        <v>2</v>
      </c>
      <c r="D16" s="4">
        <f t="shared" si="2"/>
        <v>2.3199999999999998</v>
      </c>
      <c r="E16" s="17">
        <v>8</v>
      </c>
      <c r="F16" s="17">
        <v>10</v>
      </c>
      <c r="G16" s="4">
        <f t="shared" si="3"/>
        <v>122.96</v>
      </c>
      <c r="H16" s="3"/>
      <c r="I16" s="6"/>
      <c r="J16" s="4">
        <f t="shared" si="4"/>
        <v>0</v>
      </c>
      <c r="K16" s="3"/>
      <c r="L16" s="6"/>
      <c r="M16" s="14"/>
      <c r="N16" s="7">
        <f t="shared" si="5"/>
        <v>0</v>
      </c>
      <c r="O16" s="6">
        <v>12.76</v>
      </c>
      <c r="P16" s="6">
        <v>30</v>
      </c>
      <c r="Q16" s="6">
        <v>0</v>
      </c>
      <c r="R16" s="6">
        <v>48</v>
      </c>
      <c r="S16" s="6">
        <v>30</v>
      </c>
      <c r="T16" s="6">
        <v>4</v>
      </c>
      <c r="U16" s="6">
        <v>53</v>
      </c>
      <c r="V16" s="6" t="s">
        <v>55</v>
      </c>
      <c r="W16" s="6" t="s">
        <v>56</v>
      </c>
      <c r="X16" s="6"/>
      <c r="Y16" s="6"/>
      <c r="Z16" s="6"/>
      <c r="AA16" s="6"/>
      <c r="AB16" s="6"/>
      <c r="AC16" s="6"/>
      <c r="AD16" s="6"/>
      <c r="AE16" s="9">
        <f t="shared" si="1"/>
        <v>0</v>
      </c>
    </row>
    <row r="17" spans="1:31" x14ac:dyDescent="0.2">
      <c r="A17" s="5">
        <f t="shared" si="0"/>
        <v>10</v>
      </c>
      <c r="B17" s="6">
        <v>0</v>
      </c>
      <c r="C17" s="6">
        <v>3</v>
      </c>
      <c r="D17" s="4">
        <f t="shared" si="2"/>
        <v>3.4799999999999995</v>
      </c>
      <c r="E17" s="17">
        <v>8</v>
      </c>
      <c r="F17" s="17">
        <v>10</v>
      </c>
      <c r="G17" s="4">
        <f t="shared" si="3"/>
        <v>122.96</v>
      </c>
      <c r="H17" s="3"/>
      <c r="I17" s="6"/>
      <c r="J17" s="4">
        <f t="shared" si="4"/>
        <v>0</v>
      </c>
      <c r="K17" s="3"/>
      <c r="L17" s="6"/>
      <c r="M17" s="14"/>
      <c r="N17" s="7">
        <f t="shared" si="5"/>
        <v>1.1600000000000108</v>
      </c>
      <c r="O17" s="6">
        <v>5.8</v>
      </c>
      <c r="P17" s="6">
        <v>30</v>
      </c>
      <c r="Q17" s="6">
        <v>0</v>
      </c>
      <c r="R17" s="6">
        <v>48</v>
      </c>
      <c r="S17" s="6">
        <v>30</v>
      </c>
      <c r="T17" s="6">
        <v>4</v>
      </c>
      <c r="U17" s="6">
        <v>53</v>
      </c>
      <c r="V17" s="6" t="s">
        <v>55</v>
      </c>
      <c r="W17" s="6" t="s">
        <v>56</v>
      </c>
      <c r="X17" s="6"/>
      <c r="Y17" s="6"/>
      <c r="Z17" s="6"/>
      <c r="AA17" s="6"/>
      <c r="AB17" s="6"/>
      <c r="AC17" s="6"/>
      <c r="AD17" s="6"/>
      <c r="AE17" s="9">
        <f t="shared" si="1"/>
        <v>0</v>
      </c>
    </row>
    <row r="18" spans="1:31" x14ac:dyDescent="0.2">
      <c r="A18" s="5">
        <f t="shared" si="0"/>
        <v>11</v>
      </c>
      <c r="B18" s="6">
        <v>0</v>
      </c>
      <c r="C18" s="6">
        <v>4</v>
      </c>
      <c r="D18" s="4">
        <f t="shared" ref="D18:D23" si="6">((+B18*12)+C18)*1.16</f>
        <v>4.6399999999999997</v>
      </c>
      <c r="E18" s="17">
        <v>8</v>
      </c>
      <c r="F18" s="17">
        <v>10</v>
      </c>
      <c r="G18" s="4">
        <f t="shared" ref="G18:G23" si="7">((+E18*12)+F18)*1.16</f>
        <v>122.96</v>
      </c>
      <c r="H18" s="3"/>
      <c r="I18" s="6"/>
      <c r="J18" s="4">
        <f t="shared" ref="J18:J23" si="8">((+H18*12)+I18)*1.16</f>
        <v>0</v>
      </c>
      <c r="K18" s="3"/>
      <c r="L18" s="6"/>
      <c r="M18" s="14"/>
      <c r="N18" s="7">
        <f t="shared" ref="N18:N23" si="9">(D18+G18)-(D17+G17)</f>
        <v>1.1599999999999966</v>
      </c>
      <c r="O18" s="6">
        <v>9.2799999999999994</v>
      </c>
      <c r="P18" s="6">
        <v>30</v>
      </c>
      <c r="Q18" s="6">
        <v>0</v>
      </c>
      <c r="R18" s="6">
        <v>48</v>
      </c>
      <c r="S18" s="6">
        <v>30</v>
      </c>
      <c r="T18" s="6">
        <v>3</v>
      </c>
      <c r="U18" s="6">
        <v>46</v>
      </c>
      <c r="V18" s="6" t="s">
        <v>55</v>
      </c>
      <c r="W18" s="6" t="s">
        <v>56</v>
      </c>
      <c r="X18" s="6"/>
      <c r="Y18" s="6"/>
      <c r="Z18" s="6"/>
      <c r="AA18" s="6"/>
      <c r="AB18" s="6"/>
      <c r="AC18" s="6"/>
      <c r="AD18" s="6"/>
      <c r="AE18" s="9">
        <f t="shared" si="1"/>
        <v>0</v>
      </c>
    </row>
    <row r="19" spans="1:31" ht="13.5" thickBot="1" x14ac:dyDescent="0.25">
      <c r="A19" s="5">
        <f t="shared" si="0"/>
        <v>12</v>
      </c>
      <c r="B19" s="6">
        <v>0</v>
      </c>
      <c r="C19" s="6">
        <v>5</v>
      </c>
      <c r="D19" s="4">
        <f t="shared" si="6"/>
        <v>5.8</v>
      </c>
      <c r="E19" s="17">
        <v>8</v>
      </c>
      <c r="F19" s="17">
        <v>10</v>
      </c>
      <c r="G19" s="4">
        <f t="shared" si="7"/>
        <v>122.96</v>
      </c>
      <c r="H19" s="3"/>
      <c r="I19" s="6"/>
      <c r="J19" s="4">
        <f t="shared" si="8"/>
        <v>0</v>
      </c>
      <c r="K19" s="3"/>
      <c r="L19" s="6"/>
      <c r="M19" s="14"/>
      <c r="N19" s="7">
        <f t="shared" si="9"/>
        <v>1.1599999999999966</v>
      </c>
      <c r="O19" s="6">
        <v>6.96</v>
      </c>
      <c r="P19" s="6">
        <v>30</v>
      </c>
      <c r="Q19" s="6">
        <v>0</v>
      </c>
      <c r="R19" s="6">
        <v>48</v>
      </c>
      <c r="S19" s="6">
        <v>30</v>
      </c>
      <c r="T19" s="6">
        <v>3</v>
      </c>
      <c r="U19" s="6">
        <v>46</v>
      </c>
      <c r="V19" s="6" t="s">
        <v>55</v>
      </c>
      <c r="W19" s="6" t="s">
        <v>56</v>
      </c>
      <c r="X19" s="6"/>
      <c r="Y19" s="6"/>
      <c r="Z19" s="6"/>
      <c r="AA19" s="6"/>
      <c r="AB19" s="6"/>
      <c r="AC19" s="6"/>
      <c r="AD19" s="6"/>
      <c r="AE19" s="9">
        <f t="shared" si="1"/>
        <v>0</v>
      </c>
    </row>
    <row r="20" spans="1:31" ht="13.5" thickBot="1" x14ac:dyDescent="0.25">
      <c r="A20" s="5">
        <f t="shared" si="0"/>
        <v>13</v>
      </c>
      <c r="B20" s="6">
        <v>0</v>
      </c>
      <c r="C20" s="6">
        <v>6</v>
      </c>
      <c r="D20" s="4">
        <f t="shared" si="6"/>
        <v>6.9599999999999991</v>
      </c>
      <c r="E20" s="17">
        <v>8</v>
      </c>
      <c r="F20" s="17">
        <v>10</v>
      </c>
      <c r="G20" s="4">
        <f t="shared" si="7"/>
        <v>122.96</v>
      </c>
      <c r="H20" s="3"/>
      <c r="I20" s="6"/>
      <c r="J20" s="4">
        <f t="shared" si="8"/>
        <v>0</v>
      </c>
      <c r="K20" s="3"/>
      <c r="L20" s="6"/>
      <c r="M20" s="14"/>
      <c r="N20" s="7">
        <f t="shared" si="9"/>
        <v>1.1599999999999966</v>
      </c>
      <c r="O20" s="6">
        <v>8.1199999999999992</v>
      </c>
      <c r="P20" s="6">
        <v>30</v>
      </c>
      <c r="Q20" s="6">
        <v>0</v>
      </c>
      <c r="R20" s="6">
        <v>48</v>
      </c>
      <c r="S20" s="6">
        <v>30</v>
      </c>
      <c r="T20" s="6">
        <v>4</v>
      </c>
      <c r="U20" s="6">
        <v>53</v>
      </c>
      <c r="V20" s="6" t="s">
        <v>55</v>
      </c>
      <c r="W20" s="6" t="s">
        <v>56</v>
      </c>
      <c r="X20" s="44" t="s">
        <v>29</v>
      </c>
      <c r="Y20" s="45"/>
      <c r="Z20" s="45"/>
      <c r="AA20" s="45"/>
      <c r="AB20" s="45"/>
      <c r="AC20" s="45"/>
      <c r="AD20" s="45"/>
      <c r="AE20" s="15">
        <f>SUM(AE9:AE19)</f>
        <v>0</v>
      </c>
    </row>
    <row r="21" spans="1:31" x14ac:dyDescent="0.2">
      <c r="A21" s="5">
        <f t="shared" si="0"/>
        <v>14</v>
      </c>
      <c r="B21" s="6">
        <v>0</v>
      </c>
      <c r="C21" s="6">
        <v>7</v>
      </c>
      <c r="D21" s="4">
        <f t="shared" si="6"/>
        <v>8.1199999999999992</v>
      </c>
      <c r="E21" s="17">
        <v>8</v>
      </c>
      <c r="F21" s="17">
        <v>10</v>
      </c>
      <c r="G21" s="4">
        <f t="shared" si="7"/>
        <v>122.96</v>
      </c>
      <c r="H21" s="3"/>
      <c r="I21" s="6"/>
      <c r="J21" s="4">
        <f t="shared" si="8"/>
        <v>0</v>
      </c>
      <c r="K21" s="3"/>
      <c r="L21" s="6"/>
      <c r="M21" s="14"/>
      <c r="N21" s="7">
        <f t="shared" si="9"/>
        <v>1.1599999999999966</v>
      </c>
      <c r="O21" s="6">
        <v>9.2799999999999994</v>
      </c>
      <c r="P21" s="6">
        <v>30</v>
      </c>
      <c r="Q21" s="6">
        <v>0</v>
      </c>
      <c r="R21" s="6">
        <v>48</v>
      </c>
      <c r="S21" s="6">
        <v>30</v>
      </c>
      <c r="T21" s="6">
        <v>4</v>
      </c>
      <c r="U21" s="6">
        <v>53</v>
      </c>
      <c r="V21" s="6" t="s">
        <v>55</v>
      </c>
      <c r="W21" s="6" t="s">
        <v>56</v>
      </c>
      <c r="X21" s="37" t="s">
        <v>30</v>
      </c>
      <c r="Y21" s="37"/>
      <c r="Z21" s="37"/>
      <c r="AA21" s="37"/>
      <c r="AB21" s="37"/>
      <c r="AC21" s="37"/>
      <c r="AD21" s="37"/>
      <c r="AE21" s="47"/>
    </row>
    <row r="22" spans="1:31" x14ac:dyDescent="0.2">
      <c r="A22" s="5">
        <f t="shared" si="0"/>
        <v>15</v>
      </c>
      <c r="B22" s="6">
        <v>0</v>
      </c>
      <c r="C22" s="6">
        <v>8</v>
      </c>
      <c r="D22" s="4">
        <f t="shared" si="6"/>
        <v>9.2799999999999994</v>
      </c>
      <c r="E22" s="17">
        <v>8</v>
      </c>
      <c r="F22" s="17">
        <v>10</v>
      </c>
      <c r="G22" s="4">
        <f t="shared" si="7"/>
        <v>122.96</v>
      </c>
      <c r="H22" s="3"/>
      <c r="I22" s="6"/>
      <c r="J22" s="4">
        <f t="shared" si="8"/>
        <v>0</v>
      </c>
      <c r="K22" s="3"/>
      <c r="L22" s="6"/>
      <c r="M22" s="14"/>
      <c r="N22" s="7">
        <f t="shared" si="9"/>
        <v>1.1599999999999966</v>
      </c>
      <c r="O22" s="6">
        <v>8.16</v>
      </c>
      <c r="P22" s="6">
        <v>30</v>
      </c>
      <c r="Q22" s="6">
        <v>0</v>
      </c>
      <c r="R22" s="6">
        <v>48</v>
      </c>
      <c r="S22" s="6">
        <v>30</v>
      </c>
      <c r="T22" s="6">
        <v>4</v>
      </c>
      <c r="U22" s="6">
        <v>53</v>
      </c>
      <c r="V22" s="6" t="s">
        <v>55</v>
      </c>
      <c r="W22" s="6" t="s">
        <v>56</v>
      </c>
      <c r="X22" s="8"/>
      <c r="Y22" s="6"/>
      <c r="Z22" s="6"/>
      <c r="AA22" s="6"/>
      <c r="AB22" s="6"/>
      <c r="AC22" s="6"/>
      <c r="AD22" s="6"/>
      <c r="AE22" s="6"/>
    </row>
    <row r="23" spans="1:31" x14ac:dyDescent="0.2">
      <c r="A23" s="5">
        <f t="shared" si="0"/>
        <v>16</v>
      </c>
      <c r="B23" s="6">
        <v>0</v>
      </c>
      <c r="C23" s="6">
        <v>9</v>
      </c>
      <c r="D23" s="4">
        <f t="shared" si="6"/>
        <v>10.44</v>
      </c>
      <c r="E23" s="17">
        <v>8</v>
      </c>
      <c r="F23" s="17">
        <v>10</v>
      </c>
      <c r="G23" s="4">
        <f t="shared" si="7"/>
        <v>122.96</v>
      </c>
      <c r="H23" s="3"/>
      <c r="I23" s="6"/>
      <c r="J23" s="4">
        <f t="shared" si="8"/>
        <v>0</v>
      </c>
      <c r="K23" s="3"/>
      <c r="L23" s="6"/>
      <c r="M23" s="14"/>
      <c r="N23" s="7">
        <f t="shared" si="9"/>
        <v>1.160000000000025</v>
      </c>
      <c r="O23" s="6">
        <v>11.6</v>
      </c>
      <c r="P23" s="6">
        <v>30</v>
      </c>
      <c r="Q23" s="6">
        <v>0</v>
      </c>
      <c r="R23" s="6">
        <v>48</v>
      </c>
      <c r="S23" s="6">
        <v>30</v>
      </c>
      <c r="T23" s="6">
        <v>4</v>
      </c>
      <c r="U23" s="6">
        <v>53</v>
      </c>
      <c r="V23" s="6" t="s">
        <v>55</v>
      </c>
      <c r="W23" s="6" t="s">
        <v>56</v>
      </c>
      <c r="X23" s="6"/>
      <c r="Y23" s="6"/>
      <c r="Z23" s="6"/>
      <c r="AA23" s="6"/>
      <c r="AB23" s="6"/>
      <c r="AC23" s="6"/>
      <c r="AD23" s="6"/>
      <c r="AE23" s="6"/>
    </row>
    <row r="24" spans="1:31" x14ac:dyDescent="0.2">
      <c r="A24" s="5">
        <f t="shared" si="0"/>
        <v>17</v>
      </c>
      <c r="B24" s="6">
        <v>0</v>
      </c>
      <c r="C24" s="6">
        <v>9</v>
      </c>
      <c r="D24" s="4">
        <f t="shared" ref="D24:D39" si="10">((+B24*12)+C24)*1.16</f>
        <v>10.44</v>
      </c>
      <c r="E24" s="17">
        <v>8</v>
      </c>
      <c r="F24" s="17">
        <v>10</v>
      </c>
      <c r="G24" s="4">
        <f t="shared" ref="G24:G39" si="11">((+E24*12)+F24)*1.16</f>
        <v>122.96</v>
      </c>
      <c r="H24" s="3"/>
      <c r="I24" s="6"/>
      <c r="J24" s="4">
        <f t="shared" ref="J24:J39" si="12">((+H24*12)+I24)*1.16</f>
        <v>0</v>
      </c>
      <c r="K24" s="3"/>
      <c r="L24" s="6"/>
      <c r="M24" s="14"/>
      <c r="N24" s="7">
        <f t="shared" ref="N24:N39" si="13">(D24+G24)-(D23+G23)</f>
        <v>0</v>
      </c>
      <c r="O24" s="6">
        <v>12.76</v>
      </c>
      <c r="P24" s="6">
        <v>30</v>
      </c>
      <c r="Q24" s="6">
        <v>0</v>
      </c>
      <c r="R24" s="6">
        <v>48</v>
      </c>
      <c r="S24" s="6">
        <v>30</v>
      </c>
      <c r="T24" s="6">
        <v>4</v>
      </c>
      <c r="U24" s="6">
        <v>53</v>
      </c>
      <c r="V24" s="6" t="s">
        <v>55</v>
      </c>
      <c r="W24" s="6" t="s">
        <v>56</v>
      </c>
      <c r="X24" s="6"/>
      <c r="Y24" s="6"/>
      <c r="Z24" s="6"/>
      <c r="AA24" s="6"/>
      <c r="AB24" s="6"/>
      <c r="AC24" s="6"/>
      <c r="AD24" s="6"/>
      <c r="AE24" s="6"/>
    </row>
    <row r="25" spans="1:31" x14ac:dyDescent="0.2">
      <c r="A25" s="5">
        <f t="shared" si="0"/>
        <v>18</v>
      </c>
      <c r="B25" s="6">
        <v>0</v>
      </c>
      <c r="C25" s="6">
        <v>10</v>
      </c>
      <c r="D25" s="4">
        <f t="shared" si="10"/>
        <v>11.6</v>
      </c>
      <c r="E25" s="17">
        <v>8</v>
      </c>
      <c r="F25" s="17">
        <v>10</v>
      </c>
      <c r="G25" s="4">
        <f t="shared" si="11"/>
        <v>122.96</v>
      </c>
      <c r="H25" s="3"/>
      <c r="I25" s="6"/>
      <c r="J25" s="4">
        <f t="shared" si="12"/>
        <v>0</v>
      </c>
      <c r="K25" s="3"/>
      <c r="L25" s="6"/>
      <c r="M25" s="14"/>
      <c r="N25" s="7">
        <f t="shared" si="13"/>
        <v>1.1599999999999966</v>
      </c>
      <c r="O25" s="6">
        <v>13.92</v>
      </c>
      <c r="P25" s="6">
        <v>30</v>
      </c>
      <c r="Q25" s="6">
        <v>0</v>
      </c>
      <c r="R25" s="6">
        <v>48</v>
      </c>
      <c r="S25" s="6">
        <v>30</v>
      </c>
      <c r="T25" s="6">
        <v>4</v>
      </c>
      <c r="U25" s="6">
        <v>53</v>
      </c>
      <c r="V25" s="6" t="s">
        <v>55</v>
      </c>
      <c r="W25" s="6" t="s">
        <v>56</v>
      </c>
      <c r="X25" s="48" t="s">
        <v>31</v>
      </c>
      <c r="Y25" s="49"/>
      <c r="Z25" s="49"/>
      <c r="AA25" s="49"/>
      <c r="AB25" s="49"/>
      <c r="AC25" s="49"/>
      <c r="AD25" s="49"/>
      <c r="AE25" s="49"/>
    </row>
    <row r="26" spans="1:31" x14ac:dyDescent="0.2">
      <c r="A26" s="5">
        <f t="shared" si="0"/>
        <v>19</v>
      </c>
      <c r="B26" s="6">
        <v>0</v>
      </c>
      <c r="C26" s="6">
        <v>11</v>
      </c>
      <c r="D26" s="4">
        <f t="shared" si="10"/>
        <v>12.76</v>
      </c>
      <c r="E26" s="17">
        <v>8</v>
      </c>
      <c r="F26" s="17">
        <v>10</v>
      </c>
      <c r="G26" s="4">
        <f t="shared" si="11"/>
        <v>122.96</v>
      </c>
      <c r="H26" s="3"/>
      <c r="I26" s="6"/>
      <c r="J26" s="4">
        <f t="shared" si="12"/>
        <v>0</v>
      </c>
      <c r="K26" s="3"/>
      <c r="L26" s="6"/>
      <c r="M26" s="14"/>
      <c r="N26" s="7">
        <f t="shared" si="13"/>
        <v>1.1599999999999966</v>
      </c>
      <c r="O26" s="6">
        <v>11.6</v>
      </c>
      <c r="P26" s="6">
        <v>30</v>
      </c>
      <c r="Q26" s="6">
        <v>0</v>
      </c>
      <c r="R26" s="6">
        <v>48</v>
      </c>
      <c r="S26" s="6">
        <v>30</v>
      </c>
      <c r="T26" s="6">
        <v>4</v>
      </c>
      <c r="U26" s="6">
        <v>53</v>
      </c>
      <c r="V26" s="6" t="s">
        <v>55</v>
      </c>
      <c r="W26" s="6" t="s">
        <v>56</v>
      </c>
      <c r="X26" s="53" t="s">
        <v>32</v>
      </c>
      <c r="Y26" s="53"/>
      <c r="Z26" s="53"/>
      <c r="AA26" s="53"/>
      <c r="AB26" s="53"/>
      <c r="AC26" s="53"/>
      <c r="AD26" s="39">
        <f>D39+G39+J39</f>
        <v>145</v>
      </c>
      <c r="AE26" s="39"/>
    </row>
    <row r="27" spans="1:31" x14ac:dyDescent="0.2">
      <c r="A27" s="5">
        <f t="shared" si="0"/>
        <v>20</v>
      </c>
      <c r="B27" s="6">
        <v>0</v>
      </c>
      <c r="C27" s="6">
        <v>11</v>
      </c>
      <c r="D27" s="4">
        <f t="shared" si="10"/>
        <v>12.76</v>
      </c>
      <c r="E27" s="17">
        <v>8</v>
      </c>
      <c r="F27" s="17">
        <v>10</v>
      </c>
      <c r="G27" s="4">
        <f t="shared" si="11"/>
        <v>122.96</v>
      </c>
      <c r="H27" s="3"/>
      <c r="I27" s="6"/>
      <c r="J27" s="4">
        <f t="shared" si="12"/>
        <v>0</v>
      </c>
      <c r="K27" s="3"/>
      <c r="L27" s="6"/>
      <c r="M27" s="14"/>
      <c r="N27" s="7">
        <f t="shared" si="13"/>
        <v>0</v>
      </c>
      <c r="O27" s="6">
        <v>15.08</v>
      </c>
      <c r="P27" s="6">
        <v>30</v>
      </c>
      <c r="Q27" s="6">
        <v>0</v>
      </c>
      <c r="R27" s="6">
        <v>48</v>
      </c>
      <c r="S27" s="6">
        <v>30</v>
      </c>
      <c r="T27" s="6">
        <v>4</v>
      </c>
      <c r="U27" s="6">
        <v>53</v>
      </c>
      <c r="V27" s="6" t="s">
        <v>55</v>
      </c>
      <c r="W27" s="6" t="s">
        <v>56</v>
      </c>
      <c r="X27" s="38" t="s">
        <v>10</v>
      </c>
      <c r="Y27" s="38"/>
      <c r="Z27" s="38"/>
      <c r="AA27" s="38"/>
      <c r="AB27" s="38"/>
      <c r="AC27" s="38"/>
      <c r="AD27" s="39">
        <f>AE20</f>
        <v>0</v>
      </c>
      <c r="AE27" s="39"/>
    </row>
    <row r="28" spans="1:31" x14ac:dyDescent="0.2">
      <c r="A28" s="5">
        <f t="shared" si="0"/>
        <v>21</v>
      </c>
      <c r="B28" s="6">
        <v>0</v>
      </c>
      <c r="C28" s="6">
        <v>6</v>
      </c>
      <c r="D28" s="4">
        <f t="shared" si="10"/>
        <v>6.9599999999999991</v>
      </c>
      <c r="E28" s="17">
        <v>9</v>
      </c>
      <c r="F28" s="17">
        <v>3</v>
      </c>
      <c r="G28" s="4">
        <f t="shared" si="11"/>
        <v>128.76</v>
      </c>
      <c r="H28" s="3"/>
      <c r="I28" s="6"/>
      <c r="J28" s="4">
        <f t="shared" si="12"/>
        <v>0</v>
      </c>
      <c r="K28" s="3"/>
      <c r="L28" s="6"/>
      <c r="M28" s="14"/>
      <c r="N28" s="7">
        <f t="shared" si="13"/>
        <v>0</v>
      </c>
      <c r="O28" s="6">
        <v>12.76</v>
      </c>
      <c r="P28" s="6">
        <v>30</v>
      </c>
      <c r="Q28" s="6">
        <v>0</v>
      </c>
      <c r="R28" s="6">
        <v>48</v>
      </c>
      <c r="S28" s="6">
        <v>30</v>
      </c>
      <c r="T28" s="6">
        <v>4</v>
      </c>
      <c r="U28" s="6">
        <v>53</v>
      </c>
      <c r="V28" s="6" t="s">
        <v>55</v>
      </c>
      <c r="W28" s="6" t="s">
        <v>56</v>
      </c>
      <c r="X28" s="38" t="s">
        <v>33</v>
      </c>
      <c r="Y28" s="38"/>
      <c r="Z28" s="38"/>
      <c r="AA28" s="38"/>
      <c r="AB28" s="38"/>
      <c r="AC28" s="38"/>
      <c r="AD28" s="39">
        <f>D8+G8+J8</f>
        <v>114.83999999999999</v>
      </c>
      <c r="AE28" s="39"/>
    </row>
    <row r="29" spans="1:31" x14ac:dyDescent="0.2">
      <c r="A29" s="5">
        <f t="shared" si="0"/>
        <v>22</v>
      </c>
      <c r="B29" s="6">
        <v>0</v>
      </c>
      <c r="C29" s="6">
        <v>6</v>
      </c>
      <c r="D29" s="4">
        <f t="shared" si="10"/>
        <v>6.9599999999999991</v>
      </c>
      <c r="E29" s="17">
        <v>9</v>
      </c>
      <c r="F29" s="17">
        <v>3</v>
      </c>
      <c r="G29" s="4">
        <f t="shared" si="11"/>
        <v>128.76</v>
      </c>
      <c r="H29" s="3"/>
      <c r="I29" s="6"/>
      <c r="J29" s="4">
        <f t="shared" si="12"/>
        <v>0</v>
      </c>
      <c r="K29" s="3"/>
      <c r="L29" s="6"/>
      <c r="M29" s="14"/>
      <c r="N29" s="7">
        <f t="shared" si="13"/>
        <v>0</v>
      </c>
      <c r="O29" s="6">
        <v>8.16</v>
      </c>
      <c r="P29" s="6">
        <v>30</v>
      </c>
      <c r="Q29" s="6">
        <v>0</v>
      </c>
      <c r="R29" s="6">
        <v>48</v>
      </c>
      <c r="S29" s="6">
        <v>30</v>
      </c>
      <c r="T29" s="6">
        <v>4</v>
      </c>
      <c r="U29" s="6">
        <v>53</v>
      </c>
      <c r="V29" s="6" t="s">
        <v>55</v>
      </c>
      <c r="W29" s="6" t="s">
        <v>56</v>
      </c>
      <c r="X29" s="38" t="s">
        <v>8</v>
      </c>
      <c r="Y29" s="38"/>
      <c r="Z29" s="38"/>
      <c r="AA29" s="38"/>
      <c r="AB29" s="38"/>
      <c r="AC29" s="38"/>
      <c r="AD29" s="39">
        <f>AD26+AD27-AD28</f>
        <v>30.160000000000011</v>
      </c>
      <c r="AE29" s="39"/>
    </row>
    <row r="30" spans="1:31" x14ac:dyDescent="0.2">
      <c r="A30" s="5">
        <f t="shared" si="0"/>
        <v>23</v>
      </c>
      <c r="B30" s="6">
        <v>0</v>
      </c>
      <c r="C30" s="6">
        <v>7</v>
      </c>
      <c r="D30" s="4">
        <f t="shared" si="10"/>
        <v>8.1199999999999992</v>
      </c>
      <c r="E30" s="17">
        <v>9</v>
      </c>
      <c r="F30" s="17">
        <v>3</v>
      </c>
      <c r="G30" s="4">
        <f t="shared" si="11"/>
        <v>128.76</v>
      </c>
      <c r="H30" s="3"/>
      <c r="I30" s="6"/>
      <c r="J30" s="4">
        <f t="shared" si="12"/>
        <v>0</v>
      </c>
      <c r="K30" s="3"/>
      <c r="L30" s="6"/>
      <c r="M30" s="14"/>
      <c r="N30" s="7">
        <f t="shared" si="13"/>
        <v>1.1599999999999966</v>
      </c>
      <c r="O30" s="6">
        <v>11.6</v>
      </c>
      <c r="P30" s="6">
        <v>30</v>
      </c>
      <c r="Q30" s="6">
        <v>0</v>
      </c>
      <c r="R30" s="6">
        <v>48</v>
      </c>
      <c r="S30" s="6">
        <v>30</v>
      </c>
      <c r="T30" s="6">
        <v>4</v>
      </c>
      <c r="U30" s="6">
        <v>53</v>
      </c>
      <c r="V30" s="6" t="s">
        <v>55</v>
      </c>
      <c r="W30" s="6" t="s">
        <v>56</v>
      </c>
      <c r="X30" s="37"/>
      <c r="Y30" s="37"/>
      <c r="Z30" s="37"/>
      <c r="AA30" s="37"/>
      <c r="AB30" s="37"/>
      <c r="AC30" s="37"/>
      <c r="AD30" s="33"/>
      <c r="AE30" s="33"/>
    </row>
    <row r="31" spans="1:31" x14ac:dyDescent="0.2">
      <c r="A31" s="5">
        <f t="shared" si="0"/>
        <v>24</v>
      </c>
      <c r="B31" s="6">
        <v>0</v>
      </c>
      <c r="C31" s="6">
        <v>7</v>
      </c>
      <c r="D31" s="4">
        <f t="shared" si="10"/>
        <v>8.1199999999999992</v>
      </c>
      <c r="E31" s="17">
        <v>9</v>
      </c>
      <c r="F31" s="17">
        <v>3</v>
      </c>
      <c r="G31" s="4">
        <f t="shared" si="11"/>
        <v>128.76</v>
      </c>
      <c r="H31" s="3"/>
      <c r="I31" s="6"/>
      <c r="J31" s="4">
        <f t="shared" si="12"/>
        <v>0</v>
      </c>
      <c r="K31" s="3"/>
      <c r="L31" s="6"/>
      <c r="M31" s="14"/>
      <c r="N31" s="7">
        <f t="shared" si="13"/>
        <v>0</v>
      </c>
      <c r="O31" s="6">
        <v>12.76</v>
      </c>
      <c r="P31" s="6">
        <v>30</v>
      </c>
      <c r="Q31" s="6">
        <v>0</v>
      </c>
      <c r="R31" s="6">
        <v>48</v>
      </c>
      <c r="S31" s="6">
        <v>30</v>
      </c>
      <c r="T31" s="6">
        <v>4</v>
      </c>
      <c r="U31" s="6">
        <v>53</v>
      </c>
      <c r="V31" s="6" t="s">
        <v>55</v>
      </c>
      <c r="W31" s="6" t="s">
        <v>56</v>
      </c>
      <c r="X31" s="37" t="s">
        <v>34</v>
      </c>
      <c r="Y31" s="37"/>
      <c r="Z31" s="37"/>
      <c r="AA31" s="37"/>
      <c r="AB31" s="37"/>
      <c r="AC31" s="37"/>
      <c r="AD31" s="37"/>
      <c r="AE31" s="37"/>
    </row>
    <row r="32" spans="1:31" ht="16.5" x14ac:dyDescent="0.2">
      <c r="A32" s="5">
        <f t="shared" si="0"/>
        <v>25</v>
      </c>
      <c r="B32" s="6">
        <v>0</v>
      </c>
      <c r="C32" s="6">
        <v>7</v>
      </c>
      <c r="D32" s="4">
        <f t="shared" si="10"/>
        <v>8.1199999999999992</v>
      </c>
      <c r="E32" s="17">
        <v>9</v>
      </c>
      <c r="F32" s="17">
        <v>3</v>
      </c>
      <c r="G32" s="4">
        <f t="shared" si="11"/>
        <v>128.76</v>
      </c>
      <c r="H32" s="3"/>
      <c r="I32" s="6"/>
      <c r="J32" s="4">
        <f t="shared" si="12"/>
        <v>0</v>
      </c>
      <c r="K32" s="3"/>
      <c r="L32" s="6"/>
      <c r="M32" s="14"/>
      <c r="N32" s="7">
        <f t="shared" si="13"/>
        <v>0</v>
      </c>
      <c r="O32" s="6">
        <v>13.92</v>
      </c>
      <c r="P32" s="6">
        <v>30</v>
      </c>
      <c r="Q32" s="6">
        <v>0</v>
      </c>
      <c r="R32" s="6">
        <v>48</v>
      </c>
      <c r="S32" s="6">
        <v>30</v>
      </c>
      <c r="T32" s="6">
        <v>4</v>
      </c>
      <c r="U32" s="6">
        <v>53</v>
      </c>
      <c r="V32" s="6" t="s">
        <v>55</v>
      </c>
      <c r="W32" s="6" t="s">
        <v>56</v>
      </c>
      <c r="X32" s="11" t="s">
        <v>35</v>
      </c>
      <c r="Y32" s="21"/>
      <c r="Z32" s="23"/>
      <c r="AA32" s="19" t="s">
        <v>36</v>
      </c>
      <c r="AB32" s="20"/>
      <c r="AC32" s="21"/>
      <c r="AD32" s="22"/>
      <c r="AE32" s="23"/>
    </row>
    <row r="33" spans="1:31" ht="16.5" x14ac:dyDescent="0.2">
      <c r="A33" s="5">
        <f t="shared" si="0"/>
        <v>26</v>
      </c>
      <c r="B33" s="6">
        <v>0</v>
      </c>
      <c r="C33" s="6">
        <v>7</v>
      </c>
      <c r="D33" s="4">
        <f>((+B33*12)+C33)*1.16</f>
        <v>8.1199999999999992</v>
      </c>
      <c r="E33" s="17">
        <v>9</v>
      </c>
      <c r="F33" s="17">
        <v>3</v>
      </c>
      <c r="G33" s="4">
        <f>((+E33*12)+F33)*1.16</f>
        <v>128.76</v>
      </c>
      <c r="H33" s="3"/>
      <c r="I33" s="6"/>
      <c r="J33" s="4">
        <f t="shared" si="12"/>
        <v>0</v>
      </c>
      <c r="K33" s="3"/>
      <c r="L33" s="6"/>
      <c r="M33" s="14"/>
      <c r="N33" s="7">
        <f>(D33+G33)-(D32+G32)</f>
        <v>0</v>
      </c>
      <c r="O33" s="6">
        <v>12.76</v>
      </c>
      <c r="P33" s="6">
        <v>30</v>
      </c>
      <c r="Q33" s="6">
        <v>0</v>
      </c>
      <c r="R33" s="6">
        <v>48</v>
      </c>
      <c r="S33" s="6">
        <v>30</v>
      </c>
      <c r="T33" s="6">
        <v>4</v>
      </c>
      <c r="U33" s="6">
        <v>53</v>
      </c>
      <c r="V33" s="6" t="s">
        <v>55</v>
      </c>
      <c r="W33" s="6" t="s">
        <v>56</v>
      </c>
      <c r="X33" s="11" t="s">
        <v>37</v>
      </c>
      <c r="Y33" s="24"/>
      <c r="Z33" s="25"/>
      <c r="AA33" s="19" t="s">
        <v>38</v>
      </c>
      <c r="AB33" s="20"/>
      <c r="AC33" s="21"/>
      <c r="AD33" s="22"/>
      <c r="AE33" s="23"/>
    </row>
    <row r="34" spans="1:31" ht="16.5" x14ac:dyDescent="0.2">
      <c r="A34" s="5">
        <f t="shared" si="0"/>
        <v>27</v>
      </c>
      <c r="B34" s="6">
        <v>0</v>
      </c>
      <c r="C34" s="6">
        <v>9</v>
      </c>
      <c r="D34" s="4">
        <f>((+B34*12)+C34)*1.16</f>
        <v>10.44</v>
      </c>
      <c r="E34" s="17">
        <v>9</v>
      </c>
      <c r="F34" s="17">
        <v>3</v>
      </c>
      <c r="G34" s="4">
        <f>((+E34*12)+F34)*1.16</f>
        <v>128.76</v>
      </c>
      <c r="H34" s="3"/>
      <c r="I34" s="6"/>
      <c r="J34" s="4">
        <f>((+H34*12)+I34)*1.16</f>
        <v>0</v>
      </c>
      <c r="K34" s="3"/>
      <c r="L34" s="6"/>
      <c r="M34" s="14"/>
      <c r="N34" s="7">
        <f>(D34+G34)-(D33+G33)</f>
        <v>2.3199999999999932</v>
      </c>
      <c r="O34" s="6">
        <v>13.92</v>
      </c>
      <c r="P34" s="6">
        <v>30</v>
      </c>
      <c r="Q34" s="6">
        <v>0</v>
      </c>
      <c r="R34" s="6">
        <v>48</v>
      </c>
      <c r="S34" s="6">
        <v>30</v>
      </c>
      <c r="T34" s="6">
        <v>4</v>
      </c>
      <c r="U34" s="6">
        <v>53</v>
      </c>
      <c r="V34" s="6" t="s">
        <v>55</v>
      </c>
      <c r="W34" s="6" t="s">
        <v>56</v>
      </c>
      <c r="X34" s="11" t="s">
        <v>39</v>
      </c>
      <c r="Y34" s="24"/>
      <c r="Z34" s="25"/>
      <c r="AA34" s="29"/>
      <c r="AB34" s="30"/>
      <c r="AC34" s="30"/>
      <c r="AD34" s="30"/>
      <c r="AE34" s="31"/>
    </row>
    <row r="35" spans="1:31" x14ac:dyDescent="0.2">
      <c r="A35" s="5">
        <f t="shared" si="0"/>
        <v>28</v>
      </c>
      <c r="B35" s="6">
        <v>0</v>
      </c>
      <c r="C35" s="6">
        <v>11</v>
      </c>
      <c r="D35" s="4">
        <f>((+B35*12)+C35)*1.16</f>
        <v>12.76</v>
      </c>
      <c r="E35" s="17">
        <v>9</v>
      </c>
      <c r="F35" s="17">
        <v>3</v>
      </c>
      <c r="G35" s="4">
        <f>((+E35*12)+F35)*1.16</f>
        <v>128.76</v>
      </c>
      <c r="H35" s="3"/>
      <c r="I35" s="6"/>
      <c r="J35" s="4">
        <f>((+H35*12)+I35)*1.16</f>
        <v>0</v>
      </c>
      <c r="K35" s="3"/>
      <c r="L35" s="6"/>
      <c r="M35" s="14"/>
      <c r="N35" s="7">
        <f>(D35+G35)-(D34+G34)</f>
        <v>2.3199999999999932</v>
      </c>
      <c r="O35" s="6">
        <v>15.08</v>
      </c>
      <c r="P35" s="6">
        <v>30</v>
      </c>
      <c r="Q35" s="6">
        <v>0</v>
      </c>
      <c r="R35" s="6">
        <v>48</v>
      </c>
      <c r="S35" s="6">
        <v>30</v>
      </c>
      <c r="T35" s="6">
        <v>4</v>
      </c>
      <c r="U35" s="6">
        <v>53</v>
      </c>
      <c r="V35" s="6" t="s">
        <v>55</v>
      </c>
      <c r="W35" s="6" t="s">
        <v>56</v>
      </c>
      <c r="X35" s="12" t="s">
        <v>40</v>
      </c>
      <c r="Y35" s="12"/>
      <c r="Z35" s="32"/>
      <c r="AA35" s="22"/>
      <c r="AB35" s="22"/>
      <c r="AC35" s="22"/>
      <c r="AD35" s="22"/>
      <c r="AE35" s="23"/>
    </row>
    <row r="36" spans="1:31" x14ac:dyDescent="0.2">
      <c r="A36" s="5">
        <f t="shared" si="0"/>
        <v>29</v>
      </c>
      <c r="B36" s="6">
        <v>1</v>
      </c>
      <c r="C36" s="6">
        <v>0</v>
      </c>
      <c r="D36" s="4">
        <f t="shared" si="10"/>
        <v>13.919999999999998</v>
      </c>
      <c r="E36" s="17">
        <v>9</v>
      </c>
      <c r="F36" s="17">
        <v>3</v>
      </c>
      <c r="G36" s="4">
        <f t="shared" si="11"/>
        <v>128.76</v>
      </c>
      <c r="H36" s="3"/>
      <c r="I36" s="6"/>
      <c r="J36" s="4">
        <f t="shared" si="12"/>
        <v>0</v>
      </c>
      <c r="K36" s="3"/>
      <c r="L36" s="6"/>
      <c r="M36" s="14"/>
      <c r="N36" s="7">
        <f t="shared" si="13"/>
        <v>1.1599999999999966</v>
      </c>
      <c r="O36" s="6">
        <v>8.16</v>
      </c>
      <c r="P36" s="6">
        <v>30</v>
      </c>
      <c r="Q36" s="6">
        <v>0</v>
      </c>
      <c r="R36" s="6">
        <v>48</v>
      </c>
      <c r="S36" s="6">
        <v>30</v>
      </c>
      <c r="T36" s="6">
        <v>4</v>
      </c>
      <c r="U36" s="6">
        <v>53</v>
      </c>
      <c r="V36" s="6" t="s">
        <v>55</v>
      </c>
      <c r="W36" s="6" t="s">
        <v>56</v>
      </c>
      <c r="X36" s="33"/>
      <c r="Y36" s="33"/>
      <c r="Z36" s="33"/>
      <c r="AA36" s="33"/>
      <c r="AB36" s="33"/>
      <c r="AC36" s="33"/>
      <c r="AD36" s="33"/>
      <c r="AE36" s="33"/>
    </row>
    <row r="37" spans="1:31" x14ac:dyDescent="0.2">
      <c r="A37" s="5">
        <v>30</v>
      </c>
      <c r="B37" s="6">
        <v>1</v>
      </c>
      <c r="C37" s="6">
        <v>1</v>
      </c>
      <c r="D37" s="4">
        <f t="shared" si="10"/>
        <v>15.079999999999998</v>
      </c>
      <c r="E37" s="17">
        <v>9</v>
      </c>
      <c r="F37" s="17">
        <v>3</v>
      </c>
      <c r="G37" s="4">
        <f t="shared" si="11"/>
        <v>128.76</v>
      </c>
      <c r="H37" s="3"/>
      <c r="I37" s="6"/>
      <c r="J37" s="4">
        <f t="shared" si="12"/>
        <v>0</v>
      </c>
      <c r="K37" s="3"/>
      <c r="L37" s="6"/>
      <c r="M37" s="14"/>
      <c r="N37" s="7">
        <f t="shared" si="13"/>
        <v>1.1599999999999966</v>
      </c>
      <c r="O37" s="6">
        <v>11.6</v>
      </c>
      <c r="P37" s="6">
        <v>30</v>
      </c>
      <c r="Q37" s="6">
        <v>0</v>
      </c>
      <c r="R37" s="6">
        <v>48</v>
      </c>
      <c r="S37" s="6">
        <v>30</v>
      </c>
      <c r="T37" s="6">
        <v>4</v>
      </c>
      <c r="U37" s="6">
        <v>53</v>
      </c>
      <c r="V37" s="6" t="s">
        <v>55</v>
      </c>
      <c r="W37" s="6" t="s">
        <v>56</v>
      </c>
      <c r="X37" s="33"/>
      <c r="Y37" s="33"/>
      <c r="Z37" s="33"/>
      <c r="AA37" s="33"/>
      <c r="AB37" s="33"/>
      <c r="AC37" s="33"/>
      <c r="AD37" s="33"/>
      <c r="AE37" s="33"/>
    </row>
    <row r="38" spans="1:31" x14ac:dyDescent="0.2">
      <c r="A38" s="5">
        <v>31</v>
      </c>
      <c r="B38" s="6">
        <v>1</v>
      </c>
      <c r="C38" s="6">
        <v>2</v>
      </c>
      <c r="D38" s="4">
        <f t="shared" si="10"/>
        <v>16.239999999999998</v>
      </c>
      <c r="E38" s="17">
        <v>9</v>
      </c>
      <c r="F38" s="17">
        <v>3</v>
      </c>
      <c r="G38" s="4">
        <f t="shared" si="11"/>
        <v>128.76</v>
      </c>
      <c r="H38" s="3"/>
      <c r="I38" s="6"/>
      <c r="J38" s="4">
        <f t="shared" si="12"/>
        <v>0</v>
      </c>
      <c r="K38" s="3"/>
      <c r="L38" s="6"/>
      <c r="M38" s="14"/>
      <c r="N38" s="7">
        <f t="shared" si="13"/>
        <v>1.160000000000025</v>
      </c>
      <c r="O38" s="6">
        <v>12.76</v>
      </c>
      <c r="P38" s="6">
        <v>30</v>
      </c>
      <c r="Q38" s="6">
        <v>0</v>
      </c>
      <c r="R38" s="6">
        <v>48</v>
      </c>
      <c r="S38" s="6">
        <v>30</v>
      </c>
      <c r="T38" s="6">
        <v>4</v>
      </c>
      <c r="U38" s="6">
        <v>53</v>
      </c>
      <c r="V38" s="6" t="s">
        <v>55</v>
      </c>
      <c r="W38" s="6" t="s">
        <v>56</v>
      </c>
      <c r="X38" s="34"/>
      <c r="Y38" s="35"/>
      <c r="Z38" s="35"/>
      <c r="AA38" s="35"/>
      <c r="AB38" s="35"/>
      <c r="AC38" s="35"/>
      <c r="AD38" s="35"/>
      <c r="AE38" s="36"/>
    </row>
    <row r="39" spans="1:31" x14ac:dyDescent="0.2">
      <c r="A39" s="5">
        <v>1</v>
      </c>
      <c r="B39" s="6">
        <v>1</v>
      </c>
      <c r="C39" s="6">
        <v>2</v>
      </c>
      <c r="D39" s="4">
        <f t="shared" si="10"/>
        <v>16.239999999999998</v>
      </c>
      <c r="E39" s="17">
        <v>9</v>
      </c>
      <c r="F39" s="17">
        <v>3</v>
      </c>
      <c r="G39" s="4">
        <f t="shared" si="11"/>
        <v>128.76</v>
      </c>
      <c r="H39" s="3"/>
      <c r="I39" s="6"/>
      <c r="J39" s="4">
        <f t="shared" si="12"/>
        <v>0</v>
      </c>
      <c r="K39" s="3"/>
      <c r="L39" s="6"/>
      <c r="M39" s="14"/>
      <c r="N39" s="7">
        <f t="shared" si="13"/>
        <v>0</v>
      </c>
      <c r="O39" s="6">
        <v>13.92</v>
      </c>
      <c r="P39" s="6">
        <v>30</v>
      </c>
      <c r="Q39" s="6">
        <v>0</v>
      </c>
      <c r="R39" s="6">
        <v>48</v>
      </c>
      <c r="S39" s="6">
        <v>30</v>
      </c>
      <c r="T39" s="6">
        <v>4</v>
      </c>
      <c r="U39" s="6">
        <v>53</v>
      </c>
      <c r="V39" s="6" t="s">
        <v>55</v>
      </c>
      <c r="W39" s="6" t="s">
        <v>56</v>
      </c>
      <c r="X39" s="33"/>
      <c r="Y39" s="33"/>
      <c r="Z39" s="33"/>
      <c r="AA39" s="33"/>
      <c r="AB39" s="33"/>
      <c r="AC39" s="33"/>
      <c r="AD39" s="33"/>
      <c r="AE39" s="33"/>
    </row>
    <row r="40" spans="1:31" x14ac:dyDescent="0.2">
      <c r="M40" t="s">
        <v>29</v>
      </c>
      <c r="N40" s="10">
        <f>SUM(N9:N39)</f>
        <v>30.160000000000011</v>
      </c>
      <c r="O40" s="10"/>
      <c r="X40" s="26" t="s">
        <v>41</v>
      </c>
      <c r="Y40" s="27"/>
      <c r="Z40" s="28"/>
      <c r="AA40" s="28"/>
      <c r="AB40" s="28"/>
      <c r="AC40" s="28"/>
      <c r="AD40" s="28"/>
      <c r="AE40" s="28"/>
    </row>
  </sheetData>
  <mergeCells count="68">
    <mergeCell ref="Q6:Q8"/>
    <mergeCell ref="U6:U8"/>
    <mergeCell ref="S6:S8"/>
    <mergeCell ref="M1:T1"/>
    <mergeCell ref="S3:T3"/>
    <mergeCell ref="K6:M6"/>
    <mergeCell ref="N6:N8"/>
    <mergeCell ref="O6:O8"/>
    <mergeCell ref="P6:P8"/>
    <mergeCell ref="AA1:AE1"/>
    <mergeCell ref="AD2:AE2"/>
    <mergeCell ref="AD3:AE3"/>
    <mergeCell ref="U3:Z3"/>
    <mergeCell ref="AB3:AC3"/>
    <mergeCell ref="AB2:AC2"/>
    <mergeCell ref="B2:J3"/>
    <mergeCell ref="S2:T2"/>
    <mergeCell ref="U2:Z2"/>
    <mergeCell ref="N5:O5"/>
    <mergeCell ref="P5:U5"/>
    <mergeCell ref="K5:M5"/>
    <mergeCell ref="Z6:Z8"/>
    <mergeCell ref="X5:AE5"/>
    <mergeCell ref="T6:T8"/>
    <mergeCell ref="R6:R8"/>
    <mergeCell ref="W6:W8"/>
    <mergeCell ref="V6:V8"/>
    <mergeCell ref="AE6:AE8"/>
    <mergeCell ref="X6:X8"/>
    <mergeCell ref="A5:A8"/>
    <mergeCell ref="B5:D5"/>
    <mergeCell ref="E5:G5"/>
    <mergeCell ref="H5:J5"/>
    <mergeCell ref="E6:G6"/>
    <mergeCell ref="H6:J6"/>
    <mergeCell ref="B6:D6"/>
    <mergeCell ref="X20:AD20"/>
    <mergeCell ref="AA6:AB7"/>
    <mergeCell ref="AC6:AD7"/>
    <mergeCell ref="X29:AC29"/>
    <mergeCell ref="AD29:AE29"/>
    <mergeCell ref="X21:AE21"/>
    <mergeCell ref="X25:AE25"/>
    <mergeCell ref="X26:AC26"/>
    <mergeCell ref="AD26:AE26"/>
    <mergeCell ref="Y6:Y8"/>
    <mergeCell ref="AD30:AE30"/>
    <mergeCell ref="X31:AE31"/>
    <mergeCell ref="X30:AC30"/>
    <mergeCell ref="X27:AC27"/>
    <mergeCell ref="AD27:AE27"/>
    <mergeCell ref="X28:AC28"/>
    <mergeCell ref="AD28:AE28"/>
    <mergeCell ref="Y32:Z32"/>
    <mergeCell ref="AA32:AB32"/>
    <mergeCell ref="AC32:AE32"/>
    <mergeCell ref="Y33:Z33"/>
    <mergeCell ref="AA33:AB33"/>
    <mergeCell ref="AC33:AE33"/>
    <mergeCell ref="X39:AE39"/>
    <mergeCell ref="X40:Y40"/>
    <mergeCell ref="Z40:AE40"/>
    <mergeCell ref="Y34:Z34"/>
    <mergeCell ref="AA34:AE34"/>
    <mergeCell ref="X36:AE36"/>
    <mergeCell ref="X37:AE37"/>
    <mergeCell ref="Z35:AE35"/>
    <mergeCell ref="X38:AE38"/>
  </mergeCells>
  <phoneticPr fontId="8" type="noConversion"/>
  <pageMargins left="0.75" right="0.75" top="1" bottom="1" header="0.5" footer="0.5"/>
  <pageSetup scale="57" orientation="landscape" horizontalDpi="4294967295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9"/>
    <pageSetUpPr fitToPage="1"/>
  </sheetPr>
  <dimension ref="A1:AE40"/>
  <sheetViews>
    <sheetView topLeftCell="A4" zoomScale="75" workbookViewId="0">
      <selection activeCell="W39" sqref="W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14" width="9.85546875" customWidth="1"/>
    <col min="15" max="17" width="7.7109375" customWidth="1"/>
    <col min="18" max="18" width="9" customWidth="1"/>
    <col min="19" max="26" width="7.7109375" customWidth="1"/>
    <col min="27" max="30" width="4.140625" customWidth="1"/>
    <col min="31" max="31" width="21.7109375" customWidth="1"/>
  </cols>
  <sheetData>
    <row r="1" spans="1:31" x14ac:dyDescent="0.2">
      <c r="M1" s="57" t="s">
        <v>0</v>
      </c>
      <c r="N1" s="57"/>
      <c r="O1" s="57"/>
      <c r="P1" s="57"/>
      <c r="Q1" s="57"/>
      <c r="R1" s="57"/>
      <c r="S1" s="57"/>
      <c r="T1" s="57"/>
      <c r="AA1" s="58" t="s">
        <v>1</v>
      </c>
      <c r="AB1" s="58"/>
      <c r="AC1" s="58"/>
      <c r="AD1" s="58"/>
      <c r="AE1" s="58"/>
    </row>
    <row r="2" spans="1:31" x14ac:dyDescent="0.2">
      <c r="B2" s="59"/>
      <c r="C2" s="59"/>
      <c r="D2" s="59"/>
      <c r="E2" s="59"/>
      <c r="F2" s="59"/>
      <c r="G2" s="59"/>
      <c r="H2" s="59"/>
      <c r="I2" s="59"/>
      <c r="J2" s="59"/>
      <c r="S2" s="58" t="s">
        <v>2</v>
      </c>
      <c r="T2" s="58"/>
      <c r="U2" s="60" t="s">
        <v>48</v>
      </c>
      <c r="V2" s="60"/>
      <c r="W2" s="60"/>
      <c r="X2" s="60"/>
      <c r="Y2" s="60"/>
      <c r="Z2" s="60"/>
      <c r="AB2" s="61" t="s">
        <v>3</v>
      </c>
      <c r="AC2" s="61"/>
      <c r="AD2" s="60" t="s">
        <v>54</v>
      </c>
      <c r="AE2" s="60"/>
    </row>
    <row r="3" spans="1:31" x14ac:dyDescent="0.2">
      <c r="B3" s="59"/>
      <c r="C3" s="59"/>
      <c r="D3" s="59"/>
      <c r="E3" s="59"/>
      <c r="F3" s="59"/>
      <c r="G3" s="59"/>
      <c r="H3" s="59"/>
      <c r="I3" s="59"/>
      <c r="J3" s="59"/>
      <c r="S3" s="58" t="s">
        <v>4</v>
      </c>
      <c r="T3" s="58"/>
      <c r="U3" s="22"/>
      <c r="V3" s="22"/>
      <c r="W3" s="22"/>
      <c r="X3" s="22"/>
      <c r="Y3" s="22"/>
      <c r="Z3" s="22"/>
      <c r="AB3" s="61" t="s">
        <v>5</v>
      </c>
      <c r="AC3" s="61"/>
      <c r="AD3" s="35">
        <v>2020</v>
      </c>
      <c r="AE3" s="35"/>
    </row>
    <row r="5" spans="1:31" x14ac:dyDescent="0.2">
      <c r="A5" s="54" t="s">
        <v>6</v>
      </c>
      <c r="B5" s="41" t="s">
        <v>7</v>
      </c>
      <c r="C5" s="41"/>
      <c r="D5" s="41"/>
      <c r="E5" s="41" t="s">
        <v>7</v>
      </c>
      <c r="F5" s="41"/>
      <c r="G5" s="41"/>
      <c r="H5" s="41" t="s">
        <v>7</v>
      </c>
      <c r="I5" s="41"/>
      <c r="J5" s="41"/>
      <c r="K5" s="41" t="s">
        <v>7</v>
      </c>
      <c r="L5" s="41"/>
      <c r="M5" s="41"/>
      <c r="N5" s="62" t="s">
        <v>8</v>
      </c>
      <c r="O5" s="62"/>
      <c r="P5" s="63" t="s">
        <v>9</v>
      </c>
      <c r="Q5" s="63"/>
      <c r="R5" s="63"/>
      <c r="S5" s="63"/>
      <c r="T5" s="63"/>
      <c r="U5" s="63"/>
      <c r="V5" s="16"/>
      <c r="W5" s="16"/>
      <c r="X5" s="41" t="s">
        <v>10</v>
      </c>
      <c r="Y5" s="41"/>
      <c r="Z5" s="41"/>
      <c r="AA5" s="41"/>
      <c r="AB5" s="41"/>
      <c r="AC5" s="41"/>
      <c r="AD5" s="41"/>
      <c r="AE5" s="41"/>
    </row>
    <row r="6" spans="1:31" x14ac:dyDescent="0.2">
      <c r="A6" s="55"/>
      <c r="B6" s="41" t="s">
        <v>11</v>
      </c>
      <c r="C6" s="41"/>
      <c r="D6" s="41"/>
      <c r="E6" s="41" t="s">
        <v>11</v>
      </c>
      <c r="F6" s="41"/>
      <c r="G6" s="41"/>
      <c r="H6" s="41" t="s">
        <v>11</v>
      </c>
      <c r="I6" s="41"/>
      <c r="J6" s="41"/>
      <c r="K6" s="41" t="s">
        <v>11</v>
      </c>
      <c r="L6" s="41"/>
      <c r="M6" s="41"/>
      <c r="N6" s="64" t="s">
        <v>12</v>
      </c>
      <c r="O6" s="51" t="s">
        <v>13</v>
      </c>
      <c r="P6" s="40" t="s">
        <v>14</v>
      </c>
      <c r="Q6" s="40" t="s">
        <v>15</v>
      </c>
      <c r="R6" s="40" t="s">
        <v>16</v>
      </c>
      <c r="S6" s="40" t="s">
        <v>17</v>
      </c>
      <c r="T6" s="40" t="s">
        <v>18</v>
      </c>
      <c r="U6" s="40" t="s">
        <v>19</v>
      </c>
      <c r="V6" s="51" t="s">
        <v>44</v>
      </c>
      <c r="W6" s="51" t="s">
        <v>45</v>
      </c>
      <c r="X6" s="46" t="s">
        <v>6</v>
      </c>
      <c r="Y6" s="50" t="s">
        <v>20</v>
      </c>
      <c r="Z6" s="50" t="s">
        <v>21</v>
      </c>
      <c r="AA6" s="46" t="s">
        <v>22</v>
      </c>
      <c r="AB6" s="46"/>
      <c r="AC6" s="46" t="s">
        <v>23</v>
      </c>
      <c r="AD6" s="46"/>
      <c r="AE6" s="42" t="s">
        <v>24</v>
      </c>
    </row>
    <row r="7" spans="1:31" x14ac:dyDescent="0.2">
      <c r="A7" s="55"/>
      <c r="B7" s="1" t="s">
        <v>25</v>
      </c>
      <c r="C7" s="1" t="s">
        <v>26</v>
      </c>
      <c r="D7" s="1" t="s">
        <v>24</v>
      </c>
      <c r="E7" s="2" t="s">
        <v>25</v>
      </c>
      <c r="F7" s="2" t="s">
        <v>26</v>
      </c>
      <c r="G7" s="2" t="s">
        <v>24</v>
      </c>
      <c r="H7" s="2" t="s">
        <v>25</v>
      </c>
      <c r="I7" s="2" t="s">
        <v>26</v>
      </c>
      <c r="J7" s="2" t="s">
        <v>24</v>
      </c>
      <c r="K7" s="2"/>
      <c r="L7" s="2"/>
      <c r="M7" s="13"/>
      <c r="N7" s="42"/>
      <c r="O7" s="52"/>
      <c r="P7" s="41"/>
      <c r="Q7" s="41"/>
      <c r="R7" s="41"/>
      <c r="S7" s="41"/>
      <c r="T7" s="41"/>
      <c r="U7" s="41"/>
      <c r="V7" s="66"/>
      <c r="W7" s="66"/>
      <c r="X7" s="41"/>
      <c r="Y7" s="41"/>
      <c r="Z7" s="41"/>
      <c r="AA7" s="41"/>
      <c r="AB7" s="41"/>
      <c r="AC7" s="41"/>
      <c r="AD7" s="41"/>
      <c r="AE7" s="42"/>
    </row>
    <row r="8" spans="1:31" x14ac:dyDescent="0.2">
      <c r="A8" s="56"/>
      <c r="B8" s="3">
        <v>13</v>
      </c>
      <c r="C8" s="3">
        <v>4</v>
      </c>
      <c r="D8" s="4">
        <f t="shared" ref="D8:D23" si="0">((+B8*12)+C8)*1.16</f>
        <v>185.6</v>
      </c>
      <c r="E8" s="17">
        <v>0</v>
      </c>
      <c r="F8" s="17">
        <v>9</v>
      </c>
      <c r="G8" s="4">
        <f>((+E8*12)+F8)*1.16</f>
        <v>10.44</v>
      </c>
      <c r="H8" s="3"/>
      <c r="I8" s="3"/>
      <c r="J8" s="4">
        <f t="shared" ref="J8:J39" si="1">((+H8*12)+I8)*1.16</f>
        <v>0</v>
      </c>
      <c r="K8" s="3"/>
      <c r="L8" s="3"/>
      <c r="M8" s="14"/>
      <c r="N8" s="43"/>
      <c r="O8" s="46"/>
      <c r="P8" s="41"/>
      <c r="Q8" s="41"/>
      <c r="R8" s="41"/>
      <c r="S8" s="41"/>
      <c r="T8" s="41"/>
      <c r="U8" s="41"/>
      <c r="V8" s="50"/>
      <c r="W8" s="50"/>
      <c r="X8" s="41"/>
      <c r="Y8" s="41"/>
      <c r="Z8" s="41"/>
      <c r="AA8" s="3" t="s">
        <v>27</v>
      </c>
      <c r="AB8" s="3" t="s">
        <v>28</v>
      </c>
      <c r="AC8" s="3" t="s">
        <v>27</v>
      </c>
      <c r="AD8" s="3" t="s">
        <v>28</v>
      </c>
      <c r="AE8" s="43"/>
    </row>
    <row r="9" spans="1:31" x14ac:dyDescent="0.2">
      <c r="A9" s="5">
        <v>2</v>
      </c>
      <c r="B9" s="6">
        <v>13</v>
      </c>
      <c r="C9" s="6">
        <v>4</v>
      </c>
      <c r="D9" s="4">
        <f t="shared" si="0"/>
        <v>185.6</v>
      </c>
      <c r="E9" s="17">
        <v>0</v>
      </c>
      <c r="F9" s="17">
        <v>11</v>
      </c>
      <c r="G9" s="4">
        <f>((+E9*12)+F9)*1.16</f>
        <v>12.76</v>
      </c>
      <c r="H9" s="3"/>
      <c r="I9" s="6"/>
      <c r="J9" s="4">
        <f>((+H9*12)+I9)*1.16</f>
        <v>0</v>
      </c>
      <c r="K9" s="3"/>
      <c r="L9" s="6"/>
      <c r="M9" s="14"/>
      <c r="N9" s="7">
        <f>(D9+G9)-(D8+G8)</f>
        <v>2.3199999999999932</v>
      </c>
      <c r="O9" s="6">
        <v>17.399999999999999</v>
      </c>
      <c r="P9" s="6">
        <v>240</v>
      </c>
      <c r="Q9" s="6">
        <v>450</v>
      </c>
      <c r="R9" s="6" t="s">
        <v>57</v>
      </c>
      <c r="S9" s="6">
        <v>30</v>
      </c>
      <c r="T9" s="6">
        <v>9</v>
      </c>
      <c r="U9" s="6">
        <v>103</v>
      </c>
      <c r="V9" s="6" t="s">
        <v>55</v>
      </c>
      <c r="W9" s="6" t="s">
        <v>58</v>
      </c>
      <c r="X9" s="8"/>
      <c r="Y9" s="6"/>
      <c r="Z9" s="6"/>
      <c r="AA9" s="6"/>
      <c r="AB9" s="6"/>
      <c r="AC9" s="6"/>
      <c r="AD9" s="6"/>
      <c r="AE9" s="9">
        <f>(((+AA9*12)+AB9)*1.16)-(((AC9*12)+AD9)*1.16)</f>
        <v>0</v>
      </c>
    </row>
    <row r="10" spans="1:31" x14ac:dyDescent="0.2">
      <c r="A10" s="5">
        <f t="shared" ref="A10:A36" si="2">SUM(A9+1)</f>
        <v>3</v>
      </c>
      <c r="B10" s="6">
        <v>13</v>
      </c>
      <c r="C10" s="6">
        <v>4</v>
      </c>
      <c r="D10" s="4">
        <f t="shared" si="0"/>
        <v>185.6</v>
      </c>
      <c r="E10" s="17">
        <v>1</v>
      </c>
      <c r="F10" s="17">
        <v>0</v>
      </c>
      <c r="G10" s="4">
        <f t="shared" ref="G10:G39" si="3">((+E10*12)+F10)*1.16</f>
        <v>13.919999999999998</v>
      </c>
      <c r="H10" s="3"/>
      <c r="I10" s="6"/>
      <c r="J10" s="4">
        <f t="shared" si="1"/>
        <v>0</v>
      </c>
      <c r="K10" s="3"/>
      <c r="L10" s="6"/>
      <c r="M10" s="14"/>
      <c r="N10" s="7">
        <f t="shared" ref="N10:N39" si="4">(D10+G10)-(D9+G9)</f>
        <v>1.1599999999999966</v>
      </c>
      <c r="O10" s="6">
        <v>18.559999999999999</v>
      </c>
      <c r="P10" s="6">
        <v>290</v>
      </c>
      <c r="Q10" s="6">
        <v>400</v>
      </c>
      <c r="R10" s="6" t="s">
        <v>57</v>
      </c>
      <c r="S10" s="6">
        <v>30</v>
      </c>
      <c r="T10" s="6">
        <v>9</v>
      </c>
      <c r="U10" s="6">
        <v>103</v>
      </c>
      <c r="V10" s="6" t="s">
        <v>55</v>
      </c>
      <c r="W10" s="6" t="s">
        <v>58</v>
      </c>
      <c r="X10" s="8"/>
      <c r="Y10" s="6"/>
      <c r="Z10" s="6"/>
      <c r="AA10" s="6"/>
      <c r="AB10" s="6"/>
      <c r="AC10" s="6"/>
      <c r="AD10" s="6"/>
      <c r="AE10" s="9">
        <f t="shared" ref="AE10:AE19" si="5">(((+AA10*12)+AB10)*1.16)-(((AC10*12)+AD10)*1.16)</f>
        <v>0</v>
      </c>
    </row>
    <row r="11" spans="1:31" x14ac:dyDescent="0.2">
      <c r="A11" s="5">
        <f t="shared" si="2"/>
        <v>4</v>
      </c>
      <c r="B11" s="6">
        <v>13</v>
      </c>
      <c r="C11" s="6">
        <v>4</v>
      </c>
      <c r="D11" s="4">
        <f t="shared" si="0"/>
        <v>185.6</v>
      </c>
      <c r="E11" s="17">
        <v>1</v>
      </c>
      <c r="F11" s="17">
        <v>1</v>
      </c>
      <c r="G11" s="4">
        <f t="shared" si="3"/>
        <v>15.079999999999998</v>
      </c>
      <c r="H11" s="3"/>
      <c r="I11" s="6"/>
      <c r="J11" s="4">
        <f t="shared" si="1"/>
        <v>0</v>
      </c>
      <c r="K11" s="3"/>
      <c r="L11" s="6"/>
      <c r="M11" s="14"/>
      <c r="N11" s="7">
        <f t="shared" si="4"/>
        <v>1.160000000000025</v>
      </c>
      <c r="O11" s="6">
        <v>13.36</v>
      </c>
      <c r="P11" s="6">
        <v>325</v>
      </c>
      <c r="Q11" s="6">
        <v>400</v>
      </c>
      <c r="R11" s="6" t="s">
        <v>57</v>
      </c>
      <c r="S11" s="6">
        <v>30</v>
      </c>
      <c r="T11" s="6">
        <v>10</v>
      </c>
      <c r="U11" s="6">
        <v>109</v>
      </c>
      <c r="V11" s="6" t="s">
        <v>55</v>
      </c>
      <c r="W11" s="6" t="s">
        <v>58</v>
      </c>
      <c r="X11" s="6"/>
      <c r="Y11" s="6"/>
      <c r="Z11" s="6"/>
      <c r="AA11" s="6"/>
      <c r="AB11" s="6"/>
      <c r="AC11" s="6"/>
      <c r="AD11" s="6"/>
      <c r="AE11" s="9">
        <f t="shared" si="5"/>
        <v>0</v>
      </c>
    </row>
    <row r="12" spans="1:31" x14ac:dyDescent="0.2">
      <c r="A12" s="5">
        <f t="shared" si="2"/>
        <v>5</v>
      </c>
      <c r="B12" s="6">
        <v>13</v>
      </c>
      <c r="C12" s="6">
        <v>4</v>
      </c>
      <c r="D12" s="4">
        <f t="shared" si="0"/>
        <v>185.6</v>
      </c>
      <c r="E12" s="17">
        <v>1</v>
      </c>
      <c r="F12" s="17">
        <v>2</v>
      </c>
      <c r="G12" s="4">
        <f t="shared" si="3"/>
        <v>16.239999999999998</v>
      </c>
      <c r="H12" s="3"/>
      <c r="I12" s="6"/>
      <c r="J12" s="4">
        <f t="shared" si="1"/>
        <v>0</v>
      </c>
      <c r="K12" s="3"/>
      <c r="L12" s="6"/>
      <c r="M12" s="14"/>
      <c r="N12" s="7">
        <f t="shared" si="4"/>
        <v>1.1599999999999966</v>
      </c>
      <c r="O12" s="6">
        <v>17.399999999999999</v>
      </c>
      <c r="P12" s="6">
        <v>150</v>
      </c>
      <c r="Q12" s="6">
        <v>500</v>
      </c>
      <c r="R12" s="6" t="s">
        <v>57</v>
      </c>
      <c r="S12" s="6">
        <v>30</v>
      </c>
      <c r="T12" s="6">
        <v>9</v>
      </c>
      <c r="U12" s="6">
        <v>103</v>
      </c>
      <c r="V12" s="6" t="s">
        <v>55</v>
      </c>
      <c r="W12" s="6" t="s">
        <v>58</v>
      </c>
      <c r="X12" s="6"/>
      <c r="Y12" s="6"/>
      <c r="Z12" s="6"/>
      <c r="AA12" s="6"/>
      <c r="AB12" s="6"/>
      <c r="AC12" s="6"/>
      <c r="AD12" s="6"/>
      <c r="AE12" s="9">
        <f t="shared" si="5"/>
        <v>0</v>
      </c>
    </row>
    <row r="13" spans="1:31" x14ac:dyDescent="0.2">
      <c r="A13" s="5">
        <f t="shared" si="2"/>
        <v>6</v>
      </c>
      <c r="B13" s="6">
        <v>13</v>
      </c>
      <c r="C13" s="6">
        <v>4</v>
      </c>
      <c r="D13" s="4">
        <f t="shared" si="0"/>
        <v>185.6</v>
      </c>
      <c r="E13" s="17">
        <v>1</v>
      </c>
      <c r="F13" s="17">
        <v>5</v>
      </c>
      <c r="G13" s="4">
        <f t="shared" si="3"/>
        <v>19.72</v>
      </c>
      <c r="H13" s="3"/>
      <c r="I13" s="6"/>
      <c r="J13" s="4">
        <f t="shared" si="1"/>
        <v>0</v>
      </c>
      <c r="K13" s="3"/>
      <c r="L13" s="6"/>
      <c r="M13" s="14"/>
      <c r="N13" s="7">
        <f t="shared" si="4"/>
        <v>3.4799999999999898</v>
      </c>
      <c r="O13" s="6">
        <v>18.559999999999999</v>
      </c>
      <c r="P13" s="6">
        <v>190</v>
      </c>
      <c r="Q13" s="6">
        <v>450</v>
      </c>
      <c r="R13" s="6" t="s">
        <v>57</v>
      </c>
      <c r="S13" s="6">
        <v>30</v>
      </c>
      <c r="T13" s="6">
        <v>9</v>
      </c>
      <c r="U13" s="6">
        <v>103</v>
      </c>
      <c r="V13" s="6" t="s">
        <v>55</v>
      </c>
      <c r="W13" s="6" t="s">
        <v>58</v>
      </c>
      <c r="X13" s="6"/>
      <c r="Y13" s="6"/>
      <c r="Z13" s="6"/>
      <c r="AA13" s="6"/>
      <c r="AB13" s="6"/>
      <c r="AC13" s="6"/>
      <c r="AD13" s="6"/>
      <c r="AE13" s="9">
        <f t="shared" si="5"/>
        <v>0</v>
      </c>
    </row>
    <row r="14" spans="1:31" x14ac:dyDescent="0.2">
      <c r="A14" s="5">
        <f t="shared" si="2"/>
        <v>7</v>
      </c>
      <c r="B14" s="6">
        <v>13</v>
      </c>
      <c r="C14" s="6">
        <v>4</v>
      </c>
      <c r="D14" s="4">
        <f t="shared" si="0"/>
        <v>185.6</v>
      </c>
      <c r="E14" s="17">
        <v>1</v>
      </c>
      <c r="F14" s="17">
        <v>8</v>
      </c>
      <c r="G14" s="4">
        <f>((+E14*12)+F14)*1.16</f>
        <v>23.2</v>
      </c>
      <c r="H14" s="3"/>
      <c r="I14" s="6"/>
      <c r="J14" s="4">
        <f>((+H14*12)+I14)*1.16</f>
        <v>0</v>
      </c>
      <c r="K14" s="3"/>
      <c r="L14" s="6"/>
      <c r="M14" s="14"/>
      <c r="N14" s="7">
        <f>(D14+G14)-(D13+G13)</f>
        <v>3.4799999999999898</v>
      </c>
      <c r="O14" s="6">
        <v>16.239999999999998</v>
      </c>
      <c r="P14" s="6">
        <v>200</v>
      </c>
      <c r="Q14" s="6">
        <v>400</v>
      </c>
      <c r="R14" s="6" t="s">
        <v>57</v>
      </c>
      <c r="S14" s="6">
        <v>30</v>
      </c>
      <c r="T14" s="6">
        <v>10</v>
      </c>
      <c r="U14" s="6">
        <v>109</v>
      </c>
      <c r="V14" s="6" t="s">
        <v>55</v>
      </c>
      <c r="W14" s="6" t="s">
        <v>58</v>
      </c>
      <c r="X14" s="6"/>
      <c r="Y14" s="6"/>
      <c r="Z14" s="6"/>
      <c r="AA14" s="6"/>
      <c r="AB14" s="6"/>
      <c r="AC14" s="6"/>
      <c r="AD14" s="6"/>
      <c r="AE14" s="9">
        <f t="shared" si="5"/>
        <v>0</v>
      </c>
    </row>
    <row r="15" spans="1:31" x14ac:dyDescent="0.2">
      <c r="A15" s="5">
        <f t="shared" si="2"/>
        <v>8</v>
      </c>
      <c r="B15" s="6">
        <v>13</v>
      </c>
      <c r="C15" s="6">
        <v>4</v>
      </c>
      <c r="D15" s="4">
        <f t="shared" si="0"/>
        <v>185.6</v>
      </c>
      <c r="E15" s="17">
        <v>1</v>
      </c>
      <c r="F15" s="17">
        <v>11</v>
      </c>
      <c r="G15" s="4">
        <f>((+E15*12)+F15)*1.16</f>
        <v>26.68</v>
      </c>
      <c r="H15" s="3"/>
      <c r="I15" s="6"/>
      <c r="J15" s="4">
        <f>((+H15*12)+I15)*1.16</f>
        <v>0</v>
      </c>
      <c r="K15" s="3"/>
      <c r="L15" s="6"/>
      <c r="M15" s="14"/>
      <c r="N15" s="7">
        <f>(D15+G15)-(D14+G14)</f>
        <v>3.4800000000000182</v>
      </c>
      <c r="O15" s="6">
        <v>18.559999999999999</v>
      </c>
      <c r="P15" s="6">
        <v>290</v>
      </c>
      <c r="Q15" s="6">
        <v>400</v>
      </c>
      <c r="R15" s="6" t="s">
        <v>57</v>
      </c>
      <c r="S15" s="6">
        <v>30</v>
      </c>
      <c r="T15" s="6">
        <v>10</v>
      </c>
      <c r="U15" s="6">
        <v>109</v>
      </c>
      <c r="V15" s="6" t="s">
        <v>55</v>
      </c>
      <c r="W15" s="6" t="s">
        <v>58</v>
      </c>
      <c r="X15" s="6"/>
      <c r="Y15" s="6"/>
      <c r="Z15" s="6"/>
      <c r="AA15" s="6"/>
      <c r="AB15" s="6"/>
      <c r="AC15" s="6"/>
      <c r="AD15" s="6"/>
      <c r="AE15" s="9">
        <f t="shared" si="5"/>
        <v>0</v>
      </c>
    </row>
    <row r="16" spans="1:31" x14ac:dyDescent="0.2">
      <c r="A16" s="5">
        <f t="shared" si="2"/>
        <v>9</v>
      </c>
      <c r="B16" s="6">
        <v>13</v>
      </c>
      <c r="C16" s="6">
        <v>4</v>
      </c>
      <c r="D16" s="4">
        <f t="shared" si="0"/>
        <v>185.6</v>
      </c>
      <c r="E16" s="17">
        <v>2</v>
      </c>
      <c r="F16" s="17">
        <v>0</v>
      </c>
      <c r="G16" s="4">
        <f>((+E16*12)+F16)*1.16</f>
        <v>27.839999999999996</v>
      </c>
      <c r="H16" s="3"/>
      <c r="I16" s="6"/>
      <c r="J16" s="4">
        <f>((+H16*12)+I16)*1.16</f>
        <v>0</v>
      </c>
      <c r="K16" s="3"/>
      <c r="L16" s="6"/>
      <c r="M16" s="14"/>
      <c r="N16" s="7">
        <f>(D16+G16)-(D15+G15)</f>
        <v>1.1599999999999966</v>
      </c>
      <c r="O16" s="6">
        <v>13.36</v>
      </c>
      <c r="P16" s="6">
        <v>325</v>
      </c>
      <c r="Q16" s="6">
        <v>400</v>
      </c>
      <c r="R16" s="6" t="s">
        <v>57</v>
      </c>
      <c r="S16" s="6">
        <v>30</v>
      </c>
      <c r="T16" s="6">
        <v>10</v>
      </c>
      <c r="U16" s="6">
        <v>109</v>
      </c>
      <c r="V16" s="6" t="s">
        <v>55</v>
      </c>
      <c r="W16" s="6" t="s">
        <v>58</v>
      </c>
      <c r="X16" s="6"/>
      <c r="Y16" s="6"/>
      <c r="Z16" s="6"/>
      <c r="AA16" s="6"/>
      <c r="AB16" s="6"/>
      <c r="AC16" s="6"/>
      <c r="AD16" s="6"/>
      <c r="AE16" s="9">
        <f t="shared" si="5"/>
        <v>0</v>
      </c>
    </row>
    <row r="17" spans="1:31" x14ac:dyDescent="0.2">
      <c r="A17" s="5">
        <f t="shared" si="2"/>
        <v>10</v>
      </c>
      <c r="B17" s="6">
        <v>13</v>
      </c>
      <c r="C17" s="6">
        <v>4</v>
      </c>
      <c r="D17" s="4">
        <f t="shared" si="0"/>
        <v>185.6</v>
      </c>
      <c r="E17" s="17">
        <v>2</v>
      </c>
      <c r="F17" s="17">
        <v>2</v>
      </c>
      <c r="G17" s="4">
        <f>((+E17*12)+F17)*1.16</f>
        <v>30.159999999999997</v>
      </c>
      <c r="H17" s="3"/>
      <c r="I17" s="6"/>
      <c r="J17" s="4">
        <f>((+H17*12)+I17)*1.16</f>
        <v>0</v>
      </c>
      <c r="K17" s="3"/>
      <c r="L17" s="6"/>
      <c r="M17" s="14"/>
      <c r="N17" s="7">
        <f>(D17+G17)-(D16+G16)</f>
        <v>2.3199999999999932</v>
      </c>
      <c r="O17" s="6">
        <v>17.399999999999999</v>
      </c>
      <c r="P17" s="6">
        <v>150</v>
      </c>
      <c r="Q17" s="6">
        <v>500</v>
      </c>
      <c r="R17" s="6" t="s">
        <v>57</v>
      </c>
      <c r="S17" s="6">
        <v>30</v>
      </c>
      <c r="T17" s="6">
        <v>10</v>
      </c>
      <c r="U17" s="6">
        <v>109</v>
      </c>
      <c r="V17" s="6" t="s">
        <v>55</v>
      </c>
      <c r="W17" s="6" t="s">
        <v>58</v>
      </c>
      <c r="X17" s="6"/>
      <c r="Y17" s="6"/>
      <c r="Z17" s="6"/>
      <c r="AA17" s="6"/>
      <c r="AB17" s="6"/>
      <c r="AC17" s="6"/>
      <c r="AD17" s="6"/>
      <c r="AE17" s="9">
        <f t="shared" si="5"/>
        <v>0</v>
      </c>
    </row>
    <row r="18" spans="1:31" x14ac:dyDescent="0.2">
      <c r="A18" s="5">
        <f t="shared" si="2"/>
        <v>11</v>
      </c>
      <c r="B18" s="6">
        <v>13</v>
      </c>
      <c r="C18" s="6">
        <v>4</v>
      </c>
      <c r="D18" s="4">
        <f t="shared" si="0"/>
        <v>185.6</v>
      </c>
      <c r="E18" s="17">
        <v>2</v>
      </c>
      <c r="F18" s="17">
        <v>4</v>
      </c>
      <c r="G18" s="4">
        <f t="shared" si="3"/>
        <v>32.479999999999997</v>
      </c>
      <c r="H18" s="3"/>
      <c r="I18" s="6"/>
      <c r="J18" s="4">
        <f t="shared" si="1"/>
        <v>0</v>
      </c>
      <c r="K18" s="3"/>
      <c r="L18" s="6"/>
      <c r="M18" s="14"/>
      <c r="N18" s="7">
        <f t="shared" si="4"/>
        <v>2.3199999999999932</v>
      </c>
      <c r="O18" s="6">
        <v>18.559999999999999</v>
      </c>
      <c r="P18" s="6">
        <v>190</v>
      </c>
      <c r="Q18" s="6">
        <v>450</v>
      </c>
      <c r="R18" s="6" t="s">
        <v>57</v>
      </c>
      <c r="S18" s="6">
        <v>30</v>
      </c>
      <c r="T18" s="6">
        <v>9</v>
      </c>
      <c r="U18" s="6">
        <v>103</v>
      </c>
      <c r="V18" s="6" t="s">
        <v>55</v>
      </c>
      <c r="W18" s="6" t="s">
        <v>58</v>
      </c>
      <c r="X18" s="6"/>
      <c r="Y18" s="6"/>
      <c r="Z18" s="6"/>
      <c r="AA18" s="6"/>
      <c r="AB18" s="6"/>
      <c r="AC18" s="6"/>
      <c r="AD18" s="6"/>
      <c r="AE18" s="9">
        <f t="shared" si="5"/>
        <v>0</v>
      </c>
    </row>
    <row r="19" spans="1:31" ht="13.5" thickBot="1" x14ac:dyDescent="0.25">
      <c r="A19" s="5">
        <f t="shared" si="2"/>
        <v>12</v>
      </c>
      <c r="B19" s="6">
        <v>13</v>
      </c>
      <c r="C19" s="6">
        <v>4</v>
      </c>
      <c r="D19" s="4">
        <f t="shared" si="0"/>
        <v>185.6</v>
      </c>
      <c r="E19" s="17">
        <v>2</v>
      </c>
      <c r="F19" s="17">
        <v>5</v>
      </c>
      <c r="G19" s="4">
        <f t="shared" si="3"/>
        <v>33.64</v>
      </c>
      <c r="H19" s="3"/>
      <c r="I19" s="6"/>
      <c r="J19" s="4">
        <f t="shared" si="1"/>
        <v>0</v>
      </c>
      <c r="K19" s="3"/>
      <c r="L19" s="6"/>
      <c r="M19" s="14"/>
      <c r="N19" s="7">
        <f t="shared" si="4"/>
        <v>1.160000000000025</v>
      </c>
      <c r="O19" s="6">
        <v>16.7</v>
      </c>
      <c r="P19" s="6">
        <v>240</v>
      </c>
      <c r="Q19" s="6">
        <v>450</v>
      </c>
      <c r="R19" s="6" t="s">
        <v>57</v>
      </c>
      <c r="S19" s="6">
        <v>30</v>
      </c>
      <c r="T19" s="6">
        <v>9</v>
      </c>
      <c r="U19" s="6">
        <v>103</v>
      </c>
      <c r="V19" s="6" t="s">
        <v>55</v>
      </c>
      <c r="W19" s="6" t="s">
        <v>58</v>
      </c>
      <c r="X19" s="6"/>
      <c r="Y19" s="6"/>
      <c r="Z19" s="6"/>
      <c r="AA19" s="6"/>
      <c r="AB19" s="6"/>
      <c r="AC19" s="6"/>
      <c r="AD19" s="6"/>
      <c r="AE19" s="9">
        <f t="shared" si="5"/>
        <v>0</v>
      </c>
    </row>
    <row r="20" spans="1:31" ht="13.5" thickBot="1" x14ac:dyDescent="0.25">
      <c r="A20" s="5">
        <f t="shared" si="2"/>
        <v>13</v>
      </c>
      <c r="B20" s="6">
        <v>13</v>
      </c>
      <c r="C20" s="6">
        <v>4</v>
      </c>
      <c r="D20" s="4">
        <f t="shared" si="0"/>
        <v>185.6</v>
      </c>
      <c r="E20" s="17">
        <v>2</v>
      </c>
      <c r="F20" s="17">
        <v>5</v>
      </c>
      <c r="G20" s="4">
        <f>((+E20*12)+F20)*1.16</f>
        <v>33.64</v>
      </c>
      <c r="H20" s="3"/>
      <c r="I20" s="6"/>
      <c r="J20" s="4">
        <f>((+H20*12)+I20)*1.16</f>
        <v>0</v>
      </c>
      <c r="K20" s="3"/>
      <c r="L20" s="6"/>
      <c r="M20" s="14"/>
      <c r="N20" s="7">
        <f>(D20+G20)-(D19+G19)</f>
        <v>0</v>
      </c>
      <c r="O20" s="6">
        <v>13.92</v>
      </c>
      <c r="P20" s="6">
        <v>350</v>
      </c>
      <c r="Q20" s="6">
        <v>440</v>
      </c>
      <c r="R20" s="6" t="s">
        <v>57</v>
      </c>
      <c r="S20" s="6">
        <v>30</v>
      </c>
      <c r="T20" s="6">
        <v>10</v>
      </c>
      <c r="U20" s="6">
        <v>109</v>
      </c>
      <c r="V20" s="6" t="s">
        <v>55</v>
      </c>
      <c r="W20" s="6" t="s">
        <v>58</v>
      </c>
      <c r="X20" s="44" t="s">
        <v>29</v>
      </c>
      <c r="Y20" s="45"/>
      <c r="Z20" s="45"/>
      <c r="AA20" s="45"/>
      <c r="AB20" s="45"/>
      <c r="AC20" s="45"/>
      <c r="AD20" s="45"/>
      <c r="AE20" s="15">
        <f>SUM(AE9:AE19)</f>
        <v>0</v>
      </c>
    </row>
    <row r="21" spans="1:31" x14ac:dyDescent="0.2">
      <c r="A21" s="5">
        <f t="shared" si="2"/>
        <v>14</v>
      </c>
      <c r="B21" s="6">
        <v>14</v>
      </c>
      <c r="C21" s="6">
        <v>4</v>
      </c>
      <c r="D21" s="4">
        <f t="shared" si="0"/>
        <v>199.51999999999998</v>
      </c>
      <c r="E21" s="17">
        <v>1</v>
      </c>
      <c r="F21" s="17">
        <v>11</v>
      </c>
      <c r="G21" s="4">
        <f>((+E21*12)+F21)*1.16</f>
        <v>26.68</v>
      </c>
      <c r="H21" s="3"/>
      <c r="I21" s="6"/>
      <c r="J21" s="4">
        <f>((+H21*12)+I21)*1.16</f>
        <v>0</v>
      </c>
      <c r="K21" s="3"/>
      <c r="L21" s="6"/>
      <c r="M21" s="14"/>
      <c r="N21" s="7">
        <f>(D21+G21)-(D20+G20)</f>
        <v>6.9599999999999795</v>
      </c>
      <c r="O21" s="6">
        <v>23.2</v>
      </c>
      <c r="P21" s="6">
        <v>150</v>
      </c>
      <c r="Q21" s="6">
        <v>400</v>
      </c>
      <c r="R21" s="6" t="s">
        <v>57</v>
      </c>
      <c r="S21" s="6">
        <v>30</v>
      </c>
      <c r="T21" s="6">
        <v>11</v>
      </c>
      <c r="U21" s="6">
        <v>115</v>
      </c>
      <c r="V21" s="6" t="s">
        <v>55</v>
      </c>
      <c r="W21" s="6" t="s">
        <v>58</v>
      </c>
      <c r="X21" s="37" t="s">
        <v>30</v>
      </c>
      <c r="Y21" s="37"/>
      <c r="Z21" s="37"/>
      <c r="AA21" s="37"/>
      <c r="AB21" s="37"/>
      <c r="AC21" s="37"/>
      <c r="AD21" s="37"/>
      <c r="AE21" s="47"/>
    </row>
    <row r="22" spans="1:31" x14ac:dyDescent="0.2">
      <c r="A22" s="5">
        <f t="shared" si="2"/>
        <v>15</v>
      </c>
      <c r="B22" s="6">
        <v>14</v>
      </c>
      <c r="C22" s="6">
        <v>4</v>
      </c>
      <c r="D22" s="4">
        <f t="shared" si="0"/>
        <v>199.51999999999998</v>
      </c>
      <c r="E22" s="17">
        <v>2</v>
      </c>
      <c r="F22" s="17">
        <v>1</v>
      </c>
      <c r="G22" s="4">
        <f t="shared" si="3"/>
        <v>28.999999999999996</v>
      </c>
      <c r="H22" s="3"/>
      <c r="I22" s="6"/>
      <c r="J22" s="4">
        <f t="shared" si="1"/>
        <v>0</v>
      </c>
      <c r="K22" s="3"/>
      <c r="L22" s="6"/>
      <c r="M22" s="14"/>
      <c r="N22" s="7">
        <f t="shared" si="4"/>
        <v>2.3199999999999932</v>
      </c>
      <c r="O22" s="6">
        <v>18.559999999999999</v>
      </c>
      <c r="P22" s="6">
        <v>190</v>
      </c>
      <c r="Q22" s="6">
        <v>450</v>
      </c>
      <c r="R22" s="6" t="s">
        <v>57</v>
      </c>
      <c r="S22" s="6">
        <v>30</v>
      </c>
      <c r="T22" s="6">
        <v>11</v>
      </c>
      <c r="U22" s="6">
        <v>115</v>
      </c>
      <c r="V22" s="6" t="s">
        <v>55</v>
      </c>
      <c r="W22" s="6" t="s">
        <v>58</v>
      </c>
      <c r="X22" s="8"/>
      <c r="Y22" s="6"/>
      <c r="Z22" s="6"/>
      <c r="AA22" s="6"/>
      <c r="AB22" s="6"/>
      <c r="AC22" s="6"/>
      <c r="AD22" s="6"/>
      <c r="AE22" s="6"/>
    </row>
    <row r="23" spans="1:31" x14ac:dyDescent="0.2">
      <c r="A23" s="5">
        <f t="shared" si="2"/>
        <v>16</v>
      </c>
      <c r="B23" s="6">
        <v>14</v>
      </c>
      <c r="C23" s="6">
        <v>4</v>
      </c>
      <c r="D23" s="4">
        <f t="shared" si="0"/>
        <v>199.51999999999998</v>
      </c>
      <c r="E23" s="17">
        <v>2</v>
      </c>
      <c r="F23" s="17">
        <v>3</v>
      </c>
      <c r="G23" s="4">
        <f t="shared" si="3"/>
        <v>31.319999999999997</v>
      </c>
      <c r="H23" s="3"/>
      <c r="I23" s="6"/>
      <c r="J23" s="4">
        <f t="shared" si="1"/>
        <v>0</v>
      </c>
      <c r="K23" s="3"/>
      <c r="L23" s="6"/>
      <c r="M23" s="14"/>
      <c r="N23" s="7">
        <f t="shared" si="4"/>
        <v>2.3199999999999932</v>
      </c>
      <c r="O23" s="6">
        <v>16.239999999999998</v>
      </c>
      <c r="P23" s="6">
        <v>200</v>
      </c>
      <c r="Q23" s="6">
        <v>400</v>
      </c>
      <c r="R23" s="6" t="s">
        <v>57</v>
      </c>
      <c r="S23" s="6">
        <v>30</v>
      </c>
      <c r="T23" s="6">
        <v>11</v>
      </c>
      <c r="U23" s="6">
        <v>115</v>
      </c>
      <c r="V23" s="6" t="s">
        <v>55</v>
      </c>
      <c r="W23" s="6" t="s">
        <v>58</v>
      </c>
      <c r="X23" s="6"/>
      <c r="Y23" s="6"/>
      <c r="Z23" s="6"/>
      <c r="AA23" s="6"/>
      <c r="AB23" s="6"/>
      <c r="AC23" s="6"/>
      <c r="AD23" s="6"/>
      <c r="AE23" s="6"/>
    </row>
    <row r="24" spans="1:31" x14ac:dyDescent="0.2">
      <c r="A24" s="5">
        <f t="shared" si="2"/>
        <v>17</v>
      </c>
      <c r="B24" s="6">
        <v>14</v>
      </c>
      <c r="C24" s="6">
        <v>4</v>
      </c>
      <c r="D24" s="4">
        <f t="shared" ref="D24:D31" si="6">((+B24*12)+C24)*1.16</f>
        <v>199.51999999999998</v>
      </c>
      <c r="E24" s="17">
        <v>2</v>
      </c>
      <c r="F24" s="17">
        <v>5</v>
      </c>
      <c r="G24" s="4">
        <f t="shared" si="3"/>
        <v>33.64</v>
      </c>
      <c r="H24" s="3"/>
      <c r="I24" s="6"/>
      <c r="J24" s="4">
        <f t="shared" si="1"/>
        <v>0</v>
      </c>
      <c r="K24" s="3"/>
      <c r="L24" s="6"/>
      <c r="M24" s="14"/>
      <c r="N24" s="7">
        <f t="shared" si="4"/>
        <v>2.3199999999999932</v>
      </c>
      <c r="O24" s="6">
        <v>18.559999999999999</v>
      </c>
      <c r="P24" s="6">
        <v>290</v>
      </c>
      <c r="Q24" s="6">
        <v>400</v>
      </c>
      <c r="R24" s="6" t="s">
        <v>57</v>
      </c>
      <c r="S24" s="6">
        <v>30</v>
      </c>
      <c r="T24" s="6">
        <v>11</v>
      </c>
      <c r="U24" s="6">
        <v>115</v>
      </c>
      <c r="V24" s="6" t="s">
        <v>55</v>
      </c>
      <c r="W24" s="6" t="s">
        <v>58</v>
      </c>
      <c r="X24" s="6"/>
      <c r="Y24" s="6"/>
      <c r="Z24" s="6"/>
      <c r="AA24" s="6"/>
      <c r="AB24" s="6"/>
      <c r="AC24" s="6"/>
      <c r="AD24" s="6"/>
      <c r="AE24" s="6"/>
    </row>
    <row r="25" spans="1:31" x14ac:dyDescent="0.2">
      <c r="A25" s="5">
        <f t="shared" si="2"/>
        <v>18</v>
      </c>
      <c r="B25" s="6">
        <v>14</v>
      </c>
      <c r="C25" s="6">
        <v>4</v>
      </c>
      <c r="D25" s="4">
        <f t="shared" si="6"/>
        <v>199.51999999999998</v>
      </c>
      <c r="E25" s="17">
        <v>2</v>
      </c>
      <c r="F25" s="17">
        <v>6</v>
      </c>
      <c r="G25" s="4">
        <f>((+E25*12)+F25)*1.16</f>
        <v>34.799999999999997</v>
      </c>
      <c r="H25" s="3"/>
      <c r="I25" s="6"/>
      <c r="J25" s="4">
        <f>((+H25*12)+I25)*1.16</f>
        <v>0</v>
      </c>
      <c r="K25" s="3"/>
      <c r="L25" s="6"/>
      <c r="M25" s="14"/>
      <c r="N25" s="7">
        <f>(D25+G25)-(D24+G24)</f>
        <v>1.160000000000025</v>
      </c>
      <c r="O25" s="6">
        <v>17.399999999999999</v>
      </c>
      <c r="P25" s="6">
        <v>220</v>
      </c>
      <c r="Q25" s="6">
        <v>420</v>
      </c>
      <c r="R25" s="6" t="s">
        <v>57</v>
      </c>
      <c r="S25" s="6">
        <v>30</v>
      </c>
      <c r="T25" s="6">
        <v>11</v>
      </c>
      <c r="U25" s="6">
        <v>115</v>
      </c>
      <c r="V25" s="6" t="s">
        <v>55</v>
      </c>
      <c r="W25" s="6" t="s">
        <v>58</v>
      </c>
      <c r="X25" s="48" t="s">
        <v>31</v>
      </c>
      <c r="Y25" s="49"/>
      <c r="Z25" s="49"/>
      <c r="AA25" s="49"/>
      <c r="AB25" s="49"/>
      <c r="AC25" s="49"/>
      <c r="AD25" s="49"/>
      <c r="AE25" s="49"/>
    </row>
    <row r="26" spans="1:31" x14ac:dyDescent="0.2">
      <c r="A26" s="5">
        <f t="shared" si="2"/>
        <v>19</v>
      </c>
      <c r="B26" s="6">
        <v>14</v>
      </c>
      <c r="C26" s="6">
        <v>4</v>
      </c>
      <c r="D26" s="4">
        <f t="shared" si="6"/>
        <v>199.51999999999998</v>
      </c>
      <c r="E26" s="17">
        <v>2</v>
      </c>
      <c r="F26" s="17">
        <v>7</v>
      </c>
      <c r="G26" s="4">
        <f t="shared" si="3"/>
        <v>35.96</v>
      </c>
      <c r="H26" s="3"/>
      <c r="I26" s="6"/>
      <c r="J26" s="4">
        <f t="shared" si="1"/>
        <v>0</v>
      </c>
      <c r="K26" s="3"/>
      <c r="L26" s="6"/>
      <c r="M26" s="14"/>
      <c r="N26" s="7">
        <f t="shared" si="4"/>
        <v>1.1599999999999966</v>
      </c>
      <c r="O26" s="6">
        <v>18.559999999999999</v>
      </c>
      <c r="P26" s="6">
        <v>190</v>
      </c>
      <c r="Q26" s="6">
        <v>400</v>
      </c>
      <c r="R26" s="6" t="s">
        <v>57</v>
      </c>
      <c r="S26" s="6">
        <v>30</v>
      </c>
      <c r="T26" s="6">
        <v>11</v>
      </c>
      <c r="U26" s="6">
        <v>115</v>
      </c>
      <c r="V26" s="6" t="s">
        <v>55</v>
      </c>
      <c r="W26" s="6" t="s">
        <v>58</v>
      </c>
      <c r="X26" s="53" t="s">
        <v>32</v>
      </c>
      <c r="Y26" s="53"/>
      <c r="Z26" s="53"/>
      <c r="AA26" s="53"/>
      <c r="AB26" s="53"/>
      <c r="AC26" s="53"/>
      <c r="AD26" s="39">
        <f>D39+G39+J39</f>
        <v>257.52</v>
      </c>
      <c r="AE26" s="39"/>
    </row>
    <row r="27" spans="1:31" x14ac:dyDescent="0.2">
      <c r="A27" s="5">
        <f t="shared" si="2"/>
        <v>20</v>
      </c>
      <c r="B27" s="6">
        <v>14</v>
      </c>
      <c r="C27" s="6">
        <v>4</v>
      </c>
      <c r="D27" s="4">
        <f t="shared" si="6"/>
        <v>199.51999999999998</v>
      </c>
      <c r="E27" s="17">
        <v>2</v>
      </c>
      <c r="F27" s="17">
        <v>8</v>
      </c>
      <c r="G27" s="4">
        <f>((+E27*12)+F27)*1.16</f>
        <v>37.119999999999997</v>
      </c>
      <c r="H27" s="3"/>
      <c r="I27" s="6"/>
      <c r="J27" s="4">
        <f>((+H27*12)+I27)*1.16</f>
        <v>0</v>
      </c>
      <c r="K27" s="3"/>
      <c r="L27" s="6"/>
      <c r="M27" s="14"/>
      <c r="N27" s="7">
        <f>(D27+G27)-(D26+G26)</f>
        <v>1.1599999999999966</v>
      </c>
      <c r="O27" s="6">
        <v>15.08</v>
      </c>
      <c r="P27" s="6">
        <v>240</v>
      </c>
      <c r="Q27" s="6">
        <v>420</v>
      </c>
      <c r="R27" s="6" t="s">
        <v>57</v>
      </c>
      <c r="S27" s="6">
        <v>30</v>
      </c>
      <c r="T27" s="6">
        <v>11</v>
      </c>
      <c r="U27" s="6">
        <v>115</v>
      </c>
      <c r="V27" s="6" t="s">
        <v>55</v>
      </c>
      <c r="W27" s="6" t="s">
        <v>58</v>
      </c>
      <c r="X27" s="38" t="s">
        <v>10</v>
      </c>
      <c r="Y27" s="38"/>
      <c r="Z27" s="38"/>
      <c r="AA27" s="38"/>
      <c r="AB27" s="38"/>
      <c r="AC27" s="38"/>
      <c r="AD27" s="39">
        <f>AE20</f>
        <v>0</v>
      </c>
      <c r="AE27" s="39"/>
    </row>
    <row r="28" spans="1:31" x14ac:dyDescent="0.2">
      <c r="A28" s="5">
        <f t="shared" si="2"/>
        <v>21</v>
      </c>
      <c r="B28" s="6">
        <v>14</v>
      </c>
      <c r="C28" s="6">
        <v>4</v>
      </c>
      <c r="D28" s="4">
        <f t="shared" si="6"/>
        <v>199.51999999999998</v>
      </c>
      <c r="E28" s="17">
        <v>2</v>
      </c>
      <c r="F28" s="17">
        <v>9</v>
      </c>
      <c r="G28" s="4">
        <f t="shared" si="3"/>
        <v>38.279999999999994</v>
      </c>
      <c r="H28" s="3"/>
      <c r="I28" s="6"/>
      <c r="J28" s="4">
        <f t="shared" si="1"/>
        <v>0</v>
      </c>
      <c r="K28" s="3"/>
      <c r="L28" s="6"/>
      <c r="M28" s="14"/>
      <c r="N28" s="7">
        <f t="shared" si="4"/>
        <v>1.1599999999999966</v>
      </c>
      <c r="O28" s="6">
        <v>17.399999999999999</v>
      </c>
      <c r="P28" s="6">
        <v>300</v>
      </c>
      <c r="Q28" s="6">
        <v>450</v>
      </c>
      <c r="R28" s="6" t="s">
        <v>57</v>
      </c>
      <c r="S28" s="6">
        <v>30</v>
      </c>
      <c r="T28" s="6">
        <v>11</v>
      </c>
      <c r="U28" s="6">
        <v>115</v>
      </c>
      <c r="V28" s="6" t="s">
        <v>55</v>
      </c>
      <c r="W28" s="6" t="s">
        <v>58</v>
      </c>
      <c r="X28" s="38" t="s">
        <v>33</v>
      </c>
      <c r="Y28" s="38"/>
      <c r="Z28" s="38"/>
      <c r="AA28" s="38"/>
      <c r="AB28" s="38"/>
      <c r="AC28" s="38"/>
      <c r="AD28" s="39">
        <f>D8+G8+J8</f>
        <v>196.04</v>
      </c>
      <c r="AE28" s="39"/>
    </row>
    <row r="29" spans="1:31" x14ac:dyDescent="0.2">
      <c r="A29" s="5">
        <f t="shared" si="2"/>
        <v>22</v>
      </c>
      <c r="B29" s="6">
        <v>14</v>
      </c>
      <c r="C29" s="6">
        <v>4</v>
      </c>
      <c r="D29" s="4">
        <f t="shared" si="6"/>
        <v>199.51999999999998</v>
      </c>
      <c r="E29" s="17">
        <v>2</v>
      </c>
      <c r="F29" s="17">
        <v>11</v>
      </c>
      <c r="G29" s="4">
        <f t="shared" ref="G29:G34" si="7">((+E29*12)+F29)*1.16</f>
        <v>40.599999999999994</v>
      </c>
      <c r="H29" s="3"/>
      <c r="I29" s="6"/>
      <c r="J29" s="4">
        <f t="shared" ref="J29:J34" si="8">((+H29*12)+I29)*1.16</f>
        <v>0</v>
      </c>
      <c r="K29" s="3"/>
      <c r="L29" s="6"/>
      <c r="M29" s="14"/>
      <c r="N29" s="7">
        <f t="shared" ref="N29:N34" si="9">(D29+G29)-(D28+G28)</f>
        <v>2.3199999999999932</v>
      </c>
      <c r="O29" s="6">
        <v>18.559999999999999</v>
      </c>
      <c r="P29" s="6">
        <v>190</v>
      </c>
      <c r="Q29" s="6">
        <v>450</v>
      </c>
      <c r="R29" s="6" t="s">
        <v>57</v>
      </c>
      <c r="S29" s="6">
        <v>30</v>
      </c>
      <c r="T29" s="6">
        <v>11</v>
      </c>
      <c r="U29" s="6">
        <v>115</v>
      </c>
      <c r="V29" s="6" t="s">
        <v>55</v>
      </c>
      <c r="W29" s="6" t="s">
        <v>58</v>
      </c>
      <c r="X29" s="38" t="s">
        <v>8</v>
      </c>
      <c r="Y29" s="38"/>
      <c r="Z29" s="38"/>
      <c r="AA29" s="38"/>
      <c r="AB29" s="38"/>
      <c r="AC29" s="38"/>
      <c r="AD29" s="39">
        <f>AD26+AD27-AD28</f>
        <v>61.47999999999999</v>
      </c>
      <c r="AE29" s="39"/>
    </row>
    <row r="30" spans="1:31" x14ac:dyDescent="0.2">
      <c r="A30" s="5">
        <f t="shared" si="2"/>
        <v>23</v>
      </c>
      <c r="B30" s="6">
        <v>14</v>
      </c>
      <c r="C30" s="6">
        <v>4</v>
      </c>
      <c r="D30" s="4">
        <f t="shared" si="6"/>
        <v>199.51999999999998</v>
      </c>
      <c r="E30" s="17">
        <v>3</v>
      </c>
      <c r="F30" s="17">
        <v>0</v>
      </c>
      <c r="G30" s="4">
        <f t="shared" si="7"/>
        <v>41.76</v>
      </c>
      <c r="H30" s="3"/>
      <c r="I30" s="6"/>
      <c r="J30" s="4">
        <f t="shared" si="8"/>
        <v>0</v>
      </c>
      <c r="K30" s="3"/>
      <c r="L30" s="6"/>
      <c r="M30" s="14"/>
      <c r="N30" s="7">
        <f t="shared" si="9"/>
        <v>1.1599999999999966</v>
      </c>
      <c r="O30" s="6">
        <v>16.7</v>
      </c>
      <c r="P30" s="6">
        <v>240</v>
      </c>
      <c r="Q30" s="6">
        <v>450</v>
      </c>
      <c r="R30" s="6" t="s">
        <v>57</v>
      </c>
      <c r="S30" s="6">
        <v>30</v>
      </c>
      <c r="T30" s="6">
        <v>11</v>
      </c>
      <c r="U30" s="6">
        <v>115</v>
      </c>
      <c r="V30" s="6" t="s">
        <v>55</v>
      </c>
      <c r="W30" s="6" t="s">
        <v>58</v>
      </c>
      <c r="X30" s="37"/>
      <c r="Y30" s="37"/>
      <c r="Z30" s="37"/>
      <c r="AA30" s="37"/>
      <c r="AB30" s="37"/>
      <c r="AC30" s="37"/>
      <c r="AD30" s="33"/>
      <c r="AE30" s="33"/>
    </row>
    <row r="31" spans="1:31" x14ac:dyDescent="0.2">
      <c r="A31" s="5">
        <f t="shared" si="2"/>
        <v>24</v>
      </c>
      <c r="B31" s="6">
        <v>14</v>
      </c>
      <c r="C31" s="6">
        <v>4</v>
      </c>
      <c r="D31" s="4">
        <f t="shared" si="6"/>
        <v>199.51999999999998</v>
      </c>
      <c r="E31" s="17">
        <v>3</v>
      </c>
      <c r="F31" s="17">
        <v>1</v>
      </c>
      <c r="G31" s="4">
        <f t="shared" si="7"/>
        <v>42.919999999999995</v>
      </c>
      <c r="H31" s="3"/>
      <c r="I31" s="6"/>
      <c r="J31" s="4">
        <f t="shared" si="8"/>
        <v>0</v>
      </c>
      <c r="K31" s="3"/>
      <c r="L31" s="6"/>
      <c r="M31" s="14"/>
      <c r="N31" s="7">
        <f t="shared" si="9"/>
        <v>1.1599999999999966</v>
      </c>
      <c r="O31" s="6">
        <v>13.92</v>
      </c>
      <c r="P31" s="6">
        <v>350</v>
      </c>
      <c r="Q31" s="6">
        <v>440</v>
      </c>
      <c r="R31" s="6" t="s">
        <v>57</v>
      </c>
      <c r="S31" s="6">
        <v>30</v>
      </c>
      <c r="T31" s="6">
        <v>11</v>
      </c>
      <c r="U31" s="6">
        <v>115</v>
      </c>
      <c r="V31" s="6" t="s">
        <v>55</v>
      </c>
      <c r="W31" s="6" t="s">
        <v>58</v>
      </c>
      <c r="X31" s="37" t="s">
        <v>34</v>
      </c>
      <c r="Y31" s="37"/>
      <c r="Z31" s="37"/>
      <c r="AA31" s="37"/>
      <c r="AB31" s="37"/>
      <c r="AC31" s="37"/>
      <c r="AD31" s="37"/>
      <c r="AE31" s="37"/>
    </row>
    <row r="32" spans="1:31" ht="16.5" x14ac:dyDescent="0.2">
      <c r="A32" s="5">
        <f t="shared" si="2"/>
        <v>25</v>
      </c>
      <c r="B32" s="6">
        <v>14</v>
      </c>
      <c r="C32" s="6">
        <v>4</v>
      </c>
      <c r="D32" s="4">
        <f t="shared" ref="D32:D39" si="10">((+B32*12)+C32)*1.16</f>
        <v>199.51999999999998</v>
      </c>
      <c r="E32" s="17">
        <v>3</v>
      </c>
      <c r="F32" s="17">
        <v>3</v>
      </c>
      <c r="G32" s="4">
        <f t="shared" si="7"/>
        <v>45.239999999999995</v>
      </c>
      <c r="H32" s="3"/>
      <c r="I32" s="6"/>
      <c r="J32" s="4">
        <f t="shared" si="8"/>
        <v>0</v>
      </c>
      <c r="K32" s="3"/>
      <c r="L32" s="6"/>
      <c r="M32" s="14"/>
      <c r="N32" s="7">
        <f t="shared" si="9"/>
        <v>2.3200000000000216</v>
      </c>
      <c r="O32" s="6">
        <v>16.7</v>
      </c>
      <c r="P32" s="6">
        <v>290</v>
      </c>
      <c r="Q32" s="6">
        <v>400</v>
      </c>
      <c r="R32" s="6" t="s">
        <v>57</v>
      </c>
      <c r="S32" s="6">
        <v>30</v>
      </c>
      <c r="T32" s="6">
        <v>11</v>
      </c>
      <c r="U32" s="6">
        <v>115</v>
      </c>
      <c r="V32" s="6" t="s">
        <v>55</v>
      </c>
      <c r="W32" s="6" t="s">
        <v>58</v>
      </c>
      <c r="X32" s="11" t="s">
        <v>35</v>
      </c>
      <c r="Y32" s="21"/>
      <c r="Z32" s="23"/>
      <c r="AA32" s="19" t="s">
        <v>36</v>
      </c>
      <c r="AB32" s="20"/>
      <c r="AC32" s="21"/>
      <c r="AD32" s="22"/>
      <c r="AE32" s="23"/>
    </row>
    <row r="33" spans="1:31" ht="16.5" x14ac:dyDescent="0.2">
      <c r="A33" s="5">
        <f t="shared" si="2"/>
        <v>26</v>
      </c>
      <c r="B33" s="6">
        <v>14</v>
      </c>
      <c r="C33" s="6">
        <v>4</v>
      </c>
      <c r="D33" s="4">
        <f t="shared" si="10"/>
        <v>199.51999999999998</v>
      </c>
      <c r="E33" s="17">
        <v>3</v>
      </c>
      <c r="F33" s="17">
        <v>4</v>
      </c>
      <c r="G33" s="4">
        <f t="shared" si="7"/>
        <v>46.4</v>
      </c>
      <c r="H33" s="3"/>
      <c r="I33" s="6"/>
      <c r="J33" s="4">
        <f t="shared" si="8"/>
        <v>0</v>
      </c>
      <c r="K33" s="3"/>
      <c r="L33" s="6"/>
      <c r="M33" s="14"/>
      <c r="N33" s="7">
        <f t="shared" si="9"/>
        <v>1.1599999999999966</v>
      </c>
      <c r="O33" s="6">
        <v>15.08</v>
      </c>
      <c r="P33" s="6">
        <v>270</v>
      </c>
      <c r="Q33" s="6">
        <v>400</v>
      </c>
      <c r="R33" s="6" t="s">
        <v>57</v>
      </c>
      <c r="S33" s="6">
        <v>30</v>
      </c>
      <c r="T33" s="6">
        <v>11</v>
      </c>
      <c r="U33" s="6">
        <v>115</v>
      </c>
      <c r="V33" s="6" t="s">
        <v>55</v>
      </c>
      <c r="W33" s="6" t="s">
        <v>58</v>
      </c>
      <c r="X33" s="11" t="s">
        <v>37</v>
      </c>
      <c r="Y33" s="24"/>
      <c r="Z33" s="25"/>
      <c r="AA33" s="19" t="s">
        <v>38</v>
      </c>
      <c r="AB33" s="20"/>
      <c r="AC33" s="21"/>
      <c r="AD33" s="22"/>
      <c r="AE33" s="23"/>
    </row>
    <row r="34" spans="1:31" ht="16.5" x14ac:dyDescent="0.2">
      <c r="A34" s="5">
        <f t="shared" si="2"/>
        <v>27</v>
      </c>
      <c r="B34" s="6">
        <v>14</v>
      </c>
      <c r="C34" s="6">
        <v>4</v>
      </c>
      <c r="D34" s="4">
        <f>((+B34*12)+C34)*1.16</f>
        <v>199.51999999999998</v>
      </c>
      <c r="E34" s="17">
        <v>3</v>
      </c>
      <c r="F34" s="17">
        <v>5</v>
      </c>
      <c r="G34" s="4">
        <f t="shared" si="7"/>
        <v>47.559999999999995</v>
      </c>
      <c r="H34" s="3"/>
      <c r="I34" s="6"/>
      <c r="J34" s="4">
        <f t="shared" si="8"/>
        <v>0</v>
      </c>
      <c r="K34" s="3"/>
      <c r="L34" s="6"/>
      <c r="M34" s="14"/>
      <c r="N34" s="7">
        <f t="shared" si="9"/>
        <v>1.1599999999999966</v>
      </c>
      <c r="O34" s="6">
        <v>17.399999999999999</v>
      </c>
      <c r="P34" s="6">
        <v>300</v>
      </c>
      <c r="Q34" s="6">
        <v>400</v>
      </c>
      <c r="R34" s="6" t="s">
        <v>57</v>
      </c>
      <c r="S34" s="6">
        <v>30</v>
      </c>
      <c r="T34" s="6">
        <v>11</v>
      </c>
      <c r="U34" s="6">
        <v>115</v>
      </c>
      <c r="V34" s="6" t="s">
        <v>55</v>
      </c>
      <c r="W34" s="6" t="s">
        <v>58</v>
      </c>
      <c r="X34" s="11" t="s">
        <v>39</v>
      </c>
      <c r="Y34" s="24"/>
      <c r="Z34" s="25"/>
      <c r="AA34" s="29"/>
      <c r="AB34" s="30"/>
      <c r="AC34" s="30"/>
      <c r="AD34" s="30"/>
      <c r="AE34" s="31"/>
    </row>
    <row r="35" spans="1:31" x14ac:dyDescent="0.2">
      <c r="A35" s="5">
        <f t="shared" si="2"/>
        <v>28</v>
      </c>
      <c r="B35" s="6">
        <v>14</v>
      </c>
      <c r="C35" s="6">
        <v>4</v>
      </c>
      <c r="D35" s="4">
        <f>((+B35*12)+C35)*1.16</f>
        <v>199.51999999999998</v>
      </c>
      <c r="E35" s="17">
        <v>3</v>
      </c>
      <c r="F35" s="17">
        <v>7</v>
      </c>
      <c r="G35" s="4">
        <f>((+E35*12)+F35)*1.16</f>
        <v>49.879999999999995</v>
      </c>
      <c r="H35" s="3"/>
      <c r="I35" s="6"/>
      <c r="J35" s="4">
        <f>((+H35*12)+I35)*1.16</f>
        <v>0</v>
      </c>
      <c r="K35" s="3"/>
      <c r="L35" s="6"/>
      <c r="M35" s="14"/>
      <c r="N35" s="7">
        <f>(D35+G35)-(D34+G34)</f>
        <v>2.3199999999999932</v>
      </c>
      <c r="O35" s="6">
        <v>17.399999999999999</v>
      </c>
      <c r="P35" s="6">
        <v>290</v>
      </c>
      <c r="Q35" s="6">
        <v>400</v>
      </c>
      <c r="R35" s="6" t="s">
        <v>57</v>
      </c>
      <c r="S35" s="6">
        <v>30</v>
      </c>
      <c r="T35" s="6">
        <v>11</v>
      </c>
      <c r="U35" s="6">
        <v>115</v>
      </c>
      <c r="V35" s="6" t="s">
        <v>55</v>
      </c>
      <c r="W35" s="6" t="s">
        <v>58</v>
      </c>
      <c r="X35" s="12" t="s">
        <v>40</v>
      </c>
      <c r="Y35" s="12"/>
      <c r="Z35" s="32"/>
      <c r="AA35" s="22"/>
      <c r="AB35" s="22"/>
      <c r="AC35" s="22"/>
      <c r="AD35" s="22"/>
      <c r="AE35" s="23"/>
    </row>
    <row r="36" spans="1:31" x14ac:dyDescent="0.2">
      <c r="A36" s="5">
        <f t="shared" si="2"/>
        <v>29</v>
      </c>
      <c r="B36" s="6">
        <v>14</v>
      </c>
      <c r="C36" s="6">
        <v>4</v>
      </c>
      <c r="D36" s="4">
        <f t="shared" si="10"/>
        <v>199.51999999999998</v>
      </c>
      <c r="E36" s="17">
        <v>3</v>
      </c>
      <c r="F36" s="17">
        <v>9</v>
      </c>
      <c r="G36" s="4">
        <f t="shared" si="3"/>
        <v>52.199999999999996</v>
      </c>
      <c r="H36" s="3"/>
      <c r="I36" s="6"/>
      <c r="J36" s="4">
        <f t="shared" si="1"/>
        <v>0</v>
      </c>
      <c r="K36" s="3"/>
      <c r="L36" s="6"/>
      <c r="M36" s="14"/>
      <c r="N36" s="7">
        <f t="shared" si="4"/>
        <v>2.3199999999999932</v>
      </c>
      <c r="O36" s="6">
        <v>16.239999999999998</v>
      </c>
      <c r="P36" s="6">
        <v>200</v>
      </c>
      <c r="Q36" s="6">
        <v>400</v>
      </c>
      <c r="R36" s="6" t="s">
        <v>57</v>
      </c>
      <c r="S36" s="6">
        <v>30</v>
      </c>
      <c r="T36" s="6">
        <v>11</v>
      </c>
      <c r="U36" s="6">
        <v>115</v>
      </c>
      <c r="V36" s="6" t="s">
        <v>55</v>
      </c>
      <c r="W36" s="6" t="s">
        <v>58</v>
      </c>
      <c r="X36" s="33"/>
      <c r="Y36" s="33"/>
      <c r="Z36" s="33"/>
      <c r="AA36" s="33"/>
      <c r="AB36" s="33"/>
      <c r="AC36" s="33"/>
      <c r="AD36" s="33"/>
      <c r="AE36" s="33"/>
    </row>
    <row r="37" spans="1:31" x14ac:dyDescent="0.2">
      <c r="A37" s="5">
        <v>30</v>
      </c>
      <c r="B37" s="6">
        <v>14</v>
      </c>
      <c r="C37" s="6">
        <v>4</v>
      </c>
      <c r="D37" s="4">
        <f t="shared" si="10"/>
        <v>199.51999999999998</v>
      </c>
      <c r="E37" s="17">
        <v>3</v>
      </c>
      <c r="F37" s="17">
        <v>11</v>
      </c>
      <c r="G37" s="4">
        <f t="shared" si="3"/>
        <v>54.519999999999996</v>
      </c>
      <c r="H37" s="3"/>
      <c r="I37" s="6"/>
      <c r="J37" s="4">
        <f t="shared" si="1"/>
        <v>0</v>
      </c>
      <c r="K37" s="3"/>
      <c r="L37" s="6"/>
      <c r="M37" s="14"/>
      <c r="N37" s="7">
        <f t="shared" si="4"/>
        <v>2.3199999999999932</v>
      </c>
      <c r="O37" s="6">
        <v>18.559999999999999</v>
      </c>
      <c r="P37" s="6">
        <v>290</v>
      </c>
      <c r="Q37" s="6">
        <v>400</v>
      </c>
      <c r="R37" s="6" t="s">
        <v>57</v>
      </c>
      <c r="S37" s="6">
        <v>30</v>
      </c>
      <c r="T37" s="6">
        <v>11</v>
      </c>
      <c r="U37" s="6">
        <v>115</v>
      </c>
      <c r="V37" s="6" t="s">
        <v>55</v>
      </c>
      <c r="W37" s="6" t="s">
        <v>58</v>
      </c>
      <c r="X37" s="33"/>
      <c r="Y37" s="33"/>
      <c r="Z37" s="33"/>
      <c r="AA37" s="33"/>
      <c r="AB37" s="33"/>
      <c r="AC37" s="33"/>
      <c r="AD37" s="33"/>
      <c r="AE37" s="33"/>
    </row>
    <row r="38" spans="1:31" x14ac:dyDescent="0.2">
      <c r="A38" s="5">
        <v>31</v>
      </c>
      <c r="B38" s="6">
        <v>14</v>
      </c>
      <c r="C38" s="6">
        <v>4</v>
      </c>
      <c r="D38" s="4">
        <f t="shared" si="10"/>
        <v>199.51999999999998</v>
      </c>
      <c r="E38" s="17">
        <v>4</v>
      </c>
      <c r="F38" s="17">
        <v>1</v>
      </c>
      <c r="G38" s="4">
        <f t="shared" si="3"/>
        <v>56.839999999999996</v>
      </c>
      <c r="H38" s="3"/>
      <c r="I38" s="6"/>
      <c r="J38" s="4">
        <f t="shared" si="1"/>
        <v>0</v>
      </c>
      <c r="K38" s="3"/>
      <c r="L38" s="6"/>
      <c r="M38" s="14"/>
      <c r="N38" s="7">
        <f t="shared" si="4"/>
        <v>2.3199999999999932</v>
      </c>
      <c r="O38" s="6">
        <v>13.36</v>
      </c>
      <c r="P38" s="6">
        <v>325</v>
      </c>
      <c r="Q38" s="6">
        <v>400</v>
      </c>
      <c r="R38" s="6" t="s">
        <v>57</v>
      </c>
      <c r="S38" s="6">
        <v>30</v>
      </c>
      <c r="T38" s="6">
        <v>11</v>
      </c>
      <c r="U38" s="6">
        <v>115</v>
      </c>
      <c r="V38" s="6" t="s">
        <v>55</v>
      </c>
      <c r="W38" s="6" t="s">
        <v>58</v>
      </c>
      <c r="X38" s="34"/>
      <c r="Y38" s="35"/>
      <c r="Z38" s="35"/>
      <c r="AA38" s="35"/>
      <c r="AB38" s="35"/>
      <c r="AC38" s="35"/>
      <c r="AD38" s="35"/>
      <c r="AE38" s="36"/>
    </row>
    <row r="39" spans="1:31" x14ac:dyDescent="0.2">
      <c r="A39" s="5">
        <v>1</v>
      </c>
      <c r="B39" s="6">
        <v>14</v>
      </c>
      <c r="C39" s="6">
        <v>4</v>
      </c>
      <c r="D39" s="4">
        <f t="shared" si="10"/>
        <v>199.51999999999998</v>
      </c>
      <c r="E39" s="17">
        <v>4</v>
      </c>
      <c r="F39" s="17">
        <v>2</v>
      </c>
      <c r="G39" s="4">
        <f t="shared" si="3"/>
        <v>57.999999999999993</v>
      </c>
      <c r="H39" s="3"/>
      <c r="I39" s="6"/>
      <c r="J39" s="4">
        <f t="shared" si="1"/>
        <v>0</v>
      </c>
      <c r="K39" s="3"/>
      <c r="L39" s="6"/>
      <c r="M39" s="14"/>
      <c r="N39" s="7">
        <f t="shared" si="4"/>
        <v>1.160000000000025</v>
      </c>
      <c r="O39" s="6">
        <v>15.03</v>
      </c>
      <c r="P39" s="6">
        <v>400</v>
      </c>
      <c r="Q39" s="6">
        <v>400</v>
      </c>
      <c r="R39" s="6" t="s">
        <v>57</v>
      </c>
      <c r="S39" s="6">
        <v>30</v>
      </c>
      <c r="T39" s="6">
        <v>11</v>
      </c>
      <c r="U39" s="6">
        <v>115</v>
      </c>
      <c r="V39" s="6" t="s">
        <v>55</v>
      </c>
      <c r="W39" s="6" t="s">
        <v>58</v>
      </c>
      <c r="X39" s="33"/>
      <c r="Y39" s="33"/>
      <c r="Z39" s="33"/>
      <c r="AA39" s="33"/>
      <c r="AB39" s="33"/>
      <c r="AC39" s="33"/>
      <c r="AD39" s="33"/>
      <c r="AE39" s="33"/>
    </row>
    <row r="40" spans="1:31" x14ac:dyDescent="0.2">
      <c r="M40" t="s">
        <v>29</v>
      </c>
      <c r="N40" s="10">
        <f>SUM(N9:N39)</f>
        <v>61.47999999999999</v>
      </c>
      <c r="O40" s="10"/>
      <c r="X40" s="26" t="s">
        <v>41</v>
      </c>
      <c r="Y40" s="27"/>
      <c r="Z40" s="28"/>
      <c r="AA40" s="28"/>
      <c r="AB40" s="28"/>
      <c r="AC40" s="28"/>
      <c r="AD40" s="28"/>
      <c r="AE40" s="28"/>
    </row>
  </sheetData>
  <mergeCells count="68">
    <mergeCell ref="Q6:Q8"/>
    <mergeCell ref="U6:U8"/>
    <mergeCell ref="S6:S8"/>
    <mergeCell ref="M1:T1"/>
    <mergeCell ref="S3:T3"/>
    <mergeCell ref="K6:M6"/>
    <mergeCell ref="N6:N8"/>
    <mergeCell ref="O6:O8"/>
    <mergeCell ref="P6:P8"/>
    <mergeCell ref="AA1:AE1"/>
    <mergeCell ref="AD2:AE2"/>
    <mergeCell ref="AD3:AE3"/>
    <mergeCell ref="U3:Z3"/>
    <mergeCell ref="AB3:AC3"/>
    <mergeCell ref="AB2:AC2"/>
    <mergeCell ref="B2:J3"/>
    <mergeCell ref="S2:T2"/>
    <mergeCell ref="U2:Z2"/>
    <mergeCell ref="N5:O5"/>
    <mergeCell ref="P5:U5"/>
    <mergeCell ref="K5:M5"/>
    <mergeCell ref="Z6:Z8"/>
    <mergeCell ref="X5:AE5"/>
    <mergeCell ref="T6:T8"/>
    <mergeCell ref="R6:R8"/>
    <mergeCell ref="W6:W8"/>
    <mergeCell ref="V6:V8"/>
    <mergeCell ref="AE6:AE8"/>
    <mergeCell ref="X6:X8"/>
    <mergeCell ref="A5:A8"/>
    <mergeCell ref="B5:D5"/>
    <mergeCell ref="E5:G5"/>
    <mergeCell ref="H5:J5"/>
    <mergeCell ref="E6:G6"/>
    <mergeCell ref="H6:J6"/>
    <mergeCell ref="B6:D6"/>
    <mergeCell ref="X20:AD20"/>
    <mergeCell ref="AA6:AB7"/>
    <mergeCell ref="AC6:AD7"/>
    <mergeCell ref="X29:AC29"/>
    <mergeCell ref="AD29:AE29"/>
    <mergeCell ref="X21:AE21"/>
    <mergeCell ref="X25:AE25"/>
    <mergeCell ref="X26:AC26"/>
    <mergeCell ref="AD26:AE26"/>
    <mergeCell ref="Y6:Y8"/>
    <mergeCell ref="AD30:AE30"/>
    <mergeCell ref="X31:AE31"/>
    <mergeCell ref="X30:AC30"/>
    <mergeCell ref="X27:AC27"/>
    <mergeCell ref="AD27:AE27"/>
    <mergeCell ref="X28:AC28"/>
    <mergeCell ref="AD28:AE28"/>
    <mergeCell ref="Y32:Z32"/>
    <mergeCell ref="AA32:AB32"/>
    <mergeCell ref="AC32:AE32"/>
    <mergeCell ref="Y33:Z33"/>
    <mergeCell ref="AA33:AB33"/>
    <mergeCell ref="AC33:AE33"/>
    <mergeCell ref="X39:AE39"/>
    <mergeCell ref="X40:Y40"/>
    <mergeCell ref="Z40:AE40"/>
    <mergeCell ref="Y34:Z34"/>
    <mergeCell ref="AA34:AE34"/>
    <mergeCell ref="X36:AE36"/>
    <mergeCell ref="X37:AE37"/>
    <mergeCell ref="Z35:AE35"/>
    <mergeCell ref="X38:AE38"/>
  </mergeCells>
  <phoneticPr fontId="8" type="noConversion"/>
  <pageMargins left="0.75" right="0.75" top="1" bottom="1" header="0.5" footer="0.5"/>
  <pageSetup scale="57" orientation="landscape" horizontalDpi="4294967295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K47"/>
  <sheetViews>
    <sheetView topLeftCell="A13" workbookViewId="0">
      <selection activeCell="J40" sqref="J40"/>
    </sheetView>
  </sheetViews>
  <sheetFormatPr defaultRowHeight="12.75" x14ac:dyDescent="0.2"/>
  <sheetData>
    <row r="5" spans="1:11" x14ac:dyDescent="0.2">
      <c r="B5" t="s">
        <v>49</v>
      </c>
      <c r="E5" t="s">
        <v>50</v>
      </c>
      <c r="H5" t="s">
        <v>51</v>
      </c>
    </row>
    <row r="6" spans="1:11" x14ac:dyDescent="0.2">
      <c r="A6" s="54" t="s">
        <v>6</v>
      </c>
      <c r="B6" s="40" t="s">
        <v>17</v>
      </c>
      <c r="C6" s="40" t="s">
        <v>52</v>
      </c>
      <c r="D6" s="40" t="s">
        <v>19</v>
      </c>
      <c r="E6" s="40" t="s">
        <v>17</v>
      </c>
      <c r="F6" s="40"/>
      <c r="G6" s="40" t="s">
        <v>19</v>
      </c>
      <c r="H6" s="40" t="s">
        <v>17</v>
      </c>
      <c r="I6" s="40" t="s">
        <v>18</v>
      </c>
      <c r="J6" s="40" t="s">
        <v>19</v>
      </c>
    </row>
    <row r="7" spans="1:11" x14ac:dyDescent="0.2">
      <c r="A7" s="55"/>
      <c r="B7" s="41"/>
      <c r="C7" s="41"/>
      <c r="D7" s="41"/>
      <c r="E7" s="41"/>
      <c r="F7" s="41"/>
      <c r="G7" s="41"/>
      <c r="H7" s="41"/>
      <c r="I7" s="41"/>
      <c r="J7" s="41"/>
    </row>
    <row r="8" spans="1:11" x14ac:dyDescent="0.2">
      <c r="A8" s="55"/>
      <c r="B8" s="41"/>
      <c r="C8" s="41"/>
      <c r="D8" s="41"/>
      <c r="E8" s="41"/>
      <c r="F8" s="41"/>
      <c r="G8" s="41"/>
      <c r="H8" s="41"/>
      <c r="I8" s="41"/>
      <c r="J8" s="41"/>
    </row>
    <row r="9" spans="1:11" x14ac:dyDescent="0.2">
      <c r="A9" s="56"/>
      <c r="B9" s="6">
        <v>680</v>
      </c>
      <c r="C9" s="6">
        <v>177</v>
      </c>
      <c r="D9" s="6">
        <v>172</v>
      </c>
      <c r="E9" s="6">
        <v>30</v>
      </c>
      <c r="F9" s="6">
        <v>18</v>
      </c>
      <c r="G9" s="6">
        <v>57</v>
      </c>
      <c r="H9" s="6">
        <v>685</v>
      </c>
      <c r="I9" s="6">
        <v>9</v>
      </c>
      <c r="J9" s="6">
        <v>194</v>
      </c>
    </row>
    <row r="10" spans="1:11" x14ac:dyDescent="0.2">
      <c r="A10" s="5">
        <v>2</v>
      </c>
      <c r="B10" s="6">
        <v>681</v>
      </c>
      <c r="C10" s="6">
        <v>179</v>
      </c>
      <c r="D10" s="6">
        <v>173</v>
      </c>
      <c r="E10" s="6">
        <v>30</v>
      </c>
      <c r="F10" s="6">
        <v>18</v>
      </c>
      <c r="G10" s="6">
        <v>57</v>
      </c>
      <c r="H10" s="6">
        <v>685</v>
      </c>
      <c r="I10" s="6">
        <v>9</v>
      </c>
      <c r="J10" s="6">
        <v>194</v>
      </c>
    </row>
    <row r="11" spans="1:11" x14ac:dyDescent="0.2">
      <c r="A11" s="5">
        <f t="shared" ref="A11:A37" si="0">SUM(A10+1)</f>
        <v>3</v>
      </c>
      <c r="B11" s="6">
        <v>680</v>
      </c>
      <c r="C11" s="6">
        <v>181</v>
      </c>
      <c r="D11" s="6">
        <v>173</v>
      </c>
      <c r="E11" s="6">
        <v>30</v>
      </c>
      <c r="F11" s="6">
        <v>18</v>
      </c>
      <c r="G11" s="6">
        <v>57</v>
      </c>
      <c r="H11" s="6">
        <v>685</v>
      </c>
      <c r="I11" s="6">
        <v>9</v>
      </c>
      <c r="J11" s="6">
        <v>194</v>
      </c>
    </row>
    <row r="12" spans="1:11" x14ac:dyDescent="0.2">
      <c r="A12" s="5">
        <f t="shared" si="0"/>
        <v>4</v>
      </c>
      <c r="B12" s="6">
        <v>683</v>
      </c>
      <c r="C12" s="6">
        <v>190</v>
      </c>
      <c r="D12" s="6">
        <v>186</v>
      </c>
      <c r="E12" s="6">
        <v>30</v>
      </c>
      <c r="F12" s="6">
        <v>18</v>
      </c>
      <c r="G12" s="6">
        <v>57</v>
      </c>
      <c r="H12" s="6">
        <v>685</v>
      </c>
      <c r="I12" s="6">
        <v>10</v>
      </c>
      <c r="J12" s="6">
        <v>204</v>
      </c>
      <c r="K12" s="18"/>
    </row>
    <row r="13" spans="1:11" x14ac:dyDescent="0.2">
      <c r="A13" s="5">
        <f t="shared" si="0"/>
        <v>5</v>
      </c>
      <c r="B13" s="6">
        <v>681</v>
      </c>
      <c r="C13" s="6">
        <v>177</v>
      </c>
      <c r="D13" s="6">
        <v>169</v>
      </c>
      <c r="E13" s="6">
        <v>30</v>
      </c>
      <c r="F13" s="6">
        <v>18</v>
      </c>
      <c r="G13" s="6">
        <v>57</v>
      </c>
      <c r="H13" s="6">
        <v>685</v>
      </c>
      <c r="I13" s="6">
        <v>9</v>
      </c>
      <c r="J13" s="6">
        <v>194</v>
      </c>
    </row>
    <row r="14" spans="1:11" x14ac:dyDescent="0.2">
      <c r="A14" s="5">
        <f t="shared" si="0"/>
        <v>6</v>
      </c>
      <c r="B14" s="6">
        <v>676</v>
      </c>
      <c r="C14" s="6">
        <v>199</v>
      </c>
      <c r="D14" s="6">
        <v>166</v>
      </c>
      <c r="E14" s="6">
        <v>30</v>
      </c>
      <c r="F14" s="6">
        <v>18</v>
      </c>
      <c r="G14" s="6">
        <v>57</v>
      </c>
      <c r="H14" s="6">
        <v>680</v>
      </c>
      <c r="I14" s="6">
        <v>9</v>
      </c>
      <c r="J14" s="6">
        <v>193</v>
      </c>
    </row>
    <row r="15" spans="1:11" x14ac:dyDescent="0.2">
      <c r="A15" s="5">
        <v>7</v>
      </c>
      <c r="B15" s="6">
        <v>679</v>
      </c>
      <c r="C15" s="6">
        <v>189</v>
      </c>
      <c r="D15" s="6">
        <v>202</v>
      </c>
      <c r="E15" s="6">
        <v>30</v>
      </c>
      <c r="F15" s="6">
        <v>18</v>
      </c>
      <c r="G15" s="6">
        <v>57</v>
      </c>
      <c r="H15" s="6">
        <v>685</v>
      </c>
      <c r="I15" s="6">
        <v>10</v>
      </c>
      <c r="J15" s="6">
        <v>204</v>
      </c>
    </row>
    <row r="16" spans="1:11" x14ac:dyDescent="0.2">
      <c r="A16" s="5">
        <f t="shared" si="0"/>
        <v>8</v>
      </c>
      <c r="B16" s="6">
        <v>662</v>
      </c>
      <c r="C16" s="6">
        <v>183</v>
      </c>
      <c r="D16" s="6">
        <v>185</v>
      </c>
      <c r="E16" s="6">
        <v>30</v>
      </c>
      <c r="F16" s="6">
        <v>18</v>
      </c>
      <c r="G16" s="6">
        <v>57</v>
      </c>
      <c r="H16" s="6">
        <v>660</v>
      </c>
      <c r="I16" s="6">
        <v>10</v>
      </c>
      <c r="J16" s="6">
        <v>200</v>
      </c>
    </row>
    <row r="17" spans="1:10" x14ac:dyDescent="0.2">
      <c r="A17" s="5">
        <f t="shared" si="0"/>
        <v>9</v>
      </c>
      <c r="B17" s="6">
        <v>653</v>
      </c>
      <c r="C17" s="6">
        <v>202</v>
      </c>
      <c r="D17" s="6">
        <v>179</v>
      </c>
      <c r="E17" s="6">
        <v>30</v>
      </c>
      <c r="F17" s="6">
        <v>18</v>
      </c>
      <c r="G17" s="6">
        <v>57</v>
      </c>
      <c r="H17" s="6">
        <v>660</v>
      </c>
      <c r="I17" s="6">
        <v>10</v>
      </c>
      <c r="J17" s="6">
        <v>200</v>
      </c>
    </row>
    <row r="18" spans="1:10" x14ac:dyDescent="0.2">
      <c r="A18" s="5">
        <f t="shared" si="0"/>
        <v>10</v>
      </c>
      <c r="B18" s="6">
        <v>650</v>
      </c>
      <c r="C18" s="6">
        <v>165</v>
      </c>
      <c r="D18" s="6">
        <v>203</v>
      </c>
      <c r="E18" s="6">
        <v>30</v>
      </c>
      <c r="F18" s="6">
        <v>18</v>
      </c>
      <c r="G18" s="6">
        <v>57</v>
      </c>
      <c r="H18" s="6">
        <v>660</v>
      </c>
      <c r="I18" s="6">
        <v>10</v>
      </c>
      <c r="J18" s="6">
        <v>200</v>
      </c>
    </row>
    <row r="19" spans="1:10" x14ac:dyDescent="0.2">
      <c r="A19" s="5">
        <f t="shared" si="0"/>
        <v>11</v>
      </c>
      <c r="B19" s="6">
        <v>654</v>
      </c>
      <c r="C19" s="6">
        <v>164</v>
      </c>
      <c r="D19" s="6">
        <v>161</v>
      </c>
      <c r="E19" s="6">
        <v>30</v>
      </c>
      <c r="F19" s="6">
        <v>18</v>
      </c>
      <c r="G19" s="6">
        <v>57</v>
      </c>
      <c r="H19" s="6">
        <v>660</v>
      </c>
      <c r="I19" s="6">
        <v>9</v>
      </c>
      <c r="J19" s="6">
        <v>109</v>
      </c>
    </row>
    <row r="20" spans="1:10" x14ac:dyDescent="0.2">
      <c r="A20" s="5">
        <f t="shared" si="0"/>
        <v>12</v>
      </c>
      <c r="B20" s="6">
        <v>660</v>
      </c>
      <c r="C20" s="6">
        <v>178</v>
      </c>
      <c r="D20" s="6">
        <v>164</v>
      </c>
      <c r="E20" s="6">
        <v>30</v>
      </c>
      <c r="F20" s="6">
        <v>18</v>
      </c>
      <c r="G20" s="6">
        <v>57</v>
      </c>
      <c r="H20" s="6">
        <v>660</v>
      </c>
      <c r="I20" s="6">
        <v>9</v>
      </c>
      <c r="J20" s="6">
        <v>109</v>
      </c>
    </row>
    <row r="21" spans="1:10" x14ac:dyDescent="0.2">
      <c r="A21" s="5">
        <f t="shared" si="0"/>
        <v>13</v>
      </c>
      <c r="B21" s="6">
        <v>658</v>
      </c>
      <c r="C21" s="6">
        <v>188</v>
      </c>
      <c r="D21" s="6">
        <v>190</v>
      </c>
      <c r="E21" s="6">
        <v>30</v>
      </c>
      <c r="F21" s="6">
        <v>18</v>
      </c>
      <c r="G21" s="6">
        <v>57</v>
      </c>
      <c r="H21" s="6">
        <v>660</v>
      </c>
      <c r="I21" s="6">
        <v>10</v>
      </c>
      <c r="J21" s="6">
        <v>200</v>
      </c>
    </row>
    <row r="22" spans="1:10" x14ac:dyDescent="0.2">
      <c r="A22" s="5">
        <f t="shared" si="0"/>
        <v>14</v>
      </c>
      <c r="B22" s="6">
        <v>641</v>
      </c>
      <c r="C22" s="6">
        <v>194</v>
      </c>
      <c r="D22" s="6">
        <v>196</v>
      </c>
      <c r="E22" s="6">
        <v>30</v>
      </c>
      <c r="F22" s="6">
        <v>18</v>
      </c>
      <c r="G22" s="6">
        <v>57</v>
      </c>
      <c r="H22" s="6">
        <v>640</v>
      </c>
      <c r="I22" s="6">
        <v>12</v>
      </c>
      <c r="J22" s="6">
        <v>216</v>
      </c>
    </row>
    <row r="23" spans="1:10" x14ac:dyDescent="0.2">
      <c r="A23" s="5">
        <f t="shared" si="0"/>
        <v>15</v>
      </c>
      <c r="B23" s="6">
        <v>650</v>
      </c>
      <c r="C23" s="6">
        <v>199</v>
      </c>
      <c r="D23" s="6">
        <v>205</v>
      </c>
      <c r="E23" s="6">
        <v>30</v>
      </c>
      <c r="F23" s="6">
        <v>18</v>
      </c>
      <c r="G23" s="6">
        <v>57</v>
      </c>
      <c r="H23" s="6">
        <v>650</v>
      </c>
      <c r="I23" s="6">
        <v>12</v>
      </c>
      <c r="J23" s="6">
        <v>216</v>
      </c>
    </row>
    <row r="24" spans="1:10" x14ac:dyDescent="0.2">
      <c r="A24" s="5">
        <f t="shared" si="0"/>
        <v>16</v>
      </c>
      <c r="B24" s="6">
        <v>646</v>
      </c>
      <c r="C24" s="6">
        <v>202</v>
      </c>
      <c r="D24" s="6">
        <v>211</v>
      </c>
      <c r="E24" s="6">
        <v>30</v>
      </c>
      <c r="F24" s="6">
        <v>18</v>
      </c>
      <c r="G24" s="6">
        <v>57</v>
      </c>
      <c r="H24" s="6">
        <v>650</v>
      </c>
      <c r="I24" s="6">
        <v>12</v>
      </c>
      <c r="J24" s="6">
        <v>216</v>
      </c>
    </row>
    <row r="25" spans="1:10" x14ac:dyDescent="0.2">
      <c r="A25" s="5">
        <f t="shared" si="0"/>
        <v>17</v>
      </c>
      <c r="B25" s="6">
        <v>651</v>
      </c>
      <c r="C25" s="6">
        <v>201</v>
      </c>
      <c r="D25" s="6">
        <v>208</v>
      </c>
      <c r="E25" s="6">
        <v>30</v>
      </c>
      <c r="F25" s="6">
        <v>18</v>
      </c>
      <c r="G25" s="6">
        <v>57</v>
      </c>
      <c r="H25" s="6">
        <v>650</v>
      </c>
      <c r="I25" s="6">
        <v>12</v>
      </c>
      <c r="J25" s="6">
        <v>216</v>
      </c>
    </row>
    <row r="26" spans="1:10" x14ac:dyDescent="0.2">
      <c r="A26" s="5">
        <f t="shared" si="0"/>
        <v>18</v>
      </c>
      <c r="B26" s="6">
        <v>640</v>
      </c>
      <c r="C26" s="6">
        <v>199</v>
      </c>
      <c r="D26" s="6">
        <v>210</v>
      </c>
      <c r="E26" s="6">
        <v>30</v>
      </c>
      <c r="F26" s="6">
        <v>18</v>
      </c>
      <c r="G26" s="6">
        <v>57</v>
      </c>
      <c r="H26" s="6">
        <v>640</v>
      </c>
      <c r="I26" s="6">
        <v>13</v>
      </c>
      <c r="J26" s="6">
        <v>225</v>
      </c>
    </row>
    <row r="27" spans="1:10" x14ac:dyDescent="0.2">
      <c r="A27" s="5">
        <f t="shared" si="0"/>
        <v>19</v>
      </c>
      <c r="B27" s="6">
        <v>640</v>
      </c>
      <c r="C27" s="6">
        <v>202</v>
      </c>
      <c r="D27" s="6">
        <v>207</v>
      </c>
      <c r="E27" s="6">
        <v>30</v>
      </c>
      <c r="F27" s="6">
        <v>18</v>
      </c>
      <c r="G27" s="6">
        <v>57</v>
      </c>
      <c r="H27" s="6">
        <v>640</v>
      </c>
      <c r="I27" s="6">
        <v>12</v>
      </c>
      <c r="J27" s="6">
        <v>218</v>
      </c>
    </row>
    <row r="28" spans="1:10" x14ac:dyDescent="0.2">
      <c r="A28" s="5">
        <f t="shared" si="0"/>
        <v>20</v>
      </c>
      <c r="B28" s="6">
        <v>644</v>
      </c>
      <c r="C28" s="6">
        <v>189</v>
      </c>
      <c r="D28" s="6">
        <v>207</v>
      </c>
      <c r="E28" s="6">
        <v>30</v>
      </c>
      <c r="F28" s="6">
        <v>18</v>
      </c>
      <c r="G28" s="6">
        <v>57</v>
      </c>
      <c r="H28" s="6">
        <v>640</v>
      </c>
      <c r="I28" s="6">
        <v>12</v>
      </c>
      <c r="J28" s="6">
        <v>218</v>
      </c>
    </row>
    <row r="29" spans="1:10" x14ac:dyDescent="0.2">
      <c r="A29" s="5">
        <f t="shared" si="0"/>
        <v>21</v>
      </c>
      <c r="B29" s="6">
        <v>641</v>
      </c>
      <c r="C29" s="6">
        <v>190</v>
      </c>
      <c r="D29" s="6">
        <v>206</v>
      </c>
      <c r="E29" s="6">
        <v>30</v>
      </c>
      <c r="F29" s="6">
        <v>18</v>
      </c>
      <c r="G29" s="6">
        <v>57</v>
      </c>
      <c r="H29" s="6">
        <v>640</v>
      </c>
      <c r="I29" s="6">
        <v>12</v>
      </c>
      <c r="J29" s="6">
        <v>218</v>
      </c>
    </row>
    <row r="30" spans="1:10" x14ac:dyDescent="0.2">
      <c r="A30" s="5">
        <f t="shared" si="0"/>
        <v>22</v>
      </c>
      <c r="B30" s="6">
        <v>648</v>
      </c>
      <c r="C30" s="6">
        <v>199</v>
      </c>
      <c r="D30" s="6">
        <v>207</v>
      </c>
      <c r="E30" s="6">
        <v>30</v>
      </c>
      <c r="F30" s="6">
        <v>18</v>
      </c>
      <c r="G30" s="6">
        <v>57</v>
      </c>
      <c r="H30" s="6">
        <v>645</v>
      </c>
      <c r="I30" s="6">
        <v>12</v>
      </c>
      <c r="J30" s="6">
        <v>213</v>
      </c>
    </row>
    <row r="31" spans="1:10" x14ac:dyDescent="0.2">
      <c r="A31" s="5">
        <f t="shared" si="0"/>
        <v>23</v>
      </c>
      <c r="B31" s="6">
        <v>646</v>
      </c>
      <c r="C31" s="6">
        <v>202</v>
      </c>
      <c r="D31" s="6">
        <v>207</v>
      </c>
      <c r="E31" s="6">
        <v>30</v>
      </c>
      <c r="F31" s="6">
        <v>18</v>
      </c>
      <c r="G31" s="6">
        <v>57</v>
      </c>
      <c r="H31" s="6">
        <v>645</v>
      </c>
      <c r="I31" s="6">
        <v>12</v>
      </c>
      <c r="J31" s="6">
        <v>213</v>
      </c>
    </row>
    <row r="32" spans="1:10" x14ac:dyDescent="0.2">
      <c r="A32" s="5">
        <f t="shared" si="0"/>
        <v>24</v>
      </c>
      <c r="B32" s="6">
        <v>649</v>
      </c>
      <c r="C32" s="6">
        <v>193</v>
      </c>
      <c r="D32" s="6">
        <v>207</v>
      </c>
      <c r="E32" s="6">
        <v>30</v>
      </c>
      <c r="F32" s="6">
        <v>18</v>
      </c>
      <c r="G32" s="6">
        <v>57</v>
      </c>
      <c r="H32" s="6">
        <v>645</v>
      </c>
      <c r="I32" s="6">
        <v>12</v>
      </c>
      <c r="J32" s="6">
        <v>213</v>
      </c>
    </row>
    <row r="33" spans="1:10" x14ac:dyDescent="0.2">
      <c r="A33" s="5">
        <f t="shared" si="0"/>
        <v>25</v>
      </c>
      <c r="B33" s="6">
        <v>650</v>
      </c>
      <c r="C33" s="6">
        <v>202</v>
      </c>
      <c r="D33" s="6">
        <v>210</v>
      </c>
      <c r="E33" s="6">
        <v>30</v>
      </c>
      <c r="F33" s="6">
        <v>18</v>
      </c>
      <c r="G33" s="6">
        <v>57</v>
      </c>
      <c r="H33" s="6">
        <v>650</v>
      </c>
      <c r="I33" s="6">
        <v>12</v>
      </c>
      <c r="J33" s="6">
        <v>218</v>
      </c>
    </row>
    <row r="34" spans="1:10" x14ac:dyDescent="0.2">
      <c r="A34" s="5">
        <f t="shared" si="0"/>
        <v>26</v>
      </c>
      <c r="B34" s="6">
        <v>651</v>
      </c>
      <c r="C34" s="6">
        <v>201</v>
      </c>
      <c r="D34" s="6">
        <v>209</v>
      </c>
      <c r="E34" s="6">
        <v>30</v>
      </c>
      <c r="F34" s="6">
        <v>18</v>
      </c>
      <c r="G34" s="6">
        <v>57</v>
      </c>
      <c r="H34" s="6">
        <v>650</v>
      </c>
      <c r="I34" s="6">
        <v>12</v>
      </c>
      <c r="J34" s="6">
        <v>218</v>
      </c>
    </row>
    <row r="35" spans="1:10" x14ac:dyDescent="0.2">
      <c r="A35" s="5">
        <f t="shared" si="0"/>
        <v>27</v>
      </c>
      <c r="B35" s="6">
        <v>653</v>
      </c>
      <c r="C35" s="6">
        <v>200</v>
      </c>
      <c r="D35" s="6">
        <v>209</v>
      </c>
      <c r="E35" s="6">
        <v>30</v>
      </c>
      <c r="F35" s="6">
        <v>18</v>
      </c>
      <c r="G35" s="6">
        <v>57</v>
      </c>
      <c r="H35" s="6">
        <v>650</v>
      </c>
      <c r="I35" s="6">
        <v>12</v>
      </c>
      <c r="J35" s="6">
        <v>218</v>
      </c>
    </row>
    <row r="36" spans="1:10" x14ac:dyDescent="0.2">
      <c r="A36" s="5">
        <f t="shared" si="0"/>
        <v>28</v>
      </c>
      <c r="B36" s="6">
        <v>656</v>
      </c>
      <c r="C36" s="6">
        <v>199</v>
      </c>
      <c r="D36" s="6">
        <v>210</v>
      </c>
      <c r="E36" s="6">
        <v>30</v>
      </c>
      <c r="F36" s="6">
        <v>18</v>
      </c>
      <c r="G36" s="6">
        <v>57</v>
      </c>
      <c r="H36" s="6">
        <v>650</v>
      </c>
      <c r="I36" s="6">
        <v>12</v>
      </c>
      <c r="J36" s="6">
        <v>218</v>
      </c>
    </row>
    <row r="37" spans="1:10" x14ac:dyDescent="0.2">
      <c r="A37" s="5">
        <f t="shared" si="0"/>
        <v>29</v>
      </c>
      <c r="B37" s="6">
        <v>655</v>
      </c>
      <c r="C37" s="6">
        <v>201</v>
      </c>
      <c r="D37" s="6">
        <v>209</v>
      </c>
      <c r="E37" s="6">
        <v>30</v>
      </c>
      <c r="F37" s="6">
        <v>18</v>
      </c>
      <c r="G37" s="6">
        <v>57</v>
      </c>
      <c r="H37" s="6">
        <v>650</v>
      </c>
      <c r="I37" s="6">
        <v>12</v>
      </c>
      <c r="J37" s="6">
        <v>218</v>
      </c>
    </row>
    <row r="38" spans="1:10" x14ac:dyDescent="0.2">
      <c r="A38" s="5">
        <v>30</v>
      </c>
      <c r="B38" s="6">
        <v>654</v>
      </c>
      <c r="C38" s="6">
        <v>199</v>
      </c>
      <c r="D38" s="6">
        <v>209</v>
      </c>
      <c r="E38" s="6">
        <v>30</v>
      </c>
      <c r="F38" s="6">
        <v>18</v>
      </c>
      <c r="G38" s="6">
        <v>57</v>
      </c>
      <c r="H38" s="6">
        <v>650</v>
      </c>
      <c r="I38" s="6">
        <v>12</v>
      </c>
      <c r="J38" s="6">
        <v>218</v>
      </c>
    </row>
    <row r="39" spans="1:10" x14ac:dyDescent="0.2">
      <c r="A39" s="5">
        <v>31</v>
      </c>
      <c r="B39" s="6">
        <v>657</v>
      </c>
      <c r="C39" s="6">
        <v>193</v>
      </c>
      <c r="D39" s="6">
        <v>208</v>
      </c>
      <c r="E39" s="6">
        <v>30</v>
      </c>
      <c r="F39" s="6">
        <v>18</v>
      </c>
      <c r="G39" s="6">
        <v>57</v>
      </c>
      <c r="H39" s="6">
        <v>650</v>
      </c>
      <c r="I39" s="6">
        <v>12</v>
      </c>
      <c r="J39" s="6">
        <v>218</v>
      </c>
    </row>
    <row r="40" spans="1:10" x14ac:dyDescent="0.2">
      <c r="A40" s="5">
        <v>1</v>
      </c>
      <c r="B40" s="6">
        <v>654</v>
      </c>
      <c r="C40" s="6">
        <v>202</v>
      </c>
      <c r="D40" s="6">
        <v>208</v>
      </c>
      <c r="E40" s="6">
        <v>30</v>
      </c>
      <c r="F40" s="6">
        <v>18</v>
      </c>
      <c r="G40" s="6">
        <v>57</v>
      </c>
      <c r="H40" s="6">
        <v>650</v>
      </c>
      <c r="I40" s="6">
        <v>12</v>
      </c>
      <c r="J40" s="6">
        <v>218</v>
      </c>
    </row>
    <row r="47" spans="1:10" x14ac:dyDescent="0.2">
      <c r="H47">
        <v>7</v>
      </c>
    </row>
  </sheetData>
  <mergeCells count="10">
    <mergeCell ref="I6:I8"/>
    <mergeCell ref="J6:J8"/>
    <mergeCell ref="A6:A9"/>
    <mergeCell ref="B6:B8"/>
    <mergeCell ref="C6:C8"/>
    <mergeCell ref="D6:D8"/>
    <mergeCell ref="E6:E8"/>
    <mergeCell ref="F6:F8"/>
    <mergeCell ref="G6:G8"/>
    <mergeCell ref="H6:H8"/>
  </mergeCells>
  <phoneticPr fontId="8" type="noConversion"/>
  <pageMargins left="0.7" right="0.7" top="0.75" bottom="0.75" header="0.3" footer="0.3"/>
  <pageSetup scale="88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PREISMEYER 1</vt:lpstr>
      <vt:lpstr>ZAHRADNIK 1</vt:lpstr>
      <vt:lpstr>POOLE B2</vt:lpstr>
      <vt:lpstr>Sales &amp; Check Meters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2014-08-26T14:11:30Z</cp:lastPrinted>
  <dcterms:created xsi:type="dcterms:W3CDTF">2008-02-15T19:28:43Z</dcterms:created>
  <dcterms:modified xsi:type="dcterms:W3CDTF">2020-08-03T21:48:23Z</dcterms:modified>
</cp:coreProperties>
</file>