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Febraury 2020\Gauge Sheets\"/>
    </mc:Choice>
  </mc:AlternateContent>
  <xr:revisionPtr revIDLastSave="0" documentId="8_{44EC955E-34EA-453F-9F29-DF49BC4D030C}" xr6:coauthVersionLast="45" xr6:coauthVersionMax="45" xr10:uidLastSave="{00000000-0000-0000-0000-000000000000}"/>
  <bookViews>
    <workbookView xWindow="-120" yWindow="-120" windowWidth="29040" windowHeight="15840" tabRatio="872" firstSheet="50" activeTab="54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  <sheet name="March 2020" sheetId="80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1" i="80" l="1"/>
  <c r="Z41" i="80"/>
  <c r="Y41" i="80"/>
  <c r="Y42" i="80" s="1"/>
  <c r="X41" i="80"/>
  <c r="P41" i="80"/>
  <c r="O41" i="80"/>
  <c r="N41" i="80"/>
  <c r="N42" i="80" s="1"/>
  <c r="AA40" i="80"/>
  <c r="Z40" i="80"/>
  <c r="Y40" i="80"/>
  <c r="X40" i="80"/>
  <c r="X42" i="80" s="1"/>
  <c r="P40" i="80"/>
  <c r="O40" i="80"/>
  <c r="N40" i="80"/>
  <c r="M39" i="80"/>
  <c r="J39" i="80"/>
  <c r="G39" i="80"/>
  <c r="D39" i="80"/>
  <c r="M38" i="80"/>
  <c r="J38" i="80"/>
  <c r="G38" i="80"/>
  <c r="D38" i="80"/>
  <c r="M37" i="80"/>
  <c r="J37" i="80"/>
  <c r="G37" i="80"/>
  <c r="D37" i="80"/>
  <c r="M36" i="80"/>
  <c r="J36" i="80"/>
  <c r="G36" i="80"/>
  <c r="D36" i="80"/>
  <c r="M35" i="80"/>
  <c r="J35" i="80"/>
  <c r="G35" i="80"/>
  <c r="D35" i="80"/>
  <c r="M34" i="80"/>
  <c r="J34" i="80"/>
  <c r="G34" i="80"/>
  <c r="D34" i="80"/>
  <c r="M33" i="80"/>
  <c r="J33" i="80"/>
  <c r="G33" i="80"/>
  <c r="D33" i="80"/>
  <c r="M32" i="80"/>
  <c r="J32" i="80"/>
  <c r="G32" i="80"/>
  <c r="D32" i="80"/>
  <c r="M31" i="80"/>
  <c r="J31" i="80"/>
  <c r="G31" i="80"/>
  <c r="D31" i="80"/>
  <c r="M30" i="80"/>
  <c r="J30" i="80"/>
  <c r="G30" i="80"/>
  <c r="D30" i="80"/>
  <c r="M29" i="80"/>
  <c r="J29" i="80"/>
  <c r="G29" i="80"/>
  <c r="D29" i="80"/>
  <c r="M28" i="80"/>
  <c r="J28" i="80"/>
  <c r="G28" i="80"/>
  <c r="D28" i="80"/>
  <c r="M27" i="80"/>
  <c r="J27" i="80"/>
  <c r="G27" i="80"/>
  <c r="D27" i="80"/>
  <c r="M26" i="80"/>
  <c r="J26" i="80"/>
  <c r="G26" i="80"/>
  <c r="D26" i="80"/>
  <c r="M25" i="80"/>
  <c r="J25" i="80"/>
  <c r="G25" i="80"/>
  <c r="D25" i="80"/>
  <c r="M24" i="80"/>
  <c r="J24" i="80"/>
  <c r="G24" i="80"/>
  <c r="D24" i="80"/>
  <c r="M23" i="80"/>
  <c r="J23" i="80"/>
  <c r="G23" i="80"/>
  <c r="D23" i="80"/>
  <c r="M22" i="80"/>
  <c r="J22" i="80"/>
  <c r="G22" i="80"/>
  <c r="D22" i="80"/>
  <c r="M21" i="80"/>
  <c r="J21" i="80"/>
  <c r="G21" i="80"/>
  <c r="D21" i="80"/>
  <c r="M20" i="80"/>
  <c r="J20" i="80"/>
  <c r="G20" i="80"/>
  <c r="D20" i="80"/>
  <c r="M19" i="80"/>
  <c r="J19" i="80"/>
  <c r="G19" i="80"/>
  <c r="D19" i="80"/>
  <c r="M18" i="80"/>
  <c r="J18" i="80"/>
  <c r="G18" i="80"/>
  <c r="D18" i="80"/>
  <c r="M17" i="80"/>
  <c r="J17" i="80"/>
  <c r="G17" i="80"/>
  <c r="D17" i="80"/>
  <c r="M16" i="80"/>
  <c r="J16" i="80"/>
  <c r="G16" i="80"/>
  <c r="D16" i="80"/>
  <c r="M15" i="80"/>
  <c r="J15" i="80"/>
  <c r="G15" i="80"/>
  <c r="D15" i="80"/>
  <c r="M14" i="80"/>
  <c r="J14" i="80"/>
  <c r="G14" i="80"/>
  <c r="D14" i="80"/>
  <c r="M13" i="80"/>
  <c r="J13" i="80"/>
  <c r="G13" i="80"/>
  <c r="D13" i="80"/>
  <c r="M12" i="80"/>
  <c r="J12" i="80"/>
  <c r="G12" i="80"/>
  <c r="D12" i="80"/>
  <c r="M11" i="80"/>
  <c r="J11" i="80"/>
  <c r="G11" i="80"/>
  <c r="D11" i="80"/>
  <c r="M10" i="80"/>
  <c r="J10" i="80"/>
  <c r="G10" i="80"/>
  <c r="D10" i="80"/>
  <c r="A10" i="80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M9" i="80"/>
  <c r="J9" i="80"/>
  <c r="G9" i="80"/>
  <c r="D9" i="80"/>
  <c r="J8" i="80"/>
  <c r="G8" i="80"/>
  <c r="D8" i="80"/>
  <c r="O42" i="80" l="1"/>
  <c r="Z42" i="80"/>
  <c r="P42" i="80"/>
  <c r="AA42" i="80"/>
  <c r="M23" i="78" l="1"/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D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D12" i="78"/>
  <c r="M11" i="78"/>
  <c r="J11" i="78"/>
  <c r="G11" i="78"/>
  <c r="D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D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<sst xmlns="http://schemas.openxmlformats.org/spreadsheetml/2006/main" count="2829" uniqueCount="123">
  <si>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</si>
  <si>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</si>
  <si>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</si>
  <si>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</si>
  <si>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</si>
  <si>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</si>
  <si>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</si>
  <si>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</si>
  <si>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</si>
  <si>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</si>
  <si>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</si>
  <si>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</si>
  <si>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</si>
  <si>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</si>
  <si>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</si>
  <si>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</si>
  <si>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</si>
  <si>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</si>
  <si>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</si>
  <si>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</si>
  <si>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</si>
  <si>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</si>
  <si>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</si>
  <si>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</si>
  <si>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</si>
  <si>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</si>
  <si>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</si>
  <si>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</si>
  <si>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</si>
  <si>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</si>
  <si>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</si>
  <si>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</si>
  <si>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</si>
  <si>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</si>
  <si>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</si>
  <si>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</si>
  <si>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</si>
  <si>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</si>
  <si>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</si>
  <si>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</si>
  <si>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</si>
  <si>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</si>
  <si>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</si>
  <si>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</si>
  <si>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</si>
  <si>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</si>
  <si>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</si>
  <si>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</si>
  <si>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</si>
  <si>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</si>
  <si>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</si>
  <si>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</si>
  <si>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</si>
  <si>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</si>
  <si>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</si>
  <si>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</si>
  <si>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</si>
  <si>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</si>
  <si>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</si>
  <si>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</si>
  <si>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</si>
  <si>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</si>
  <si>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</si>
  <si>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</si>
  <si>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</si>
  <si>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</si>
  <si>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</si>
  <si>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</si>
  <si>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</si>
  <si>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</si>
  <si>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</si>
  <si>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</si>
  <si>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</si>
  <si>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</si>
  <si>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</si>
  <si>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</si>
  <si>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</si>
  <si>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</si>
  <si>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</si>
  <si>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</si>
  <si>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</si>
  <si>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</si>
  <si>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</si>
  <si>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</si>
  <si>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</si>
  <si>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</si>
  <si>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</si>
  <si>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</si>
  <si>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</si>
  <si>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</si>
  <si>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</si>
  <si>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</si>
  <si>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</si>
  <si>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</si>
  <si>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</si>
  <si>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</si>
  <si>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</si>
  <si>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</si>
  <si>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</si>
  <si>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</si>
  <si>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</si>
  <si>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</si>
  <si>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</si>
  <si>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</si>
  <si>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</si>
  <si>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</si>
  <si>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</si>
  <si>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</si>
  <si>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</si>
  <si>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</si>
  <si>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</si>
  <si>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</si>
  <si>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</si>
  <si>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</si>
  <si>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</si>
  <si>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</si>
  <si>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</si>
  <si>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</si>
  <si>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</si>
  <si>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</si>
  <si>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</si>
  <si>
    <t>2/12 - changed tree choke to 36</t>
  </si>
  <si>
    <t>3/2- comp down 19hrs, high second stage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</si>
</sst>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95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AC1" s="141" t="s">
        <v>1</v>
      </c>
      <c r="AD1" s="141"/>
      <c r="AE1" s="141"/>
      <c r="AF1" s="141"/>
      <c r="AG1" s="141"/>
    </row>
    <row r="2" spans="1:33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T2" s="141" t="s">
        <v>2</v>
      </c>
      <c r="U2" s="141"/>
      <c r="V2" s="143" t="s">
        <v>51</v>
      </c>
      <c r="W2" s="143"/>
      <c r="X2" s="143"/>
      <c r="Y2" s="143"/>
      <c r="Z2" s="143"/>
      <c r="AA2" s="143"/>
      <c r="AB2" s="143"/>
      <c r="AD2" s="144" t="s">
        <v>3</v>
      </c>
      <c r="AE2" s="144"/>
      <c r="AF2" s="143" t="s">
        <v>47</v>
      </c>
      <c r="AG2" s="143"/>
    </row>
    <row r="3" spans="1:33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T3" s="141" t="s">
        <v>4</v>
      </c>
      <c r="U3" s="141"/>
      <c r="V3" s="145" t="s">
        <v>52</v>
      </c>
      <c r="W3" s="145"/>
      <c r="X3" s="145"/>
      <c r="Y3" s="145"/>
      <c r="Z3" s="145"/>
      <c r="AA3" s="145"/>
      <c r="AB3" s="145"/>
      <c r="AD3" s="144" t="s">
        <v>5</v>
      </c>
      <c r="AE3" s="144"/>
      <c r="AF3" s="146">
        <v>2017</v>
      </c>
      <c r="AG3" s="146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68</v>
      </c>
      <c r="I5" s="150"/>
      <c r="J5" s="150"/>
      <c r="K5" s="22" t="s">
        <v>42</v>
      </c>
      <c r="L5" s="22" t="s">
        <v>43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"/>
      <c r="X5" s="15"/>
      <c r="Y5" s="15"/>
      <c r="Z5" s="153" t="s">
        <v>9</v>
      </c>
      <c r="AA5" s="154"/>
      <c r="AB5" s="154"/>
      <c r="AC5" s="154"/>
      <c r="AD5" s="154"/>
      <c r="AE5" s="154"/>
      <c r="AF5" s="154"/>
      <c r="AG5" s="155"/>
    </row>
    <row r="6" spans="1:33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65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156" t="s">
        <v>56</v>
      </c>
      <c r="S6" s="156" t="s">
        <v>13</v>
      </c>
      <c r="T6" s="156" t="s">
        <v>14</v>
      </c>
      <c r="U6" s="156" t="s">
        <v>15</v>
      </c>
      <c r="V6" s="156" t="s">
        <v>39</v>
      </c>
      <c r="W6" s="156" t="s">
        <v>46</v>
      </c>
      <c r="X6" s="156" t="s">
        <v>57</v>
      </c>
      <c r="Y6" s="156" t="s">
        <v>58</v>
      </c>
      <c r="Z6" s="162" t="s">
        <v>6</v>
      </c>
      <c r="AA6" s="164" t="s">
        <v>16</v>
      </c>
      <c r="AB6" s="164" t="s">
        <v>17</v>
      </c>
      <c r="AC6" s="165" t="s">
        <v>18</v>
      </c>
      <c r="AD6" s="165"/>
      <c r="AE6" s="165" t="s">
        <v>19</v>
      </c>
      <c r="AF6" s="165"/>
      <c r="AG6" s="166" t="s">
        <v>20</v>
      </c>
    </row>
    <row r="7" spans="1:33" x14ac:dyDescent="0.2">
      <c r="A7" s="148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63"/>
      <c r="AA7" s="150"/>
      <c r="AB7" s="150"/>
      <c r="AC7" s="150"/>
      <c r="AD7" s="150"/>
      <c r="AE7" s="150"/>
      <c r="AF7" s="150"/>
      <c r="AG7" s="166"/>
    </row>
    <row r="8" spans="1:33" x14ac:dyDescent="0.2">
      <c r="A8" s="149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61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63"/>
      <c r="AA8" s="150"/>
      <c r="AB8" s="150"/>
      <c r="AC8" s="3" t="s">
        <v>23</v>
      </c>
      <c r="AD8" s="3" t="s">
        <v>24</v>
      </c>
      <c r="AE8" s="3" t="s">
        <v>23</v>
      </c>
      <c r="AF8" s="3" t="s">
        <v>24</v>
      </c>
      <c r="AG8" s="167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68" t="s">
        <v>25</v>
      </c>
      <c r="AA20" s="169"/>
      <c r="AB20" s="169"/>
      <c r="AC20" s="169"/>
      <c r="AD20" s="169"/>
      <c r="AE20" s="169"/>
      <c r="AF20" s="169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70" t="s">
        <v>26</v>
      </c>
      <c r="AA21" s="170"/>
      <c r="AB21" s="170"/>
      <c r="AC21" s="170"/>
      <c r="AD21" s="170"/>
      <c r="AE21" s="170"/>
      <c r="AF21" s="170"/>
      <c r="AG21" s="170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71" t="s">
        <v>27</v>
      </c>
      <c r="AA25" s="172"/>
      <c r="AB25" s="172"/>
      <c r="AC25" s="172"/>
      <c r="AD25" s="172"/>
      <c r="AE25" s="172"/>
      <c r="AF25" s="172"/>
      <c r="AG25" s="172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78" t="s">
        <v>28</v>
      </c>
      <c r="AA26" s="178"/>
      <c r="AB26" s="178"/>
      <c r="AC26" s="178"/>
      <c r="AD26" s="178"/>
      <c r="AE26" s="178"/>
      <c r="AF26" s="179"/>
      <c r="AG26" s="179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80" t="s">
        <v>9</v>
      </c>
      <c r="AA27" s="180"/>
      <c r="AB27" s="180"/>
      <c r="AC27" s="180"/>
      <c r="AD27" s="180"/>
      <c r="AE27" s="180"/>
      <c r="AF27" s="179"/>
      <c r="AG27" s="179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80" t="s">
        <v>29</v>
      </c>
      <c r="AA28" s="180"/>
      <c r="AB28" s="180"/>
      <c r="AC28" s="180"/>
      <c r="AD28" s="180"/>
      <c r="AE28" s="180"/>
      <c r="AF28" s="179"/>
      <c r="AG28" s="179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80" t="s">
        <v>7</v>
      </c>
      <c r="AA29" s="180"/>
      <c r="AB29" s="180"/>
      <c r="AC29" s="180"/>
      <c r="AD29" s="180"/>
      <c r="AE29" s="180"/>
      <c r="AF29" s="179"/>
      <c r="AG29" s="179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90"/>
      <c r="AA30" s="190"/>
      <c r="AB30" s="190"/>
      <c r="AC30" s="190"/>
      <c r="AD30" s="190"/>
      <c r="AE30" s="190"/>
      <c r="AF30" s="173"/>
      <c r="AG30" s="173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90" t="s">
        <v>30</v>
      </c>
      <c r="AA31" s="190"/>
      <c r="AB31" s="190"/>
      <c r="AC31" s="190"/>
      <c r="AD31" s="190"/>
      <c r="AE31" s="190"/>
      <c r="AF31" s="190"/>
      <c r="AG31" s="190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74"/>
      <c r="AB32" s="175"/>
      <c r="AC32" s="176" t="s">
        <v>32</v>
      </c>
      <c r="AD32" s="177"/>
      <c r="AE32" s="174"/>
      <c r="AF32" s="145"/>
      <c r="AG32" s="175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81">
        <v>1.25</v>
      </c>
      <c r="AB33" s="182"/>
      <c r="AC33" s="176" t="s">
        <v>34</v>
      </c>
      <c r="AD33" s="177"/>
      <c r="AE33" s="174"/>
      <c r="AF33" s="145"/>
      <c r="AG33" s="175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81"/>
      <c r="AB34" s="182"/>
      <c r="AC34" s="186"/>
      <c r="AD34" s="187"/>
      <c r="AE34" s="187"/>
      <c r="AF34" s="187"/>
      <c r="AG34" s="188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89"/>
      <c r="AC35" s="145"/>
      <c r="AD35" s="145"/>
      <c r="AE35" s="145"/>
      <c r="AF35" s="145"/>
      <c r="AG35" s="175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73"/>
      <c r="AA36" s="173"/>
      <c r="AB36" s="173"/>
      <c r="AC36" s="173"/>
      <c r="AD36" s="173"/>
      <c r="AE36" s="173"/>
      <c r="AF36" s="173"/>
      <c r="AG36" s="173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73"/>
      <c r="AA37" s="173"/>
      <c r="AB37" s="173"/>
      <c r="AC37" s="173"/>
      <c r="AD37" s="173"/>
      <c r="AE37" s="173"/>
      <c r="AF37" s="173"/>
      <c r="AG37" s="173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73"/>
      <c r="AA39" s="173"/>
      <c r="AB39" s="173"/>
      <c r="AC39" s="173"/>
      <c r="AD39" s="173"/>
      <c r="AE39" s="173"/>
      <c r="AF39" s="173"/>
      <c r="AG39" s="173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83" t="s">
        <v>37</v>
      </c>
      <c r="AA40" s="184"/>
      <c r="AB40" s="185"/>
      <c r="AC40" s="185"/>
      <c r="AD40" s="185"/>
      <c r="AE40" s="185"/>
      <c r="AF40" s="185"/>
      <c r="AG40" s="185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E6:AF7"/>
    <mergeCell ref="AG6:AG8"/>
    <mergeCell ref="Z20:AF20"/>
    <mergeCell ref="Z21:AG21"/>
    <mergeCell ref="Z25:AG25"/>
    <mergeCell ref="W6:W8"/>
    <mergeCell ref="Z6:Z8"/>
    <mergeCell ref="AA6:AA8"/>
    <mergeCell ref="AB6:AB8"/>
    <mergeCell ref="AC6:AD7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A5:A8"/>
    <mergeCell ref="B5:D5"/>
    <mergeCell ref="E5:G5"/>
    <mergeCell ref="H5:J5"/>
    <mergeCell ref="N5:P5"/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93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7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73" t="s">
        <v>97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73" t="s">
        <v>99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7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193" t="s">
        <v>100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73" t="s">
        <v>101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0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0" t="s">
        <v>20</v>
      </c>
    </row>
    <row r="4" spans="2:10" x14ac:dyDescent="0.2">
      <c r="B4" s="191"/>
      <c r="C4" s="150"/>
      <c r="D4" s="150"/>
      <c r="E4" s="150"/>
      <c r="F4" s="150"/>
      <c r="G4" s="150"/>
      <c r="H4" s="150"/>
      <c r="I4" s="150"/>
    </row>
    <row r="5" spans="2:10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0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193" t="s">
        <v>100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73" t="s">
        <v>101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193" t="s">
        <v>100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73" t="s">
        <v>101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96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193" t="s">
        <v>102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73" t="s">
        <v>103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193" t="s">
        <v>105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73">
        <v>3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193" t="s">
        <v>106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73" t="s">
        <v>107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59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2017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ht="18.75" customHeight="1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80" t="s">
        <v>9</v>
      </c>
      <c r="AC27" s="180"/>
      <c r="AD27" s="180"/>
      <c r="AE27" s="180"/>
      <c r="AF27" s="180"/>
      <c r="AG27" s="180"/>
      <c r="AH27" s="179"/>
      <c r="AI27" s="179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90"/>
      <c r="AC30" s="190"/>
      <c r="AD30" s="190"/>
      <c r="AE30" s="190"/>
      <c r="AF30" s="190"/>
      <c r="AG30" s="190"/>
      <c r="AH30" s="173"/>
      <c r="AI30" s="173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7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19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89" t="s">
        <v>110</v>
      </c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193" t="s">
        <v>108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73" t="s">
        <v>109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53" t="s">
        <v>45</v>
      </c>
      <c r="L5" s="53" t="s">
        <v>64</v>
      </c>
      <c r="M5" s="55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54"/>
      <c r="Z5" s="54"/>
      <c r="AA5" s="54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53" t="s">
        <v>54</v>
      </c>
      <c r="L6" s="53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48" t="s">
        <v>80</v>
      </c>
      <c r="S7" s="48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61"/>
      <c r="N8" s="158"/>
      <c r="O8" s="158"/>
      <c r="P8" s="158"/>
      <c r="Q8" s="158"/>
      <c r="R8" s="49"/>
      <c r="S8" s="49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19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58" t="s">
        <v>45</v>
      </c>
      <c r="L5" s="58" t="s">
        <v>64</v>
      </c>
      <c r="M5" s="59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60"/>
      <c r="Z5" s="60"/>
      <c r="AA5" s="60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58" t="s">
        <v>54</v>
      </c>
      <c r="L6" s="58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61" t="s">
        <v>80</v>
      </c>
      <c r="S7" s="61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61"/>
      <c r="N8" s="158"/>
      <c r="O8" s="158"/>
      <c r="P8" s="158"/>
      <c r="Q8" s="158"/>
      <c r="R8" s="62"/>
      <c r="S8" s="62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193" t="s">
        <v>111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73" t="s">
        <v>112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66" t="s">
        <v>45</v>
      </c>
      <c r="L5" s="66" t="s">
        <v>64</v>
      </c>
      <c r="M5" s="67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68"/>
      <c r="Z5" s="68"/>
      <c r="AA5" s="68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66" t="s">
        <v>54</v>
      </c>
      <c r="L6" s="66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69" t="s">
        <v>80</v>
      </c>
      <c r="S7" s="69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61"/>
      <c r="N8" s="158"/>
      <c r="O8" s="158"/>
      <c r="P8" s="158"/>
      <c r="Q8" s="158"/>
      <c r="R8" s="70"/>
      <c r="S8" s="70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193" t="s">
        <v>113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104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74" t="s">
        <v>45</v>
      </c>
      <c r="L5" s="74" t="s">
        <v>64</v>
      </c>
      <c r="M5" s="75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76"/>
      <c r="Z5" s="76"/>
      <c r="AA5" s="76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74" t="s">
        <v>54</v>
      </c>
      <c r="L6" s="74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77" t="s">
        <v>80</v>
      </c>
      <c r="S7" s="7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61"/>
      <c r="N8" s="158"/>
      <c r="O8" s="158"/>
      <c r="P8" s="158"/>
      <c r="Q8" s="158"/>
      <c r="R8" s="78"/>
      <c r="S8" s="7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193" t="s">
        <v>113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87" t="s">
        <v>45</v>
      </c>
      <c r="L5" s="87" t="s">
        <v>64</v>
      </c>
      <c r="M5" s="89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88"/>
      <c r="Z5" s="88"/>
      <c r="AA5" s="88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87" t="s">
        <v>54</v>
      </c>
      <c r="L6" s="87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82" t="s">
        <v>80</v>
      </c>
      <c r="S7" s="82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61"/>
      <c r="N8" s="158"/>
      <c r="O8" s="158"/>
      <c r="P8" s="158"/>
      <c r="Q8" s="158"/>
      <c r="R8" s="83"/>
      <c r="S8" s="83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193" t="s">
        <v>115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73" t="s">
        <v>116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95" t="s">
        <v>45</v>
      </c>
      <c r="L5" s="95" t="s">
        <v>64</v>
      </c>
      <c r="M5" s="97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96"/>
      <c r="Z5" s="96"/>
      <c r="AA5" s="96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95" t="s">
        <v>54</v>
      </c>
      <c r="L6" s="95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90" t="s">
        <v>80</v>
      </c>
      <c r="S7" s="90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61"/>
      <c r="N8" s="158"/>
      <c r="O8" s="158"/>
      <c r="P8" s="158"/>
      <c r="Q8" s="158"/>
      <c r="R8" s="91"/>
      <c r="S8" s="91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193" t="s">
        <v>117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73" t="s">
        <v>118</v>
      </c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73" t="s">
        <v>119</v>
      </c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103" t="s">
        <v>45</v>
      </c>
      <c r="L5" s="103" t="s">
        <v>64</v>
      </c>
      <c r="M5" s="105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04"/>
      <c r="Z5" s="104"/>
      <c r="AA5" s="104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103" t="s">
        <v>54</v>
      </c>
      <c r="L6" s="103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98" t="s">
        <v>80</v>
      </c>
      <c r="S7" s="98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61"/>
      <c r="N8" s="158"/>
      <c r="O8" s="158"/>
      <c r="P8" s="158"/>
      <c r="Q8" s="158"/>
      <c r="R8" s="99"/>
      <c r="S8" s="99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19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82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80" t="s">
        <v>9</v>
      </c>
      <c r="AC27" s="180"/>
      <c r="AD27" s="180"/>
      <c r="AE27" s="180"/>
      <c r="AF27" s="180"/>
      <c r="AG27" s="180"/>
      <c r="AH27" s="179"/>
      <c r="AI27" s="179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90"/>
      <c r="AC30" s="190"/>
      <c r="AD30" s="190"/>
      <c r="AE30" s="190"/>
      <c r="AF30" s="190"/>
      <c r="AG30" s="190"/>
      <c r="AH30" s="173"/>
      <c r="AI30" s="173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7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111" t="s">
        <v>45</v>
      </c>
      <c r="L5" s="111" t="s">
        <v>64</v>
      </c>
      <c r="M5" s="113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12"/>
      <c r="Z5" s="112"/>
      <c r="AA5" s="112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111" t="s">
        <v>54</v>
      </c>
      <c r="L6" s="111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106" t="s">
        <v>80</v>
      </c>
      <c r="S7" s="106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61"/>
      <c r="N8" s="158"/>
      <c r="O8" s="158"/>
      <c r="P8" s="158"/>
      <c r="Q8" s="158"/>
      <c r="R8" s="107"/>
      <c r="S8" s="107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19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120" t="s">
        <v>45</v>
      </c>
      <c r="L5" s="120" t="s">
        <v>64</v>
      </c>
      <c r="M5" s="122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21"/>
      <c r="Z5" s="121"/>
      <c r="AA5" s="121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120" t="s">
        <v>54</v>
      </c>
      <c r="L6" s="120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115" t="s">
        <v>80</v>
      </c>
      <c r="S7" s="115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61"/>
      <c r="N8" s="158"/>
      <c r="O8" s="158"/>
      <c r="P8" s="158"/>
      <c r="Q8" s="158"/>
      <c r="R8" s="116"/>
      <c r="S8" s="116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193" t="s">
        <v>120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abSelected="1" topLeftCell="A9" zoomScale="85" zoomScaleNormal="85" zoomScalePageLayoutView="80" workbookViewId="0">
      <selection activeCell="AA38" sqref="AA38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128" t="s">
        <v>45</v>
      </c>
      <c r="L5" s="128" t="s">
        <v>64</v>
      </c>
      <c r="M5" s="13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29"/>
      <c r="Z5" s="129"/>
      <c r="AA5" s="129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128" t="s">
        <v>54</v>
      </c>
      <c r="L6" s="128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123" t="s">
        <v>80</v>
      </c>
      <c r="S7" s="123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3</v>
      </c>
      <c r="C8" s="7">
        <v>11</v>
      </c>
      <c r="D8" s="4">
        <f t="shared" ref="D8" si="0"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1">(H8*12+I8)*1.67</f>
        <v>30.06</v>
      </c>
      <c r="K8" s="34">
        <v>0.51</v>
      </c>
      <c r="L8" s="34">
        <v>0</v>
      </c>
      <c r="M8" s="161"/>
      <c r="N8" s="158"/>
      <c r="O8" s="158"/>
      <c r="P8" s="158"/>
      <c r="Q8" s="158"/>
      <c r="R8" s="124"/>
      <c r="S8" s="124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2">(E9*12+F9)*2.76</f>
        <v>240.11999999999998</v>
      </c>
      <c r="H9" s="3">
        <v>1</v>
      </c>
      <c r="I9" s="7">
        <v>10</v>
      </c>
      <c r="J9" s="4">
        <f t="shared" si="1"/>
        <v>36.739999999999995</v>
      </c>
      <c r="K9" s="34">
        <v>0.06</v>
      </c>
      <c r="L9" s="34">
        <v>0</v>
      </c>
      <c r="M9" s="41">
        <f t="shared" ref="M9:M39" si="3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7</v>
      </c>
      <c r="C10" s="7">
        <v>3</v>
      </c>
      <c r="D10" s="21">
        <f t="shared" ref="D10:D39" si="5">(B10*12+C10)*2.76</f>
        <v>240.11999999999998</v>
      </c>
      <c r="E10" s="3">
        <v>1</v>
      </c>
      <c r="F10" s="3">
        <v>5</v>
      </c>
      <c r="G10" s="21">
        <f t="shared" si="2"/>
        <v>46.919999999999995</v>
      </c>
      <c r="H10" s="3">
        <v>2</v>
      </c>
      <c r="I10" s="7">
        <v>3</v>
      </c>
      <c r="J10" s="21">
        <f t="shared" si="1"/>
        <v>45.089999999999996</v>
      </c>
      <c r="K10" s="34">
        <v>0.3</v>
      </c>
      <c r="L10" s="34">
        <v>0</v>
      </c>
      <c r="M10" s="41">
        <f t="shared" si="3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4">
        <f t="shared" si="5"/>
        <v>284.27999999999997</v>
      </c>
      <c r="E11" s="3">
        <v>1</v>
      </c>
      <c r="F11" s="3">
        <v>5</v>
      </c>
      <c r="G11" s="4">
        <f t="shared" si="2"/>
        <v>46.919999999999995</v>
      </c>
      <c r="H11" s="3">
        <v>2</v>
      </c>
      <c r="I11" s="7">
        <v>8</v>
      </c>
      <c r="J11" s="4">
        <f t="shared" si="1"/>
        <v>53.44</v>
      </c>
      <c r="K11" s="34">
        <v>0.51</v>
      </c>
      <c r="L11" s="34">
        <v>0</v>
      </c>
      <c r="M11" s="41">
        <f t="shared" si="3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2</v>
      </c>
      <c r="D12" s="4">
        <f t="shared" si="5"/>
        <v>336.71999999999997</v>
      </c>
      <c r="E12" s="3">
        <v>1</v>
      </c>
      <c r="F12" s="3">
        <v>5</v>
      </c>
      <c r="G12" s="4">
        <f t="shared" si="2"/>
        <v>46.919999999999995</v>
      </c>
      <c r="H12" s="3">
        <v>3</v>
      </c>
      <c r="I12" s="7">
        <v>1</v>
      </c>
      <c r="J12" s="4">
        <f t="shared" si="1"/>
        <v>61.79</v>
      </c>
      <c r="K12" s="34">
        <v>0.13</v>
      </c>
      <c r="L12" s="34">
        <v>0</v>
      </c>
      <c r="M12" s="41">
        <f t="shared" si="3"/>
        <v>39.065000000000005</v>
      </c>
      <c r="N12" s="8">
        <v>52.44</v>
      </c>
      <c r="O12" s="8"/>
      <c r="P12" s="7">
        <v>8.35</v>
      </c>
      <c r="Q12" s="7">
        <v>1500</v>
      </c>
      <c r="R12" s="7">
        <v>10</v>
      </c>
      <c r="S12" s="7">
        <v>2000</v>
      </c>
      <c r="T12" s="7"/>
      <c r="U12" s="7">
        <v>29</v>
      </c>
      <c r="V12" s="7">
        <v>590</v>
      </c>
      <c r="W12" s="7">
        <v>35</v>
      </c>
      <c r="X12" s="7">
        <v>2840</v>
      </c>
      <c r="Y12" s="7">
        <v>194</v>
      </c>
      <c r="Z12" s="7">
        <v>2749</v>
      </c>
      <c r="AA12" s="16">
        <v>2673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8</v>
      </c>
      <c r="D13" s="4">
        <f t="shared" si="5"/>
        <v>386.4</v>
      </c>
      <c r="E13" s="3">
        <v>1</v>
      </c>
      <c r="F13" s="3">
        <v>5</v>
      </c>
      <c r="G13" s="4">
        <f t="shared" si="2"/>
        <v>46.919999999999995</v>
      </c>
      <c r="H13" s="3">
        <v>3</v>
      </c>
      <c r="I13" s="7">
        <v>5</v>
      </c>
      <c r="J13" s="4">
        <f t="shared" si="1"/>
        <v>68.47</v>
      </c>
      <c r="K13" s="34">
        <v>0.4</v>
      </c>
      <c r="L13" s="34">
        <v>0</v>
      </c>
      <c r="M13" s="41">
        <f t="shared" si="3"/>
        <v>120.2</v>
      </c>
      <c r="N13" s="8">
        <v>49.68</v>
      </c>
      <c r="O13" s="8"/>
      <c r="P13" s="7">
        <v>6.68</v>
      </c>
      <c r="Q13" s="7">
        <v>1500</v>
      </c>
      <c r="R13" s="7">
        <v>10</v>
      </c>
      <c r="S13" s="7">
        <v>2000</v>
      </c>
      <c r="T13" s="7"/>
      <c r="U13" s="7">
        <v>29</v>
      </c>
      <c r="V13" s="7">
        <v>590</v>
      </c>
      <c r="W13" s="7">
        <v>36</v>
      </c>
      <c r="X13" s="7">
        <v>2880</v>
      </c>
      <c r="Y13" s="7">
        <v>194</v>
      </c>
      <c r="Z13" s="7">
        <v>2824</v>
      </c>
      <c r="AA13" s="16">
        <v>2706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13</v>
      </c>
      <c r="C14" s="7">
        <v>2</v>
      </c>
      <c r="D14" s="4">
        <f t="shared" si="5"/>
        <v>436.08</v>
      </c>
      <c r="E14" s="3">
        <v>1</v>
      </c>
      <c r="F14" s="3">
        <v>5</v>
      </c>
      <c r="G14" s="4">
        <f t="shared" si="2"/>
        <v>46.919999999999995</v>
      </c>
      <c r="H14" s="3">
        <v>4</v>
      </c>
      <c r="I14" s="7">
        <v>1</v>
      </c>
      <c r="J14" s="4">
        <f t="shared" si="1"/>
        <v>81.83</v>
      </c>
      <c r="K14" s="34">
        <v>0.12</v>
      </c>
      <c r="L14" s="34">
        <v>0</v>
      </c>
      <c r="M14" s="41">
        <f t="shared" si="3"/>
        <v>36.059999999999995</v>
      </c>
      <c r="N14" s="8">
        <v>49.68</v>
      </c>
      <c r="O14" s="8"/>
      <c r="P14" s="7">
        <v>13.36</v>
      </c>
      <c r="Q14" s="7">
        <v>1500</v>
      </c>
      <c r="R14" s="7">
        <v>10</v>
      </c>
      <c r="S14" s="7">
        <v>2000</v>
      </c>
      <c r="T14" s="7"/>
      <c r="U14" s="7">
        <v>29</v>
      </c>
      <c r="V14" s="7">
        <v>590</v>
      </c>
      <c r="W14" s="7">
        <v>36</v>
      </c>
      <c r="X14" s="7">
        <v>2880</v>
      </c>
      <c r="Y14" s="7">
        <v>179</v>
      </c>
      <c r="Z14" s="7">
        <v>2842</v>
      </c>
      <c r="AA14" s="16">
        <v>2695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2</v>
      </c>
      <c r="D15" s="4">
        <f t="shared" si="5"/>
        <v>436.08</v>
      </c>
      <c r="E15" s="3">
        <v>3</v>
      </c>
      <c r="F15" s="3">
        <v>1</v>
      </c>
      <c r="G15" s="4">
        <f t="shared" si="2"/>
        <v>102.11999999999999</v>
      </c>
      <c r="H15" s="3">
        <v>4</v>
      </c>
      <c r="I15" s="7">
        <v>6</v>
      </c>
      <c r="J15" s="4">
        <f t="shared" si="1"/>
        <v>90.179999999999993</v>
      </c>
      <c r="K15" s="34">
        <v>0.31</v>
      </c>
      <c r="L15" s="34">
        <v>0</v>
      </c>
      <c r="M15" s="41">
        <f t="shared" si="3"/>
        <v>93.155000000000001</v>
      </c>
      <c r="N15" s="8">
        <v>55.2</v>
      </c>
      <c r="O15" s="8"/>
      <c r="P15" s="7">
        <v>8.35</v>
      </c>
      <c r="Q15" s="7">
        <v>1500</v>
      </c>
      <c r="R15" s="7">
        <v>10</v>
      </c>
      <c r="S15" s="7">
        <v>2000</v>
      </c>
      <c r="T15" s="7"/>
      <c r="U15" s="7">
        <v>29</v>
      </c>
      <c r="V15" s="7">
        <v>590</v>
      </c>
      <c r="W15" s="7">
        <v>30</v>
      </c>
      <c r="X15" s="7">
        <v>2629</v>
      </c>
      <c r="Y15" s="7">
        <v>217</v>
      </c>
      <c r="Z15" s="7">
        <v>2735</v>
      </c>
      <c r="AA15" s="16">
        <v>2623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</v>
      </c>
      <c r="C16" s="7">
        <v>8</v>
      </c>
      <c r="D16" s="4">
        <f t="shared" si="5"/>
        <v>55.199999999999996</v>
      </c>
      <c r="E16" s="3">
        <v>4</v>
      </c>
      <c r="F16" s="3">
        <v>7</v>
      </c>
      <c r="G16" s="4">
        <f t="shared" si="2"/>
        <v>151.79999999999998</v>
      </c>
      <c r="H16" s="3">
        <v>4</v>
      </c>
      <c r="I16" s="7">
        <v>11</v>
      </c>
      <c r="J16" s="4">
        <f t="shared" si="1"/>
        <v>98.53</v>
      </c>
      <c r="K16" s="34">
        <v>0.54</v>
      </c>
      <c r="L16" s="34">
        <v>0</v>
      </c>
      <c r="M16" s="41">
        <f t="shared" si="3"/>
        <v>162.27000000000001</v>
      </c>
      <c r="N16" s="8">
        <v>49.68</v>
      </c>
      <c r="O16" s="8"/>
      <c r="P16" s="7">
        <v>8.35</v>
      </c>
      <c r="Q16" s="7">
        <v>1500</v>
      </c>
      <c r="R16" s="7">
        <v>10</v>
      </c>
      <c r="S16" s="7">
        <v>2000</v>
      </c>
      <c r="T16" s="7"/>
      <c r="U16" s="7">
        <v>29</v>
      </c>
      <c r="V16" s="7">
        <v>590</v>
      </c>
      <c r="W16" s="7">
        <v>30</v>
      </c>
      <c r="X16" s="7">
        <v>2629</v>
      </c>
      <c r="Y16" s="7">
        <v>209</v>
      </c>
      <c r="Z16" s="7">
        <v>2686</v>
      </c>
      <c r="AA16" s="16">
        <v>2596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8</v>
      </c>
      <c r="D17" s="4">
        <f t="shared" si="5"/>
        <v>55.199999999999996</v>
      </c>
      <c r="E17" s="3">
        <v>6</v>
      </c>
      <c r="F17" s="3">
        <v>0</v>
      </c>
      <c r="G17" s="4">
        <f t="shared" si="2"/>
        <v>198.71999999999997</v>
      </c>
      <c r="H17" s="3">
        <v>5</v>
      </c>
      <c r="I17" s="7">
        <v>4</v>
      </c>
      <c r="J17" s="4">
        <f t="shared" si="1"/>
        <v>106.88</v>
      </c>
      <c r="K17" s="34">
        <v>0.68</v>
      </c>
      <c r="L17" s="34">
        <v>0</v>
      </c>
      <c r="M17" s="41">
        <f t="shared" si="3"/>
        <v>204.34</v>
      </c>
      <c r="N17" s="8">
        <v>46.92</v>
      </c>
      <c r="O17" s="8"/>
      <c r="P17" s="7">
        <v>8.35</v>
      </c>
      <c r="Q17" s="7">
        <v>1500</v>
      </c>
      <c r="R17" s="7">
        <v>10</v>
      </c>
      <c r="S17" s="7">
        <v>2000</v>
      </c>
      <c r="T17" s="7"/>
      <c r="U17" s="7">
        <v>29</v>
      </c>
      <c r="V17" s="7">
        <v>590</v>
      </c>
      <c r="W17" s="7">
        <v>32</v>
      </c>
      <c r="X17" s="7">
        <v>2716</v>
      </c>
      <c r="Y17" s="7">
        <v>187</v>
      </c>
      <c r="Z17" s="7">
        <v>2643</v>
      </c>
      <c r="AA17" s="16">
        <v>2566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</v>
      </c>
      <c r="C18" s="7">
        <v>8</v>
      </c>
      <c r="D18" s="4">
        <f t="shared" si="5"/>
        <v>55.199999999999996</v>
      </c>
      <c r="E18" s="3">
        <v>7</v>
      </c>
      <c r="F18" s="3">
        <v>7</v>
      </c>
      <c r="G18" s="4">
        <f t="shared" si="2"/>
        <v>251.15999999999997</v>
      </c>
      <c r="H18" s="3">
        <v>5</v>
      </c>
      <c r="I18" s="7">
        <v>8</v>
      </c>
      <c r="J18" s="4">
        <f t="shared" si="1"/>
        <v>113.56</v>
      </c>
      <c r="K18" s="34">
        <v>0.35</v>
      </c>
      <c r="L18" s="34">
        <v>0</v>
      </c>
      <c r="M18" s="41">
        <f t="shared" si="3"/>
        <v>105.175</v>
      </c>
      <c r="N18" s="8">
        <v>52.44</v>
      </c>
      <c r="O18" s="8"/>
      <c r="P18" s="7">
        <v>6.68</v>
      </c>
      <c r="Q18" s="7">
        <v>1475</v>
      </c>
      <c r="R18" s="7">
        <v>10</v>
      </c>
      <c r="S18" s="7">
        <v>2100</v>
      </c>
      <c r="T18" s="7"/>
      <c r="U18" s="7">
        <v>29</v>
      </c>
      <c r="V18" s="7">
        <v>590</v>
      </c>
      <c r="W18" s="7">
        <v>32</v>
      </c>
      <c r="X18" s="7">
        <v>2716</v>
      </c>
      <c r="Y18" s="7">
        <v>187</v>
      </c>
      <c r="Z18" s="7">
        <v>2617</v>
      </c>
      <c r="AA18" s="16">
        <v>2541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9</v>
      </c>
      <c r="F19" s="3">
        <v>0</v>
      </c>
      <c r="G19" s="4">
        <f t="shared" si="2"/>
        <v>298.08</v>
      </c>
      <c r="H19" s="3">
        <v>6</v>
      </c>
      <c r="I19" s="7">
        <v>1</v>
      </c>
      <c r="J19" s="4">
        <f t="shared" si="1"/>
        <v>121.91</v>
      </c>
      <c r="K19" s="34">
        <v>0.54</v>
      </c>
      <c r="L19" s="34">
        <v>0</v>
      </c>
      <c r="M19" s="41">
        <f t="shared" si="3"/>
        <v>162.27000000000001</v>
      </c>
      <c r="N19" s="8">
        <v>46.92</v>
      </c>
      <c r="O19" s="8"/>
      <c r="P19" s="7">
        <v>8.35</v>
      </c>
      <c r="Q19" s="7">
        <v>1475</v>
      </c>
      <c r="R19" s="7">
        <v>10</v>
      </c>
      <c r="S19" s="7">
        <v>2100</v>
      </c>
      <c r="T19" s="7"/>
      <c r="U19" s="7">
        <v>29</v>
      </c>
      <c r="V19" s="7">
        <v>590</v>
      </c>
      <c r="W19" s="7">
        <v>32</v>
      </c>
      <c r="X19" s="7">
        <v>2716</v>
      </c>
      <c r="Y19" s="7">
        <v>179</v>
      </c>
      <c r="Z19" s="7">
        <v>2616</v>
      </c>
      <c r="AA19" s="16">
        <v>2526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8</v>
      </c>
      <c r="D20" s="4">
        <f>(B20*12+C20)*2.76</f>
        <v>55.199999999999996</v>
      </c>
      <c r="E20" s="3">
        <v>10</v>
      </c>
      <c r="F20" s="3">
        <v>8</v>
      </c>
      <c r="G20" s="4">
        <f t="shared" si="2"/>
        <v>353.28</v>
      </c>
      <c r="H20" s="3">
        <v>6</v>
      </c>
      <c r="I20" s="7">
        <v>5</v>
      </c>
      <c r="J20" s="4">
        <f t="shared" si="1"/>
        <v>128.59</v>
      </c>
      <c r="K20" s="34">
        <v>0.26</v>
      </c>
      <c r="L20" s="34">
        <v>0</v>
      </c>
      <c r="M20" s="41">
        <f t="shared" si="3"/>
        <v>78.13000000000001</v>
      </c>
      <c r="N20" s="8">
        <v>55.2</v>
      </c>
      <c r="O20" s="8"/>
      <c r="P20" s="7">
        <v>6.68</v>
      </c>
      <c r="Q20" s="7">
        <v>1475</v>
      </c>
      <c r="R20" s="7">
        <v>10</v>
      </c>
      <c r="S20" s="7">
        <v>2100</v>
      </c>
      <c r="T20" s="7"/>
      <c r="U20" s="7">
        <v>29</v>
      </c>
      <c r="V20" s="7">
        <v>590</v>
      </c>
      <c r="W20" s="7">
        <v>32</v>
      </c>
      <c r="X20" s="7">
        <v>2716</v>
      </c>
      <c r="Y20" s="16">
        <v>179</v>
      </c>
      <c r="Z20" s="16">
        <v>2708</v>
      </c>
      <c r="AA20" s="16">
        <v>2637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8</v>
      </c>
      <c r="D21" s="4">
        <f t="shared" si="5"/>
        <v>55.199999999999996</v>
      </c>
      <c r="E21" s="3">
        <v>12</v>
      </c>
      <c r="F21" s="3">
        <v>2</v>
      </c>
      <c r="G21" s="4">
        <f t="shared" si="2"/>
        <v>402.96</v>
      </c>
      <c r="H21" s="3">
        <v>6</v>
      </c>
      <c r="I21" s="7">
        <v>10</v>
      </c>
      <c r="J21" s="4">
        <f t="shared" si="1"/>
        <v>136.94</v>
      </c>
      <c r="K21" s="34">
        <v>0.48</v>
      </c>
      <c r="L21" s="34">
        <v>0</v>
      </c>
      <c r="M21" s="41">
        <f t="shared" si="3"/>
        <v>144.23999999999998</v>
      </c>
      <c r="N21" s="8">
        <v>49.68</v>
      </c>
      <c r="O21" s="8"/>
      <c r="P21" s="7">
        <v>8.35</v>
      </c>
      <c r="Q21" s="7">
        <v>1475</v>
      </c>
      <c r="R21" s="7">
        <v>10</v>
      </c>
      <c r="S21" s="7">
        <v>2100</v>
      </c>
      <c r="T21" s="7"/>
      <c r="U21" s="11">
        <v>29</v>
      </c>
      <c r="V21" s="7">
        <v>590</v>
      </c>
      <c r="W21" s="7">
        <v>32</v>
      </c>
      <c r="X21" s="7">
        <v>2716</v>
      </c>
      <c r="Y21" s="7">
        <v>179</v>
      </c>
      <c r="Z21" s="7">
        <v>2769</v>
      </c>
      <c r="AA21" s="7">
        <v>2649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>
        <v>1</v>
      </c>
      <c r="C22" s="7">
        <v>8</v>
      </c>
      <c r="D22" s="4">
        <f>(B22*12+C22)*2.76</f>
        <v>55.199999999999996</v>
      </c>
      <c r="E22" s="3">
        <v>13</v>
      </c>
      <c r="F22" s="3">
        <v>8</v>
      </c>
      <c r="G22" s="4">
        <f t="shared" si="2"/>
        <v>452.64</v>
      </c>
      <c r="H22" s="3">
        <v>7</v>
      </c>
      <c r="I22" s="7">
        <v>4</v>
      </c>
      <c r="J22" s="4">
        <f t="shared" si="1"/>
        <v>146.95999999999998</v>
      </c>
      <c r="K22" s="34">
        <v>0.12</v>
      </c>
      <c r="L22" s="34">
        <v>0</v>
      </c>
      <c r="M22" s="41">
        <f t="shared" si="3"/>
        <v>36.059999999999995</v>
      </c>
      <c r="N22" s="8">
        <v>49.68</v>
      </c>
      <c r="O22" s="8"/>
      <c r="P22" s="7">
        <v>10.02</v>
      </c>
      <c r="Q22" s="7">
        <v>1475</v>
      </c>
      <c r="R22" s="7">
        <v>10</v>
      </c>
      <c r="S22" s="7">
        <v>2100</v>
      </c>
      <c r="T22" s="7"/>
      <c r="U22" s="7">
        <v>29</v>
      </c>
      <c r="V22" s="7">
        <v>590</v>
      </c>
      <c r="W22" s="7">
        <v>30</v>
      </c>
      <c r="X22" s="7">
        <v>2629</v>
      </c>
      <c r="Y22" s="7">
        <v>152</v>
      </c>
      <c r="Z22" s="7">
        <v>2760</v>
      </c>
      <c r="AA22" s="7">
        <v>2630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3</v>
      </c>
      <c r="C23" s="7">
        <v>1</v>
      </c>
      <c r="D23" s="4">
        <f t="shared" si="5"/>
        <v>102.11999999999999</v>
      </c>
      <c r="E23" s="3">
        <v>13</v>
      </c>
      <c r="F23" s="3">
        <v>8</v>
      </c>
      <c r="G23" s="4">
        <f t="shared" si="2"/>
        <v>452.64</v>
      </c>
      <c r="H23" s="3">
        <v>7</v>
      </c>
      <c r="I23" s="7">
        <v>7</v>
      </c>
      <c r="J23" s="4">
        <f t="shared" si="1"/>
        <v>151.97</v>
      </c>
      <c r="K23" s="34">
        <v>0.3</v>
      </c>
      <c r="L23" s="34">
        <v>0</v>
      </c>
      <c r="M23" s="41">
        <f>$M$3*K23+$M$4*L23</f>
        <v>90.149999999999991</v>
      </c>
      <c r="N23" s="8">
        <v>46.92</v>
      </c>
      <c r="O23" s="8"/>
      <c r="P23" s="7">
        <v>5.01</v>
      </c>
      <c r="Q23" s="7">
        <v>1475</v>
      </c>
      <c r="R23" s="7">
        <v>10</v>
      </c>
      <c r="S23" s="7">
        <v>2100</v>
      </c>
      <c r="T23" s="7"/>
      <c r="U23" s="7">
        <v>29</v>
      </c>
      <c r="V23" s="7">
        <v>590</v>
      </c>
      <c r="W23" s="7">
        <v>29</v>
      </c>
      <c r="X23" s="7">
        <v>2585</v>
      </c>
      <c r="Y23" s="7">
        <v>187</v>
      </c>
      <c r="Z23" s="7">
        <v>2668</v>
      </c>
      <c r="AA23" s="7">
        <v>2566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7</v>
      </c>
      <c r="D24" s="4">
        <f>(B24*12+C24)*2.76</f>
        <v>151.79999999999998</v>
      </c>
      <c r="E24" s="3">
        <v>13</v>
      </c>
      <c r="F24" s="3">
        <v>8</v>
      </c>
      <c r="G24" s="4">
        <f t="shared" si="2"/>
        <v>452.64</v>
      </c>
      <c r="H24" s="3">
        <v>8</v>
      </c>
      <c r="I24" s="7">
        <v>1</v>
      </c>
      <c r="J24" s="4">
        <f t="shared" si="1"/>
        <v>161.98999999999998</v>
      </c>
      <c r="K24" s="34">
        <v>0.5</v>
      </c>
      <c r="L24" s="34">
        <v>0</v>
      </c>
      <c r="M24" s="41">
        <f t="shared" si="3"/>
        <v>150.25</v>
      </c>
      <c r="N24" s="8">
        <v>49.68</v>
      </c>
      <c r="O24" s="8"/>
      <c r="P24" s="7">
        <v>10.02</v>
      </c>
      <c r="Q24" s="7">
        <v>1475</v>
      </c>
      <c r="R24" s="7">
        <v>10</v>
      </c>
      <c r="S24" s="7">
        <v>2100</v>
      </c>
      <c r="T24" s="7"/>
      <c r="U24" s="7">
        <v>29</v>
      </c>
      <c r="V24" s="7">
        <v>590</v>
      </c>
      <c r="W24" s="7">
        <v>31</v>
      </c>
      <c r="X24" s="7">
        <v>2673</v>
      </c>
      <c r="Y24" s="7">
        <v>170</v>
      </c>
      <c r="Z24" s="7">
        <v>2620</v>
      </c>
      <c r="AA24" s="7">
        <v>2533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0</v>
      </c>
      <c r="D25" s="4">
        <f t="shared" si="5"/>
        <v>198.71999999999997</v>
      </c>
      <c r="E25" s="3">
        <v>13</v>
      </c>
      <c r="F25" s="3">
        <v>8</v>
      </c>
      <c r="G25" s="4">
        <f t="shared" si="2"/>
        <v>452.64</v>
      </c>
      <c r="H25" s="3">
        <v>2</v>
      </c>
      <c r="I25" s="7">
        <v>4</v>
      </c>
      <c r="J25" s="4">
        <f t="shared" si="1"/>
        <v>46.76</v>
      </c>
      <c r="K25" s="34">
        <v>0.13</v>
      </c>
      <c r="L25" s="34">
        <v>0</v>
      </c>
      <c r="M25" s="41">
        <f t="shared" si="3"/>
        <v>39.065000000000005</v>
      </c>
      <c r="N25" s="8">
        <v>46.92</v>
      </c>
      <c r="O25" s="8"/>
      <c r="P25" s="7">
        <v>6.68</v>
      </c>
      <c r="Q25" s="7">
        <v>1475</v>
      </c>
      <c r="R25" s="7">
        <v>10</v>
      </c>
      <c r="S25" s="7">
        <v>2100</v>
      </c>
      <c r="T25" s="7"/>
      <c r="U25" s="7">
        <v>30</v>
      </c>
      <c r="V25" s="7">
        <v>590</v>
      </c>
      <c r="W25" s="7">
        <v>31</v>
      </c>
      <c r="X25" s="7">
        <v>2673</v>
      </c>
      <c r="Y25" s="17">
        <v>170</v>
      </c>
      <c r="Z25" s="17">
        <v>2578</v>
      </c>
      <c r="AA25" s="17">
        <v>2505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7</v>
      </c>
      <c r="F26" s="3">
        <v>8</v>
      </c>
      <c r="G26" s="4">
        <f t="shared" si="2"/>
        <v>253.92</v>
      </c>
      <c r="H26" s="3">
        <v>2</v>
      </c>
      <c r="I26" s="7">
        <v>8</v>
      </c>
      <c r="J26" s="4">
        <f t="shared" si="1"/>
        <v>53.44</v>
      </c>
      <c r="K26" s="46">
        <v>0.33</v>
      </c>
      <c r="L26" s="34">
        <v>0</v>
      </c>
      <c r="M26" s="41">
        <f>$M$3*K26+$M$4*L26</f>
        <v>99.165000000000006</v>
      </c>
      <c r="N26" s="8">
        <v>41.4</v>
      </c>
      <c r="O26" s="8"/>
      <c r="P26" s="7">
        <v>6.68</v>
      </c>
      <c r="Q26" s="7">
        <v>1475</v>
      </c>
      <c r="R26" s="7">
        <v>10</v>
      </c>
      <c r="S26" s="7">
        <v>2100</v>
      </c>
      <c r="T26" s="7"/>
      <c r="U26" s="7">
        <v>30</v>
      </c>
      <c r="V26" s="7">
        <v>590</v>
      </c>
      <c r="W26" s="7">
        <v>30</v>
      </c>
      <c r="X26" s="7">
        <v>2629</v>
      </c>
      <c r="Y26" s="7">
        <v>170</v>
      </c>
      <c r="Z26" s="7">
        <v>2568</v>
      </c>
      <c r="AA26" s="7">
        <v>2492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>
        <v>8</v>
      </c>
      <c r="C27" s="7">
        <v>8</v>
      </c>
      <c r="D27" s="4">
        <f t="shared" si="5"/>
        <v>287.03999999999996</v>
      </c>
      <c r="E27" s="3">
        <v>1</v>
      </c>
      <c r="F27" s="3">
        <v>10</v>
      </c>
      <c r="G27" s="4">
        <f t="shared" si="2"/>
        <v>60.72</v>
      </c>
      <c r="H27" s="3">
        <v>3</v>
      </c>
      <c r="I27" s="7">
        <v>0</v>
      </c>
      <c r="J27" s="4">
        <f t="shared" si="1"/>
        <v>60.12</v>
      </c>
      <c r="K27" s="34">
        <v>0.53</v>
      </c>
      <c r="L27" s="34">
        <v>0</v>
      </c>
      <c r="M27" s="41">
        <f t="shared" si="3"/>
        <v>159.26500000000001</v>
      </c>
      <c r="N27" s="8">
        <v>46.92</v>
      </c>
      <c r="O27" s="8"/>
      <c r="P27" s="7">
        <v>6.68</v>
      </c>
      <c r="Q27" s="7">
        <v>1475</v>
      </c>
      <c r="R27" s="7">
        <v>10</v>
      </c>
      <c r="S27" s="7">
        <v>2100</v>
      </c>
      <c r="T27" s="7"/>
      <c r="U27" s="7">
        <v>30</v>
      </c>
      <c r="V27" s="7">
        <v>590</v>
      </c>
      <c r="W27" s="7">
        <v>30</v>
      </c>
      <c r="X27" s="7">
        <v>2629</v>
      </c>
      <c r="Y27" s="7">
        <v>170</v>
      </c>
      <c r="Z27" s="7">
        <v>2569</v>
      </c>
      <c r="AA27" s="7">
        <v>2443</v>
      </c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125" t="s">
        <v>84</v>
      </c>
    </row>
    <row r="28" spans="1:53" x14ac:dyDescent="0.2">
      <c r="A28" s="6">
        <f t="shared" si="4"/>
        <v>21</v>
      </c>
      <c r="B28" s="7">
        <v>9</v>
      </c>
      <c r="C28" s="7">
        <v>11</v>
      </c>
      <c r="D28" s="4">
        <f t="shared" si="5"/>
        <v>328.44</v>
      </c>
      <c r="E28" s="3">
        <v>1</v>
      </c>
      <c r="F28" s="3">
        <v>10</v>
      </c>
      <c r="G28" s="4">
        <f t="shared" si="2"/>
        <v>60.72</v>
      </c>
      <c r="H28" s="3">
        <v>3</v>
      </c>
      <c r="I28" s="7">
        <v>5</v>
      </c>
      <c r="J28" s="4">
        <f t="shared" si="1"/>
        <v>68.47</v>
      </c>
      <c r="K28" s="34">
        <v>0.2</v>
      </c>
      <c r="L28" s="34">
        <v>0</v>
      </c>
      <c r="M28" s="41">
        <f t="shared" si="3"/>
        <v>60.1</v>
      </c>
      <c r="N28" s="8">
        <v>41.04</v>
      </c>
      <c r="O28" s="8"/>
      <c r="P28" s="7">
        <v>8.35</v>
      </c>
      <c r="Q28" s="7">
        <v>1475</v>
      </c>
      <c r="R28" s="7">
        <v>10</v>
      </c>
      <c r="S28" s="7">
        <v>2100</v>
      </c>
      <c r="T28" s="7"/>
      <c r="U28" s="7">
        <v>30</v>
      </c>
      <c r="V28" s="7">
        <v>590</v>
      </c>
      <c r="W28" s="7">
        <v>30</v>
      </c>
      <c r="X28" s="7">
        <v>2629</v>
      </c>
      <c r="Y28" s="7">
        <v>152</v>
      </c>
      <c r="Z28" s="7">
        <v>2569</v>
      </c>
      <c r="AA28" s="7">
        <v>2492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>
        <v>11</v>
      </c>
      <c r="C29" s="7">
        <v>8</v>
      </c>
      <c r="D29" s="4">
        <f t="shared" si="5"/>
        <v>386.4</v>
      </c>
      <c r="E29" s="3">
        <v>1</v>
      </c>
      <c r="F29" s="3">
        <v>10</v>
      </c>
      <c r="G29" s="4">
        <f t="shared" si="2"/>
        <v>60.72</v>
      </c>
      <c r="H29" s="3">
        <v>3</v>
      </c>
      <c r="I29" s="7">
        <v>10</v>
      </c>
      <c r="J29" s="4">
        <f t="shared" si="1"/>
        <v>76.819999999999993</v>
      </c>
      <c r="K29" s="34">
        <v>0.43</v>
      </c>
      <c r="L29" s="34">
        <v>0</v>
      </c>
      <c r="M29" s="41">
        <f t="shared" si="3"/>
        <v>129.215</v>
      </c>
      <c r="N29" s="8">
        <v>57.96</v>
      </c>
      <c r="O29" s="8"/>
      <c r="P29" s="7">
        <v>8.35</v>
      </c>
      <c r="Q29" s="7">
        <v>1475</v>
      </c>
      <c r="R29" s="7">
        <v>10</v>
      </c>
      <c r="S29" s="7">
        <v>2100</v>
      </c>
      <c r="T29" s="7"/>
      <c r="U29" s="7">
        <v>30</v>
      </c>
      <c r="V29" s="7">
        <v>590</v>
      </c>
      <c r="W29" s="7">
        <v>27</v>
      </c>
      <c r="X29" s="7">
        <v>2494</v>
      </c>
      <c r="Y29" s="7">
        <v>152</v>
      </c>
      <c r="Z29" s="7">
        <v>2560</v>
      </c>
      <c r="AA29" s="7">
        <v>2479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>
        <v>13</v>
      </c>
      <c r="C30" s="7">
        <v>4</v>
      </c>
      <c r="D30" s="4">
        <f t="shared" si="5"/>
        <v>441.59999999999997</v>
      </c>
      <c r="E30" s="3">
        <v>1</v>
      </c>
      <c r="F30" s="3">
        <v>10</v>
      </c>
      <c r="G30" s="4">
        <f t="shared" si="2"/>
        <v>60.72</v>
      </c>
      <c r="H30" s="3">
        <v>4</v>
      </c>
      <c r="I30" s="7">
        <v>3</v>
      </c>
      <c r="J30" s="4">
        <f t="shared" si="1"/>
        <v>85.17</v>
      </c>
      <c r="K30" s="34">
        <v>0.61</v>
      </c>
      <c r="L30" s="34">
        <v>0</v>
      </c>
      <c r="M30" s="41">
        <f t="shared" si="3"/>
        <v>183.30500000000001</v>
      </c>
      <c r="N30" s="8">
        <v>55.2</v>
      </c>
      <c r="O30" s="8"/>
      <c r="P30" s="7">
        <v>8.35</v>
      </c>
      <c r="Q30" s="7">
        <v>1425</v>
      </c>
      <c r="R30" s="7">
        <v>10</v>
      </c>
      <c r="S30" s="7">
        <v>2000</v>
      </c>
      <c r="T30" s="7"/>
      <c r="U30" s="7">
        <v>30</v>
      </c>
      <c r="V30" s="7">
        <v>590</v>
      </c>
      <c r="W30" s="7">
        <v>24</v>
      </c>
      <c r="X30" s="7">
        <v>2508</v>
      </c>
      <c r="Y30" s="7">
        <v>160</v>
      </c>
      <c r="Z30" s="7">
        <v>2477</v>
      </c>
      <c r="AA30" s="7">
        <v>2417</v>
      </c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>
        <v>13</v>
      </c>
      <c r="C31" s="7">
        <v>4</v>
      </c>
      <c r="D31" s="4">
        <f t="shared" si="5"/>
        <v>441.59999999999997</v>
      </c>
      <c r="E31" s="3">
        <v>2</v>
      </c>
      <c r="F31" s="3">
        <v>10</v>
      </c>
      <c r="G31" s="4">
        <f t="shared" si="2"/>
        <v>93.839999999999989</v>
      </c>
      <c r="H31" s="3">
        <v>4</v>
      </c>
      <c r="I31" s="7">
        <v>8</v>
      </c>
      <c r="J31" s="4">
        <f t="shared" si="1"/>
        <v>93.52</v>
      </c>
      <c r="K31" s="34">
        <v>0.75</v>
      </c>
      <c r="L31" s="34">
        <v>0</v>
      </c>
      <c r="M31" s="41">
        <f t="shared" si="3"/>
        <v>225.375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2000</v>
      </c>
      <c r="T31" s="7"/>
      <c r="U31" s="7">
        <v>30</v>
      </c>
      <c r="V31" s="7">
        <v>590</v>
      </c>
      <c r="W31" s="7">
        <v>28</v>
      </c>
      <c r="X31" s="7">
        <v>2540</v>
      </c>
      <c r="Y31" s="7">
        <v>170</v>
      </c>
      <c r="Z31" s="7">
        <v>2447</v>
      </c>
      <c r="AA31" s="7">
        <v>2369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>
        <v>7</v>
      </c>
      <c r="C32" s="7">
        <v>7</v>
      </c>
      <c r="D32" s="4">
        <f t="shared" si="5"/>
        <v>251.15999999999997</v>
      </c>
      <c r="E32" s="3">
        <v>4</v>
      </c>
      <c r="F32" s="3">
        <v>4</v>
      </c>
      <c r="G32" s="4">
        <f t="shared" si="2"/>
        <v>143.51999999999998</v>
      </c>
      <c r="H32" s="3">
        <v>5</v>
      </c>
      <c r="I32" s="7">
        <v>0</v>
      </c>
      <c r="J32" s="4">
        <f t="shared" si="1"/>
        <v>100.19999999999999</v>
      </c>
      <c r="K32" s="34">
        <v>0.23</v>
      </c>
      <c r="L32" s="34">
        <v>0.25</v>
      </c>
      <c r="M32" s="41">
        <f>$M$3*K32+$M$4*L32</f>
        <v>142.76500000000001</v>
      </c>
      <c r="N32" s="8">
        <v>49.68</v>
      </c>
      <c r="O32" s="8"/>
      <c r="P32" s="7">
        <v>6.68</v>
      </c>
      <c r="Q32" s="7">
        <v>1425</v>
      </c>
      <c r="R32" s="7">
        <v>10</v>
      </c>
      <c r="S32" s="7">
        <v>2000</v>
      </c>
      <c r="T32" s="7"/>
      <c r="U32" s="7">
        <v>30</v>
      </c>
      <c r="V32" s="7">
        <v>590</v>
      </c>
      <c r="W32" s="7">
        <v>28</v>
      </c>
      <c r="X32" s="7">
        <v>2540</v>
      </c>
      <c r="Y32" s="7">
        <v>162</v>
      </c>
      <c r="Z32" s="7">
        <v>2463</v>
      </c>
      <c r="AA32" s="7">
        <v>2389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>
        <v>1</v>
      </c>
      <c r="C33" s="7">
        <v>10</v>
      </c>
      <c r="D33" s="4">
        <f>(B33*12+C33)*2.76</f>
        <v>60.72</v>
      </c>
      <c r="E33" s="3">
        <v>5</v>
      </c>
      <c r="F33" s="3">
        <v>8</v>
      </c>
      <c r="G33" s="4">
        <f t="shared" si="2"/>
        <v>187.67999999999998</v>
      </c>
      <c r="H33" s="3">
        <v>5</v>
      </c>
      <c r="I33" s="7">
        <v>4</v>
      </c>
      <c r="J33" s="4">
        <f t="shared" si="1"/>
        <v>106.88</v>
      </c>
      <c r="K33" s="34">
        <v>0.11</v>
      </c>
      <c r="L33" s="34">
        <v>0</v>
      </c>
      <c r="M33" s="41">
        <f t="shared" si="3"/>
        <v>33.055</v>
      </c>
      <c r="N33" s="8">
        <v>44.16</v>
      </c>
      <c r="O33" s="8"/>
      <c r="P33" s="7">
        <v>6.68</v>
      </c>
      <c r="Q33" s="7">
        <v>1475</v>
      </c>
      <c r="R33" s="7">
        <v>10</v>
      </c>
      <c r="S33" s="7">
        <v>2200</v>
      </c>
      <c r="T33" s="7"/>
      <c r="U33" s="7">
        <v>30</v>
      </c>
      <c r="V33" s="7">
        <v>590</v>
      </c>
      <c r="W33" s="7">
        <v>28</v>
      </c>
      <c r="X33" s="7">
        <v>2540</v>
      </c>
      <c r="Y33" s="7">
        <v>162</v>
      </c>
      <c r="Z33" s="7">
        <v>2400</v>
      </c>
      <c r="AA33" s="7">
        <v>2321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>
        <v>1</v>
      </c>
      <c r="C34" s="7">
        <v>10</v>
      </c>
      <c r="D34" s="4">
        <f t="shared" si="5"/>
        <v>60.72</v>
      </c>
      <c r="E34" s="3">
        <v>6</v>
      </c>
      <c r="F34" s="3">
        <v>11</v>
      </c>
      <c r="G34" s="4">
        <f t="shared" si="2"/>
        <v>229.07999999999998</v>
      </c>
      <c r="H34" s="3">
        <v>5</v>
      </c>
      <c r="I34" s="7">
        <v>9</v>
      </c>
      <c r="J34" s="4">
        <f t="shared" si="1"/>
        <v>115.22999999999999</v>
      </c>
      <c r="K34" s="34">
        <v>0.28999999999999998</v>
      </c>
      <c r="L34" s="46">
        <v>0</v>
      </c>
      <c r="M34" s="41">
        <f t="shared" si="3"/>
        <v>87.144999999999996</v>
      </c>
      <c r="N34" s="8">
        <v>41.4</v>
      </c>
      <c r="O34" s="8"/>
      <c r="P34" s="7">
        <v>8.35</v>
      </c>
      <c r="Q34" s="7">
        <v>1475</v>
      </c>
      <c r="R34" s="7">
        <v>10</v>
      </c>
      <c r="S34" s="7">
        <v>2200</v>
      </c>
      <c r="T34" s="7"/>
      <c r="U34" s="7">
        <v>30</v>
      </c>
      <c r="V34" s="7">
        <v>590</v>
      </c>
      <c r="W34" s="7">
        <v>28</v>
      </c>
      <c r="X34" s="7">
        <v>2540</v>
      </c>
      <c r="Y34" s="7">
        <v>152</v>
      </c>
      <c r="Z34" s="7">
        <v>2449</v>
      </c>
      <c r="AA34" s="7">
        <v>2376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>
        <v>1</v>
      </c>
      <c r="C35" s="7">
        <v>10</v>
      </c>
      <c r="D35" s="4">
        <f t="shared" si="5"/>
        <v>60.72</v>
      </c>
      <c r="E35" s="3">
        <v>8</v>
      </c>
      <c r="F35" s="3">
        <v>3</v>
      </c>
      <c r="G35" s="4">
        <f t="shared" si="2"/>
        <v>273.23999999999995</v>
      </c>
      <c r="H35" s="3">
        <v>6</v>
      </c>
      <c r="I35" s="7">
        <v>1</v>
      </c>
      <c r="J35" s="4">
        <f t="shared" si="1"/>
        <v>121.91</v>
      </c>
      <c r="K35" s="34">
        <v>0.53</v>
      </c>
      <c r="L35" s="34">
        <v>0</v>
      </c>
      <c r="M35" s="41">
        <f t="shared" si="3"/>
        <v>159.26500000000001</v>
      </c>
      <c r="N35" s="8">
        <v>44.16</v>
      </c>
      <c r="O35" s="8"/>
      <c r="P35" s="7">
        <v>6.68</v>
      </c>
      <c r="Q35" s="7">
        <v>1475</v>
      </c>
      <c r="R35" s="7">
        <v>10</v>
      </c>
      <c r="S35" s="7">
        <v>2200</v>
      </c>
      <c r="T35" s="7"/>
      <c r="U35" s="7">
        <v>30</v>
      </c>
      <c r="V35" s="7">
        <v>590</v>
      </c>
      <c r="W35" s="7">
        <v>28</v>
      </c>
      <c r="X35" s="7">
        <v>2540</v>
      </c>
      <c r="Y35" s="7">
        <v>131</v>
      </c>
      <c r="Z35" s="7">
        <v>2391</v>
      </c>
      <c r="AA35" s="7">
        <v>2354</v>
      </c>
      <c r="AB35" s="127" t="s">
        <v>36</v>
      </c>
      <c r="AC35" s="127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>
        <v>1</v>
      </c>
      <c r="C36" s="7">
        <v>10</v>
      </c>
      <c r="D36" s="4">
        <f t="shared" si="5"/>
        <v>60.72</v>
      </c>
      <c r="E36" s="3">
        <v>9</v>
      </c>
      <c r="F36" s="3">
        <v>10</v>
      </c>
      <c r="G36" s="4">
        <f t="shared" si="2"/>
        <v>325.67999999999995</v>
      </c>
      <c r="H36" s="3">
        <v>6</v>
      </c>
      <c r="I36" s="7">
        <v>4</v>
      </c>
      <c r="J36" s="4">
        <f t="shared" si="1"/>
        <v>126.91999999999999</v>
      </c>
      <c r="K36" s="34">
        <v>0.11</v>
      </c>
      <c r="L36" s="34">
        <v>0</v>
      </c>
      <c r="M36" s="41">
        <f t="shared" si="3"/>
        <v>33.055</v>
      </c>
      <c r="N36" s="8">
        <v>52.44</v>
      </c>
      <c r="O36" s="8"/>
      <c r="P36" s="7">
        <v>5.01</v>
      </c>
      <c r="Q36" s="7">
        <v>1475</v>
      </c>
      <c r="R36" s="7">
        <v>10</v>
      </c>
      <c r="S36" s="7">
        <v>2200</v>
      </c>
      <c r="T36" s="7"/>
      <c r="U36" s="7">
        <v>30</v>
      </c>
      <c r="V36" s="7">
        <v>610</v>
      </c>
      <c r="W36" s="7">
        <v>23</v>
      </c>
      <c r="X36" s="7">
        <v>2341</v>
      </c>
      <c r="Y36" s="7">
        <v>283</v>
      </c>
      <c r="Z36" s="7">
        <v>2321</v>
      </c>
      <c r="AA36" s="7">
        <v>2307</v>
      </c>
      <c r="AB36" s="193" t="s">
        <v>121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1</v>
      </c>
      <c r="B37" s="7">
        <v>1</v>
      </c>
      <c r="C37" s="7">
        <v>10</v>
      </c>
      <c r="D37" s="4">
        <f>(B37*12+C37)*2.76</f>
        <v>60.72</v>
      </c>
      <c r="E37" s="3">
        <v>11</v>
      </c>
      <c r="F37" s="3">
        <v>1</v>
      </c>
      <c r="G37" s="4">
        <f t="shared" si="2"/>
        <v>367.08</v>
      </c>
      <c r="H37" s="3">
        <v>6</v>
      </c>
      <c r="I37" s="7">
        <v>10</v>
      </c>
      <c r="J37" s="4">
        <f t="shared" si="1"/>
        <v>136.94</v>
      </c>
      <c r="K37" s="34">
        <v>0.25</v>
      </c>
      <c r="L37" s="34">
        <v>0</v>
      </c>
      <c r="M37" s="41">
        <f t="shared" si="3"/>
        <v>75.125</v>
      </c>
      <c r="N37" s="8">
        <v>41.4</v>
      </c>
      <c r="O37" s="8"/>
      <c r="P37" s="7">
        <v>10.02</v>
      </c>
      <c r="Q37" s="7">
        <v>1475</v>
      </c>
      <c r="R37" s="7">
        <v>10</v>
      </c>
      <c r="S37" s="7">
        <v>2200</v>
      </c>
      <c r="T37" s="7"/>
      <c r="U37" s="7">
        <v>30</v>
      </c>
      <c r="V37" s="7">
        <v>610</v>
      </c>
      <c r="W37" s="7">
        <v>22</v>
      </c>
      <c r="X37" s="7">
        <v>2290</v>
      </c>
      <c r="Y37" s="7">
        <v>143</v>
      </c>
      <c r="Z37" s="7">
        <v>2282</v>
      </c>
      <c r="AA37" s="7">
        <v>2261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/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125" t="s">
        <v>25</v>
      </c>
      <c r="N40" s="19">
        <f>SUM(N9:N39)</f>
        <v>1404.48</v>
      </c>
      <c r="O40" s="19">
        <f>SUM(O9:O39)</f>
        <v>0</v>
      </c>
      <c r="P40" s="126">
        <f>SUM(P9:P39)</f>
        <v>228.79000000000002</v>
      </c>
      <c r="W40" s="18" t="s">
        <v>25</v>
      </c>
      <c r="X40" s="126">
        <f>SUM(X9:X39)</f>
        <v>76897</v>
      </c>
      <c r="Y40" s="126">
        <f>SUM(Y9:Y39)</f>
        <v>5143</v>
      </c>
      <c r="Z40" s="126">
        <f>SUM(Z9:Z39)</f>
        <v>75768</v>
      </c>
      <c r="AA40" s="126">
        <f>SUM(AA9:AA39)</f>
        <v>73298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70059.39</v>
      </c>
      <c r="O42" s="33">
        <f>(O41+O40)</f>
        <v>0</v>
      </c>
      <c r="P42" s="6">
        <f>(P41+P40)</f>
        <v>384.1</v>
      </c>
      <c r="V42" s="125" t="s">
        <v>41</v>
      </c>
      <c r="X42" s="6">
        <f>(X41+X40)</f>
        <v>634288</v>
      </c>
      <c r="Y42" s="6">
        <f>(Y41+Y40)</f>
        <v>11212</v>
      </c>
      <c r="Z42" s="6">
        <f>(Z41+Z40)</f>
        <v>138059</v>
      </c>
      <c r="AA42" s="6">
        <f>(AA41+AA40)</f>
        <v>138076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O24" sqref="O24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11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11" x14ac:dyDescent="0.2">
      <c r="B4" s="191"/>
      <c r="C4" s="150"/>
      <c r="D4" s="150"/>
      <c r="E4" s="150"/>
      <c r="F4" s="150"/>
      <c r="G4" s="150"/>
      <c r="H4" s="150"/>
      <c r="I4" s="157"/>
    </row>
    <row r="5" spans="2:11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43870</v>
      </c>
      <c r="C8" s="7">
        <v>74609</v>
      </c>
      <c r="D8" s="7">
        <v>6090070</v>
      </c>
      <c r="E8" s="7">
        <v>7</v>
      </c>
      <c r="F8" s="7">
        <v>7</v>
      </c>
      <c r="G8" s="7">
        <v>1</v>
      </c>
      <c r="H8" s="7">
        <v>8</v>
      </c>
      <c r="I8" s="10">
        <v>195</v>
      </c>
    </row>
    <row r="9" spans="2:11" x14ac:dyDescent="0.2">
      <c r="B9" s="9">
        <v>43870</v>
      </c>
      <c r="C9" s="7">
        <v>74609</v>
      </c>
      <c r="D9" s="7">
        <v>5930076</v>
      </c>
      <c r="E9" s="7">
        <v>13</v>
      </c>
      <c r="F9" s="7">
        <v>4</v>
      </c>
      <c r="G9" s="7">
        <v>7</v>
      </c>
      <c r="H9" s="7">
        <v>7</v>
      </c>
      <c r="I9" s="10">
        <v>191</v>
      </c>
    </row>
    <row r="10" spans="2:11" x14ac:dyDescent="0.2">
      <c r="B10" s="9">
        <v>43880</v>
      </c>
      <c r="C10" s="7">
        <v>74610</v>
      </c>
      <c r="D10" s="7">
        <v>6570082</v>
      </c>
      <c r="E10" s="7">
        <v>13</v>
      </c>
      <c r="F10" s="7">
        <v>5</v>
      </c>
      <c r="G10" s="7">
        <v>7</v>
      </c>
      <c r="H10" s="7">
        <v>8</v>
      </c>
      <c r="I10" s="10">
        <v>192</v>
      </c>
    </row>
    <row r="11" spans="2:11" x14ac:dyDescent="0.2">
      <c r="B11" s="9">
        <v>43881</v>
      </c>
      <c r="C11" s="7">
        <v>74610</v>
      </c>
      <c r="D11" s="7">
        <v>5780074</v>
      </c>
      <c r="E11" s="7">
        <v>7</v>
      </c>
      <c r="F11" s="7">
        <v>8</v>
      </c>
      <c r="G11" s="7">
        <v>1</v>
      </c>
      <c r="H11" s="7">
        <v>10</v>
      </c>
      <c r="I11" s="10">
        <v>194</v>
      </c>
    </row>
    <row r="12" spans="2:11" x14ac:dyDescent="0.2">
      <c r="B12" s="9">
        <v>43887</v>
      </c>
      <c r="C12" s="7">
        <v>74609</v>
      </c>
      <c r="D12" s="7">
        <v>9750091</v>
      </c>
      <c r="E12" s="7">
        <v>7</v>
      </c>
      <c r="F12" s="7">
        <v>8</v>
      </c>
      <c r="G12" s="7">
        <v>1</v>
      </c>
      <c r="H12" s="7">
        <v>10</v>
      </c>
      <c r="I12" s="45">
        <v>192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95-3253-4C4E-A8A3-B586598AC409}">
  <sheetPr>
    <pageSetUpPr fitToPage="1"/>
  </sheetPr>
  <dimension ref="A1:BA42"/>
  <sheetViews>
    <sheetView showGridLines="0" zoomScale="85" zoomScaleNormal="85" zoomScalePageLayoutView="80" workbookViewId="0">
      <selection activeCell="AB36" sqref="AB36:AI36"/>
    </sheetView>
  </sheetViews>
  <sheetFormatPr defaultRowHeight="12.75" x14ac:dyDescent="0.2"/>
  <cols>
    <col min="1" max="1" width="5" style="139" customWidth="1"/>
    <col min="2" max="3" width="4.28515625" style="139" customWidth="1"/>
    <col min="4" max="4" width="7.7109375" style="139" customWidth="1"/>
    <col min="5" max="6" width="4.28515625" style="139" customWidth="1"/>
    <col min="7" max="7" width="7.7109375" style="139" customWidth="1"/>
    <col min="8" max="8" width="5.7109375" style="139" customWidth="1"/>
    <col min="9" max="9" width="4.28515625" style="139" customWidth="1"/>
    <col min="10" max="10" width="8" style="139" customWidth="1"/>
    <col min="11" max="12" width="10.85546875" style="139" customWidth="1"/>
    <col min="13" max="13" width="9.28515625" style="139" customWidth="1"/>
    <col min="14" max="14" width="11.42578125" style="139" customWidth="1"/>
    <col min="15" max="15" width="7.7109375" style="139" customWidth="1"/>
    <col min="16" max="16" width="9.28515625" style="139" customWidth="1"/>
    <col min="17" max="19" width="7.7109375" style="139" customWidth="1"/>
    <col min="20" max="20" width="10.5703125" style="139" customWidth="1"/>
    <col min="21" max="29" width="7.7109375" style="139" customWidth="1"/>
    <col min="30" max="30" width="15.5703125" style="139" customWidth="1"/>
    <col min="31" max="34" width="4.28515625" style="139" customWidth="1"/>
    <col min="35" max="35" width="21.7109375" style="139" customWidth="1"/>
    <col min="36" max="16384" width="9.140625" style="139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4" t="s">
        <v>114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2019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132" t="s">
        <v>45</v>
      </c>
      <c r="L5" s="132" t="s">
        <v>64</v>
      </c>
      <c r="M5" s="133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34"/>
      <c r="Z5" s="134"/>
      <c r="AA5" s="134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132" t="s">
        <v>54</v>
      </c>
      <c r="L6" s="13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135" t="s">
        <v>80</v>
      </c>
      <c r="S7" s="135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</v>
      </c>
      <c r="C8" s="7">
        <v>10</v>
      </c>
      <c r="D8" s="4">
        <f t="shared" ref="D8" si="0">(B8*12+C8)*2.76</f>
        <v>60.72</v>
      </c>
      <c r="E8" s="3">
        <v>11</v>
      </c>
      <c r="F8" s="3">
        <v>1</v>
      </c>
      <c r="G8" s="4">
        <f>(E8*12+F8)*2.76</f>
        <v>367.08</v>
      </c>
      <c r="H8" s="3">
        <v>6</v>
      </c>
      <c r="I8" s="7">
        <v>10</v>
      </c>
      <c r="J8" s="4">
        <f t="shared" ref="J8:J39" si="1">(H8*12+I8)*1.67</f>
        <v>136.94</v>
      </c>
      <c r="K8" s="34">
        <v>0.25</v>
      </c>
      <c r="L8" s="34">
        <v>0</v>
      </c>
      <c r="M8" s="161"/>
      <c r="N8" s="158"/>
      <c r="O8" s="158"/>
      <c r="P8" s="158"/>
      <c r="Q8" s="158"/>
      <c r="R8" s="136"/>
      <c r="S8" s="136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3</v>
      </c>
      <c r="C9" s="7">
        <v>0</v>
      </c>
      <c r="D9" s="4">
        <f>(B9*12+C9)*2.76</f>
        <v>99.359999999999985</v>
      </c>
      <c r="E9" s="3">
        <v>11</v>
      </c>
      <c r="F9" s="3">
        <v>1</v>
      </c>
      <c r="G9" s="4">
        <f t="shared" ref="G9:G38" si="2">(E9*12+F9)*2.76</f>
        <v>367.08</v>
      </c>
      <c r="H9" s="3">
        <v>7</v>
      </c>
      <c r="I9" s="7">
        <v>2</v>
      </c>
      <c r="J9" s="4">
        <f t="shared" si="1"/>
        <v>143.62</v>
      </c>
      <c r="K9" s="34">
        <v>0.38</v>
      </c>
      <c r="L9" s="34">
        <v>0</v>
      </c>
      <c r="M9" s="41">
        <f t="shared" ref="M9:M39" si="3">$M$3*K9+$M$4*L9</f>
        <v>114.19</v>
      </c>
      <c r="N9" s="8">
        <v>38.64</v>
      </c>
      <c r="O9" s="8"/>
      <c r="P9" s="7">
        <v>6.68</v>
      </c>
      <c r="Q9" s="7">
        <v>1475</v>
      </c>
      <c r="R9" s="7">
        <v>10</v>
      </c>
      <c r="S9" s="7">
        <v>2200</v>
      </c>
      <c r="T9" s="7"/>
      <c r="U9" s="7">
        <v>30</v>
      </c>
      <c r="V9" s="7">
        <v>590</v>
      </c>
      <c r="W9" s="7">
        <v>23</v>
      </c>
      <c r="X9" s="7">
        <v>2302</v>
      </c>
      <c r="Y9" s="7">
        <v>76</v>
      </c>
      <c r="Z9" s="7">
        <v>2236</v>
      </c>
      <c r="AA9" s="16">
        <v>2220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/>
      <c r="C10" s="7"/>
      <c r="D10" s="21">
        <f t="shared" ref="D10:D39" si="5">(B10*12+C10)*2.76</f>
        <v>0</v>
      </c>
      <c r="E10" s="3"/>
      <c r="F10" s="3"/>
      <c r="G10" s="21">
        <f t="shared" si="2"/>
        <v>0</v>
      </c>
      <c r="H10" s="3"/>
      <c r="I10" s="7"/>
      <c r="J10" s="21">
        <f t="shared" si="1"/>
        <v>0</v>
      </c>
      <c r="K10" s="34"/>
      <c r="L10" s="34"/>
      <c r="M10" s="41">
        <f t="shared" si="3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/>
      <c r="C11" s="7"/>
      <c r="D11" s="4">
        <f t="shared" si="5"/>
        <v>0</v>
      </c>
      <c r="E11" s="3"/>
      <c r="F11" s="3"/>
      <c r="G11" s="4">
        <f t="shared" si="2"/>
        <v>0</v>
      </c>
      <c r="H11" s="3"/>
      <c r="I11" s="7"/>
      <c r="J11" s="4">
        <f t="shared" si="1"/>
        <v>0</v>
      </c>
      <c r="K11" s="34"/>
      <c r="L11" s="34"/>
      <c r="M11" s="41">
        <f t="shared" si="3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/>
      <c r="C12" s="7"/>
      <c r="D12" s="4">
        <f t="shared" si="5"/>
        <v>0</v>
      </c>
      <c r="E12" s="3"/>
      <c r="F12" s="3"/>
      <c r="G12" s="4">
        <f t="shared" si="2"/>
        <v>0</v>
      </c>
      <c r="H12" s="3"/>
      <c r="I12" s="7"/>
      <c r="J12" s="4">
        <f t="shared" si="1"/>
        <v>0</v>
      </c>
      <c r="K12" s="34"/>
      <c r="L12" s="34"/>
      <c r="M12" s="41">
        <f t="shared" si="3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6"/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/>
      <c r="C13" s="7"/>
      <c r="D13" s="4">
        <f t="shared" si="5"/>
        <v>0</v>
      </c>
      <c r="E13" s="3"/>
      <c r="F13" s="3"/>
      <c r="G13" s="4">
        <f t="shared" si="2"/>
        <v>0</v>
      </c>
      <c r="H13" s="3"/>
      <c r="I13" s="7"/>
      <c r="J13" s="4">
        <f t="shared" si="1"/>
        <v>0</v>
      </c>
      <c r="K13" s="34"/>
      <c r="L13" s="34"/>
      <c r="M13" s="41">
        <f t="shared" si="3"/>
        <v>0</v>
      </c>
      <c r="N13" s="8"/>
      <c r="O13" s="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6"/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/>
      <c r="C14" s="7"/>
      <c r="D14" s="4">
        <f t="shared" si="5"/>
        <v>0</v>
      </c>
      <c r="E14" s="3"/>
      <c r="F14" s="3"/>
      <c r="G14" s="4">
        <f t="shared" si="2"/>
        <v>0</v>
      </c>
      <c r="H14" s="3"/>
      <c r="I14" s="7"/>
      <c r="J14" s="4">
        <f t="shared" si="1"/>
        <v>0</v>
      </c>
      <c r="K14" s="34"/>
      <c r="L14" s="34"/>
      <c r="M14" s="41">
        <f t="shared" si="3"/>
        <v>0</v>
      </c>
      <c r="N14" s="8"/>
      <c r="O14" s="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6"/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/>
      <c r="C15" s="7"/>
      <c r="D15" s="4">
        <f t="shared" si="5"/>
        <v>0</v>
      </c>
      <c r="E15" s="3"/>
      <c r="F15" s="3"/>
      <c r="G15" s="4">
        <f t="shared" si="2"/>
        <v>0</v>
      </c>
      <c r="H15" s="3"/>
      <c r="I15" s="7"/>
      <c r="J15" s="4">
        <f t="shared" si="1"/>
        <v>0</v>
      </c>
      <c r="K15" s="34"/>
      <c r="L15" s="34"/>
      <c r="M15" s="41">
        <f t="shared" si="3"/>
        <v>0</v>
      </c>
      <c r="N15" s="8"/>
      <c r="O15" s="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/>
      <c r="C16" s="7"/>
      <c r="D16" s="4">
        <f t="shared" si="5"/>
        <v>0</v>
      </c>
      <c r="E16" s="3"/>
      <c r="F16" s="3"/>
      <c r="G16" s="4">
        <f t="shared" si="2"/>
        <v>0</v>
      </c>
      <c r="H16" s="3"/>
      <c r="I16" s="7"/>
      <c r="J16" s="4">
        <f t="shared" si="1"/>
        <v>0</v>
      </c>
      <c r="K16" s="34"/>
      <c r="L16" s="34"/>
      <c r="M16" s="41">
        <f t="shared" si="3"/>
        <v>0</v>
      </c>
      <c r="N16" s="8"/>
      <c r="O16" s="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6"/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/>
      <c r="C17" s="7"/>
      <c r="D17" s="4">
        <f t="shared" si="5"/>
        <v>0</v>
      </c>
      <c r="E17" s="3"/>
      <c r="F17" s="3"/>
      <c r="G17" s="4">
        <f t="shared" si="2"/>
        <v>0</v>
      </c>
      <c r="H17" s="3"/>
      <c r="I17" s="7"/>
      <c r="J17" s="4">
        <f t="shared" si="1"/>
        <v>0</v>
      </c>
      <c r="K17" s="34"/>
      <c r="L17" s="34"/>
      <c r="M17" s="41">
        <f t="shared" si="3"/>
        <v>0</v>
      </c>
      <c r="N17" s="8"/>
      <c r="O17" s="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6"/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/>
      <c r="C18" s="7"/>
      <c r="D18" s="4">
        <f t="shared" si="5"/>
        <v>0</v>
      </c>
      <c r="E18" s="3"/>
      <c r="F18" s="3"/>
      <c r="G18" s="4">
        <f t="shared" si="2"/>
        <v>0</v>
      </c>
      <c r="H18" s="3"/>
      <c r="I18" s="7"/>
      <c r="J18" s="4">
        <f t="shared" si="1"/>
        <v>0</v>
      </c>
      <c r="K18" s="34"/>
      <c r="L18" s="34"/>
      <c r="M18" s="41">
        <f t="shared" si="3"/>
        <v>0</v>
      </c>
      <c r="N18" s="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6"/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/>
      <c r="C19" s="7"/>
      <c r="D19" s="4">
        <f t="shared" si="5"/>
        <v>0</v>
      </c>
      <c r="E19" s="3"/>
      <c r="F19" s="3"/>
      <c r="G19" s="4">
        <f t="shared" si="2"/>
        <v>0</v>
      </c>
      <c r="H19" s="3"/>
      <c r="I19" s="7"/>
      <c r="J19" s="4">
        <f t="shared" si="1"/>
        <v>0</v>
      </c>
      <c r="K19" s="34"/>
      <c r="L19" s="34"/>
      <c r="M19" s="41">
        <f t="shared" si="3"/>
        <v>0</v>
      </c>
      <c r="N19" s="8"/>
      <c r="O19" s="8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6"/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/>
      <c r="C20" s="7"/>
      <c r="D20" s="4">
        <f>(B20*12+C20)*2.76</f>
        <v>0</v>
      </c>
      <c r="E20" s="3"/>
      <c r="F20" s="3"/>
      <c r="G20" s="4">
        <f t="shared" si="2"/>
        <v>0</v>
      </c>
      <c r="H20" s="3"/>
      <c r="I20" s="7"/>
      <c r="J20" s="4">
        <f t="shared" si="1"/>
        <v>0</v>
      </c>
      <c r="K20" s="34"/>
      <c r="L20" s="34"/>
      <c r="M20" s="41">
        <f t="shared" si="3"/>
        <v>0</v>
      </c>
      <c r="N20" s="8"/>
      <c r="O20" s="8"/>
      <c r="P20" s="7"/>
      <c r="Q20" s="7"/>
      <c r="R20" s="7"/>
      <c r="S20" s="7"/>
      <c r="T20" s="7"/>
      <c r="U20" s="7"/>
      <c r="V20" s="7"/>
      <c r="W20" s="7"/>
      <c r="X20" s="7"/>
      <c r="Y20" s="16"/>
      <c r="Z20" s="16"/>
      <c r="AA20" s="16"/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53" ht="13.5" thickTop="1" x14ac:dyDescent="0.2">
      <c r="A21" s="6">
        <f t="shared" si="4"/>
        <v>14</v>
      </c>
      <c r="B21" s="7"/>
      <c r="C21" s="7"/>
      <c r="D21" s="4">
        <f t="shared" si="5"/>
        <v>0</v>
      </c>
      <c r="E21" s="3"/>
      <c r="F21" s="3"/>
      <c r="G21" s="4">
        <f t="shared" si="2"/>
        <v>0</v>
      </c>
      <c r="H21" s="3"/>
      <c r="I21" s="7"/>
      <c r="J21" s="4">
        <f t="shared" si="1"/>
        <v>0</v>
      </c>
      <c r="K21" s="34"/>
      <c r="L21" s="34"/>
      <c r="M21" s="41">
        <f t="shared" si="3"/>
        <v>0</v>
      </c>
      <c r="N21" s="8"/>
      <c r="O21" s="8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53" x14ac:dyDescent="0.2">
      <c r="A22" s="6">
        <f t="shared" si="4"/>
        <v>15</v>
      </c>
      <c r="B22" s="7"/>
      <c r="C22" s="7"/>
      <c r="D22" s="4">
        <f>(B22*12+C22)*2.76</f>
        <v>0</v>
      </c>
      <c r="E22" s="3"/>
      <c r="F22" s="3"/>
      <c r="G22" s="4">
        <f t="shared" si="2"/>
        <v>0</v>
      </c>
      <c r="H22" s="3"/>
      <c r="I22" s="7"/>
      <c r="J22" s="4">
        <f t="shared" si="1"/>
        <v>0</v>
      </c>
      <c r="K22" s="34"/>
      <c r="L22" s="34"/>
      <c r="M22" s="41">
        <f t="shared" si="3"/>
        <v>0</v>
      </c>
      <c r="N22" s="8"/>
      <c r="O22" s="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/>
      <c r="C23" s="7"/>
      <c r="D23" s="4">
        <f t="shared" si="5"/>
        <v>0</v>
      </c>
      <c r="E23" s="3"/>
      <c r="F23" s="3"/>
      <c r="G23" s="4">
        <f t="shared" si="2"/>
        <v>0</v>
      </c>
      <c r="H23" s="3"/>
      <c r="I23" s="7"/>
      <c r="J23" s="4">
        <f t="shared" si="1"/>
        <v>0</v>
      </c>
      <c r="K23" s="34"/>
      <c r="L23" s="34"/>
      <c r="M23" s="41">
        <f>$M$3*K23+$M$4*L23</f>
        <v>0</v>
      </c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/>
      <c r="C24" s="7"/>
      <c r="D24" s="4">
        <f>(B24*12+C24)*2.76</f>
        <v>0</v>
      </c>
      <c r="E24" s="3"/>
      <c r="F24" s="3"/>
      <c r="G24" s="4">
        <f t="shared" si="2"/>
        <v>0</v>
      </c>
      <c r="H24" s="3"/>
      <c r="I24" s="7"/>
      <c r="J24" s="4">
        <f t="shared" si="1"/>
        <v>0</v>
      </c>
      <c r="K24" s="34"/>
      <c r="L24" s="34"/>
      <c r="M24" s="41">
        <f t="shared" si="3"/>
        <v>0</v>
      </c>
      <c r="N24" s="8"/>
      <c r="O24" s="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/>
      <c r="C25" s="7"/>
      <c r="D25" s="4">
        <f t="shared" si="5"/>
        <v>0</v>
      </c>
      <c r="E25" s="3"/>
      <c r="F25" s="3"/>
      <c r="G25" s="4">
        <f t="shared" si="2"/>
        <v>0</v>
      </c>
      <c r="H25" s="3"/>
      <c r="I25" s="7"/>
      <c r="J25" s="4">
        <f t="shared" si="1"/>
        <v>0</v>
      </c>
      <c r="K25" s="34"/>
      <c r="L25" s="34"/>
      <c r="M25" s="41">
        <f t="shared" si="3"/>
        <v>0</v>
      </c>
      <c r="N25" s="8"/>
      <c r="O25" s="8"/>
      <c r="P25" s="7"/>
      <c r="Q25" s="7"/>
      <c r="R25" s="7"/>
      <c r="S25" s="7"/>
      <c r="T25" s="7"/>
      <c r="U25" s="7"/>
      <c r="V25" s="7"/>
      <c r="W25" s="7"/>
      <c r="X25" s="7"/>
      <c r="Y25" s="17"/>
      <c r="Z25" s="17"/>
      <c r="AA25" s="17"/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53" x14ac:dyDescent="0.2">
      <c r="A26" s="6">
        <f t="shared" si="4"/>
        <v>19</v>
      </c>
      <c r="B26" s="7"/>
      <c r="C26" s="7"/>
      <c r="D26" s="4">
        <f t="shared" si="5"/>
        <v>0</v>
      </c>
      <c r="E26" s="3"/>
      <c r="F26" s="3"/>
      <c r="G26" s="4">
        <f t="shared" si="2"/>
        <v>0</v>
      </c>
      <c r="H26" s="3"/>
      <c r="I26" s="7"/>
      <c r="J26" s="4">
        <f t="shared" si="1"/>
        <v>0</v>
      </c>
      <c r="K26" s="46"/>
      <c r="L26" s="34"/>
      <c r="M26" s="41">
        <f>$M$3*K26+$M$4*L26</f>
        <v>0</v>
      </c>
      <c r="N26" s="8"/>
      <c r="O26" s="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53" x14ac:dyDescent="0.2">
      <c r="A27" s="6">
        <f t="shared" si="4"/>
        <v>20</v>
      </c>
      <c r="B27" s="7"/>
      <c r="C27" s="7"/>
      <c r="D27" s="4">
        <f t="shared" si="5"/>
        <v>0</v>
      </c>
      <c r="E27" s="3"/>
      <c r="F27" s="3"/>
      <c r="G27" s="4">
        <f t="shared" si="2"/>
        <v>0</v>
      </c>
      <c r="H27" s="3"/>
      <c r="I27" s="7"/>
      <c r="J27" s="4">
        <f t="shared" si="1"/>
        <v>0</v>
      </c>
      <c r="K27" s="34"/>
      <c r="L27" s="34"/>
      <c r="M27" s="41">
        <f t="shared" si="3"/>
        <v>0</v>
      </c>
      <c r="N27" s="8"/>
      <c r="O27" s="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80" t="s">
        <v>9</v>
      </c>
      <c r="AC27" s="180"/>
      <c r="AD27" s="180"/>
      <c r="AE27" s="180"/>
      <c r="AF27" s="180"/>
      <c r="AG27" s="180"/>
      <c r="AH27" s="179"/>
      <c r="AI27" s="179"/>
      <c r="BA27" s="139" t="s">
        <v>84</v>
      </c>
    </row>
    <row r="28" spans="1:53" x14ac:dyDescent="0.2">
      <c r="A28" s="6">
        <f t="shared" si="4"/>
        <v>21</v>
      </c>
      <c r="B28" s="7"/>
      <c r="C28" s="7"/>
      <c r="D28" s="4">
        <f t="shared" si="5"/>
        <v>0</v>
      </c>
      <c r="E28" s="3"/>
      <c r="F28" s="3"/>
      <c r="G28" s="4">
        <f t="shared" si="2"/>
        <v>0</v>
      </c>
      <c r="H28" s="3"/>
      <c r="I28" s="7"/>
      <c r="J28" s="4">
        <f t="shared" si="1"/>
        <v>0</v>
      </c>
      <c r="K28" s="34"/>
      <c r="L28" s="34"/>
      <c r="M28" s="41">
        <f t="shared" si="3"/>
        <v>0</v>
      </c>
      <c r="N28" s="8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53" x14ac:dyDescent="0.2">
      <c r="A29" s="6">
        <f t="shared" si="4"/>
        <v>22</v>
      </c>
      <c r="B29" s="7"/>
      <c r="C29" s="7"/>
      <c r="D29" s="4">
        <f t="shared" si="5"/>
        <v>0</v>
      </c>
      <c r="E29" s="3"/>
      <c r="F29" s="3"/>
      <c r="G29" s="4">
        <f t="shared" si="2"/>
        <v>0</v>
      </c>
      <c r="H29" s="3"/>
      <c r="I29" s="7"/>
      <c r="J29" s="4">
        <f t="shared" si="1"/>
        <v>0</v>
      </c>
      <c r="K29" s="34"/>
      <c r="L29" s="34"/>
      <c r="M29" s="41">
        <f t="shared" si="3"/>
        <v>0</v>
      </c>
      <c r="N29" s="8"/>
      <c r="O29" s="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53" x14ac:dyDescent="0.2">
      <c r="A30" s="6">
        <f t="shared" si="4"/>
        <v>23</v>
      </c>
      <c r="B30" s="7"/>
      <c r="C30" s="7"/>
      <c r="D30" s="4">
        <f t="shared" si="5"/>
        <v>0</v>
      </c>
      <c r="E30" s="3"/>
      <c r="F30" s="3"/>
      <c r="G30" s="4">
        <f t="shared" si="2"/>
        <v>0</v>
      </c>
      <c r="H30" s="3"/>
      <c r="I30" s="7"/>
      <c r="J30" s="4">
        <f t="shared" si="1"/>
        <v>0</v>
      </c>
      <c r="K30" s="34"/>
      <c r="L30" s="34"/>
      <c r="M30" s="41">
        <f t="shared" si="3"/>
        <v>0</v>
      </c>
      <c r="N30" s="8"/>
      <c r="O30" s="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90"/>
      <c r="AC30" s="190"/>
      <c r="AD30" s="190"/>
      <c r="AE30" s="190"/>
      <c r="AF30" s="190"/>
      <c r="AG30" s="190"/>
      <c r="AH30" s="173"/>
      <c r="AI30" s="173"/>
    </row>
    <row r="31" spans="1:53" x14ac:dyDescent="0.2">
      <c r="A31" s="6">
        <f t="shared" si="4"/>
        <v>24</v>
      </c>
      <c r="B31" s="7"/>
      <c r="C31" s="7"/>
      <c r="D31" s="4">
        <f t="shared" si="5"/>
        <v>0</v>
      </c>
      <c r="E31" s="3"/>
      <c r="F31" s="3"/>
      <c r="G31" s="4">
        <f t="shared" si="2"/>
        <v>0</v>
      </c>
      <c r="H31" s="3"/>
      <c r="I31" s="7"/>
      <c r="J31" s="4">
        <f t="shared" si="1"/>
        <v>0</v>
      </c>
      <c r="K31" s="34"/>
      <c r="L31" s="34"/>
      <c r="M31" s="41">
        <f t="shared" si="3"/>
        <v>0</v>
      </c>
      <c r="N31" s="8"/>
      <c r="O31" s="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53" ht="13.5" customHeight="1" x14ac:dyDescent="0.2">
      <c r="A32" s="6">
        <f t="shared" si="4"/>
        <v>25</v>
      </c>
      <c r="B32" s="7"/>
      <c r="C32" s="7"/>
      <c r="D32" s="4">
        <f t="shared" si="5"/>
        <v>0</v>
      </c>
      <c r="E32" s="3"/>
      <c r="F32" s="3"/>
      <c r="G32" s="4">
        <f t="shared" si="2"/>
        <v>0</v>
      </c>
      <c r="H32" s="3"/>
      <c r="I32" s="7"/>
      <c r="J32" s="4">
        <f t="shared" si="1"/>
        <v>0</v>
      </c>
      <c r="K32" s="34"/>
      <c r="L32" s="34"/>
      <c r="M32" s="41">
        <f>$M$3*K32+$M$4*L32</f>
        <v>0</v>
      </c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4"/>
        <v>26</v>
      </c>
      <c r="B33" s="7"/>
      <c r="C33" s="7"/>
      <c r="D33" s="4">
        <f>(B33*12+C33)*2.76</f>
        <v>0</v>
      </c>
      <c r="E33" s="3"/>
      <c r="F33" s="3"/>
      <c r="G33" s="4">
        <f t="shared" si="2"/>
        <v>0</v>
      </c>
      <c r="H33" s="3"/>
      <c r="I33" s="7"/>
      <c r="J33" s="4">
        <f t="shared" si="1"/>
        <v>0</v>
      </c>
      <c r="K33" s="34"/>
      <c r="L33" s="34"/>
      <c r="M33" s="41">
        <f t="shared" si="3"/>
        <v>0</v>
      </c>
      <c r="N33" s="8"/>
      <c r="O33" s="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2.75" customHeight="1" x14ac:dyDescent="0.2">
      <c r="A34" s="6">
        <f t="shared" si="4"/>
        <v>27</v>
      </c>
      <c r="B34" s="7"/>
      <c r="C34" s="7"/>
      <c r="D34" s="4">
        <f t="shared" si="5"/>
        <v>0</v>
      </c>
      <c r="E34" s="3"/>
      <c r="F34" s="3"/>
      <c r="G34" s="4">
        <f t="shared" si="2"/>
        <v>0</v>
      </c>
      <c r="H34" s="3"/>
      <c r="I34" s="7"/>
      <c r="J34" s="4">
        <f t="shared" si="1"/>
        <v>0</v>
      </c>
      <c r="K34" s="34"/>
      <c r="L34" s="46"/>
      <c r="M34" s="41">
        <f t="shared" si="3"/>
        <v>0</v>
      </c>
      <c r="N34" s="8"/>
      <c r="O34" s="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4"/>
        <v>28</v>
      </c>
      <c r="B35" s="7"/>
      <c r="C35" s="7"/>
      <c r="D35" s="4">
        <f t="shared" si="5"/>
        <v>0</v>
      </c>
      <c r="E35" s="3"/>
      <c r="F35" s="3"/>
      <c r="G35" s="4">
        <f t="shared" si="2"/>
        <v>0</v>
      </c>
      <c r="H35" s="3"/>
      <c r="I35" s="7"/>
      <c r="J35" s="4">
        <f t="shared" si="1"/>
        <v>0</v>
      </c>
      <c r="K35" s="34"/>
      <c r="L35" s="34"/>
      <c r="M35" s="41">
        <f t="shared" si="3"/>
        <v>0</v>
      </c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38" t="s">
        <v>36</v>
      </c>
      <c r="AC35" s="138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3" t="s">
        <v>122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1</v>
      </c>
      <c r="B37" s="7"/>
      <c r="C37" s="7"/>
      <c r="D37" s="4">
        <f>(B37*12+C37)*2.76</f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/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37"/>
      <c r="AC38" s="137"/>
      <c r="AD38" s="137"/>
      <c r="AE38" s="137"/>
      <c r="AF38" s="137"/>
      <c r="AG38" s="137"/>
      <c r="AH38" s="137"/>
      <c r="AI38" s="137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s="139" t="s">
        <v>25</v>
      </c>
      <c r="N40" s="19">
        <f>SUM(N9:N39)</f>
        <v>38.64</v>
      </c>
      <c r="O40" s="19">
        <f>SUM(O9:O39)</f>
        <v>0</v>
      </c>
      <c r="P40" s="137">
        <f>SUM(P9:P39)</f>
        <v>6.68</v>
      </c>
      <c r="W40" s="18" t="s">
        <v>25</v>
      </c>
      <c r="X40" s="137">
        <f>SUM(X9:X39)</f>
        <v>2302</v>
      </c>
      <c r="Y40" s="137">
        <f>SUM(Y9:Y39)</f>
        <v>76</v>
      </c>
      <c r="Z40" s="137">
        <f>SUM(Z9:Z39)</f>
        <v>2236</v>
      </c>
      <c r="AA40" s="137">
        <f>SUM(AA9:AA39)</f>
        <v>2220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s="139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39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68693.55</v>
      </c>
      <c r="O42" s="33">
        <f>(O41+O40)</f>
        <v>0</v>
      </c>
      <c r="P42" s="6">
        <f>(P41+P40)</f>
        <v>161.99</v>
      </c>
      <c r="V42" s="139" t="s">
        <v>41</v>
      </c>
      <c r="X42" s="6">
        <f>(X41+X40)</f>
        <v>559693</v>
      </c>
      <c r="Y42" s="6">
        <f>(Y41+Y40)</f>
        <v>6145</v>
      </c>
      <c r="Z42" s="6">
        <f>(Z41+Z40)</f>
        <v>64527</v>
      </c>
      <c r="AA42" s="6">
        <f>(AA41+AA40)</f>
        <v>66998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95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80" t="s">
        <v>9</v>
      </c>
      <c r="AC27" s="180"/>
      <c r="AD27" s="180"/>
      <c r="AE27" s="180"/>
      <c r="AF27" s="180"/>
      <c r="AG27" s="180"/>
      <c r="AH27" s="179"/>
      <c r="AI27" s="179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90"/>
      <c r="AC30" s="190"/>
      <c r="AD30" s="190"/>
      <c r="AE30" s="190"/>
      <c r="AF30" s="190"/>
      <c r="AG30" s="190"/>
      <c r="AH30" s="173"/>
      <c r="AI30" s="173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73"/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50" t="s">
        <v>9</v>
      </c>
      <c r="C2" s="150"/>
      <c r="D2" s="150"/>
      <c r="E2" s="150"/>
      <c r="F2" s="150"/>
      <c r="G2" s="150"/>
      <c r="H2" s="150"/>
      <c r="I2" s="150"/>
    </row>
    <row r="3" spans="2:9" x14ac:dyDescent="0.2">
      <c r="B3" s="158" t="s">
        <v>6</v>
      </c>
      <c r="C3" s="164" t="s">
        <v>16</v>
      </c>
      <c r="D3" s="164" t="s">
        <v>17</v>
      </c>
      <c r="E3" s="165" t="s">
        <v>18</v>
      </c>
      <c r="F3" s="165"/>
      <c r="G3" s="165" t="s">
        <v>19</v>
      </c>
      <c r="H3" s="165"/>
      <c r="I3" s="157" t="s">
        <v>20</v>
      </c>
    </row>
    <row r="4" spans="2:9" x14ac:dyDescent="0.2">
      <c r="B4" s="191"/>
      <c r="C4" s="150"/>
      <c r="D4" s="150"/>
      <c r="E4" s="150"/>
      <c r="F4" s="150"/>
      <c r="G4" s="150"/>
      <c r="H4" s="150"/>
      <c r="I4" s="157"/>
    </row>
    <row r="5" spans="2:9" x14ac:dyDescent="0.2">
      <c r="B5" s="191"/>
      <c r="C5" s="150"/>
      <c r="D5" s="150"/>
      <c r="E5" s="3" t="s">
        <v>23</v>
      </c>
      <c r="F5" s="3" t="s">
        <v>24</v>
      </c>
      <c r="G5" s="3" t="s">
        <v>23</v>
      </c>
      <c r="H5" s="3" t="s">
        <v>24</v>
      </c>
      <c r="I5" s="158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40" t="s">
        <v>0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AE1" s="141" t="s">
        <v>1</v>
      </c>
      <c r="AF1" s="141"/>
      <c r="AG1" s="141"/>
      <c r="AH1" s="141"/>
      <c r="AI1" s="141"/>
    </row>
    <row r="2" spans="1:35" x14ac:dyDescent="0.2">
      <c r="B2" s="142" t="s">
        <v>38</v>
      </c>
      <c r="C2" s="142"/>
      <c r="D2" s="142"/>
      <c r="E2" s="142"/>
      <c r="F2" s="142"/>
      <c r="G2" s="142"/>
      <c r="H2" s="142"/>
      <c r="I2" s="142"/>
      <c r="J2" s="142"/>
      <c r="V2" s="141" t="s">
        <v>2</v>
      </c>
      <c r="W2" s="141"/>
      <c r="X2" s="143" t="s">
        <v>51</v>
      </c>
      <c r="Y2" s="143"/>
      <c r="Z2" s="143"/>
      <c r="AA2" s="143"/>
      <c r="AB2" s="143"/>
      <c r="AC2" s="143"/>
      <c r="AD2" s="143"/>
      <c r="AF2" s="144" t="s">
        <v>3</v>
      </c>
      <c r="AG2" s="144"/>
      <c r="AH2" s="192" t="s">
        <v>94</v>
      </c>
      <c r="AI2" s="143"/>
    </row>
    <row r="3" spans="1:35" x14ac:dyDescent="0.2">
      <c r="B3" s="142"/>
      <c r="C3" s="142"/>
      <c r="D3" s="142"/>
      <c r="E3" s="142"/>
      <c r="F3" s="142"/>
      <c r="G3" s="142"/>
      <c r="H3" s="142"/>
      <c r="I3" s="142"/>
      <c r="J3" s="142"/>
      <c r="K3" s="18" t="s">
        <v>85</v>
      </c>
      <c r="M3" s="42">
        <v>300.5</v>
      </c>
      <c r="N3" s="18" t="s">
        <v>87</v>
      </c>
      <c r="V3" s="141" t="s">
        <v>4</v>
      </c>
      <c r="W3" s="141"/>
      <c r="X3" s="145" t="s">
        <v>52</v>
      </c>
      <c r="Y3" s="145"/>
      <c r="Z3" s="145"/>
      <c r="AA3" s="145"/>
      <c r="AB3" s="145"/>
      <c r="AC3" s="145"/>
      <c r="AD3" s="145"/>
      <c r="AF3" s="144" t="s">
        <v>5</v>
      </c>
      <c r="AG3" s="144"/>
      <c r="AH3" s="146">
        <v>2018</v>
      </c>
      <c r="AI3" s="14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50" t="s">
        <v>66</v>
      </c>
      <c r="C5" s="150"/>
      <c r="D5" s="150"/>
      <c r="E5" s="150" t="s">
        <v>67</v>
      </c>
      <c r="F5" s="150"/>
      <c r="G5" s="150"/>
      <c r="H5" s="150" t="s">
        <v>44</v>
      </c>
      <c r="I5" s="150"/>
      <c r="J5" s="150"/>
      <c r="K5" s="22" t="s">
        <v>45</v>
      </c>
      <c r="L5" s="22" t="s">
        <v>64</v>
      </c>
      <c r="M5" s="40"/>
      <c r="N5" s="151" t="s">
        <v>7</v>
      </c>
      <c r="O5" s="151"/>
      <c r="P5" s="151"/>
      <c r="Q5" s="152" t="s">
        <v>8</v>
      </c>
      <c r="R5" s="152"/>
      <c r="S5" s="152"/>
      <c r="T5" s="152"/>
      <c r="U5" s="152"/>
      <c r="V5" s="152"/>
      <c r="W5" s="152"/>
      <c r="X5" s="152"/>
      <c r="Y5" s="15"/>
      <c r="Z5" s="15"/>
      <c r="AA5" s="15"/>
      <c r="AB5" s="153" t="s">
        <v>9</v>
      </c>
      <c r="AC5" s="154"/>
      <c r="AD5" s="154"/>
      <c r="AE5" s="154"/>
      <c r="AF5" s="154"/>
      <c r="AG5" s="154"/>
      <c r="AH5" s="154"/>
      <c r="AI5" s="155"/>
    </row>
    <row r="6" spans="1:35" ht="21.75" customHeight="1" x14ac:dyDescent="0.2">
      <c r="A6" s="148"/>
      <c r="B6" s="150" t="s">
        <v>48</v>
      </c>
      <c r="C6" s="150"/>
      <c r="D6" s="150"/>
      <c r="E6" s="150" t="s">
        <v>49</v>
      </c>
      <c r="F6" s="150"/>
      <c r="G6" s="150"/>
      <c r="H6" s="150" t="s">
        <v>50</v>
      </c>
      <c r="I6" s="150"/>
      <c r="J6" s="150"/>
      <c r="K6" s="22" t="s">
        <v>54</v>
      </c>
      <c r="L6" s="22" t="s">
        <v>65</v>
      </c>
      <c r="M6" s="159" t="s">
        <v>89</v>
      </c>
      <c r="N6" s="156" t="s">
        <v>10</v>
      </c>
      <c r="O6" s="156" t="s">
        <v>55</v>
      </c>
      <c r="P6" s="156" t="s">
        <v>11</v>
      </c>
      <c r="Q6" s="156" t="s">
        <v>12</v>
      </c>
      <c r="R6" s="39">
        <v>7.625</v>
      </c>
      <c r="S6" s="39">
        <v>4.5</v>
      </c>
      <c r="T6" s="156" t="s">
        <v>56</v>
      </c>
      <c r="U6" s="156" t="s">
        <v>13</v>
      </c>
      <c r="V6" s="156" t="s">
        <v>14</v>
      </c>
      <c r="W6" s="156" t="s">
        <v>15</v>
      </c>
      <c r="X6" s="156" t="s">
        <v>39</v>
      </c>
      <c r="Y6" s="156" t="s">
        <v>46</v>
      </c>
      <c r="Z6" s="156" t="s">
        <v>57</v>
      </c>
      <c r="AA6" s="156" t="s">
        <v>58</v>
      </c>
      <c r="AB6" s="162" t="s">
        <v>6</v>
      </c>
      <c r="AC6" s="164" t="s">
        <v>16</v>
      </c>
      <c r="AD6" s="164" t="s">
        <v>17</v>
      </c>
      <c r="AE6" s="165" t="s">
        <v>18</v>
      </c>
      <c r="AF6" s="165"/>
      <c r="AG6" s="165" t="s">
        <v>19</v>
      </c>
      <c r="AH6" s="165"/>
      <c r="AI6" s="166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0"/>
      <c r="N7" s="157"/>
      <c r="O7" s="157"/>
      <c r="P7" s="157"/>
      <c r="Q7" s="157"/>
      <c r="R7" s="37" t="s">
        <v>80</v>
      </c>
      <c r="S7" s="37" t="s">
        <v>81</v>
      </c>
      <c r="T7" s="157"/>
      <c r="U7" s="157"/>
      <c r="V7" s="157"/>
      <c r="W7" s="157"/>
      <c r="X7" s="157"/>
      <c r="Y7" s="157"/>
      <c r="Z7" s="157"/>
      <c r="AA7" s="157"/>
      <c r="AB7" s="163"/>
      <c r="AC7" s="150"/>
      <c r="AD7" s="150"/>
      <c r="AE7" s="150"/>
      <c r="AF7" s="150"/>
      <c r="AG7" s="150"/>
      <c r="AH7" s="150"/>
      <c r="AI7" s="166"/>
    </row>
    <row r="8" spans="1:35" x14ac:dyDescent="0.2">
      <c r="A8" s="149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61"/>
      <c r="N8" s="158"/>
      <c r="O8" s="158"/>
      <c r="P8" s="158"/>
      <c r="Q8" s="158"/>
      <c r="R8" s="38"/>
      <c r="S8" s="38"/>
      <c r="T8" s="158"/>
      <c r="U8" s="158"/>
      <c r="V8" s="158"/>
      <c r="W8" s="158"/>
      <c r="X8" s="158"/>
      <c r="Y8" s="158"/>
      <c r="Z8" s="158"/>
      <c r="AA8" s="158"/>
      <c r="AB8" s="163"/>
      <c r="AC8" s="150"/>
      <c r="AD8" s="150"/>
      <c r="AE8" s="3" t="s">
        <v>23</v>
      </c>
      <c r="AF8" s="3" t="s">
        <v>24</v>
      </c>
      <c r="AG8" s="3" t="s">
        <v>23</v>
      </c>
      <c r="AH8" s="3" t="s">
        <v>24</v>
      </c>
      <c r="AI8" s="167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68" t="s">
        <v>25</v>
      </c>
      <c r="AC20" s="169"/>
      <c r="AD20" s="169"/>
      <c r="AE20" s="169"/>
      <c r="AF20" s="169"/>
      <c r="AG20" s="169"/>
      <c r="AH20" s="169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70" t="s">
        <v>26</v>
      </c>
      <c r="AC21" s="170"/>
      <c r="AD21" s="170"/>
      <c r="AE21" s="170"/>
      <c r="AF21" s="170"/>
      <c r="AG21" s="170"/>
      <c r="AH21" s="170"/>
      <c r="AI21" s="170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71" t="s">
        <v>27</v>
      </c>
      <c r="AC25" s="172"/>
      <c r="AD25" s="172"/>
      <c r="AE25" s="172"/>
      <c r="AF25" s="172"/>
      <c r="AG25" s="172"/>
      <c r="AH25" s="172"/>
      <c r="AI25" s="172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78" t="s">
        <v>28</v>
      </c>
      <c r="AC26" s="178"/>
      <c r="AD26" s="178"/>
      <c r="AE26" s="178"/>
      <c r="AF26" s="178"/>
      <c r="AG26" s="178"/>
      <c r="AH26" s="179"/>
      <c r="AI26" s="179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80" t="s">
        <v>9</v>
      </c>
      <c r="AC27" s="180"/>
      <c r="AD27" s="180"/>
      <c r="AE27" s="180"/>
      <c r="AF27" s="180"/>
      <c r="AG27" s="180"/>
      <c r="AH27" s="179"/>
      <c r="AI27" s="179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80" t="s">
        <v>29</v>
      </c>
      <c r="AC28" s="180"/>
      <c r="AD28" s="180"/>
      <c r="AE28" s="180"/>
      <c r="AF28" s="180"/>
      <c r="AG28" s="180"/>
      <c r="AH28" s="179"/>
      <c r="AI28" s="179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80" t="s">
        <v>7</v>
      </c>
      <c r="AC29" s="180"/>
      <c r="AD29" s="180"/>
      <c r="AE29" s="180"/>
      <c r="AF29" s="180"/>
      <c r="AG29" s="180"/>
      <c r="AH29" s="179"/>
      <c r="AI29" s="179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90"/>
      <c r="AC30" s="190"/>
      <c r="AD30" s="190"/>
      <c r="AE30" s="190"/>
      <c r="AF30" s="190"/>
      <c r="AG30" s="190"/>
      <c r="AH30" s="173"/>
      <c r="AI30" s="173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90" t="s">
        <v>30</v>
      </c>
      <c r="AC31" s="190"/>
      <c r="AD31" s="190"/>
      <c r="AE31" s="190"/>
      <c r="AF31" s="190"/>
      <c r="AG31" s="190"/>
      <c r="AH31" s="190"/>
      <c r="AI31" s="190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74"/>
      <c r="AD32" s="175"/>
      <c r="AE32" s="176" t="s">
        <v>32</v>
      </c>
      <c r="AF32" s="177"/>
      <c r="AG32" s="174"/>
      <c r="AH32" s="145"/>
      <c r="AI32" s="175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81">
        <v>1.25</v>
      </c>
      <c r="AD33" s="182"/>
      <c r="AE33" s="176" t="s">
        <v>34</v>
      </c>
      <c r="AF33" s="177"/>
      <c r="AG33" s="174"/>
      <c r="AH33" s="145"/>
      <c r="AI33" s="175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81"/>
      <c r="AD34" s="182"/>
      <c r="AE34" s="186"/>
      <c r="AF34" s="187"/>
      <c r="AG34" s="187"/>
      <c r="AH34" s="187"/>
      <c r="AI34" s="188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89"/>
      <c r="AE35" s="145"/>
      <c r="AF35" s="145"/>
      <c r="AG35" s="145"/>
      <c r="AH35" s="145"/>
      <c r="AI35" s="175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73" t="s">
        <v>92</v>
      </c>
      <c r="AC36" s="173"/>
      <c r="AD36" s="173"/>
      <c r="AE36" s="173"/>
      <c r="AF36" s="173"/>
      <c r="AG36" s="173"/>
      <c r="AH36" s="173"/>
      <c r="AI36" s="173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73"/>
      <c r="AC37" s="173"/>
      <c r="AD37" s="173"/>
      <c r="AE37" s="173"/>
      <c r="AF37" s="173"/>
      <c r="AG37" s="173"/>
      <c r="AH37" s="173"/>
      <c r="AI37" s="173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73"/>
      <c r="AC39" s="173"/>
      <c r="AD39" s="173"/>
      <c r="AE39" s="173"/>
      <c r="AF39" s="173"/>
      <c r="AG39" s="173"/>
      <c r="AH39" s="173"/>
      <c r="AI39" s="173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83" t="s">
        <v>37</v>
      </c>
      <c r="AC40" s="184"/>
      <c r="AD40" s="185"/>
      <c r="AE40" s="185"/>
      <c r="AF40" s="185"/>
      <c r="AG40" s="185"/>
      <c r="AH40" s="185"/>
      <c r="AI40" s="185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  <vt:lpstr>March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Roxanne Wood</cp:lastModifiedBy>
  <cp:lastPrinted>2017-11-06T17:40:18Z</cp:lastPrinted>
  <dcterms:created xsi:type="dcterms:W3CDTF">2008-02-15T19:29:47Z</dcterms:created>
  <dcterms:modified xsi:type="dcterms:W3CDTF">2020-03-20T17:01:15Z</dcterms:modified>
</cp:coreProperties>
</file>