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0A503F94-C8BE-4AC7-9ED0-891EE6298E8C}" xr6:coauthVersionLast="45" xr6:coauthVersionMax="45" xr10:uidLastSave="{00000000-0000-0000-0000-000000000000}"/>
  <bookViews>
    <workbookView xWindow="29190" yWindow="-1335" windowWidth="25740" windowHeight="15060" tabRatio="872" activeTab="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6" i="16" l="1"/>
  <c r="O9" i="16"/>
  <c r="M9" i="16"/>
  <c r="J9" i="16"/>
  <c r="G9" i="16"/>
  <c r="D9" i="16"/>
  <c r="O39" i="15"/>
  <c r="M39" i="15"/>
  <c r="J39" i="15"/>
  <c r="G39" i="15"/>
  <c r="N39" i="15" s="1"/>
  <c r="D39" i="15"/>
  <c r="O38" i="15"/>
  <c r="M38" i="15"/>
  <c r="J38" i="15"/>
  <c r="G38" i="15"/>
  <c r="N38" i="15" s="1"/>
  <c r="D38" i="15"/>
  <c r="O33" i="15"/>
  <c r="M33" i="15"/>
  <c r="J33" i="15"/>
  <c r="G33" i="15"/>
  <c r="D33" i="15"/>
  <c r="N33" i="15"/>
  <c r="O32" i="15"/>
  <c r="M32" i="15"/>
  <c r="J32" i="15"/>
  <c r="G32" i="15"/>
  <c r="D32" i="15"/>
  <c r="N32" i="15"/>
  <c r="O31" i="15"/>
  <c r="M31" i="15"/>
  <c r="J31" i="15"/>
  <c r="G31" i="15"/>
  <c r="D31" i="15"/>
  <c r="O26" i="15"/>
  <c r="M26" i="15"/>
  <c r="J26" i="15"/>
  <c r="G26" i="15"/>
  <c r="D26" i="15"/>
  <c r="O25" i="15"/>
  <c r="M25" i="15"/>
  <c r="J25" i="15"/>
  <c r="G25" i="15"/>
  <c r="D25" i="15"/>
  <c r="N26" i="15" s="1"/>
  <c r="O24" i="15"/>
  <c r="M24" i="15"/>
  <c r="J24" i="15"/>
  <c r="G24" i="15"/>
  <c r="D24" i="15"/>
  <c r="O19" i="15"/>
  <c r="M19" i="15"/>
  <c r="J19" i="15"/>
  <c r="G19" i="15"/>
  <c r="D19" i="15"/>
  <c r="N19" i="15"/>
  <c r="O18" i="15"/>
  <c r="M18" i="15"/>
  <c r="J18" i="15"/>
  <c r="G18" i="15"/>
  <c r="D18" i="15"/>
  <c r="N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D11" i="15"/>
  <c r="J10" i="15"/>
  <c r="G10" i="15"/>
  <c r="D10" i="15"/>
  <c r="J9" i="15"/>
  <c r="G9" i="15"/>
  <c r="D9" i="15"/>
  <c r="O36" i="14"/>
  <c r="M36" i="14"/>
  <c r="J36" i="14"/>
  <c r="G36" i="14"/>
  <c r="D36" i="14"/>
  <c r="N36" i="14"/>
  <c r="O35" i="14"/>
  <c r="M35" i="14"/>
  <c r="J35" i="14"/>
  <c r="G35" i="14"/>
  <c r="D35" i="14"/>
  <c r="N35" i="14"/>
  <c r="O34" i="14"/>
  <c r="M34" i="14"/>
  <c r="J34" i="14"/>
  <c r="G34" i="14"/>
  <c r="D34" i="14"/>
  <c r="N34" i="14"/>
  <c r="O33" i="14"/>
  <c r="M33" i="14"/>
  <c r="J33" i="14"/>
  <c r="G33" i="14"/>
  <c r="D33" i="14"/>
  <c r="N33" i="14"/>
  <c r="O32" i="14"/>
  <c r="M32" i="14"/>
  <c r="J32" i="14"/>
  <c r="G32" i="14"/>
  <c r="D32" i="14"/>
  <c r="N32" i="14"/>
  <c r="O31" i="14"/>
  <c r="M31" i="14"/>
  <c r="J31" i="14"/>
  <c r="G31" i="14"/>
  <c r="D31" i="14"/>
  <c r="O29" i="14"/>
  <c r="M29" i="14"/>
  <c r="J29" i="14"/>
  <c r="G29" i="14"/>
  <c r="D29" i="14"/>
  <c r="N29" i="14"/>
  <c r="O28" i="14"/>
  <c r="M28" i="14"/>
  <c r="J28" i="14"/>
  <c r="G28" i="14"/>
  <c r="D28" i="14"/>
  <c r="N28" i="14"/>
  <c r="O27" i="14"/>
  <c r="M27" i="14"/>
  <c r="J27" i="14"/>
  <c r="G27" i="14"/>
  <c r="D27" i="14"/>
  <c r="O22" i="14"/>
  <c r="M22" i="14"/>
  <c r="J22" i="14"/>
  <c r="G22" i="14"/>
  <c r="D22" i="14"/>
  <c r="N22" i="14"/>
  <c r="O21" i="14"/>
  <c r="M21" i="14"/>
  <c r="J21" i="14"/>
  <c r="G21" i="14"/>
  <c r="D21" i="14"/>
  <c r="N21" i="14"/>
  <c r="O20" i="14"/>
  <c r="M20" i="14"/>
  <c r="J20" i="14"/>
  <c r="G20" i="14"/>
  <c r="D20" i="14"/>
  <c r="O15" i="14"/>
  <c r="M15" i="14"/>
  <c r="J15" i="14"/>
  <c r="G15" i="14"/>
  <c r="D15" i="14"/>
  <c r="N15" i="14"/>
  <c r="O14" i="14"/>
  <c r="M14" i="14"/>
  <c r="J14" i="14"/>
  <c r="G14" i="14"/>
  <c r="D14" i="14"/>
  <c r="N14" i="14"/>
  <c r="O13" i="14"/>
  <c r="M13" i="14"/>
  <c r="J13" i="14"/>
  <c r="G13" i="14"/>
  <c r="D13" i="14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N34" i="13" s="1"/>
  <c r="D34" i="13"/>
  <c r="O31" i="13"/>
  <c r="M31" i="13"/>
  <c r="J31" i="13"/>
  <c r="G31" i="13"/>
  <c r="N31" i="13" s="1"/>
  <c r="D31" i="13"/>
  <c r="O30" i="13"/>
  <c r="M30" i="13"/>
  <c r="J30" i="13"/>
  <c r="G30" i="13"/>
  <c r="N30" i="13" s="1"/>
  <c r="D30" i="13"/>
  <c r="O29" i="13"/>
  <c r="M29" i="13"/>
  <c r="J29" i="13"/>
  <c r="G29" i="13"/>
  <c r="N29" i="13" s="1"/>
  <c r="D29" i="13"/>
  <c r="O24" i="13"/>
  <c r="M24" i="13"/>
  <c r="J24" i="13"/>
  <c r="G24" i="13"/>
  <c r="N24" i="13" s="1"/>
  <c r="D24" i="13"/>
  <c r="O23" i="13"/>
  <c r="M23" i="13"/>
  <c r="J23" i="13"/>
  <c r="G23" i="13"/>
  <c r="N23" i="13" s="1"/>
  <c r="D23" i="13"/>
  <c r="O22" i="13"/>
  <c r="M22" i="13"/>
  <c r="J22" i="13"/>
  <c r="G22" i="13"/>
  <c r="N22" i="13" s="1"/>
  <c r="D22" i="13"/>
  <c r="O35" i="13"/>
  <c r="O10" i="13"/>
  <c r="M10" i="13"/>
  <c r="J10" i="13"/>
  <c r="G10" i="13"/>
  <c r="D10" i="13"/>
  <c r="N10" i="13" s="1"/>
  <c r="O9" i="13"/>
  <c r="M9" i="13"/>
  <c r="J9" i="13"/>
  <c r="G9" i="13"/>
  <c r="D9" i="13"/>
  <c r="O39" i="12"/>
  <c r="M39" i="12"/>
  <c r="J39" i="12"/>
  <c r="G39" i="12"/>
  <c r="N39" i="12" s="1"/>
  <c r="D39" i="12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N20" i="12"/>
  <c r="O19" i="12"/>
  <c r="M19" i="12"/>
  <c r="J19" i="12"/>
  <c r="G19" i="12"/>
  <c r="D19" i="12"/>
  <c r="N19" i="12"/>
  <c r="O18" i="12"/>
  <c r="M18" i="12"/>
  <c r="J18" i="12"/>
  <c r="G18" i="12"/>
  <c r="D18" i="12"/>
  <c r="O13" i="12"/>
  <c r="M13" i="12"/>
  <c r="J13" i="12"/>
  <c r="G13" i="12"/>
  <c r="D13" i="12"/>
  <c r="N13" i="12"/>
  <c r="O12" i="12"/>
  <c r="M12" i="12"/>
  <c r="J12" i="12"/>
  <c r="G12" i="12"/>
  <c r="D12" i="12"/>
  <c r="N12" i="12"/>
  <c r="O11" i="12"/>
  <c r="M11" i="12"/>
  <c r="J11" i="12"/>
  <c r="G11" i="12"/>
  <c r="D11" i="12"/>
  <c r="O36" i="11"/>
  <c r="M36" i="11"/>
  <c r="J36" i="11"/>
  <c r="G36" i="11"/>
  <c r="D36" i="11"/>
  <c r="N36" i="11"/>
  <c r="O35" i="11"/>
  <c r="M35" i="11"/>
  <c r="J35" i="11"/>
  <c r="G35" i="11"/>
  <c r="D35" i="11"/>
  <c r="N35" i="11"/>
  <c r="O34" i="11"/>
  <c r="M34" i="11"/>
  <c r="J34" i="11"/>
  <c r="G34" i="11"/>
  <c r="D34" i="11"/>
  <c r="O29" i="11"/>
  <c r="M29" i="11"/>
  <c r="J29" i="11"/>
  <c r="G29" i="11"/>
  <c r="D29" i="11"/>
  <c r="N29" i="11"/>
  <c r="O28" i="11"/>
  <c r="M28" i="11"/>
  <c r="J28" i="11"/>
  <c r="G28" i="11"/>
  <c r="D28" i="11"/>
  <c r="N28" i="11"/>
  <c r="O27" i="11"/>
  <c r="M27" i="11"/>
  <c r="J27" i="11"/>
  <c r="G27" i="11"/>
  <c r="D27" i="11"/>
  <c r="O22" i="11"/>
  <c r="M22" i="11"/>
  <c r="J22" i="11"/>
  <c r="G22" i="11"/>
  <c r="D22" i="11"/>
  <c r="N22" i="11"/>
  <c r="O21" i="11"/>
  <c r="M21" i="11"/>
  <c r="J21" i="11"/>
  <c r="G21" i="11"/>
  <c r="D21" i="11"/>
  <c r="N21" i="11"/>
  <c r="O20" i="11"/>
  <c r="M20" i="11"/>
  <c r="J20" i="11"/>
  <c r="G20" i="11"/>
  <c r="D20" i="11"/>
  <c r="O15" i="11"/>
  <c r="M15" i="11"/>
  <c r="J15" i="11"/>
  <c r="G15" i="11"/>
  <c r="D15" i="11"/>
  <c r="N15" i="11"/>
  <c r="O14" i="11"/>
  <c r="M14" i="11"/>
  <c r="J14" i="11"/>
  <c r="G14" i="11"/>
  <c r="D14" i="11"/>
  <c r="N14" i="11"/>
  <c r="O13" i="11"/>
  <c r="M13" i="11"/>
  <c r="J13" i="11"/>
  <c r="G13" i="11"/>
  <c r="D13" i="11"/>
  <c r="O9" i="11"/>
  <c r="M9" i="11"/>
  <c r="J9" i="11"/>
  <c r="G9" i="11"/>
  <c r="D9" i="11"/>
  <c r="O39" i="10"/>
  <c r="M39" i="10"/>
  <c r="J39" i="10"/>
  <c r="G39" i="10"/>
  <c r="D39" i="10"/>
  <c r="N39" i="10" s="1"/>
  <c r="O38" i="10"/>
  <c r="M38" i="10"/>
  <c r="J38" i="10"/>
  <c r="G38" i="10"/>
  <c r="D38" i="10"/>
  <c r="N38" i="10" s="1"/>
  <c r="O37" i="10"/>
  <c r="M37" i="10"/>
  <c r="J37" i="10"/>
  <c r="G37" i="10"/>
  <c r="D37" i="10"/>
  <c r="N37" i="10" s="1"/>
  <c r="O32" i="10"/>
  <c r="M32" i="10"/>
  <c r="J32" i="10"/>
  <c r="G32" i="10"/>
  <c r="D32" i="10"/>
  <c r="N32" i="10" s="1"/>
  <c r="O31" i="10"/>
  <c r="M31" i="10"/>
  <c r="J31" i="10"/>
  <c r="G31" i="10"/>
  <c r="D31" i="10"/>
  <c r="N31" i="10" s="1"/>
  <c r="O30" i="10"/>
  <c r="M30" i="10"/>
  <c r="J30" i="10"/>
  <c r="G30" i="10"/>
  <c r="D30" i="10"/>
  <c r="O25" i="10"/>
  <c r="M25" i="10"/>
  <c r="J25" i="10"/>
  <c r="G25" i="10"/>
  <c r="D25" i="10"/>
  <c r="N25" i="10" s="1"/>
  <c r="O24" i="10"/>
  <c r="M24" i="10"/>
  <c r="J24" i="10"/>
  <c r="G24" i="10"/>
  <c r="D24" i="10"/>
  <c r="N24" i="10" s="1"/>
  <c r="O23" i="10"/>
  <c r="M23" i="10"/>
  <c r="J23" i="10"/>
  <c r="G23" i="10"/>
  <c r="D23" i="10"/>
  <c r="O18" i="10"/>
  <c r="M18" i="10"/>
  <c r="J18" i="10"/>
  <c r="G18" i="10"/>
  <c r="D18" i="10"/>
  <c r="N18" i="10" s="1"/>
  <c r="O17" i="10"/>
  <c r="M17" i="10"/>
  <c r="J17" i="10"/>
  <c r="G17" i="10"/>
  <c r="D17" i="10"/>
  <c r="N17" i="10" s="1"/>
  <c r="O16" i="10"/>
  <c r="M16" i="10"/>
  <c r="J16" i="10"/>
  <c r="G16" i="10"/>
  <c r="D16" i="10"/>
  <c r="N16" i="10" s="1"/>
  <c r="O11" i="10"/>
  <c r="M11" i="10"/>
  <c r="J11" i="10"/>
  <c r="G11" i="10"/>
  <c r="D11" i="10"/>
  <c r="N11" i="10" s="1"/>
  <c r="O10" i="10"/>
  <c r="M10" i="10"/>
  <c r="J10" i="10"/>
  <c r="G10" i="10"/>
  <c r="D10" i="10"/>
  <c r="N10" i="10" s="1"/>
  <c r="O9" i="10"/>
  <c r="M9" i="10"/>
  <c r="J9" i="10"/>
  <c r="G9" i="10"/>
  <c r="D9" i="10"/>
  <c r="O35" i="9"/>
  <c r="M35" i="9"/>
  <c r="J35" i="9"/>
  <c r="G35" i="9"/>
  <c r="D35" i="9"/>
  <c r="N35" i="9"/>
  <c r="O34" i="9"/>
  <c r="M34" i="9"/>
  <c r="J34" i="9"/>
  <c r="G34" i="9"/>
  <c r="D34" i="9"/>
  <c r="N34" i="9"/>
  <c r="O33" i="9"/>
  <c r="M33" i="9"/>
  <c r="J33" i="9"/>
  <c r="G33" i="9"/>
  <c r="D33" i="9"/>
  <c r="O30" i="9"/>
  <c r="M30" i="9"/>
  <c r="J30" i="9"/>
  <c r="G30" i="9"/>
  <c r="D30" i="9"/>
  <c r="N30" i="9"/>
  <c r="O29" i="9"/>
  <c r="M29" i="9"/>
  <c r="J29" i="9"/>
  <c r="G29" i="9"/>
  <c r="D29" i="9"/>
  <c r="N29" i="9"/>
  <c r="O28" i="9"/>
  <c r="M28" i="9"/>
  <c r="J28" i="9"/>
  <c r="G28" i="9"/>
  <c r="D28" i="9"/>
  <c r="N28" i="9"/>
  <c r="O27" i="9"/>
  <c r="M27" i="9"/>
  <c r="J27" i="9"/>
  <c r="G27" i="9"/>
  <c r="D27" i="9"/>
  <c r="N27" i="9"/>
  <c r="O26" i="9"/>
  <c r="M26" i="9"/>
  <c r="J26" i="9"/>
  <c r="G26" i="9"/>
  <c r="D26" i="9"/>
  <c r="O16" i="9"/>
  <c r="M16" i="9"/>
  <c r="J16" i="9"/>
  <c r="G16" i="9"/>
  <c r="D16" i="9"/>
  <c r="O14" i="9"/>
  <c r="M14" i="9"/>
  <c r="J14" i="9"/>
  <c r="G14" i="9"/>
  <c r="D14" i="9"/>
  <c r="N14" i="9"/>
  <c r="O13" i="9"/>
  <c r="M13" i="9"/>
  <c r="J13" i="9"/>
  <c r="G13" i="9"/>
  <c r="D13" i="9"/>
  <c r="N13" i="9"/>
  <c r="O12" i="9"/>
  <c r="M12" i="9"/>
  <c r="J12" i="9"/>
  <c r="G12" i="9"/>
  <c r="D12" i="9"/>
  <c r="N12" i="9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 s="1"/>
  <c r="O36" i="8"/>
  <c r="M36" i="8"/>
  <c r="J36" i="8"/>
  <c r="G36" i="8"/>
  <c r="D36" i="8"/>
  <c r="N36" i="8" s="1"/>
  <c r="O35" i="8"/>
  <c r="M35" i="8"/>
  <c r="J35" i="8"/>
  <c r="G35" i="8"/>
  <c r="D35" i="8"/>
  <c r="O30" i="8"/>
  <c r="M30" i="8"/>
  <c r="J30" i="8"/>
  <c r="G30" i="8"/>
  <c r="D30" i="8"/>
  <c r="N30" i="8" s="1"/>
  <c r="O29" i="8"/>
  <c r="M29" i="8"/>
  <c r="J29" i="8"/>
  <c r="G29" i="8"/>
  <c r="D29" i="8"/>
  <c r="N29" i="8" s="1"/>
  <c r="O28" i="8"/>
  <c r="M28" i="8"/>
  <c r="J28" i="8"/>
  <c r="G28" i="8"/>
  <c r="D28" i="8"/>
  <c r="M23" i="8"/>
  <c r="J23" i="8"/>
  <c r="G23" i="8"/>
  <c r="D23" i="8"/>
  <c r="N23" i="8"/>
  <c r="M22" i="8"/>
  <c r="J22" i="8"/>
  <c r="G22" i="8"/>
  <c r="D22" i="8"/>
  <c r="M21" i="8"/>
  <c r="J21" i="8"/>
  <c r="G21" i="8"/>
  <c r="N22" i="8" s="1"/>
  <c r="D21" i="8"/>
  <c r="O16" i="8"/>
  <c r="M16" i="8"/>
  <c r="J16" i="8"/>
  <c r="G16" i="8"/>
  <c r="N16" i="8" s="1"/>
  <c r="D16" i="8"/>
  <c r="O15" i="8"/>
  <c r="M15" i="8"/>
  <c r="J15" i="8"/>
  <c r="G15" i="8"/>
  <c r="N15" i="8" s="1"/>
  <c r="D15" i="8"/>
  <c r="O14" i="8"/>
  <c r="M14" i="8"/>
  <c r="J14" i="8"/>
  <c r="G14" i="8"/>
  <c r="D14" i="8"/>
  <c r="O10" i="8"/>
  <c r="M10" i="8"/>
  <c r="J10" i="8"/>
  <c r="G10" i="8"/>
  <c r="N10" i="8" s="1"/>
  <c r="D10" i="8"/>
  <c r="O9" i="8"/>
  <c r="M9" i="8"/>
  <c r="J9" i="8"/>
  <c r="G9" i="8"/>
  <c r="D9" i="8"/>
  <c r="O39" i="7"/>
  <c r="M39" i="7"/>
  <c r="J39" i="7"/>
  <c r="G39" i="7"/>
  <c r="D39" i="7"/>
  <c r="N39" i="7" s="1"/>
  <c r="O38" i="7"/>
  <c r="M38" i="7"/>
  <c r="J38" i="7"/>
  <c r="G38" i="7"/>
  <c r="D38" i="7"/>
  <c r="O34" i="7"/>
  <c r="M34" i="7"/>
  <c r="J34" i="7"/>
  <c r="G34" i="7"/>
  <c r="D34" i="7"/>
  <c r="N34" i="7"/>
  <c r="O33" i="7"/>
  <c r="M33" i="7"/>
  <c r="J33" i="7"/>
  <c r="G33" i="7"/>
  <c r="D33" i="7"/>
  <c r="N33" i="7"/>
  <c r="O32" i="7"/>
  <c r="M32" i="7"/>
  <c r="J32" i="7"/>
  <c r="G32" i="7"/>
  <c r="D32" i="7"/>
  <c r="N32" i="7"/>
  <c r="O31" i="7"/>
  <c r="M31" i="7"/>
  <c r="J31" i="7"/>
  <c r="G31" i="7"/>
  <c r="D31" i="7"/>
  <c r="N31" i="7"/>
  <c r="O30" i="7"/>
  <c r="M30" i="7"/>
  <c r="J30" i="7"/>
  <c r="G30" i="7"/>
  <c r="D30" i="7"/>
  <c r="O28" i="7"/>
  <c r="M28" i="7"/>
  <c r="J28" i="7"/>
  <c r="G28" i="7"/>
  <c r="D28" i="7"/>
  <c r="O20" i="7"/>
  <c r="O19" i="7"/>
  <c r="O18" i="7"/>
  <c r="O17" i="7"/>
  <c r="O16" i="7"/>
  <c r="O15" i="7"/>
  <c r="O14" i="7"/>
  <c r="O13" i="7"/>
  <c r="O12" i="7"/>
  <c r="O31" i="3"/>
  <c r="M31" i="3"/>
  <c r="J31" i="3"/>
  <c r="G31" i="3"/>
  <c r="D31" i="3"/>
  <c r="N31" i="3" s="1"/>
  <c r="O30" i="3"/>
  <c r="M30" i="3"/>
  <c r="J30" i="3"/>
  <c r="G30" i="3"/>
  <c r="D30" i="3"/>
  <c r="N30" i="3" s="1"/>
  <c r="O29" i="3"/>
  <c r="M29" i="3"/>
  <c r="J29" i="3"/>
  <c r="G29" i="3"/>
  <c r="D29" i="3"/>
  <c r="N29" i="3" s="1"/>
  <c r="O24" i="3"/>
  <c r="M24" i="3"/>
  <c r="J24" i="3"/>
  <c r="G24" i="3"/>
  <c r="D24" i="3"/>
  <c r="N24" i="3" s="1"/>
  <c r="O23" i="3"/>
  <c r="M23" i="3"/>
  <c r="J23" i="3"/>
  <c r="G23" i="3"/>
  <c r="D23" i="3"/>
  <c r="N23" i="3" s="1"/>
  <c r="O22" i="3"/>
  <c r="M22" i="3"/>
  <c r="J22" i="3"/>
  <c r="G22" i="3"/>
  <c r="D22" i="3"/>
  <c r="N22" i="3" s="1"/>
  <c r="O18" i="13"/>
  <c r="M18" i="13"/>
  <c r="J18" i="13"/>
  <c r="G18" i="13"/>
  <c r="D18" i="13"/>
  <c r="N18" i="13" s="1"/>
  <c r="O17" i="13"/>
  <c r="M17" i="13"/>
  <c r="J17" i="13"/>
  <c r="G17" i="13"/>
  <c r="D17" i="13"/>
  <c r="N17" i="13" s="1"/>
  <c r="O16" i="13"/>
  <c r="M16" i="13"/>
  <c r="J16" i="13"/>
  <c r="G16" i="13"/>
  <c r="D16" i="13"/>
  <c r="N16" i="13" s="1"/>
  <c r="M21" i="12"/>
  <c r="J21" i="12"/>
  <c r="G21" i="12"/>
  <c r="N22" i="12" s="1"/>
  <c r="D21" i="12"/>
  <c r="O37" i="11"/>
  <c r="M37" i="11"/>
  <c r="J37" i="11"/>
  <c r="G37" i="11"/>
  <c r="N37" i="11" s="1"/>
  <c r="D37" i="11"/>
  <c r="M32" i="11"/>
  <c r="J32" i="11"/>
  <c r="G32" i="11"/>
  <c r="D32" i="11"/>
  <c r="N32" i="11" s="1"/>
  <c r="O30" i="11"/>
  <c r="M30" i="11"/>
  <c r="J30" i="11"/>
  <c r="G30" i="11"/>
  <c r="D30" i="11"/>
  <c r="N31" i="11" s="1"/>
  <c r="M16" i="11"/>
  <c r="O29" i="6"/>
  <c r="M29" i="6"/>
  <c r="J29" i="6"/>
  <c r="G29" i="6"/>
  <c r="N29" i="6" s="1"/>
  <c r="D29" i="6"/>
  <c r="O28" i="6"/>
  <c r="M28" i="6"/>
  <c r="J28" i="6"/>
  <c r="G28" i="6"/>
  <c r="D28" i="6"/>
  <c r="O27" i="6"/>
  <c r="M27" i="6"/>
  <c r="J27" i="6"/>
  <c r="G27" i="6"/>
  <c r="D27" i="6"/>
  <c r="O16" i="6"/>
  <c r="M16" i="6"/>
  <c r="J16" i="6"/>
  <c r="G16" i="6"/>
  <c r="D16" i="6"/>
  <c r="N16" i="6"/>
  <c r="O15" i="6"/>
  <c r="M15" i="6"/>
  <c r="J15" i="6"/>
  <c r="G15" i="6"/>
  <c r="D15" i="6"/>
  <c r="N15" i="6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 s="1"/>
  <c r="O38" i="3"/>
  <c r="M38" i="3"/>
  <c r="J38" i="3"/>
  <c r="G38" i="3"/>
  <c r="D38" i="3"/>
  <c r="N38" i="3" s="1"/>
  <c r="M37" i="3"/>
  <c r="J37" i="3"/>
  <c r="G37" i="3"/>
  <c r="D37" i="3"/>
  <c r="O33" i="3"/>
  <c r="M33" i="3"/>
  <c r="J33" i="3"/>
  <c r="G33" i="3"/>
  <c r="D33" i="3"/>
  <c r="N33" i="3"/>
  <c r="O32" i="3"/>
  <c r="M32" i="3"/>
  <c r="J32" i="3"/>
  <c r="G32" i="3"/>
  <c r="D32" i="3"/>
  <c r="N32" i="3"/>
  <c r="O25" i="3"/>
  <c r="M25" i="3"/>
  <c r="J25" i="3"/>
  <c r="G25" i="3"/>
  <c r="D25" i="3"/>
  <c r="N25" i="3"/>
  <c r="O18" i="3"/>
  <c r="M18" i="3"/>
  <c r="J18" i="3"/>
  <c r="G18" i="3"/>
  <c r="D18" i="3"/>
  <c r="N18" i="3"/>
  <c r="O17" i="3"/>
  <c r="M17" i="3"/>
  <c r="J17" i="3"/>
  <c r="G17" i="3"/>
  <c r="D17" i="3"/>
  <c r="N17" i="3"/>
  <c r="O16" i="3"/>
  <c r="M16" i="3"/>
  <c r="J16" i="3"/>
  <c r="G16" i="3"/>
  <c r="D16" i="3"/>
  <c r="O12" i="3"/>
  <c r="M12" i="3"/>
  <c r="J12" i="3"/>
  <c r="G12" i="3"/>
  <c r="D12" i="3"/>
  <c r="N12" i="3"/>
  <c r="O11" i="3"/>
  <c r="M11" i="3"/>
  <c r="J11" i="3"/>
  <c r="G11" i="3"/>
  <c r="D11" i="3"/>
  <c r="N11" i="3"/>
  <c r="O10" i="3"/>
  <c r="M10" i="3"/>
  <c r="J10" i="3"/>
  <c r="G10" i="3"/>
  <c r="D10" i="3"/>
  <c r="J39" i="16"/>
  <c r="G39" i="16"/>
  <c r="D39" i="16"/>
  <c r="J38" i="16"/>
  <c r="G38" i="16"/>
  <c r="D38" i="16"/>
  <c r="J37" i="16"/>
  <c r="G37" i="16"/>
  <c r="D37" i="16"/>
  <c r="J36" i="16"/>
  <c r="G36" i="16"/>
  <c r="D36" i="16"/>
  <c r="O32" i="16"/>
  <c r="M32" i="16"/>
  <c r="J32" i="16"/>
  <c r="G32" i="16"/>
  <c r="D32" i="16"/>
  <c r="N32" i="16"/>
  <c r="O31" i="16"/>
  <c r="M31" i="16"/>
  <c r="J31" i="16"/>
  <c r="G31" i="16"/>
  <c r="D31" i="16"/>
  <c r="N31" i="16"/>
  <c r="O30" i="16"/>
  <c r="M30" i="16"/>
  <c r="J30" i="16"/>
  <c r="G30" i="16"/>
  <c r="D30" i="16"/>
  <c r="N30" i="16"/>
  <c r="O25" i="16"/>
  <c r="M25" i="16"/>
  <c r="J25" i="16"/>
  <c r="G25" i="16"/>
  <c r="D25" i="16"/>
  <c r="N25" i="16"/>
  <c r="O24" i="16"/>
  <c r="M24" i="16"/>
  <c r="J24" i="16"/>
  <c r="G24" i="16"/>
  <c r="D24" i="16"/>
  <c r="N24" i="16"/>
  <c r="O23" i="16"/>
  <c r="M23" i="16"/>
  <c r="J23" i="16"/>
  <c r="G23" i="16"/>
  <c r="D23" i="16"/>
  <c r="N23" i="16"/>
  <c r="O20" i="16"/>
  <c r="M20" i="16"/>
  <c r="J20" i="16"/>
  <c r="G20" i="16"/>
  <c r="D20" i="16"/>
  <c r="N20" i="16"/>
  <c r="O19" i="16"/>
  <c r="M19" i="16"/>
  <c r="J19" i="16"/>
  <c r="G19" i="16"/>
  <c r="D19" i="16"/>
  <c r="N19" i="16"/>
  <c r="O18" i="16"/>
  <c r="M18" i="16"/>
  <c r="J18" i="16"/>
  <c r="G18" i="16"/>
  <c r="D18" i="16"/>
  <c r="N18" i="16"/>
  <c r="O17" i="16"/>
  <c r="M17" i="16"/>
  <c r="J17" i="16"/>
  <c r="G17" i="16"/>
  <c r="D17" i="16"/>
  <c r="N17" i="16"/>
  <c r="O16" i="16"/>
  <c r="M16" i="16"/>
  <c r="J16" i="16"/>
  <c r="G16" i="16"/>
  <c r="D16" i="16"/>
  <c r="N16" i="16"/>
  <c r="O14" i="16"/>
  <c r="M14" i="16"/>
  <c r="J14" i="16"/>
  <c r="G14" i="16"/>
  <c r="D14" i="16"/>
  <c r="N14" i="16"/>
  <c r="O11" i="16"/>
  <c r="M11" i="16"/>
  <c r="J11" i="16"/>
  <c r="G11" i="16"/>
  <c r="D11" i="16"/>
  <c r="N11" i="16"/>
  <c r="O10" i="16"/>
  <c r="M10" i="16"/>
  <c r="J10" i="16"/>
  <c r="G10" i="16"/>
  <c r="D10" i="16"/>
  <c r="N10" i="16"/>
  <c r="M35" i="15"/>
  <c r="J35" i="15"/>
  <c r="G35" i="15"/>
  <c r="D35" i="15"/>
  <c r="M34" i="15"/>
  <c r="J34" i="15"/>
  <c r="G34" i="15"/>
  <c r="N35" i="15" s="1"/>
  <c r="D34" i="15"/>
  <c r="N34" i="15" s="1"/>
  <c r="M28" i="15"/>
  <c r="J28" i="15"/>
  <c r="G28" i="15"/>
  <c r="D28" i="15"/>
  <c r="N28" i="15" s="1"/>
  <c r="M27" i="15"/>
  <c r="J27" i="15"/>
  <c r="G27" i="15"/>
  <c r="D27" i="15"/>
  <c r="M21" i="15"/>
  <c r="J21" i="15"/>
  <c r="G21" i="15"/>
  <c r="D21" i="15"/>
  <c r="N21" i="15"/>
  <c r="M20" i="15"/>
  <c r="J20" i="15"/>
  <c r="G20" i="15"/>
  <c r="D20" i="15"/>
  <c r="M14" i="15"/>
  <c r="J14" i="15"/>
  <c r="G14" i="15"/>
  <c r="D14" i="15"/>
  <c r="N14" i="15" s="1"/>
  <c r="M13" i="15"/>
  <c r="J13" i="15"/>
  <c r="G13" i="15"/>
  <c r="N13" i="15" s="1"/>
  <c r="D13" i="15"/>
  <c r="M12" i="15"/>
  <c r="N12" i="15"/>
  <c r="O39" i="14"/>
  <c r="M39" i="14"/>
  <c r="J39" i="14"/>
  <c r="G39" i="14"/>
  <c r="D39" i="14"/>
  <c r="O38" i="14"/>
  <c r="M38" i="14"/>
  <c r="J38" i="14"/>
  <c r="G38" i="14"/>
  <c r="D38" i="14"/>
  <c r="N38" i="14" s="1"/>
  <c r="O37" i="14"/>
  <c r="M37" i="14"/>
  <c r="J37" i="14"/>
  <c r="G37" i="14"/>
  <c r="D37" i="14"/>
  <c r="N37" i="14" s="1"/>
  <c r="O30" i="14"/>
  <c r="M30" i="14"/>
  <c r="J30" i="14"/>
  <c r="G30" i="14"/>
  <c r="D30" i="14"/>
  <c r="N31" i="14" s="1"/>
  <c r="O24" i="14"/>
  <c r="M24" i="14"/>
  <c r="J24" i="14"/>
  <c r="G24" i="14"/>
  <c r="D24" i="14"/>
  <c r="N24" i="14" s="1"/>
  <c r="O23" i="14"/>
  <c r="M23" i="14"/>
  <c r="J23" i="14"/>
  <c r="G23" i="14"/>
  <c r="D23" i="14"/>
  <c r="O17" i="14"/>
  <c r="M17" i="14"/>
  <c r="J17" i="14"/>
  <c r="G17" i="14"/>
  <c r="N17" i="14" s="1"/>
  <c r="D17" i="14"/>
  <c r="O16" i="14"/>
  <c r="M16" i="14"/>
  <c r="J16" i="14"/>
  <c r="G16" i="14"/>
  <c r="N16" i="14" s="1"/>
  <c r="D16" i="14"/>
  <c r="O10" i="14"/>
  <c r="M10" i="14"/>
  <c r="J10" i="14"/>
  <c r="G10" i="14"/>
  <c r="N10" i="14" s="1"/>
  <c r="D10" i="14"/>
  <c r="O39" i="13"/>
  <c r="M39" i="13"/>
  <c r="N39" i="13"/>
  <c r="O38" i="13"/>
  <c r="M38" i="13"/>
  <c r="N38" i="13"/>
  <c r="O33" i="13"/>
  <c r="M33" i="13"/>
  <c r="J33" i="13"/>
  <c r="G33" i="13"/>
  <c r="N33" i="13" s="1"/>
  <c r="D33" i="13"/>
  <c r="O32" i="13"/>
  <c r="M32" i="13"/>
  <c r="J32" i="13"/>
  <c r="G32" i="13"/>
  <c r="D32" i="13"/>
  <c r="O26" i="13"/>
  <c r="M26" i="13"/>
  <c r="J26" i="13"/>
  <c r="G26" i="13"/>
  <c r="D26" i="13"/>
  <c r="N26" i="13" s="1"/>
  <c r="O25" i="13"/>
  <c r="M25" i="13"/>
  <c r="J25" i="13"/>
  <c r="G25" i="13"/>
  <c r="D25" i="13"/>
  <c r="N25" i="13" s="1"/>
  <c r="O19" i="13"/>
  <c r="M19" i="13"/>
  <c r="J19" i="13"/>
  <c r="G19" i="13"/>
  <c r="D19" i="13"/>
  <c r="N19" i="13" s="1"/>
  <c r="O12" i="13"/>
  <c r="M12" i="13"/>
  <c r="J12" i="13"/>
  <c r="G12" i="13"/>
  <c r="D12" i="13"/>
  <c r="N12" i="13" s="1"/>
  <c r="O11" i="13"/>
  <c r="M11" i="13"/>
  <c r="J11" i="13"/>
  <c r="G11" i="13"/>
  <c r="D11" i="13"/>
  <c r="O36" i="12"/>
  <c r="M36" i="12"/>
  <c r="J36" i="12"/>
  <c r="G36" i="12"/>
  <c r="D36" i="12"/>
  <c r="N36" i="12"/>
  <c r="O35" i="12"/>
  <c r="M35" i="12"/>
  <c r="J35" i="12"/>
  <c r="G35" i="12"/>
  <c r="D35" i="12"/>
  <c r="O29" i="12"/>
  <c r="M29" i="12"/>
  <c r="J29" i="12"/>
  <c r="G29" i="12"/>
  <c r="D29" i="12"/>
  <c r="N29" i="12"/>
  <c r="O28" i="12"/>
  <c r="M28" i="12"/>
  <c r="J28" i="12"/>
  <c r="G28" i="12"/>
  <c r="D28" i="12"/>
  <c r="N28" i="12"/>
  <c r="O27" i="12"/>
  <c r="M27" i="12"/>
  <c r="J27" i="12"/>
  <c r="G27" i="12"/>
  <c r="D27" i="12"/>
  <c r="O22" i="12"/>
  <c r="M22" i="12"/>
  <c r="J22" i="12"/>
  <c r="G22" i="12"/>
  <c r="D22" i="12"/>
  <c r="O15" i="12"/>
  <c r="M15" i="12"/>
  <c r="J15" i="12"/>
  <c r="G15" i="12"/>
  <c r="D15" i="12"/>
  <c r="N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N38" i="11" s="1"/>
  <c r="M31" i="11"/>
  <c r="J31" i="11"/>
  <c r="G31" i="11"/>
  <c r="D31" i="11"/>
  <c r="O24" i="11"/>
  <c r="M24" i="11"/>
  <c r="J24" i="11"/>
  <c r="G24" i="11"/>
  <c r="D24" i="11"/>
  <c r="N24" i="11"/>
  <c r="O23" i="11"/>
  <c r="M23" i="11"/>
  <c r="J23" i="11"/>
  <c r="G23" i="11"/>
  <c r="D23" i="11"/>
  <c r="O17" i="11"/>
  <c r="M17" i="11"/>
  <c r="J17" i="11"/>
  <c r="G17" i="11"/>
  <c r="D17" i="11"/>
  <c r="N17" i="11" s="1"/>
  <c r="O16" i="11"/>
  <c r="J16" i="11"/>
  <c r="G16" i="11"/>
  <c r="D16" i="11"/>
  <c r="N16" i="11" s="1"/>
  <c r="O26" i="11"/>
  <c r="O25" i="11"/>
  <c r="O36" i="10"/>
  <c r="M36" i="10"/>
  <c r="J36" i="10"/>
  <c r="G36" i="10"/>
  <c r="D36" i="10"/>
  <c r="N36" i="10"/>
  <c r="O35" i="10"/>
  <c r="M35" i="10"/>
  <c r="J35" i="10"/>
  <c r="G35" i="10"/>
  <c r="D35" i="10"/>
  <c r="N35" i="10"/>
  <c r="O34" i="10"/>
  <c r="M34" i="10"/>
  <c r="J34" i="10"/>
  <c r="G34" i="10"/>
  <c r="D34" i="10"/>
  <c r="N34" i="10"/>
  <c r="O33" i="10"/>
  <c r="M33" i="10"/>
  <c r="J33" i="10"/>
  <c r="G33" i="10"/>
  <c r="D33" i="10"/>
  <c r="O27" i="10"/>
  <c r="M27" i="10"/>
  <c r="J27" i="10"/>
  <c r="G27" i="10"/>
  <c r="N27" i="10" s="1"/>
  <c r="D27" i="10"/>
  <c r="O26" i="10"/>
  <c r="M26" i="10"/>
  <c r="J26" i="10"/>
  <c r="G26" i="10"/>
  <c r="N26" i="10" s="1"/>
  <c r="D26" i="10"/>
  <c r="O20" i="10"/>
  <c r="M20" i="10"/>
  <c r="J20" i="10"/>
  <c r="G20" i="10"/>
  <c r="N20" i="10" s="1"/>
  <c r="D20" i="10"/>
  <c r="O19" i="10"/>
  <c r="M19" i="10"/>
  <c r="J19" i="10"/>
  <c r="G19" i="10"/>
  <c r="D19" i="10"/>
  <c r="N19" i="10" s="1"/>
  <c r="O13" i="10"/>
  <c r="M13" i="10"/>
  <c r="J13" i="10"/>
  <c r="G13" i="10"/>
  <c r="N13" i="10" s="1"/>
  <c r="D13" i="10"/>
  <c r="O12" i="10"/>
  <c r="M12" i="10"/>
  <c r="J12" i="10"/>
  <c r="G12" i="10"/>
  <c r="D12" i="10"/>
  <c r="M37" i="9"/>
  <c r="J37" i="9"/>
  <c r="G37" i="9"/>
  <c r="N37" i="9" s="1"/>
  <c r="D37" i="9"/>
  <c r="M36" i="9"/>
  <c r="J36" i="9"/>
  <c r="G36" i="9"/>
  <c r="D36" i="9"/>
  <c r="M23" i="9"/>
  <c r="J23" i="9"/>
  <c r="G23" i="9"/>
  <c r="D23" i="9"/>
  <c r="M22" i="9"/>
  <c r="J22" i="9"/>
  <c r="G22" i="9"/>
  <c r="N23" i="9" s="1"/>
  <c r="D22" i="9"/>
  <c r="M21" i="9"/>
  <c r="J21" i="9"/>
  <c r="G21" i="9"/>
  <c r="D21" i="9"/>
  <c r="N21" i="9" s="1"/>
  <c r="M20" i="9"/>
  <c r="J20" i="9"/>
  <c r="G20" i="9"/>
  <c r="N20" i="9" s="1"/>
  <c r="D20" i="9"/>
  <c r="O15" i="9"/>
  <c r="M15" i="9"/>
  <c r="J15" i="9"/>
  <c r="G15" i="9"/>
  <c r="N15" i="9" s="1"/>
  <c r="D15" i="9"/>
  <c r="N16" i="9" s="1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/>
  <c r="O24" i="8"/>
  <c r="M24" i="8"/>
  <c r="J24" i="8"/>
  <c r="G24" i="8"/>
  <c r="D24" i="8"/>
  <c r="O18" i="8"/>
  <c r="M18" i="8"/>
  <c r="J18" i="8"/>
  <c r="G18" i="8"/>
  <c r="D18" i="8"/>
  <c r="N18" i="8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D27" i="7"/>
  <c r="N28" i="7" s="1"/>
  <c r="O26" i="7"/>
  <c r="M26" i="7"/>
  <c r="J26" i="7"/>
  <c r="G26" i="7"/>
  <c r="D26" i="7"/>
  <c r="O21" i="7"/>
  <c r="M21" i="7"/>
  <c r="J21" i="7"/>
  <c r="G21" i="7"/>
  <c r="D21" i="7"/>
  <c r="N21" i="7" s="1"/>
  <c r="M20" i="7"/>
  <c r="J20" i="7"/>
  <c r="G20" i="7"/>
  <c r="N20" i="7" s="1"/>
  <c r="D20" i="7"/>
  <c r="M19" i="7"/>
  <c r="J19" i="7"/>
  <c r="G19" i="7"/>
  <c r="D19" i="7"/>
  <c r="M14" i="7"/>
  <c r="J14" i="7"/>
  <c r="G14" i="7"/>
  <c r="D14" i="7"/>
  <c r="N14" i="7"/>
  <c r="M13" i="7"/>
  <c r="J13" i="7"/>
  <c r="G13" i="7"/>
  <c r="D13" i="7"/>
  <c r="M12" i="7"/>
  <c r="J12" i="7"/>
  <c r="G12" i="7"/>
  <c r="D12" i="7"/>
  <c r="N13" i="7" s="1"/>
  <c r="O37" i="7"/>
  <c r="O36" i="7"/>
  <c r="O29" i="7"/>
  <c r="O25" i="7"/>
  <c r="O24" i="7"/>
  <c r="O23" i="7"/>
  <c r="O22" i="7"/>
  <c r="O37" i="6"/>
  <c r="M37" i="6"/>
  <c r="J37" i="6"/>
  <c r="G37" i="6"/>
  <c r="D37" i="6"/>
  <c r="N37" i="6" s="1"/>
  <c r="O36" i="6"/>
  <c r="M36" i="6"/>
  <c r="J36" i="6"/>
  <c r="G36" i="6"/>
  <c r="D36" i="6"/>
  <c r="N36" i="6" s="1"/>
  <c r="O35" i="6"/>
  <c r="M35" i="6"/>
  <c r="J35" i="6"/>
  <c r="G35" i="6"/>
  <c r="D35" i="6"/>
  <c r="O30" i="6"/>
  <c r="M30" i="6"/>
  <c r="J30" i="6"/>
  <c r="G30" i="6"/>
  <c r="D30" i="6"/>
  <c r="N30" i="6" s="1"/>
  <c r="M23" i="6"/>
  <c r="J23" i="6"/>
  <c r="G23" i="6"/>
  <c r="D23" i="6"/>
  <c r="N23" i="6" s="1"/>
  <c r="O22" i="6"/>
  <c r="M22" i="6"/>
  <c r="J22" i="6"/>
  <c r="G22" i="6"/>
  <c r="D22" i="6"/>
  <c r="O21" i="6"/>
  <c r="M21" i="6"/>
  <c r="J21" i="6"/>
  <c r="G21" i="6"/>
  <c r="D21" i="6"/>
  <c r="O12" i="6"/>
  <c r="M12" i="6"/>
  <c r="J12" i="6"/>
  <c r="G12" i="6"/>
  <c r="D12" i="6"/>
  <c r="N12" i="6" s="1"/>
  <c r="O11" i="6"/>
  <c r="M11" i="6"/>
  <c r="J11" i="6"/>
  <c r="G11" i="6"/>
  <c r="D11" i="6"/>
  <c r="N11" i="6" s="1"/>
  <c r="O10" i="6"/>
  <c r="M10" i="6"/>
  <c r="J10" i="6"/>
  <c r="G10" i="6"/>
  <c r="N10" i="6" s="1"/>
  <c r="D10" i="6"/>
  <c r="O9" i="6"/>
  <c r="M9" i="6"/>
  <c r="J9" i="6"/>
  <c r="G9" i="6"/>
  <c r="D9" i="6"/>
  <c r="O34" i="6"/>
  <c r="O33" i="6"/>
  <c r="O32" i="6"/>
  <c r="O31" i="6"/>
  <c r="O26" i="6"/>
  <c r="O25" i="6"/>
  <c r="O24" i="6"/>
  <c r="O20" i="6"/>
  <c r="O19" i="6"/>
  <c r="O18" i="6"/>
  <c r="O17" i="6"/>
  <c r="O36" i="3"/>
  <c r="M36" i="3"/>
  <c r="J36" i="3"/>
  <c r="G36" i="3"/>
  <c r="D36" i="3"/>
  <c r="N37" i="3" s="1"/>
  <c r="N36" i="3"/>
  <c r="O35" i="3"/>
  <c r="M35" i="3"/>
  <c r="J35" i="3"/>
  <c r="G35" i="3"/>
  <c r="D35" i="3"/>
  <c r="N35" i="3"/>
  <c r="O34" i="3"/>
  <c r="M34" i="3"/>
  <c r="J34" i="3"/>
  <c r="G34" i="3"/>
  <c r="D34" i="3"/>
  <c r="N34" i="3"/>
  <c r="O28" i="3"/>
  <c r="M28" i="3"/>
  <c r="J28" i="3"/>
  <c r="G28" i="3"/>
  <c r="D28" i="3"/>
  <c r="M27" i="3"/>
  <c r="J27" i="3"/>
  <c r="G27" i="3"/>
  <c r="N28" i="3" s="1"/>
  <c r="D27" i="3"/>
  <c r="N27" i="3" s="1"/>
  <c r="O26" i="3"/>
  <c r="M26" i="3"/>
  <c r="J26" i="3"/>
  <c r="G26" i="3"/>
  <c r="D26" i="3"/>
  <c r="N26" i="3" s="1"/>
  <c r="O21" i="3"/>
  <c r="M21" i="3"/>
  <c r="J21" i="3"/>
  <c r="G21" i="3"/>
  <c r="D21" i="3"/>
  <c r="N21" i="3" s="1"/>
  <c r="O20" i="3"/>
  <c r="M20" i="3"/>
  <c r="J20" i="3"/>
  <c r="G20" i="3"/>
  <c r="D20" i="3"/>
  <c r="N20" i="3" s="1"/>
  <c r="O19" i="3"/>
  <c r="M19" i="3"/>
  <c r="J19" i="3"/>
  <c r="G19" i="3"/>
  <c r="D19" i="3"/>
  <c r="N19" i="3" s="1"/>
  <c r="M15" i="3"/>
  <c r="J15" i="3"/>
  <c r="G15" i="3"/>
  <c r="D15" i="3"/>
  <c r="N16" i="3" s="1"/>
  <c r="O14" i="3"/>
  <c r="M14" i="3"/>
  <c r="J14" i="3"/>
  <c r="G14" i="3"/>
  <c r="D14" i="3"/>
  <c r="N14" i="3" s="1"/>
  <c r="O13" i="3"/>
  <c r="M13" i="3"/>
  <c r="J13" i="3"/>
  <c r="G13" i="3"/>
  <c r="D13" i="3"/>
  <c r="N13" i="3" s="1"/>
  <c r="O35" i="16"/>
  <c r="M35" i="16"/>
  <c r="J35" i="16"/>
  <c r="G35" i="16"/>
  <c r="D35" i="16"/>
  <c r="N35" i="16"/>
  <c r="O34" i="16"/>
  <c r="M34" i="16"/>
  <c r="J34" i="16"/>
  <c r="G34" i="16"/>
  <c r="D34" i="16"/>
  <c r="N34" i="16"/>
  <c r="O33" i="16"/>
  <c r="M33" i="16"/>
  <c r="J33" i="16"/>
  <c r="G33" i="16"/>
  <c r="D33" i="16"/>
  <c r="N33" i="16"/>
  <c r="O29" i="16"/>
  <c r="M29" i="16"/>
  <c r="J29" i="16"/>
  <c r="G29" i="16"/>
  <c r="D29" i="16"/>
  <c r="N29" i="16"/>
  <c r="O28" i="16"/>
  <c r="M28" i="16"/>
  <c r="J28" i="16"/>
  <c r="G28" i="16"/>
  <c r="D28" i="16"/>
  <c r="N28" i="16"/>
  <c r="O27" i="16"/>
  <c r="M27" i="16"/>
  <c r="J27" i="16"/>
  <c r="G27" i="16"/>
  <c r="D27" i="16"/>
  <c r="N27" i="16"/>
  <c r="M26" i="16"/>
  <c r="J26" i="16"/>
  <c r="G26" i="16"/>
  <c r="D26" i="16"/>
  <c r="N26" i="16"/>
  <c r="O22" i="16"/>
  <c r="M22" i="16"/>
  <c r="J22" i="16"/>
  <c r="G22" i="16"/>
  <c r="D22" i="16"/>
  <c r="N22" i="16"/>
  <c r="O21" i="16"/>
  <c r="M21" i="16"/>
  <c r="J21" i="16"/>
  <c r="G21" i="16"/>
  <c r="D21" i="16"/>
  <c r="N21" i="16"/>
  <c r="O15" i="16"/>
  <c r="M15" i="16"/>
  <c r="J15" i="16"/>
  <c r="G15" i="16"/>
  <c r="D15" i="16"/>
  <c r="N15" i="16"/>
  <c r="O13" i="16"/>
  <c r="M13" i="16"/>
  <c r="J13" i="16"/>
  <c r="G13" i="16"/>
  <c r="D13" i="16"/>
  <c r="O12" i="16"/>
  <c r="M12" i="16"/>
  <c r="J12" i="16"/>
  <c r="G12" i="16"/>
  <c r="N13" i="16" s="1"/>
  <c r="D12" i="16"/>
  <c r="N12" i="16" s="1"/>
  <c r="M37" i="15"/>
  <c r="M36" i="15"/>
  <c r="J36" i="15"/>
  <c r="G36" i="15"/>
  <c r="D36" i="15"/>
  <c r="N36" i="15" s="1"/>
  <c r="M30" i="15"/>
  <c r="J30" i="15"/>
  <c r="G30" i="15"/>
  <c r="D30" i="15"/>
  <c r="N31" i="15" s="1"/>
  <c r="M29" i="15"/>
  <c r="J29" i="15"/>
  <c r="G29" i="15"/>
  <c r="D29" i="15"/>
  <c r="N29" i="15"/>
  <c r="AE9" i="6"/>
  <c r="AE9" i="3"/>
  <c r="AE9" i="16"/>
  <c r="AE9" i="14"/>
  <c r="AE9" i="13"/>
  <c r="D25" i="12"/>
  <c r="AE10" i="12"/>
  <c r="AE9" i="12"/>
  <c r="G33" i="11"/>
  <c r="G26" i="11"/>
  <c r="G25" i="11"/>
  <c r="G19" i="11"/>
  <c r="G18" i="11"/>
  <c r="G12" i="11"/>
  <c r="G11" i="11"/>
  <c r="G10" i="11"/>
  <c r="D12" i="11"/>
  <c r="N13" i="11" s="1"/>
  <c r="D33" i="11"/>
  <c r="N34" i="11" s="1"/>
  <c r="D26" i="11"/>
  <c r="N27" i="11" s="1"/>
  <c r="N26" i="11"/>
  <c r="D25" i="11"/>
  <c r="N25" i="11" s="1"/>
  <c r="D19" i="11"/>
  <c r="N20" i="11" s="1"/>
  <c r="D18" i="11"/>
  <c r="N18" i="1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23" i="15"/>
  <c r="M22" i="15"/>
  <c r="M16" i="15"/>
  <c r="M15" i="15"/>
  <c r="M11" i="15"/>
  <c r="M10" i="15"/>
  <c r="M9" i="15"/>
  <c r="M8" i="15"/>
  <c r="M39" i="16"/>
  <c r="M38" i="16"/>
  <c r="M37" i="16"/>
  <c r="M36" i="16"/>
  <c r="M8" i="16"/>
  <c r="M9" i="3"/>
  <c r="M8" i="3"/>
  <c r="M39" i="6"/>
  <c r="M38" i="6"/>
  <c r="M34" i="6"/>
  <c r="M33" i="6"/>
  <c r="M32" i="6"/>
  <c r="M31" i="6"/>
  <c r="M26" i="6"/>
  <c r="M25" i="6"/>
  <c r="M24" i="6"/>
  <c r="M20" i="6"/>
  <c r="M19" i="6"/>
  <c r="M18" i="6"/>
  <c r="M17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 s="1"/>
  <c r="O39" i="16"/>
  <c r="O38" i="16"/>
  <c r="O37" i="16"/>
  <c r="O36" i="16"/>
  <c r="AE19" i="16"/>
  <c r="AE18" i="16"/>
  <c r="AE17" i="16"/>
  <c r="AE16" i="16"/>
  <c r="AE15" i="16"/>
  <c r="AE14" i="16"/>
  <c r="AE13" i="16"/>
  <c r="AE12" i="16"/>
  <c r="AE11" i="16"/>
  <c r="AE10" i="16"/>
  <c r="AE20" i="16" s="1"/>
  <c r="AD27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8" i="16"/>
  <c r="G8" i="16"/>
  <c r="AD28" i="16" s="1"/>
  <c r="W40" i="15"/>
  <c r="W42" i="15" s="1"/>
  <c r="V40" i="15"/>
  <c r="V42" i="15" s="1"/>
  <c r="J37" i="15"/>
  <c r="G37" i="15"/>
  <c r="D37" i="15"/>
  <c r="N37" i="15" s="1"/>
  <c r="J23" i="15"/>
  <c r="G23" i="15"/>
  <c r="D23" i="15"/>
  <c r="N24" i="15" s="1"/>
  <c r="J22" i="15"/>
  <c r="G22" i="15"/>
  <c r="D22" i="15"/>
  <c r="N22" i="15" s="1"/>
  <c r="AE19" i="15"/>
  <c r="AE18" i="15"/>
  <c r="AE17" i="15"/>
  <c r="AE16" i="15"/>
  <c r="J16" i="15"/>
  <c r="G16" i="15"/>
  <c r="D16" i="15"/>
  <c r="N17" i="15" s="1"/>
  <c r="AE15" i="15"/>
  <c r="J15" i="15"/>
  <c r="G15" i="15"/>
  <c r="D15" i="15"/>
  <c r="N15" i="15" s="1"/>
  <c r="AE14" i="15"/>
  <c r="AE13" i="15"/>
  <c r="AE12" i="15"/>
  <c r="AE11" i="15"/>
  <c r="AE10" i="15"/>
  <c r="O10" i="15"/>
  <c r="N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40" i="11" s="1"/>
  <c r="O29" i="10"/>
  <c r="O28" i="10"/>
  <c r="O22" i="10"/>
  <c r="O21" i="10"/>
  <c r="O15" i="10"/>
  <c r="O14" i="10"/>
  <c r="O9" i="3"/>
  <c r="O40" i="3" s="1"/>
  <c r="O42" i="3" s="1"/>
  <c r="O41" i="6" s="1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26" i="14"/>
  <c r="G26" i="14"/>
  <c r="D26" i="14"/>
  <c r="N27" i="14" s="1"/>
  <c r="J25" i="14"/>
  <c r="G25" i="14"/>
  <c r="N25" i="14" s="1"/>
  <c r="D25" i="14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AE11" i="14"/>
  <c r="J11" i="14"/>
  <c r="G11" i="14"/>
  <c r="D11" i="14"/>
  <c r="N11" i="14"/>
  <c r="AE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AD28" i="14" s="1"/>
  <c r="D8" i="14"/>
  <c r="W40" i="13"/>
  <c r="V40" i="13"/>
  <c r="N36" i="13"/>
  <c r="J28" i="13"/>
  <c r="G28" i="13"/>
  <c r="D28" i="13"/>
  <c r="J27" i="13"/>
  <c r="G27" i="13"/>
  <c r="D27" i="13"/>
  <c r="N27" i="13" s="1"/>
  <c r="J21" i="13"/>
  <c r="G21" i="13"/>
  <c r="D21" i="13"/>
  <c r="J20" i="13"/>
  <c r="G20" i="13"/>
  <c r="D20" i="13"/>
  <c r="AE19" i="13"/>
  <c r="AE18" i="13"/>
  <c r="AE17" i="13"/>
  <c r="AE16" i="13"/>
  <c r="AE20" i="13" s="1"/>
  <c r="AD27" i="13" s="1"/>
  <c r="AE15" i="13"/>
  <c r="J15" i="13"/>
  <c r="G15" i="13"/>
  <c r="D15" i="13"/>
  <c r="AE14" i="13"/>
  <c r="J14" i="13"/>
  <c r="G14" i="13"/>
  <c r="D14" i="13"/>
  <c r="AE13" i="13"/>
  <c r="J13" i="13"/>
  <c r="G13" i="13"/>
  <c r="D13" i="13"/>
  <c r="N13" i="13" s="1"/>
  <c r="AE12" i="13"/>
  <c r="AE11" i="13"/>
  <c r="AE10" i="13"/>
  <c r="A10" i="13"/>
  <c r="A11" i="13"/>
  <c r="A12" i="13" s="1"/>
  <c r="A13" i="13" s="1"/>
  <c r="A14" i="13" s="1"/>
  <c r="A15" i="13" s="1"/>
  <c r="A16" i="13" s="1"/>
  <c r="A18" i="13"/>
  <c r="A19" i="13" s="1"/>
  <c r="A20" i="13" s="1"/>
  <c r="A21" i="13" s="1"/>
  <c r="A23" i="13"/>
  <c r="A24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8" i="13"/>
  <c r="AD28" i="13" s="1"/>
  <c r="G8" i="13"/>
  <c r="W40" i="12"/>
  <c r="V40" i="12"/>
  <c r="J37" i="12"/>
  <c r="G37" i="12"/>
  <c r="D37" i="12"/>
  <c r="N38" i="12" s="1"/>
  <c r="J31" i="12"/>
  <c r="G31" i="12"/>
  <c r="D31" i="12"/>
  <c r="N32" i="12" s="1"/>
  <c r="N31" i="12"/>
  <c r="J30" i="12"/>
  <c r="G30" i="12"/>
  <c r="N30" i="12" s="1"/>
  <c r="D30" i="12"/>
  <c r="J26" i="12"/>
  <c r="G26" i="12"/>
  <c r="D26" i="12"/>
  <c r="J25" i="12"/>
  <c r="G25" i="12"/>
  <c r="J24" i="12"/>
  <c r="G24" i="12"/>
  <c r="N24" i="12" s="1"/>
  <c r="D24" i="12"/>
  <c r="J23" i="12"/>
  <c r="G23" i="12"/>
  <c r="D23" i="12"/>
  <c r="N23" i="12" s="1"/>
  <c r="AE19" i="12"/>
  <c r="AE18" i="12"/>
  <c r="AE17" i="12"/>
  <c r="J17" i="12"/>
  <c r="G17" i="12"/>
  <c r="D17" i="12"/>
  <c r="N18" i="12" s="1"/>
  <c r="N17" i="12"/>
  <c r="AE16" i="12"/>
  <c r="J16" i="12"/>
  <c r="G16" i="12"/>
  <c r="D16" i="12"/>
  <c r="N16" i="12" s="1"/>
  <c r="AE15" i="12"/>
  <c r="AE14" i="12"/>
  <c r="AE13" i="12"/>
  <c r="AE12" i="12"/>
  <c r="AE11" i="12"/>
  <c r="J10" i="12"/>
  <c r="G10" i="12"/>
  <c r="N10" i="12" s="1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 s="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AD28" i="11" s="1"/>
  <c r="AD30" i="11" s="1"/>
  <c r="J8" i="11"/>
  <c r="G8" i="11"/>
  <c r="W40" i="10"/>
  <c r="V40" i="10"/>
  <c r="J29" i="10"/>
  <c r="G29" i="10"/>
  <c r="D29" i="10"/>
  <c r="J28" i="10"/>
  <c r="G28" i="10"/>
  <c r="N28" i="10" s="1"/>
  <c r="D28" i="10"/>
  <c r="J22" i="10"/>
  <c r="G22" i="10"/>
  <c r="D22" i="10"/>
  <c r="N22" i="10" s="1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AE14" i="10"/>
  <c r="J14" i="10"/>
  <c r="G14" i="10"/>
  <c r="D14" i="10"/>
  <c r="N14" i="10" s="1"/>
  <c r="AE13" i="10"/>
  <c r="AE20" i="10" s="1"/>
  <c r="AD27" i="10" s="1"/>
  <c r="AE12" i="10"/>
  <c r="AE11" i="10"/>
  <c r="AE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J8" i="10"/>
  <c r="G8" i="10"/>
  <c r="D8" i="10"/>
  <c r="W40" i="9"/>
  <c r="V40" i="9"/>
  <c r="J39" i="9"/>
  <c r="G39" i="9"/>
  <c r="D39" i="9"/>
  <c r="J38" i="9"/>
  <c r="G38" i="9"/>
  <c r="D38" i="9"/>
  <c r="N38" i="9" s="1"/>
  <c r="J32" i="9"/>
  <c r="G32" i="9"/>
  <c r="D32" i="9"/>
  <c r="N33" i="9" s="1"/>
  <c r="J31" i="9"/>
  <c r="G31" i="9"/>
  <c r="N32" i="9" s="1"/>
  <c r="D31" i="9"/>
  <c r="J25" i="9"/>
  <c r="G25" i="9"/>
  <c r="D25" i="9"/>
  <c r="N26" i="9" s="1"/>
  <c r="J24" i="9"/>
  <c r="G24" i="9"/>
  <c r="D24" i="9"/>
  <c r="N24" i="9" s="1"/>
  <c r="AE19" i="9"/>
  <c r="J19" i="9"/>
  <c r="G19" i="9"/>
  <c r="D19" i="9"/>
  <c r="AE18" i="9"/>
  <c r="J18" i="9"/>
  <c r="G18" i="9"/>
  <c r="D18" i="9"/>
  <c r="N18" i="9"/>
  <c r="AE17" i="9"/>
  <c r="J17" i="9"/>
  <c r="G17" i="9"/>
  <c r="D17" i="9"/>
  <c r="N17" i="9" s="1"/>
  <c r="AE16" i="9"/>
  <c r="AE15" i="9"/>
  <c r="AE14" i="9"/>
  <c r="AE13" i="9"/>
  <c r="AE12" i="9"/>
  <c r="AE11" i="9"/>
  <c r="AE10" i="9"/>
  <c r="J10" i="9"/>
  <c r="G10" i="9"/>
  <c r="N10" i="9" s="1"/>
  <c r="D10" i="9"/>
  <c r="N11" i="9" s="1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J39" i="8"/>
  <c r="G39" i="8"/>
  <c r="D39" i="8"/>
  <c r="J38" i="8"/>
  <c r="G38" i="8"/>
  <c r="N38" i="8" s="1"/>
  <c r="D38" i="8"/>
  <c r="AD26" i="8" s="1"/>
  <c r="J34" i="8"/>
  <c r="G34" i="8"/>
  <c r="D34" i="8"/>
  <c r="J33" i="8"/>
  <c r="G33" i="8"/>
  <c r="N33" i="8" s="1"/>
  <c r="D33" i="8"/>
  <c r="J27" i="8"/>
  <c r="G27" i="8"/>
  <c r="D27" i="8"/>
  <c r="J26" i="8"/>
  <c r="G26" i="8"/>
  <c r="D26" i="8"/>
  <c r="N26" i="8"/>
  <c r="J20" i="8"/>
  <c r="G20" i="8"/>
  <c r="N20" i="8" s="1"/>
  <c r="D20" i="8"/>
  <c r="AE19" i="8"/>
  <c r="J19" i="8"/>
  <c r="G19" i="8"/>
  <c r="D19" i="8"/>
  <c r="N19" i="8" s="1"/>
  <c r="AE18" i="8"/>
  <c r="AE17" i="8"/>
  <c r="AE16" i="8"/>
  <c r="AE15" i="8"/>
  <c r="AE14" i="8"/>
  <c r="AE13" i="8"/>
  <c r="J13" i="8"/>
  <c r="G13" i="8"/>
  <c r="D13" i="8"/>
  <c r="N13" i="8"/>
  <c r="AE12" i="8"/>
  <c r="J12" i="8"/>
  <c r="G12" i="8"/>
  <c r="D12" i="8"/>
  <c r="N12" i="8"/>
  <c r="AE11" i="8"/>
  <c r="J11" i="8"/>
  <c r="G11" i="8"/>
  <c r="D11" i="8"/>
  <c r="N11" i="8" s="1"/>
  <c r="AE10" i="8"/>
  <c r="A10" i="8"/>
  <c r="A11" i="8" s="1"/>
  <c r="A12" i="8" s="1"/>
  <c r="A13" i="8" s="1"/>
  <c r="A14" i="8" s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D8" i="8"/>
  <c r="W40" i="7"/>
  <c r="V40" i="7"/>
  <c r="J37" i="7"/>
  <c r="G37" i="7"/>
  <c r="D37" i="7"/>
  <c r="N37" i="7" s="1"/>
  <c r="J36" i="7"/>
  <c r="G36" i="7"/>
  <c r="D36" i="7"/>
  <c r="N36" i="7"/>
  <c r="J29" i="7"/>
  <c r="G29" i="7"/>
  <c r="N29" i="7" s="1"/>
  <c r="D29" i="7"/>
  <c r="N30" i="7" s="1"/>
  <c r="J25" i="7"/>
  <c r="G25" i="7"/>
  <c r="D25" i="7"/>
  <c r="N25" i="7" s="1"/>
  <c r="J24" i="7"/>
  <c r="G24" i="7"/>
  <c r="D24" i="7"/>
  <c r="N24" i="7"/>
  <c r="J23" i="7"/>
  <c r="G23" i="7"/>
  <c r="D23" i="7"/>
  <c r="J22" i="7"/>
  <c r="G22" i="7"/>
  <c r="D22" i="7"/>
  <c r="N22" i="7"/>
  <c r="AE19" i="7"/>
  <c r="AE18" i="7"/>
  <c r="J18" i="7"/>
  <c r="G18" i="7"/>
  <c r="D18" i="7"/>
  <c r="N18" i="7"/>
  <c r="AE17" i="7"/>
  <c r="J17" i="7"/>
  <c r="G17" i="7"/>
  <c r="D17" i="7"/>
  <c r="N17" i="7" s="1"/>
  <c r="AE16" i="7"/>
  <c r="J16" i="7"/>
  <c r="G16" i="7"/>
  <c r="D16" i="7"/>
  <c r="N16" i="7"/>
  <c r="AE15" i="7"/>
  <c r="J15" i="7"/>
  <c r="G15" i="7"/>
  <c r="D15" i="7"/>
  <c r="N15" i="7" s="1"/>
  <c r="AE14" i="7"/>
  <c r="AE13" i="7"/>
  <c r="AE12" i="7"/>
  <c r="AE11" i="7"/>
  <c r="J11" i="7"/>
  <c r="G11" i="7"/>
  <c r="D11" i="7"/>
  <c r="N11" i="7" s="1"/>
  <c r="AE10" i="7"/>
  <c r="J10" i="7"/>
  <c r="G10" i="7"/>
  <c r="D10" i="7"/>
  <c r="A10" i="7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AD29" i="7" s="1"/>
  <c r="J9" i="7"/>
  <c r="G9" i="7"/>
  <c r="D9" i="7"/>
  <c r="N9" i="7"/>
  <c r="J8" i="7"/>
  <c r="G8" i="7"/>
  <c r="D8" i="7"/>
  <c r="AD28" i="7"/>
  <c r="W40" i="6"/>
  <c r="V40" i="6"/>
  <c r="J39" i="6"/>
  <c r="G39" i="6"/>
  <c r="D39" i="6"/>
  <c r="N39" i="6" s="1"/>
  <c r="J38" i="6"/>
  <c r="AD26" i="6" s="1"/>
  <c r="AD29" i="6" s="1"/>
  <c r="G38" i="6"/>
  <c r="D38" i="6"/>
  <c r="J34" i="6"/>
  <c r="G34" i="6"/>
  <c r="D34" i="6"/>
  <c r="N34" i="6" s="1"/>
  <c r="J33" i="6"/>
  <c r="G33" i="6"/>
  <c r="D33" i="6"/>
  <c r="N33" i="6"/>
  <c r="J32" i="6"/>
  <c r="G32" i="6"/>
  <c r="D32" i="6"/>
  <c r="J31" i="6"/>
  <c r="G31" i="6"/>
  <c r="D31" i="6"/>
  <c r="N31" i="6" s="1"/>
  <c r="J26" i="6"/>
  <c r="G26" i="6"/>
  <c r="D26" i="6"/>
  <c r="N26" i="6" s="1"/>
  <c r="J25" i="6"/>
  <c r="G25" i="6"/>
  <c r="D25" i="6"/>
  <c r="J24" i="6"/>
  <c r="G24" i="6"/>
  <c r="D24" i="6"/>
  <c r="N24" i="6" s="1"/>
  <c r="J20" i="6"/>
  <c r="G20" i="6"/>
  <c r="D20" i="6"/>
  <c r="N20" i="6" s="1"/>
  <c r="AE19" i="6"/>
  <c r="J19" i="6"/>
  <c r="G19" i="6"/>
  <c r="D19" i="6"/>
  <c r="N19" i="6"/>
  <c r="AE18" i="6"/>
  <c r="J18" i="6"/>
  <c r="G18" i="6"/>
  <c r="D18" i="6"/>
  <c r="AE17" i="6"/>
  <c r="J17" i="6"/>
  <c r="G17" i="6"/>
  <c r="N18" i="6" s="1"/>
  <c r="D17" i="6"/>
  <c r="N17" i="6" s="1"/>
  <c r="AE16" i="6"/>
  <c r="AE15" i="6"/>
  <c r="AE14" i="6"/>
  <c r="AE13" i="6"/>
  <c r="AE12" i="6"/>
  <c r="AE11" i="6"/>
  <c r="AE10" i="6"/>
  <c r="AE20" i="6" s="1"/>
  <c r="AD27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G8" i="6"/>
  <c r="D8" i="6"/>
  <c r="AD28" i="6"/>
  <c r="J9" i="3"/>
  <c r="J8" i="3"/>
  <c r="AE10" i="3"/>
  <c r="AE11" i="3"/>
  <c r="AE20" i="3" s="1"/>
  <c r="AD27" i="3" s="1"/>
  <c r="AE12" i="3"/>
  <c r="AE13" i="3"/>
  <c r="AE14" i="3"/>
  <c r="AE15" i="3"/>
  <c r="AE16" i="3"/>
  <c r="AE17" i="3"/>
  <c r="AE18" i="3"/>
  <c r="AE19" i="3"/>
  <c r="W40" i="3"/>
  <c r="W42" i="3"/>
  <c r="W41" i="6" s="1"/>
  <c r="W42" i="6" s="1"/>
  <c r="W41" i="7" s="1"/>
  <c r="W42" i="7" s="1"/>
  <c r="W41" i="8" s="1"/>
  <c r="W42" i="8" s="1"/>
  <c r="W41" i="9" s="1"/>
  <c r="W42" i="9" s="1"/>
  <c r="W41" i="10" s="1"/>
  <c r="V40" i="3"/>
  <c r="V42" i="3" s="1"/>
  <c r="V41" i="6" s="1"/>
  <c r="V42" i="6" s="1"/>
  <c r="V41" i="7" s="1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N9" i="3" s="1"/>
  <c r="G8" i="3"/>
  <c r="D8" i="3"/>
  <c r="AD28" i="3" s="1"/>
  <c r="N9" i="12"/>
  <c r="N21" i="13"/>
  <c r="N37" i="13"/>
  <c r="N35" i="13"/>
  <c r="N18" i="14"/>
  <c r="N19" i="14"/>
  <c r="AD26" i="14"/>
  <c r="N11" i="15"/>
  <c r="N9" i="15"/>
  <c r="AD28" i="15"/>
  <c r="AD29" i="15" s="1"/>
  <c r="N39" i="16"/>
  <c r="N37" i="16"/>
  <c r="N36" i="16"/>
  <c r="N38" i="16"/>
  <c r="AD26" i="3"/>
  <c r="AD26" i="12"/>
  <c r="AD26" i="15"/>
  <c r="AD26" i="16"/>
  <c r="AD29" i="16" s="1"/>
  <c r="N34" i="8"/>
  <c r="AD28" i="9"/>
  <c r="N39" i="8"/>
  <c r="N19" i="9"/>
  <c r="N25" i="9"/>
  <c r="AD28" i="10"/>
  <c r="N39" i="9"/>
  <c r="N15" i="10"/>
  <c r="N29" i="10"/>
  <c r="AD26" i="10"/>
  <c r="AD29" i="10"/>
  <c r="N10" i="11"/>
  <c r="N11" i="11"/>
  <c r="N12" i="11"/>
  <c r="AD28" i="12"/>
  <c r="N39" i="11"/>
  <c r="N15" i="13"/>
  <c r="N20" i="13"/>
  <c r="N28" i="13"/>
  <c r="AD26" i="13"/>
  <c r="AD29" i="13" s="1"/>
  <c r="AD26" i="7"/>
  <c r="AE20" i="9"/>
  <c r="AD27" i="9"/>
  <c r="O40" i="10"/>
  <c r="AD29" i="11"/>
  <c r="N9" i="6"/>
  <c r="N22" i="6"/>
  <c r="N38" i="6"/>
  <c r="N35" i="7"/>
  <c r="N17" i="8"/>
  <c r="N24" i="8"/>
  <c r="N31" i="8"/>
  <c r="O40" i="8"/>
  <c r="O40" i="9"/>
  <c r="N36" i="9"/>
  <c r="N12" i="10"/>
  <c r="N33" i="10"/>
  <c r="N23" i="11"/>
  <c r="O40" i="12"/>
  <c r="N14" i="12"/>
  <c r="N35" i="12"/>
  <c r="N11" i="13"/>
  <c r="N32" i="13"/>
  <c r="N23" i="14"/>
  <c r="N39" i="14"/>
  <c r="N20" i="15"/>
  <c r="N27" i="15"/>
  <c r="O40" i="15"/>
  <c r="N13" i="6"/>
  <c r="N14" i="6"/>
  <c r="O40" i="6"/>
  <c r="O42" i="6"/>
  <c r="O41" i="7"/>
  <c r="O42" i="7" s="1"/>
  <c r="O41" i="8" s="1"/>
  <c r="N28" i="6"/>
  <c r="O40" i="7"/>
  <c r="N9" i="8"/>
  <c r="N9" i="9"/>
  <c r="AD26" i="9"/>
  <c r="AD29" i="9" s="1"/>
  <c r="N9" i="10"/>
  <c r="N9" i="11"/>
  <c r="N9" i="13"/>
  <c r="O40" i="13"/>
  <c r="N9" i="14"/>
  <c r="O40" i="14"/>
  <c r="N9" i="16"/>
  <c r="O40" i="16"/>
  <c r="O42" i="16" s="1"/>
  <c r="O42" i="8" l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O41" i="15" s="1"/>
  <c r="O42" i="15" s="1"/>
  <c r="N40" i="13"/>
  <c r="AD29" i="3"/>
  <c r="N25" i="6"/>
  <c r="N12" i="7"/>
  <c r="N25" i="12"/>
  <c r="AE20" i="8"/>
  <c r="AD27" i="8" s="1"/>
  <c r="AD29" i="8" s="1"/>
  <c r="N27" i="12"/>
  <c r="N14" i="8"/>
  <c r="N40" i="8" s="1"/>
  <c r="N35" i="8"/>
  <c r="N23" i="10"/>
  <c r="N40" i="10" s="1"/>
  <c r="N32" i="6"/>
  <c r="N40" i="16"/>
  <c r="N42" i="16" s="1"/>
  <c r="N14" i="13"/>
  <c r="N10" i="3"/>
  <c r="N40" i="3" s="1"/>
  <c r="N42" i="3" s="1"/>
  <c r="N41" i="6" s="1"/>
  <c r="N10" i="7"/>
  <c r="N23" i="7"/>
  <c r="N27" i="8"/>
  <c r="AE20" i="12"/>
  <c r="AD27" i="12" s="1"/>
  <c r="AD29" i="12" s="1"/>
  <c r="AE20" i="14"/>
  <c r="AD27" i="14" s="1"/>
  <c r="AD29" i="14" s="1"/>
  <c r="N13" i="14"/>
  <c r="N12" i="14"/>
  <c r="W42" i="14"/>
  <c r="W42" i="10"/>
  <c r="W41" i="11" s="1"/>
  <c r="W42" i="11" s="1"/>
  <c r="W41" i="12" s="1"/>
  <c r="W42" i="12" s="1"/>
  <c r="W41" i="13" s="1"/>
  <c r="W42" i="13" s="1"/>
  <c r="W41" i="14" s="1"/>
  <c r="N27" i="6"/>
  <c r="AD28" i="8"/>
  <c r="N31" i="9"/>
  <c r="N11" i="12"/>
  <c r="N38" i="7"/>
  <c r="N28" i="8"/>
  <c r="N30" i="10"/>
  <c r="N19" i="7"/>
  <c r="N40" i="7" s="1"/>
  <c r="N42" i="7" s="1"/>
  <c r="N41" i="8" s="1"/>
  <c r="V42" i="7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26" i="14"/>
  <c r="N21" i="6"/>
  <c r="N40" i="6" s="1"/>
  <c r="N42" i="6" s="1"/>
  <c r="N41" i="7" s="1"/>
  <c r="N35" i="6"/>
  <c r="N26" i="7"/>
  <c r="N19" i="11"/>
  <c r="N33" i="11"/>
  <c r="N22" i="9"/>
  <c r="N40" i="9" s="1"/>
  <c r="N21" i="8"/>
  <c r="N16" i="15"/>
  <c r="N23" i="15"/>
  <c r="N40" i="15" s="1"/>
  <c r="N27" i="7"/>
  <c r="N30" i="14"/>
  <c r="N26" i="12"/>
  <c r="N37" i="12"/>
  <c r="N40" i="12" s="1"/>
  <c r="N21" i="12"/>
  <c r="N25" i="15"/>
  <c r="N30" i="15"/>
  <c r="N15" i="3"/>
  <c r="N30" i="11"/>
  <c r="N42" i="8" l="1"/>
  <c r="N41" i="9" s="1"/>
  <c r="N42" i="9" s="1"/>
  <c r="N41" i="10" s="1"/>
  <c r="N42" i="10" s="1"/>
  <c r="N41" i="11" s="1"/>
  <c r="N40" i="14"/>
  <c r="N40" i="11"/>
  <c r="N42" i="11" l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<sst xmlns="http://schemas.openxmlformats.org/spreadsheetml/2006/main" count="888" uniqueCount="81">
  <si>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</si>
  <si>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</si>
  <si>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</si>
  <si>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</si>
  <si>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</si>
  <si>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</si>
  <si>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</si>
  <si>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</si>
  <si>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</si>
  <si>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</si>
  <si>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</si>
  <si>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</si>
  <si>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</si>
  <si>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</si>
  <si>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</si>
  <si>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</si>
  <si>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</si>
  <si>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</si>
  <si>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</si>
  <si>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</si>
  <si>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</si>
  <si>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</si>
  <si>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</si>
  <si>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</si>
  <si>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</si>
  <si>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</si>
  <si>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</si>
  <si>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</si>
  <si>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</si>
  <si>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</si>
  <si>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</si>
  <si>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</si>
  <si>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</si>
  <si>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</si>
  <si>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</si>
  <si>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</si>
  <si>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</si>
  <si>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</si>
  <si>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</si>
  <si>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</si>
  <si>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</si>
  <si>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</si>
  <si>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</si>
  <si>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</si>
  <si>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</si>
  <si>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</si>
  <si>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</si>
  <si>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</si>
  <si>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</si>
  <si>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</si>
  <si>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</si>
  <si>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</si>
  <si>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</si>
  <si>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</si>
  <si>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</si>
  <si>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</si>
  <si>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</si>
  <si>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</si>
  <si>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</si>
  <si>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</si>
  <si>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</si>
  <si>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</si>
  <si>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</si>
  <si>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</si>
  <si>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</si>
  <si>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</si>
  <si>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</si>
  <si>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</si>
  <si>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</si>
  <si>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</si>
  <si>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4/16 C/D 18 hrs. Mechanic working on unit.</t>
  </si>
  <si>
    <t>5/6 C/D Low suction pressire,Resety,restarted.</t>
  </si>
  <si>
    <t>5/17 Well shut in for build up.</t>
  </si>
  <si>
    <t>5/22 Surface casing on vac.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</si>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</sst>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56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2"/>
      <c r="Y26" s="62"/>
      <c r="Z26" s="62"/>
      <c r="AA26" s="62"/>
      <c r="AB26" s="62"/>
      <c r="AC26" s="62"/>
      <c r="AD26" s="63"/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2" t="s">
        <v>28</v>
      </c>
      <c r="Y27" s="62"/>
      <c r="Z27" s="62"/>
      <c r="AA27" s="62"/>
      <c r="AB27" s="62"/>
      <c r="AC27" s="62"/>
      <c r="AD27" s="63">
        <f>D39+G39+J39</f>
        <v>148.63</v>
      </c>
      <c r="AE27" s="63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53" t="s">
        <v>10</v>
      </c>
      <c r="Y28" s="53"/>
      <c r="Z28" s="53"/>
      <c r="AA28" s="53"/>
      <c r="AB28" s="53"/>
      <c r="AC28" s="53"/>
      <c r="AD28" s="54">
        <f>AE20</f>
        <v>0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29</v>
      </c>
      <c r="Y29" s="53"/>
      <c r="Z29" s="53"/>
      <c r="AA29" s="53"/>
      <c r="AB29" s="53"/>
      <c r="AC29" s="53"/>
      <c r="AD29" s="54">
        <f>D9+G9+J9</f>
        <v>148.63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53" t="s">
        <v>8</v>
      </c>
      <c r="Y30" s="53"/>
      <c r="Z30" s="53"/>
      <c r="AA30" s="53"/>
      <c r="AB30" s="53"/>
      <c r="AC30" s="53"/>
      <c r="AD30" s="54">
        <f>AD27+AD28-AD29</f>
        <v>0</v>
      </c>
      <c r="AE30" s="54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87">
        <v>1500</v>
      </c>
      <c r="Z32" s="40"/>
      <c r="AA32" s="41" t="s">
        <v>32</v>
      </c>
      <c r="AB32" s="42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SUM(August!N42)</f>
        <v>592.84999999999991</v>
      </c>
      <c r="O41" s="4">
        <f>SUM(August!O42)</f>
        <v>878.42000000000007</v>
      </c>
      <c r="Q41" t="s">
        <v>42</v>
      </c>
      <c r="V41" s="4">
        <f>SUM(August!V42)</f>
        <v>3159</v>
      </c>
      <c r="W41" s="4">
        <f>SUM(August!W42)</f>
        <v>27165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31816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57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78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35" t="s">
        <v>79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SUM(September!N42)</f>
        <v>592.84999999999991</v>
      </c>
      <c r="O41" s="4">
        <f>SUM(September!O42)</f>
        <v>878.42000000000007</v>
      </c>
      <c r="Q41" t="s">
        <v>42</v>
      </c>
      <c r="V41" s="4">
        <f>SUM(September!V42)</f>
        <v>3159</v>
      </c>
      <c r="W41" s="4">
        <f>SUM(September!W42)</f>
        <v>31816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36447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ht="12.75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58</v>
      </c>
      <c r="AE2" s="85"/>
    </row>
    <row r="3" spans="1:31" ht="12.75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ht="12.75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SUM(October!N42)</f>
        <v>592.84999999999991</v>
      </c>
      <c r="O41" s="4">
        <f>SUM(October!O42)</f>
        <v>878.42000000000007</v>
      </c>
      <c r="Q41" t="s">
        <v>42</v>
      </c>
      <c r="V41" s="4">
        <f>SUM(October!V42)</f>
        <v>3207</v>
      </c>
      <c r="W41" s="4">
        <f>SUM(October!W42)</f>
        <v>36447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41299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35" t="s">
        <v>80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SUM(November!N42)</f>
        <v>592.84999999999991</v>
      </c>
      <c r="O41" s="4">
        <f>SUM(November!O42)</f>
        <v>878.42000000000007</v>
      </c>
      <c r="Q41" t="s">
        <v>42</v>
      </c>
      <c r="V41" s="4">
        <f>SUM(November!V42)</f>
        <v>3207</v>
      </c>
      <c r="W41" s="4">
        <f>SUM(November!W42)</f>
        <v>41299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3209</v>
      </c>
      <c r="W42" s="20">
        <f>W40+W41</f>
        <v>46207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34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SUM(December!N42)</f>
        <v>592.84999999999991</v>
      </c>
      <c r="O41" s="20">
        <f>SUM(December!O42)</f>
        <v>878.42000000000007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2020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15" si="6">IF(B10=0,0,(D10+G10)-(D9+G9))</f>
        <v>0</v>
      </c>
      <c r="O10" s="24">
        <f t="shared" ref="O10:O15" si="7">(((K10*12)+L10)-((K9*12)+L9))*K$6</f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7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7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6"/>
        <v>0</v>
      </c>
      <c r="O13" s="24">
        <f t="shared" si="7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/>
      <c r="C14" s="5"/>
      <c r="D14" s="18">
        <f>((+B14*12)+C14)*1.67</f>
        <v>0</v>
      </c>
      <c r="E14" s="22"/>
      <c r="F14" s="22"/>
      <c r="G14" s="18">
        <f>((+E14*12)+F14)*1.67</f>
        <v>0</v>
      </c>
      <c r="H14" s="3"/>
      <c r="I14" s="5"/>
      <c r="J14" s="18">
        <f>((+H14*12)+I14)*1.67</f>
        <v>0</v>
      </c>
      <c r="K14" s="22"/>
      <c r="L14" s="5"/>
      <c r="M14" s="23">
        <f>((+K14*12)+L14)*1.16</f>
        <v>0</v>
      </c>
      <c r="N14" s="16">
        <f>IF(B14=0,0,(D14+G14)-(D13+G13))</f>
        <v>0</v>
      </c>
      <c r="O14" s="24">
        <f>(((K14*12)+L14)-((K13*12)+L13))*K$6</f>
        <v>-190.38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/>
      <c r="L15" s="5"/>
      <c r="M15" s="23">
        <f t="shared" si="3"/>
        <v>0</v>
      </c>
      <c r="N15" s="16">
        <f t="shared" si="6"/>
        <v>0</v>
      </c>
      <c r="O15" s="24">
        <f t="shared" si="7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/>
      <c r="C16" s="5"/>
      <c r="D16" s="18">
        <f t="shared" ref="D16:D22" si="8">((+B16*12)+C16)*1.67</f>
        <v>0</v>
      </c>
      <c r="E16" s="22"/>
      <c r="F16" s="22"/>
      <c r="G16" s="18">
        <f t="shared" ref="G16:G27" si="9">((+E16*12)+F16)*1.67</f>
        <v>0</v>
      </c>
      <c r="H16" s="3"/>
      <c r="I16" s="5"/>
      <c r="J16" s="18">
        <f t="shared" ref="J16:J22" si="10">((+H16*12)+I16)*1.67</f>
        <v>0</v>
      </c>
      <c r="K16" s="22"/>
      <c r="L16" s="5"/>
      <c r="M16" s="23">
        <f t="shared" ref="M16:M22" si="11">((+K16*12)+L16)*1.16</f>
        <v>0</v>
      </c>
      <c r="N16" s="16">
        <f t="shared" ref="N16:N27" si="12">IF(B16=0,0,(D16+G16)-(D15+G15))</f>
        <v>0</v>
      </c>
      <c r="O16" s="24">
        <f t="shared" ref="O16:O22" si="13">(((K16*12)+L16)-((K15*12)+L15))*K$6</f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8"/>
        <v>0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/>
      <c r="L17" s="5"/>
      <c r="M17" s="23">
        <f t="shared" si="11"/>
        <v>0</v>
      </c>
      <c r="N17" s="16">
        <f t="shared" si="12"/>
        <v>0</v>
      </c>
      <c r="O17" s="24">
        <f t="shared" si="13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8"/>
        <v>0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/>
      <c r="L18" s="5"/>
      <c r="M18" s="23">
        <f t="shared" si="11"/>
        <v>0</v>
      </c>
      <c r="N18" s="16">
        <f t="shared" si="12"/>
        <v>0</v>
      </c>
      <c r="O18" s="24">
        <f t="shared" si="13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8"/>
        <v>0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/>
      <c r="L19" s="5"/>
      <c r="M19" s="23">
        <f t="shared" si="11"/>
        <v>0</v>
      </c>
      <c r="N19" s="16">
        <f t="shared" si="12"/>
        <v>0</v>
      </c>
      <c r="O19" s="24">
        <f t="shared" si="13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>((+B20*12)+C20)*1.67</f>
        <v>0</v>
      </c>
      <c r="E20" s="22"/>
      <c r="F20" s="22"/>
      <c r="G20" s="18">
        <f>((+E20*12)+F20)*1.67</f>
        <v>0</v>
      </c>
      <c r="H20" s="3"/>
      <c r="I20" s="5"/>
      <c r="J20" s="18">
        <f>((+H20*12)+I20)*1.67</f>
        <v>0</v>
      </c>
      <c r="K20" s="22"/>
      <c r="L20" s="5"/>
      <c r="M20" s="23">
        <f>((+K20*12)+L20)*1.16</f>
        <v>0</v>
      </c>
      <c r="N20" s="16">
        <f>IF(B20=0,0,(D20+G20)-(D19+G19))</f>
        <v>0</v>
      </c>
      <c r="O20" s="24">
        <f>(((K20*12)+L20)-((K19*12)+L19))*K$6</f>
        <v>0</v>
      </c>
      <c r="P20" s="5"/>
      <c r="Q20" s="5"/>
      <c r="R20" s="5"/>
      <c r="S20" s="5"/>
      <c r="T20" s="5"/>
      <c r="U20" s="5"/>
      <c r="V20" s="5"/>
      <c r="W20" s="5"/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8"/>
        <v>0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/>
      <c r="L21" s="5"/>
      <c r="M21" s="23">
        <f t="shared" si="11"/>
        <v>0</v>
      </c>
      <c r="N21" s="16">
        <f t="shared" si="12"/>
        <v>0</v>
      </c>
      <c r="O21" s="24">
        <f t="shared" si="13"/>
        <v>0</v>
      </c>
      <c r="P21" s="5"/>
      <c r="Q21" s="5"/>
      <c r="R21" s="5"/>
      <c r="S21" s="5"/>
      <c r="T21" s="5"/>
      <c r="U21" s="5"/>
      <c r="V21" s="5"/>
      <c r="W21" s="5"/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/>
      <c r="C22" s="5"/>
      <c r="D22" s="18">
        <f t="shared" si="8"/>
        <v>0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/>
      <c r="L22" s="5"/>
      <c r="M22" s="23">
        <f t="shared" si="11"/>
        <v>0</v>
      </c>
      <c r="N22" s="16">
        <f t="shared" si="12"/>
        <v>0</v>
      </c>
      <c r="O22" s="24">
        <f t="shared" si="13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ref="D23:D28" si="14">((+B23*12)+C23)*1.67</f>
        <v>0</v>
      </c>
      <c r="E23" s="22"/>
      <c r="F23" s="22"/>
      <c r="G23" s="18">
        <f>((+E23*12)+F23)*1.67</f>
        <v>0</v>
      </c>
      <c r="H23" s="3"/>
      <c r="I23" s="5"/>
      <c r="J23" s="18">
        <f t="shared" ref="J23:J28" si="15">((+H23*12)+I23)*1.67</f>
        <v>0</v>
      </c>
      <c r="K23" s="22"/>
      <c r="L23" s="5"/>
      <c r="M23" s="23">
        <f>((+K23*12)+L23)*1.16</f>
        <v>0</v>
      </c>
      <c r="N23" s="16">
        <f>IF(B23=0,0,(D23+G23)-(D22+G22))</f>
        <v>0</v>
      </c>
      <c r="O23" s="24">
        <f>(((K23*12)+L23)-((K22*12)+L22))*K$6</f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14"/>
        <v>0</v>
      </c>
      <c r="E24" s="22"/>
      <c r="F24" s="22"/>
      <c r="G24" s="18">
        <f>((+E24*12)+F24)*1.67</f>
        <v>0</v>
      </c>
      <c r="H24" s="3"/>
      <c r="I24" s="5"/>
      <c r="J24" s="18">
        <f t="shared" si="15"/>
        <v>0</v>
      </c>
      <c r="K24" s="22"/>
      <c r="L24" s="5"/>
      <c r="M24" s="23">
        <f>((+K24*12)+L24)*1.16</f>
        <v>0</v>
      </c>
      <c r="N24" s="16">
        <f>IF(B24=0,0,(D24+G24)-(D23+G23))</f>
        <v>0</v>
      </c>
      <c r="O24" s="24">
        <f>(((K24*12)+L24)-((K23*12)+L23))*K$6</f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14"/>
        <v>0</v>
      </c>
      <c r="E25" s="22"/>
      <c r="F25" s="22"/>
      <c r="G25" s="18">
        <f>((+E25*12)+F25)*1.67</f>
        <v>0</v>
      </c>
      <c r="H25" s="3"/>
      <c r="I25" s="5"/>
      <c r="J25" s="18">
        <f t="shared" si="15"/>
        <v>0</v>
      </c>
      <c r="K25" s="22"/>
      <c r="L25" s="5"/>
      <c r="M25" s="23">
        <f>((+K25*12)+L25)*1.16</f>
        <v>0</v>
      </c>
      <c r="N25" s="16">
        <f>IF(B25=0,0,(D25+G25)-(D24+G24))</f>
        <v>0</v>
      </c>
      <c r="O25" s="24">
        <f>(((K25*12)+L25)-((K24*12)+L24))*K$6</f>
        <v>0</v>
      </c>
      <c r="P25" s="5"/>
      <c r="Q25" s="5"/>
      <c r="R25" s="5"/>
      <c r="S25" s="5"/>
      <c r="T25" s="5"/>
      <c r="U25" s="5"/>
      <c r="V25" s="5"/>
      <c r="W25" s="5"/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/>
      <c r="C26" s="5"/>
      <c r="D26" s="18">
        <f t="shared" si="14"/>
        <v>0</v>
      </c>
      <c r="E26" s="22"/>
      <c r="F26" s="22"/>
      <c r="G26" s="18">
        <f t="shared" si="9"/>
        <v>0</v>
      </c>
      <c r="H26" s="3"/>
      <c r="I26" s="5"/>
      <c r="J26" s="18">
        <f t="shared" si="15"/>
        <v>0</v>
      </c>
      <c r="K26" s="22"/>
      <c r="L26" s="5"/>
      <c r="M26" s="23">
        <f t="shared" ref="M26:M39" si="16">((+K26*12)+L26)*1.16</f>
        <v>0</v>
      </c>
      <c r="N26" s="16">
        <f t="shared" si="12"/>
        <v>0</v>
      </c>
      <c r="O26" s="24">
        <f>(((K26*12)+L26)-((K25*12)+L25))*K$6</f>
        <v>0</v>
      </c>
      <c r="P26" s="5"/>
      <c r="Q26" s="5"/>
      <c r="R26" s="5"/>
      <c r="S26" s="5"/>
      <c r="T26" s="5"/>
      <c r="U26" s="5"/>
      <c r="V26" s="5"/>
      <c r="W26" s="5"/>
      <c r="X26" s="62" t="s">
        <v>28</v>
      </c>
      <c r="Y26" s="62"/>
      <c r="Z26" s="62"/>
      <c r="AA26" s="62"/>
      <c r="AB26" s="62"/>
      <c r="AC26" s="62"/>
      <c r="AD26" s="63">
        <f>D39+G39+J39</f>
        <v>0</v>
      </c>
      <c r="AE26" s="63"/>
    </row>
    <row r="27" spans="1:31" x14ac:dyDescent="0.2">
      <c r="A27" s="4">
        <f t="shared" si="5"/>
        <v>20</v>
      </c>
      <c r="B27" s="5"/>
      <c r="C27" s="5"/>
      <c r="D27" s="18">
        <f t="shared" si="14"/>
        <v>0</v>
      </c>
      <c r="E27" s="22"/>
      <c r="F27" s="22"/>
      <c r="G27" s="18">
        <f t="shared" si="9"/>
        <v>0</v>
      </c>
      <c r="H27" s="3"/>
      <c r="I27" s="5"/>
      <c r="J27" s="18">
        <f t="shared" si="15"/>
        <v>0</v>
      </c>
      <c r="K27" s="22"/>
      <c r="L27" s="5"/>
      <c r="M27" s="23">
        <f t="shared" si="16"/>
        <v>0</v>
      </c>
      <c r="N27" s="16">
        <f t="shared" si="12"/>
        <v>0</v>
      </c>
      <c r="O27" s="24">
        <f>(((K27*12)+L27)-((K26*12)+L26))*K$6</f>
        <v>0</v>
      </c>
      <c r="P27" s="5"/>
      <c r="Q27" s="5"/>
      <c r="R27" s="5"/>
      <c r="S27" s="5"/>
      <c r="T27" s="5"/>
      <c r="U27" s="5"/>
      <c r="V27" s="5"/>
      <c r="W27" s="5"/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/>
      <c r="C28" s="5"/>
      <c r="D28" s="18">
        <f t="shared" si="14"/>
        <v>0</v>
      </c>
      <c r="E28" s="22"/>
      <c r="F28" s="22"/>
      <c r="G28" s="18">
        <f t="shared" ref="G28:G33" si="17">((+E28*12)+F28)*1.67</f>
        <v>0</v>
      </c>
      <c r="H28" s="3"/>
      <c r="I28" s="5"/>
      <c r="J28" s="18">
        <f t="shared" si="15"/>
        <v>0</v>
      </c>
      <c r="K28" s="22"/>
      <c r="L28" s="5"/>
      <c r="M28" s="23">
        <f t="shared" si="16"/>
        <v>0</v>
      </c>
      <c r="N28" s="16">
        <f t="shared" ref="N28:N33" si="18">IF(B28=0,0,(D28+G28)-(D27+G27))</f>
        <v>0</v>
      </c>
      <c r="O28" s="24">
        <f t="shared" ref="O28:O33" si="19">(((K28*12)+L28)-((K27*12)+L27))*K$6</f>
        <v>0</v>
      </c>
      <c r="P28" s="5"/>
      <c r="Q28" s="5"/>
      <c r="R28" s="5"/>
      <c r="S28" s="5"/>
      <c r="T28" s="5"/>
      <c r="U28" s="5"/>
      <c r="V28" s="5"/>
      <c r="W28" s="5"/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/>
      <c r="C29" s="5"/>
      <c r="D29" s="18">
        <f t="shared" ref="D29:D34" si="20">((+B29*12)+C29)*1.67</f>
        <v>0</v>
      </c>
      <c r="E29" s="22"/>
      <c r="F29" s="22"/>
      <c r="G29" s="18">
        <f t="shared" si="17"/>
        <v>0</v>
      </c>
      <c r="H29" s="3"/>
      <c r="I29" s="5"/>
      <c r="J29" s="18">
        <f t="shared" ref="J29:J34" si="21">((+H29*12)+I29)*1.67</f>
        <v>0</v>
      </c>
      <c r="K29" s="22"/>
      <c r="L29" s="5"/>
      <c r="M29" s="23">
        <f t="shared" ref="M29:M34" si="22">((+K29*12)+L29)*1.16</f>
        <v>0</v>
      </c>
      <c r="N29" s="16">
        <f t="shared" si="18"/>
        <v>0</v>
      </c>
      <c r="O29" s="24">
        <f t="shared" si="19"/>
        <v>0</v>
      </c>
      <c r="P29" s="5"/>
      <c r="Q29" s="5"/>
      <c r="R29" s="5"/>
      <c r="S29" s="5"/>
      <c r="T29" s="5"/>
      <c r="U29" s="5"/>
      <c r="V29" s="5"/>
      <c r="W29" s="5"/>
      <c r="X29" s="53" t="s">
        <v>8</v>
      </c>
      <c r="Y29" s="53"/>
      <c r="Z29" s="53"/>
      <c r="AA29" s="53"/>
      <c r="AB29" s="53"/>
      <c r="AC29" s="53"/>
      <c r="AD29" s="54">
        <f>AD26+AD27-AD28</f>
        <v>-148.63</v>
      </c>
      <c r="AE29" s="54"/>
    </row>
    <row r="30" spans="1:31" x14ac:dyDescent="0.2">
      <c r="A30" s="4">
        <f t="shared" si="5"/>
        <v>23</v>
      </c>
      <c r="B30" s="5"/>
      <c r="C30" s="5"/>
      <c r="D30" s="18">
        <f>((+B30*12)+C30)*1.67</f>
        <v>0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/>
      <c r="L30" s="5"/>
      <c r="M30" s="23">
        <f>((+K30*12)+L30)*1.16</f>
        <v>0</v>
      </c>
      <c r="N30" s="16">
        <f>IF(B30=0,0,(D30+G30)-(D29+G29))</f>
        <v>0</v>
      </c>
      <c r="O30" s="24">
        <f>(((K30*12)+L30)-((K29*12)+L29))*K$6</f>
        <v>0</v>
      </c>
      <c r="P30" s="5"/>
      <c r="Q30" s="5"/>
      <c r="R30" s="5"/>
      <c r="S30" s="5"/>
      <c r="T30" s="5"/>
      <c r="U30" s="5"/>
      <c r="V30" s="5"/>
      <c r="W30" s="5"/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/>
      <c r="C31" s="5"/>
      <c r="D31" s="18">
        <f>((+B31*12)+C31)*1.67</f>
        <v>0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/>
      <c r="L31" s="5"/>
      <c r="M31" s="23">
        <f>((+K31*12)+L31)*1.16</f>
        <v>0</v>
      </c>
      <c r="N31" s="16">
        <f>IF(B31=0,0,(D31+G31)-(D30+G30))</f>
        <v>0</v>
      </c>
      <c r="O31" s="24">
        <f>(((K31*12)+L31)-((K30*12)+L30))*K$6</f>
        <v>0</v>
      </c>
      <c r="P31" s="5"/>
      <c r="Q31" s="5"/>
      <c r="R31" s="5"/>
      <c r="S31" s="5"/>
      <c r="T31" s="5"/>
      <c r="U31" s="5"/>
      <c r="V31" s="5"/>
      <c r="W31" s="5"/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/>
      <c r="C32" s="5"/>
      <c r="D32" s="18">
        <f>((+B32*12)+C32)*1.67</f>
        <v>0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/>
      <c r="L32" s="5"/>
      <c r="M32" s="23">
        <f>((+K32*12)+L32)*1.16</f>
        <v>0</v>
      </c>
      <c r="N32" s="16">
        <f>IF(B32=0,0,(D32+G32)-(D31+G31))</f>
        <v>0</v>
      </c>
      <c r="O32" s="24">
        <f>(((K32*12)+L32)-((K31*12)+L31))*K$6</f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/>
      <c r="C33" s="5"/>
      <c r="D33" s="18">
        <f t="shared" si="20"/>
        <v>0</v>
      </c>
      <c r="E33" s="22"/>
      <c r="F33" s="22"/>
      <c r="G33" s="18">
        <f t="shared" si="17"/>
        <v>0</v>
      </c>
      <c r="H33" s="3"/>
      <c r="I33" s="5"/>
      <c r="J33" s="18">
        <f t="shared" si="21"/>
        <v>0</v>
      </c>
      <c r="K33" s="22"/>
      <c r="L33" s="5"/>
      <c r="M33" s="23">
        <f t="shared" si="22"/>
        <v>0</v>
      </c>
      <c r="N33" s="16">
        <f t="shared" si="18"/>
        <v>0</v>
      </c>
      <c r="O33" s="24">
        <f t="shared" si="19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/>
      <c r="C34" s="5"/>
      <c r="D34" s="18">
        <f t="shared" si="20"/>
        <v>0</v>
      </c>
      <c r="E34" s="22"/>
      <c r="F34" s="22"/>
      <c r="G34" s="18">
        <f t="shared" ref="G34:G39" si="23">((+E34*12)+F34)*1.67</f>
        <v>0</v>
      </c>
      <c r="H34" s="3"/>
      <c r="I34" s="5"/>
      <c r="J34" s="18">
        <f t="shared" si="21"/>
        <v>0</v>
      </c>
      <c r="K34" s="22"/>
      <c r="L34" s="5"/>
      <c r="M34" s="23">
        <f t="shared" si="22"/>
        <v>0</v>
      </c>
      <c r="N34" s="16">
        <f t="shared" ref="N34:N39" si="24">IF(B34=0,0,(D34+G34)-(D33+G33))</f>
        <v>0</v>
      </c>
      <c r="O34" s="24">
        <f t="shared" ref="O34:O39" si="25">(((K34*12)+L34)-((K33*12)+L33))*K$6</f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/>
      <c r="C35" s="5"/>
      <c r="D35" s="18">
        <f>((+B35*12)+C35)*1.67</f>
        <v>0</v>
      </c>
      <c r="E35" s="22"/>
      <c r="F35" s="22"/>
      <c r="G35" s="18">
        <f t="shared" si="23"/>
        <v>0</v>
      </c>
      <c r="H35" s="3"/>
      <c r="I35" s="5"/>
      <c r="J35" s="18">
        <f>((+H35*12)+I35)*1.67</f>
        <v>0</v>
      </c>
      <c r="K35" s="22"/>
      <c r="L35" s="5"/>
      <c r="M35" s="23">
        <f>((+K35*12)+L35)*1.16</f>
        <v>0</v>
      </c>
      <c r="N35" s="16">
        <f t="shared" si="24"/>
        <v>0</v>
      </c>
      <c r="O35" s="24">
        <f t="shared" si="2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51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/>
      <c r="C36" s="5"/>
      <c r="D36" s="18">
        <f>((+B36*12)+C36)*1.67</f>
        <v>0</v>
      </c>
      <c r="E36" s="22"/>
      <c r="F36" s="22"/>
      <c r="G36" s="18">
        <f t="shared" si="23"/>
        <v>0</v>
      </c>
      <c r="H36" s="3"/>
      <c r="I36" s="5"/>
      <c r="J36" s="18">
        <f>((+H36*12)+I36)*1.67</f>
        <v>0</v>
      </c>
      <c r="K36" s="22"/>
      <c r="L36" s="5"/>
      <c r="M36" s="23">
        <f t="shared" si="16"/>
        <v>0</v>
      </c>
      <c r="N36" s="16">
        <f t="shared" si="24"/>
        <v>0</v>
      </c>
      <c r="O36" s="24">
        <f t="shared" si="25"/>
        <v>0</v>
      </c>
      <c r="P36" s="5"/>
      <c r="Q36" s="5"/>
      <c r="R36" s="5"/>
      <c r="S36" s="5"/>
      <c r="T36" s="5"/>
      <c r="U36" s="5"/>
      <c r="V36" s="5"/>
      <c r="W36" s="5"/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/>
      <c r="C37" s="5"/>
      <c r="D37" s="18">
        <f>((+B37*12)+C37)*1.67</f>
        <v>0</v>
      </c>
      <c r="E37" s="22"/>
      <c r="F37" s="22"/>
      <c r="G37" s="18">
        <f t="shared" si="23"/>
        <v>0</v>
      </c>
      <c r="H37" s="3"/>
      <c r="I37" s="5"/>
      <c r="J37" s="18">
        <f>((+H37*12)+I37)*1.67</f>
        <v>0</v>
      </c>
      <c r="K37" s="22"/>
      <c r="L37" s="5"/>
      <c r="M37" s="23">
        <f t="shared" si="16"/>
        <v>0</v>
      </c>
      <c r="N37" s="16">
        <f t="shared" si="24"/>
        <v>0</v>
      </c>
      <c r="O37" s="24">
        <f t="shared" si="25"/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/>
      <c r="C38" s="5"/>
      <c r="D38" s="18">
        <f>((+B38*12)+C38)*1.67</f>
        <v>0</v>
      </c>
      <c r="E38" s="22"/>
      <c r="F38" s="22"/>
      <c r="G38" s="18">
        <f t="shared" si="23"/>
        <v>0</v>
      </c>
      <c r="H38" s="3"/>
      <c r="I38" s="5"/>
      <c r="J38" s="18">
        <f>((+H38*12)+I38)*1.67</f>
        <v>0</v>
      </c>
      <c r="K38" s="22"/>
      <c r="L38" s="5"/>
      <c r="M38" s="23">
        <f t="shared" si="16"/>
        <v>0</v>
      </c>
      <c r="N38" s="16">
        <f t="shared" si="24"/>
        <v>0</v>
      </c>
      <c r="O38" s="24">
        <f t="shared" si="2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>((+B39*12)+C39)*1.67</f>
        <v>0</v>
      </c>
      <c r="E39" s="22"/>
      <c r="F39" s="22"/>
      <c r="G39" s="18">
        <f t="shared" si="23"/>
        <v>0</v>
      </c>
      <c r="H39" s="3"/>
      <c r="I39" s="5"/>
      <c r="J39" s="18">
        <f>((+H39*12)+I39)*1.67</f>
        <v>0</v>
      </c>
      <c r="K39" s="22"/>
      <c r="L39" s="5"/>
      <c r="M39" s="23">
        <f t="shared" si="16"/>
        <v>0</v>
      </c>
      <c r="N39" s="16">
        <f t="shared" si="24"/>
        <v>0</v>
      </c>
      <c r="O39" s="24">
        <f t="shared" si="25"/>
        <v>0</v>
      </c>
      <c r="P39" s="5"/>
      <c r="Q39" s="5"/>
      <c r="R39" s="5"/>
      <c r="S39" s="5"/>
      <c r="T39" s="5"/>
      <c r="U39" s="5"/>
      <c r="V39" s="5"/>
      <c r="W39" s="5"/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-190.38</v>
      </c>
      <c r="U40" s="15" t="s">
        <v>25</v>
      </c>
      <c r="V40" s="21">
        <f>SUM(V9:V39)</f>
        <v>0</v>
      </c>
      <c r="W40" s="21">
        <f>SUM(W9:W39)</f>
        <v>756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5.0099999999999909</v>
      </c>
      <c r="T42" t="s">
        <v>43</v>
      </c>
      <c r="V42" s="20">
        <f>V40+V41</f>
        <v>0</v>
      </c>
      <c r="W42" s="20">
        <f>W40+W41</f>
        <v>756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49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4</v>
      </c>
      <c r="D8" s="18">
        <f t="shared" ref="D8:D15" si="0">((+B8*12)+C8)*1.67</f>
        <v>126.91999999999999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6</v>
      </c>
      <c r="L8" s="22">
        <v>9</v>
      </c>
      <c r="M8" s="23">
        <f t="shared" ref="M8:M15" si="3">((+K8*12)+L8)*1.16</f>
        <v>93.96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6</v>
      </c>
      <c r="C9" s="5">
        <v>4</v>
      </c>
      <c r="D9" s="18">
        <f t="shared" si="0"/>
        <v>126.91999999999999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7</v>
      </c>
      <c r="L9" s="5">
        <v>3</v>
      </c>
      <c r="M9" s="23">
        <f t="shared" si="3"/>
        <v>100.91999999999999</v>
      </c>
      <c r="N9" s="16">
        <f t="shared" ref="N9:N15" si="4">IF(B9=0,0,(D9+G9)-(D8+G8))</f>
        <v>0</v>
      </c>
      <c r="O9" s="24">
        <f t="shared" ref="O9:O14" si="5">(((K9*12)+L9)-((K8*12)+L8))*K$6</f>
        <v>10.02</v>
      </c>
      <c r="P9" s="5">
        <v>90</v>
      </c>
      <c r="Q9" s="5">
        <v>650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177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6</v>
      </c>
      <c r="C10" s="5">
        <v>5</v>
      </c>
      <c r="D10" s="18">
        <f t="shared" si="0"/>
        <v>128.59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10</v>
      </c>
      <c r="M10" s="23">
        <f t="shared" si="3"/>
        <v>109.03999999999999</v>
      </c>
      <c r="N10" s="16">
        <f t="shared" si="4"/>
        <v>1.6700000000000159</v>
      </c>
      <c r="O10" s="24">
        <f t="shared" si="5"/>
        <v>11.69</v>
      </c>
      <c r="P10" s="5">
        <v>90</v>
      </c>
      <c r="Q10" s="5">
        <v>600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183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6</v>
      </c>
      <c r="C11" s="5">
        <v>5</v>
      </c>
      <c r="D11" s="18">
        <f t="shared" si="0"/>
        <v>128.59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4</v>
      </c>
      <c r="M11" s="23">
        <f t="shared" si="3"/>
        <v>115.99999999999999</v>
      </c>
      <c r="N11" s="16">
        <f t="shared" si="4"/>
        <v>0</v>
      </c>
      <c r="O11" s="24">
        <f t="shared" si="5"/>
        <v>10.02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180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6</v>
      </c>
      <c r="C12" s="5">
        <v>6</v>
      </c>
      <c r="D12" s="18">
        <f t="shared" si="0"/>
        <v>130.26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0</v>
      </c>
      <c r="M12" s="23">
        <f t="shared" si="3"/>
        <v>125.27999999999999</v>
      </c>
      <c r="N12" s="16">
        <f t="shared" si="4"/>
        <v>1.6699999999999875</v>
      </c>
      <c r="O12" s="24">
        <f t="shared" si="5"/>
        <v>13.36</v>
      </c>
      <c r="P12" s="5">
        <v>90</v>
      </c>
      <c r="Q12" s="5">
        <v>500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177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6</v>
      </c>
      <c r="C13" s="5">
        <v>6</v>
      </c>
      <c r="D13" s="18">
        <f t="shared" si="0"/>
        <v>130.26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f t="shared" si="4"/>
        <v>0</v>
      </c>
      <c r="O13" s="24">
        <f t="shared" si="5"/>
        <v>13.36</v>
      </c>
      <c r="P13" s="5">
        <v>90</v>
      </c>
      <c r="Q13" s="5">
        <v>550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179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6</v>
      </c>
      <c r="C14" s="5">
        <v>6</v>
      </c>
      <c r="D14" s="18">
        <f t="shared" si="0"/>
        <v>130.26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10</v>
      </c>
      <c r="L14" s="5">
        <v>3</v>
      </c>
      <c r="M14" s="23">
        <f t="shared" si="3"/>
        <v>142.67999999999998</v>
      </c>
      <c r="N14" s="16">
        <f t="shared" si="4"/>
        <v>0</v>
      </c>
      <c r="O14" s="24">
        <f t="shared" si="5"/>
        <v>11.69</v>
      </c>
      <c r="P14" s="5">
        <v>90</v>
      </c>
      <c r="Q14" s="5">
        <v>500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175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6</v>
      </c>
      <c r="C15" s="5">
        <v>7</v>
      </c>
      <c r="D15" s="18">
        <f t="shared" si="0"/>
        <v>131.93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4</v>
      </c>
      <c r="L15" s="5">
        <v>3</v>
      </c>
      <c r="M15" s="23">
        <f t="shared" si="3"/>
        <v>59.16</v>
      </c>
      <c r="N15" s="16">
        <f t="shared" si="4"/>
        <v>1.6700000000000159</v>
      </c>
      <c r="O15" s="24">
        <v>10.02</v>
      </c>
      <c r="P15" s="5">
        <v>90</v>
      </c>
      <c r="Q15" s="5">
        <v>550</v>
      </c>
      <c r="R15" s="5">
        <v>12</v>
      </c>
      <c r="S15" s="5">
        <v>0</v>
      </c>
      <c r="T15" s="5">
        <v>80</v>
      </c>
      <c r="U15" s="5">
        <v>3</v>
      </c>
      <c r="V15" s="5">
        <v>56</v>
      </c>
      <c r="W15" s="5">
        <v>204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6</v>
      </c>
      <c r="C16" s="5">
        <v>7</v>
      </c>
      <c r="D16" s="18">
        <f t="shared" ref="D16:D21" si="8">((+B16*12)+C16)*1.67</f>
        <v>131.93</v>
      </c>
      <c r="E16" s="22"/>
      <c r="F16" s="22"/>
      <c r="G16" s="18">
        <f t="shared" ref="G16:G21" si="9">((+E16*12)+F16)*1.67</f>
        <v>0</v>
      </c>
      <c r="H16" s="3"/>
      <c r="I16" s="5"/>
      <c r="J16" s="18">
        <f t="shared" ref="J16:J21" si="10">((+H16*12)+I16)*1.67</f>
        <v>0</v>
      </c>
      <c r="K16" s="22">
        <v>5</v>
      </c>
      <c r="L16" s="5">
        <v>0</v>
      </c>
      <c r="M16" s="23">
        <f t="shared" ref="M16:M21" si="11">((+K16*12)+L16)*1.16</f>
        <v>69.599999999999994</v>
      </c>
      <c r="N16" s="16">
        <f>IF(B16=0,0,(D16+G16)-(D15+G15))</f>
        <v>0</v>
      </c>
      <c r="O16" s="24">
        <f t="shared" ref="O16:O21" si="12">(((K16*12)+L16)-((K15*12)+L15))*K$6</f>
        <v>15.03</v>
      </c>
      <c r="P16" s="5">
        <v>90</v>
      </c>
      <c r="Q16" s="5">
        <v>650</v>
      </c>
      <c r="R16" s="5">
        <v>12</v>
      </c>
      <c r="S16" s="5">
        <v>0</v>
      </c>
      <c r="T16" s="5">
        <v>80</v>
      </c>
      <c r="U16" s="5">
        <v>3</v>
      </c>
      <c r="V16" s="5">
        <v>56</v>
      </c>
      <c r="W16" s="5">
        <v>201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6</v>
      </c>
      <c r="C17" s="5">
        <v>8</v>
      </c>
      <c r="D17" s="18">
        <f t="shared" si="8"/>
        <v>133.6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5</v>
      </c>
      <c r="L17" s="5">
        <v>8</v>
      </c>
      <c r="M17" s="23">
        <f t="shared" si="11"/>
        <v>78.88</v>
      </c>
      <c r="N17" s="16">
        <f>IF(B17=0,0,(D17+G17)-(D16+G16))</f>
        <v>1.6699999999999875</v>
      </c>
      <c r="O17" s="24">
        <f t="shared" si="12"/>
        <v>13.36</v>
      </c>
      <c r="P17" s="5">
        <v>90</v>
      </c>
      <c r="Q17" s="5">
        <v>600</v>
      </c>
      <c r="R17" s="5">
        <v>12</v>
      </c>
      <c r="S17" s="5">
        <v>0</v>
      </c>
      <c r="T17" s="5">
        <v>80</v>
      </c>
      <c r="U17" s="5">
        <v>3</v>
      </c>
      <c r="V17" s="5">
        <v>56</v>
      </c>
      <c r="W17" s="5">
        <v>205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6</v>
      </c>
      <c r="C18" s="5">
        <v>8</v>
      </c>
      <c r="D18" s="18">
        <f t="shared" si="8"/>
        <v>133.6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6</v>
      </c>
      <c r="L18" s="5">
        <v>4</v>
      </c>
      <c r="M18" s="23">
        <f t="shared" si="11"/>
        <v>88.16</v>
      </c>
      <c r="N18" s="16">
        <f>IF(B18=0,0,(D18+G18)-(D17+G17))</f>
        <v>0</v>
      </c>
      <c r="O18" s="24">
        <f t="shared" si="12"/>
        <v>13.36</v>
      </c>
      <c r="P18" s="5">
        <v>90</v>
      </c>
      <c r="Q18" s="5">
        <v>650</v>
      </c>
      <c r="R18" s="5">
        <v>12</v>
      </c>
      <c r="S18" s="5">
        <v>0</v>
      </c>
      <c r="T18" s="5">
        <v>80</v>
      </c>
      <c r="U18" s="5">
        <v>3</v>
      </c>
      <c r="V18" s="5">
        <v>56</v>
      </c>
      <c r="W18" s="5">
        <v>200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8</v>
      </c>
      <c r="D19" s="18">
        <f t="shared" si="8"/>
        <v>133.6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6</v>
      </c>
      <c r="L19" s="5">
        <v>11</v>
      </c>
      <c r="M19" s="23">
        <f t="shared" si="11"/>
        <v>96.279999999999987</v>
      </c>
      <c r="N19" s="16">
        <f t="shared" ref="N19:N26" si="13">IF(B19=0,0,(D19+G19)-(D18+G18))</f>
        <v>0</v>
      </c>
      <c r="O19" s="24">
        <f t="shared" si="12"/>
        <v>11.69</v>
      </c>
      <c r="P19" s="5">
        <v>90</v>
      </c>
      <c r="Q19" s="5">
        <v>600</v>
      </c>
      <c r="R19" s="5">
        <v>12</v>
      </c>
      <c r="S19" s="5">
        <v>0</v>
      </c>
      <c r="T19" s="5">
        <v>80</v>
      </c>
      <c r="U19" s="5">
        <v>3</v>
      </c>
      <c r="V19" s="5">
        <v>56</v>
      </c>
      <c r="W19" s="5">
        <v>197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8</v>
      </c>
      <c r="D20" s="18">
        <f t="shared" si="8"/>
        <v>133.6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7</v>
      </c>
      <c r="L20" s="5">
        <v>7</v>
      </c>
      <c r="M20" s="23">
        <f t="shared" si="11"/>
        <v>105.55999999999999</v>
      </c>
      <c r="N20" s="16">
        <f t="shared" si="13"/>
        <v>0</v>
      </c>
      <c r="O20" s="24">
        <f t="shared" si="12"/>
        <v>13.36</v>
      </c>
      <c r="P20" s="5">
        <v>90</v>
      </c>
      <c r="Q20" s="5">
        <v>600</v>
      </c>
      <c r="R20" s="5">
        <v>12</v>
      </c>
      <c r="S20" s="5">
        <v>0</v>
      </c>
      <c r="T20" s="5">
        <v>80</v>
      </c>
      <c r="U20" s="5">
        <v>3</v>
      </c>
      <c r="V20" s="5">
        <v>56</v>
      </c>
      <c r="W20" s="5">
        <v>195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6</v>
      </c>
      <c r="C21" s="5">
        <v>9</v>
      </c>
      <c r="D21" s="18">
        <f t="shared" si="8"/>
        <v>135.26999999999998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8</v>
      </c>
      <c r="L21" s="5">
        <v>3</v>
      </c>
      <c r="M21" s="23">
        <f t="shared" si="11"/>
        <v>114.83999999999999</v>
      </c>
      <c r="N21" s="16">
        <f t="shared" si="13"/>
        <v>1.6699999999999875</v>
      </c>
      <c r="O21" s="24">
        <f t="shared" si="12"/>
        <v>13.36</v>
      </c>
      <c r="P21" s="5">
        <v>90</v>
      </c>
      <c r="Q21" s="5">
        <v>650</v>
      </c>
      <c r="R21" s="5">
        <v>12</v>
      </c>
      <c r="S21" s="5">
        <v>0</v>
      </c>
      <c r="T21" s="5">
        <v>80</v>
      </c>
      <c r="U21" s="5">
        <v>3</v>
      </c>
      <c r="V21" s="5">
        <v>56</v>
      </c>
      <c r="W21" s="5">
        <v>197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6</v>
      </c>
      <c r="C22" s="5">
        <v>9</v>
      </c>
      <c r="D22" s="18">
        <f t="shared" ref="D22:D27" si="14">((+B22*12)+C22)*1.67</f>
        <v>135.26999999999998</v>
      </c>
      <c r="E22" s="22"/>
      <c r="F22" s="22"/>
      <c r="G22" s="18">
        <f t="shared" ref="G22:G27" si="15">((+E22*12)+F22)*1.67</f>
        <v>0</v>
      </c>
      <c r="H22" s="3"/>
      <c r="I22" s="5"/>
      <c r="J22" s="18">
        <f t="shared" ref="J22:J27" si="16">((+H22*12)+I22)*1.67</f>
        <v>0</v>
      </c>
      <c r="K22" s="22">
        <v>8</v>
      </c>
      <c r="L22" s="5">
        <v>10</v>
      </c>
      <c r="M22" s="23">
        <f t="shared" ref="M22:M27" si="17">((+K22*12)+L22)*1.16</f>
        <v>122.96</v>
      </c>
      <c r="N22" s="16">
        <f>IF(B22=0,0,(D22+G22)-(D21+G21))</f>
        <v>0</v>
      </c>
      <c r="O22" s="24">
        <f>(((K22*12)+L22)-((K21*12)+L21))*K$6</f>
        <v>11.69</v>
      </c>
      <c r="P22" s="5">
        <v>90</v>
      </c>
      <c r="Q22" s="5">
        <v>650</v>
      </c>
      <c r="R22" s="5">
        <v>12</v>
      </c>
      <c r="S22" s="5">
        <v>0</v>
      </c>
      <c r="T22" s="5">
        <v>80</v>
      </c>
      <c r="U22" s="5">
        <v>3</v>
      </c>
      <c r="V22" s="5">
        <v>56</v>
      </c>
      <c r="W22" s="5">
        <v>205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9</v>
      </c>
      <c r="D23" s="18">
        <f t="shared" si="14"/>
        <v>135.26999999999998</v>
      </c>
      <c r="E23" s="22"/>
      <c r="F23" s="22"/>
      <c r="G23" s="18">
        <f t="shared" si="15"/>
        <v>0</v>
      </c>
      <c r="H23" s="3"/>
      <c r="I23" s="5"/>
      <c r="J23" s="18">
        <f t="shared" si="16"/>
        <v>0</v>
      </c>
      <c r="K23" s="22">
        <v>9</v>
      </c>
      <c r="L23" s="5">
        <v>5</v>
      </c>
      <c r="M23" s="23">
        <f t="shared" si="17"/>
        <v>131.07999999999998</v>
      </c>
      <c r="N23" s="16">
        <f>IF(B23=0,0,(D23+G23)-(D22+G22))</f>
        <v>0</v>
      </c>
      <c r="O23" s="24">
        <f>(((K23*12)+L23)-((K22*12)+L22))*K$6</f>
        <v>11.69</v>
      </c>
      <c r="P23" s="5">
        <v>90</v>
      </c>
      <c r="Q23" s="5">
        <v>650</v>
      </c>
      <c r="R23" s="5">
        <v>12</v>
      </c>
      <c r="S23" s="5">
        <v>0</v>
      </c>
      <c r="T23" s="5">
        <v>80</v>
      </c>
      <c r="U23" s="5">
        <v>3</v>
      </c>
      <c r="V23" s="5">
        <v>56</v>
      </c>
      <c r="W23" s="5">
        <v>202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9</v>
      </c>
      <c r="D24" s="18">
        <f t="shared" si="14"/>
        <v>135.26999999999998</v>
      </c>
      <c r="E24" s="22"/>
      <c r="F24" s="22"/>
      <c r="G24" s="18">
        <f t="shared" si="15"/>
        <v>0</v>
      </c>
      <c r="H24" s="3"/>
      <c r="I24" s="5"/>
      <c r="J24" s="18">
        <f t="shared" si="16"/>
        <v>0</v>
      </c>
      <c r="K24" s="22">
        <v>10</v>
      </c>
      <c r="L24" s="5">
        <v>1</v>
      </c>
      <c r="M24" s="23">
        <f t="shared" si="17"/>
        <v>140.35999999999999</v>
      </c>
      <c r="N24" s="16">
        <f>IF(B24=0,0,(D24+G24)-(D23+G23))</f>
        <v>0</v>
      </c>
      <c r="O24" s="24">
        <f>(((K24*12)+L24)-((K23*12)+L23))*K$6</f>
        <v>13.36</v>
      </c>
      <c r="P24" s="5">
        <v>90</v>
      </c>
      <c r="Q24" s="5">
        <v>650</v>
      </c>
      <c r="R24" s="5">
        <v>12</v>
      </c>
      <c r="S24" s="5">
        <v>0</v>
      </c>
      <c r="T24" s="5">
        <v>80</v>
      </c>
      <c r="U24" s="5">
        <v>3</v>
      </c>
      <c r="V24" s="5">
        <v>56</v>
      </c>
      <c r="W24" s="5">
        <v>203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9</v>
      </c>
      <c r="D25" s="18">
        <f t="shared" si="14"/>
        <v>135.26999999999998</v>
      </c>
      <c r="E25" s="22"/>
      <c r="F25" s="22"/>
      <c r="G25" s="18">
        <f t="shared" si="15"/>
        <v>0</v>
      </c>
      <c r="H25" s="3"/>
      <c r="I25" s="5"/>
      <c r="J25" s="18">
        <f t="shared" si="16"/>
        <v>0</v>
      </c>
      <c r="K25" s="22">
        <v>10</v>
      </c>
      <c r="L25" s="5">
        <v>8</v>
      </c>
      <c r="M25" s="23">
        <f t="shared" si="17"/>
        <v>148.47999999999999</v>
      </c>
      <c r="N25" s="16">
        <f>IF(B25=0,0,(D25+G25)-(D24+G24))</f>
        <v>0</v>
      </c>
      <c r="O25" s="24">
        <f>(((K25*12)+L25)-((K24*12)+L24))*K$6</f>
        <v>11.69</v>
      </c>
      <c r="P25" s="5">
        <v>90</v>
      </c>
      <c r="Q25" s="5">
        <v>650</v>
      </c>
      <c r="R25" s="5">
        <v>12</v>
      </c>
      <c r="S25" s="5">
        <v>0</v>
      </c>
      <c r="T25" s="5">
        <v>80</v>
      </c>
      <c r="U25" s="5">
        <v>3</v>
      </c>
      <c r="V25" s="5">
        <v>56</v>
      </c>
      <c r="W25" s="5">
        <v>199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6</v>
      </c>
      <c r="C26" s="5">
        <v>10</v>
      </c>
      <c r="D26" s="18">
        <f t="shared" si="14"/>
        <v>136.94</v>
      </c>
      <c r="E26" s="22"/>
      <c r="F26" s="22"/>
      <c r="G26" s="18">
        <f t="shared" si="15"/>
        <v>0</v>
      </c>
      <c r="H26" s="3"/>
      <c r="I26" s="5"/>
      <c r="J26" s="18">
        <f t="shared" si="16"/>
        <v>0</v>
      </c>
      <c r="K26" s="22">
        <v>11</v>
      </c>
      <c r="L26" s="5">
        <v>4</v>
      </c>
      <c r="M26" s="23">
        <f t="shared" si="17"/>
        <v>157.76</v>
      </c>
      <c r="N26" s="16">
        <f t="shared" si="13"/>
        <v>1.6700000000000159</v>
      </c>
      <c r="O26" s="24">
        <f>(((K26*12)+L26)-((K25*12)+L25))*K$6</f>
        <v>13.36</v>
      </c>
      <c r="P26" s="5">
        <v>90</v>
      </c>
      <c r="Q26" s="5">
        <v>600</v>
      </c>
      <c r="R26" s="5">
        <v>12</v>
      </c>
      <c r="S26" s="5">
        <v>0</v>
      </c>
      <c r="T26" s="5">
        <v>80</v>
      </c>
      <c r="U26" s="5">
        <v>3</v>
      </c>
      <c r="V26" s="5">
        <v>56</v>
      </c>
      <c r="W26" s="5">
        <v>201</v>
      </c>
      <c r="X26" s="62" t="s">
        <v>28</v>
      </c>
      <c r="Y26" s="62"/>
      <c r="Z26" s="62"/>
      <c r="AA26" s="62"/>
      <c r="AB26" s="62"/>
      <c r="AC26" s="62"/>
      <c r="AD26" s="63">
        <f>D39+G39+J39</f>
        <v>138.60999999999999</v>
      </c>
      <c r="AE26" s="63"/>
    </row>
    <row r="27" spans="1:31" x14ac:dyDescent="0.2">
      <c r="A27" s="4">
        <f t="shared" si="7"/>
        <v>20</v>
      </c>
      <c r="B27" s="5">
        <v>6</v>
      </c>
      <c r="C27" s="5">
        <v>10</v>
      </c>
      <c r="D27" s="18">
        <f t="shared" si="14"/>
        <v>136.94</v>
      </c>
      <c r="E27" s="22"/>
      <c r="F27" s="22"/>
      <c r="G27" s="18">
        <f t="shared" si="15"/>
        <v>0</v>
      </c>
      <c r="H27" s="3"/>
      <c r="I27" s="5"/>
      <c r="J27" s="18">
        <f t="shared" si="16"/>
        <v>0</v>
      </c>
      <c r="K27" s="22">
        <v>5</v>
      </c>
      <c r="L27" s="5">
        <v>10</v>
      </c>
      <c r="M27" s="23">
        <f t="shared" si="17"/>
        <v>81.199999999999989</v>
      </c>
      <c r="N27" s="16">
        <f t="shared" ref="N27:N33" si="18">IF(B27=0,0,(D27+G27)-(D26+G26))</f>
        <v>0</v>
      </c>
      <c r="O27" s="24">
        <v>10.02</v>
      </c>
      <c r="P27" s="5">
        <v>90</v>
      </c>
      <c r="Q27" s="5">
        <v>650</v>
      </c>
      <c r="R27" s="5">
        <v>12</v>
      </c>
      <c r="S27" s="5">
        <v>0</v>
      </c>
      <c r="T27" s="5">
        <v>80</v>
      </c>
      <c r="U27" s="5">
        <v>3</v>
      </c>
      <c r="V27" s="5">
        <v>56</v>
      </c>
      <c r="W27" s="5">
        <v>205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6</v>
      </c>
      <c r="C28" s="5">
        <v>10</v>
      </c>
      <c r="D28" s="18">
        <f t="shared" ref="D28:D33" si="19">((+B28*12)+C28)*1.67</f>
        <v>136.94</v>
      </c>
      <c r="E28" s="22"/>
      <c r="F28" s="22"/>
      <c r="G28" s="18">
        <f t="shared" ref="G28:G33" si="20">((+E28*12)+F28)*1.67</f>
        <v>0</v>
      </c>
      <c r="H28" s="3"/>
      <c r="I28" s="5"/>
      <c r="J28" s="18">
        <f t="shared" ref="J28:J33" si="21">((+H28*12)+I28)*1.67</f>
        <v>0</v>
      </c>
      <c r="K28" s="22">
        <v>6</v>
      </c>
      <c r="L28" s="5">
        <v>5</v>
      </c>
      <c r="M28" s="23">
        <f t="shared" ref="M28:M33" si="22">((+K28*12)+L28)*1.16</f>
        <v>89.32</v>
      </c>
      <c r="N28" s="16">
        <f t="shared" si="18"/>
        <v>0</v>
      </c>
      <c r="O28" s="24">
        <f t="shared" ref="O28:O33" si="23">(((K28*12)+L28)-((K27*12)+L27))*K$6</f>
        <v>11.69</v>
      </c>
      <c r="P28" s="5">
        <v>90</v>
      </c>
      <c r="Q28" s="5">
        <v>650</v>
      </c>
      <c r="R28" s="5">
        <v>12</v>
      </c>
      <c r="S28" s="5">
        <v>0</v>
      </c>
      <c r="T28" s="5">
        <v>80</v>
      </c>
      <c r="U28" s="5">
        <v>3</v>
      </c>
      <c r="V28" s="5">
        <v>56</v>
      </c>
      <c r="W28" s="5">
        <v>201</v>
      </c>
      <c r="X28" s="53" t="s">
        <v>29</v>
      </c>
      <c r="Y28" s="53"/>
      <c r="Z28" s="53"/>
      <c r="AA28" s="53"/>
      <c r="AB28" s="53"/>
      <c r="AC28" s="53"/>
      <c r="AD28" s="54">
        <f>D8+G8+J8</f>
        <v>126.91999999999999</v>
      </c>
      <c r="AE28" s="54"/>
    </row>
    <row r="29" spans="1:31" x14ac:dyDescent="0.2">
      <c r="A29" s="4">
        <f t="shared" si="7"/>
        <v>22</v>
      </c>
      <c r="B29" s="5">
        <v>6</v>
      </c>
      <c r="C29" s="5">
        <v>10</v>
      </c>
      <c r="D29" s="18">
        <f>((+B29*12)+C29)*1.67</f>
        <v>136.94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8.35</v>
      </c>
      <c r="P29" s="5">
        <v>90</v>
      </c>
      <c r="Q29" s="5">
        <v>750</v>
      </c>
      <c r="R29" s="5">
        <v>12</v>
      </c>
      <c r="S29" s="5">
        <v>0</v>
      </c>
      <c r="T29" s="5">
        <v>90</v>
      </c>
      <c r="U29" s="5">
        <v>2</v>
      </c>
      <c r="V29" s="5">
        <v>48</v>
      </c>
      <c r="W29" s="5">
        <v>182</v>
      </c>
      <c r="X29" s="53" t="s">
        <v>8</v>
      </c>
      <c r="Y29" s="53"/>
      <c r="Z29" s="53"/>
      <c r="AA29" s="53"/>
      <c r="AB29" s="53"/>
      <c r="AC29" s="53"/>
      <c r="AD29" s="54">
        <f>AD26+AD27-AD28</f>
        <v>11.689999999999998</v>
      </c>
      <c r="AE29" s="54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>((+B30*12)+C30)*1.67</f>
        <v>136.94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7</v>
      </c>
      <c r="L30" s="5">
        <v>4</v>
      </c>
      <c r="M30" s="23">
        <f>((+K30*12)+L30)*1.16</f>
        <v>102.08</v>
      </c>
      <c r="N30" s="16">
        <f>IF(B30=0,0,(D30+G30)-(D29+G29))</f>
        <v>0</v>
      </c>
      <c r="O30" s="24">
        <f>(((K30*12)+L30)-((K29*12)+L29))*K$6</f>
        <v>10.02</v>
      </c>
      <c r="P30" s="5">
        <v>90</v>
      </c>
      <c r="Q30" s="5">
        <v>700</v>
      </c>
      <c r="R30" s="5">
        <v>12</v>
      </c>
      <c r="S30" s="5">
        <v>0</v>
      </c>
      <c r="T30" s="5">
        <v>90</v>
      </c>
      <c r="U30" s="5">
        <v>2</v>
      </c>
      <c r="V30" s="5">
        <v>48</v>
      </c>
      <c r="W30" s="5">
        <v>183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6</v>
      </c>
      <c r="C31" s="5">
        <v>10</v>
      </c>
      <c r="D31" s="18">
        <f>((+B31*12)+C31)*1.67</f>
        <v>136.94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7</v>
      </c>
      <c r="L31" s="5">
        <v>11</v>
      </c>
      <c r="M31" s="23">
        <f>((+K31*12)+L31)*1.16</f>
        <v>110.19999999999999</v>
      </c>
      <c r="N31" s="16">
        <f>IF(B31=0,0,(D31+G31)-(D30+G30))</f>
        <v>0</v>
      </c>
      <c r="O31" s="24">
        <f>(((K31*12)+L31)-((K30*12)+L30))*K$6</f>
        <v>11.69</v>
      </c>
      <c r="P31" s="5">
        <v>90</v>
      </c>
      <c r="Q31" s="5">
        <v>750</v>
      </c>
      <c r="R31" s="5">
        <v>12</v>
      </c>
      <c r="S31" s="5">
        <v>0</v>
      </c>
      <c r="T31" s="5">
        <v>90</v>
      </c>
      <c r="U31" s="5">
        <v>3</v>
      </c>
      <c r="V31" s="5">
        <v>59</v>
      </c>
      <c r="W31" s="5">
        <v>195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6</v>
      </c>
      <c r="C32" s="5">
        <v>11</v>
      </c>
      <c r="D32" s="18">
        <f t="shared" si="19"/>
        <v>138.60999999999999</v>
      </c>
      <c r="E32" s="22"/>
      <c r="F32" s="22"/>
      <c r="G32" s="18">
        <f t="shared" si="20"/>
        <v>0</v>
      </c>
      <c r="H32" s="3"/>
      <c r="I32" s="5"/>
      <c r="J32" s="18">
        <f t="shared" si="21"/>
        <v>0</v>
      </c>
      <c r="K32" s="22">
        <v>8</v>
      </c>
      <c r="L32" s="5">
        <v>6</v>
      </c>
      <c r="M32" s="23">
        <f t="shared" si="22"/>
        <v>118.32</v>
      </c>
      <c r="N32" s="16">
        <f t="shared" si="18"/>
        <v>1.6699999999999875</v>
      </c>
      <c r="O32" s="24">
        <f t="shared" si="23"/>
        <v>11.69</v>
      </c>
      <c r="P32" s="5">
        <v>90</v>
      </c>
      <c r="Q32" s="5">
        <v>800</v>
      </c>
      <c r="R32" s="5">
        <v>12</v>
      </c>
      <c r="S32" s="5">
        <v>0</v>
      </c>
      <c r="T32" s="5">
        <v>90</v>
      </c>
      <c r="U32" s="5">
        <v>2</v>
      </c>
      <c r="V32" s="5">
        <v>48</v>
      </c>
      <c r="W32" s="5">
        <v>190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6</v>
      </c>
      <c r="C33" s="5">
        <v>11</v>
      </c>
      <c r="D33" s="18">
        <f t="shared" si="19"/>
        <v>138.60999999999999</v>
      </c>
      <c r="E33" s="22"/>
      <c r="F33" s="22"/>
      <c r="G33" s="18">
        <f t="shared" si="20"/>
        <v>0</v>
      </c>
      <c r="H33" s="3"/>
      <c r="I33" s="5"/>
      <c r="J33" s="18">
        <f t="shared" si="21"/>
        <v>0</v>
      </c>
      <c r="K33" s="22">
        <v>9</v>
      </c>
      <c r="L33" s="5">
        <v>2</v>
      </c>
      <c r="M33" s="23">
        <f t="shared" si="22"/>
        <v>127.6</v>
      </c>
      <c r="N33" s="16">
        <f t="shared" si="18"/>
        <v>0</v>
      </c>
      <c r="O33" s="24">
        <f t="shared" si="23"/>
        <v>13.36</v>
      </c>
      <c r="P33" s="5">
        <v>90</v>
      </c>
      <c r="Q33" s="5">
        <v>750</v>
      </c>
      <c r="R33" s="5">
        <v>12</v>
      </c>
      <c r="S33" s="5">
        <v>0</v>
      </c>
      <c r="T33" s="5">
        <v>90</v>
      </c>
      <c r="U33" s="5">
        <v>3</v>
      </c>
      <c r="V33" s="5">
        <v>59</v>
      </c>
      <c r="W33" s="5">
        <v>191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6</v>
      </c>
      <c r="C34" s="5">
        <v>11</v>
      </c>
      <c r="D34" s="18">
        <f t="shared" ref="D34:D39" si="24">((+B34*12)+C34)*1.67</f>
        <v>138.60999999999999</v>
      </c>
      <c r="E34" s="22"/>
      <c r="F34" s="22"/>
      <c r="G34" s="18">
        <f t="shared" ref="G34:G39" si="25">((+E34*12)+F34)*1.67</f>
        <v>0</v>
      </c>
      <c r="H34" s="3"/>
      <c r="I34" s="5"/>
      <c r="J34" s="18">
        <f t="shared" ref="J34:J39" si="26">((+H34*12)+I34)*1.67</f>
        <v>0</v>
      </c>
      <c r="K34" s="22">
        <v>9</v>
      </c>
      <c r="L34" s="5">
        <v>9</v>
      </c>
      <c r="M34" s="23">
        <f t="shared" ref="M34:M39" si="27">((+K34*12)+L34)*1.16</f>
        <v>135.72</v>
      </c>
      <c r="N34" s="16">
        <f t="shared" ref="N34:N39" si="28">IF(B34=0,0,(D34+G34)-(D33+G33))</f>
        <v>0</v>
      </c>
      <c r="O34" s="24">
        <f t="shared" ref="O34:O39" si="29">(((K34*12)+L34)-((K33*12)+L33))*K$6</f>
        <v>11.69</v>
      </c>
      <c r="P34" s="5">
        <v>90</v>
      </c>
      <c r="Q34" s="5">
        <v>750</v>
      </c>
      <c r="R34" s="5">
        <v>12</v>
      </c>
      <c r="S34" s="5">
        <v>0</v>
      </c>
      <c r="T34" s="5">
        <v>90</v>
      </c>
      <c r="U34" s="5">
        <v>2</v>
      </c>
      <c r="V34" s="5">
        <v>48</v>
      </c>
      <c r="W34" s="5">
        <v>188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6</v>
      </c>
      <c r="C35" s="5">
        <v>11</v>
      </c>
      <c r="D35" s="18">
        <f t="shared" si="24"/>
        <v>138.60999999999999</v>
      </c>
      <c r="E35" s="22"/>
      <c r="F35" s="22"/>
      <c r="G35" s="18">
        <f t="shared" si="25"/>
        <v>0</v>
      </c>
      <c r="H35" s="3"/>
      <c r="I35" s="5"/>
      <c r="J35" s="18">
        <f t="shared" si="26"/>
        <v>0</v>
      </c>
      <c r="K35" s="22">
        <v>10</v>
      </c>
      <c r="L35" s="5">
        <v>4</v>
      </c>
      <c r="M35" s="23">
        <f t="shared" si="27"/>
        <v>143.84</v>
      </c>
      <c r="N35" s="16">
        <f t="shared" si="28"/>
        <v>0</v>
      </c>
      <c r="O35" s="24">
        <f t="shared" si="29"/>
        <v>11.69</v>
      </c>
      <c r="P35" s="5">
        <v>90</v>
      </c>
      <c r="Q35" s="5">
        <v>700</v>
      </c>
      <c r="R35" s="5">
        <v>12</v>
      </c>
      <c r="S35" s="5">
        <v>0</v>
      </c>
      <c r="T35" s="5">
        <v>90</v>
      </c>
      <c r="U35" s="5">
        <v>3</v>
      </c>
      <c r="V35" s="5">
        <v>59</v>
      </c>
      <c r="W35" s="5">
        <v>190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6</v>
      </c>
      <c r="C36" s="5">
        <v>11</v>
      </c>
      <c r="D36" s="18">
        <f t="shared" si="24"/>
        <v>138.60999999999999</v>
      </c>
      <c r="E36" s="22"/>
      <c r="F36" s="22"/>
      <c r="G36" s="18">
        <f t="shared" si="25"/>
        <v>0</v>
      </c>
      <c r="H36" s="3"/>
      <c r="I36" s="5"/>
      <c r="J36" s="18">
        <f t="shared" si="26"/>
        <v>0</v>
      </c>
      <c r="K36" s="22">
        <v>10</v>
      </c>
      <c r="L36" s="5">
        <v>10</v>
      </c>
      <c r="M36" s="23">
        <f t="shared" si="27"/>
        <v>150.79999999999998</v>
      </c>
      <c r="N36" s="16">
        <f t="shared" si="28"/>
        <v>0</v>
      </c>
      <c r="O36" s="24">
        <f t="shared" si="29"/>
        <v>10.02</v>
      </c>
      <c r="P36" s="5">
        <v>100</v>
      </c>
      <c r="Q36" s="5">
        <v>800</v>
      </c>
      <c r="R36" s="5">
        <v>12</v>
      </c>
      <c r="S36" s="5">
        <v>0</v>
      </c>
      <c r="T36" s="5">
        <v>80</v>
      </c>
      <c r="U36" s="5">
        <v>3</v>
      </c>
      <c r="V36" s="5">
        <v>56</v>
      </c>
      <c r="W36" s="5">
        <v>186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6</v>
      </c>
      <c r="C37" s="5">
        <v>11</v>
      </c>
      <c r="D37" s="18">
        <f t="shared" si="24"/>
        <v>138.60999999999999</v>
      </c>
      <c r="E37" s="22"/>
      <c r="F37" s="22"/>
      <c r="G37" s="18">
        <f t="shared" si="25"/>
        <v>0</v>
      </c>
      <c r="H37" s="3"/>
      <c r="I37" s="5"/>
      <c r="J37" s="18">
        <f t="shared" si="26"/>
        <v>0</v>
      </c>
      <c r="K37" s="22">
        <v>5</v>
      </c>
      <c r="L37" s="5">
        <v>3</v>
      </c>
      <c r="M37" s="23">
        <f t="shared" si="27"/>
        <v>73.08</v>
      </c>
      <c r="N37" s="16">
        <f t="shared" si="28"/>
        <v>0</v>
      </c>
      <c r="O37" s="24">
        <v>8.35</v>
      </c>
      <c r="P37" s="5">
        <v>90</v>
      </c>
      <c r="Q37" s="5">
        <v>800</v>
      </c>
      <c r="R37" s="5">
        <v>12</v>
      </c>
      <c r="S37" s="5">
        <v>0</v>
      </c>
      <c r="T37" s="5">
        <v>80</v>
      </c>
      <c r="U37" s="5">
        <v>2</v>
      </c>
      <c r="V37" s="5">
        <v>46</v>
      </c>
      <c r="W37" s="5">
        <v>180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6</v>
      </c>
      <c r="C38" s="5">
        <v>11</v>
      </c>
      <c r="D38" s="18">
        <f t="shared" si="24"/>
        <v>138.60999999999999</v>
      </c>
      <c r="E38" s="22"/>
      <c r="F38" s="22"/>
      <c r="G38" s="18">
        <f t="shared" si="25"/>
        <v>0</v>
      </c>
      <c r="H38" s="3"/>
      <c r="I38" s="5"/>
      <c r="J38" s="18">
        <f t="shared" si="26"/>
        <v>0</v>
      </c>
      <c r="K38" s="22">
        <v>5</v>
      </c>
      <c r="L38" s="5">
        <v>9</v>
      </c>
      <c r="M38" s="23">
        <f t="shared" si="27"/>
        <v>80.039999999999992</v>
      </c>
      <c r="N38" s="16">
        <f t="shared" si="28"/>
        <v>0</v>
      </c>
      <c r="O38" s="24">
        <f t="shared" si="29"/>
        <v>10.02</v>
      </c>
      <c r="P38" s="5">
        <v>90</v>
      </c>
      <c r="Q38" s="5">
        <v>750</v>
      </c>
      <c r="R38" s="5">
        <v>12</v>
      </c>
      <c r="S38" s="5">
        <v>0</v>
      </c>
      <c r="T38" s="5">
        <v>80</v>
      </c>
      <c r="U38" s="5">
        <v>2</v>
      </c>
      <c r="V38" s="5">
        <v>46</v>
      </c>
      <c r="W38" s="5">
        <v>179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24"/>
        <v>138.60999999999999</v>
      </c>
      <c r="E39" s="22"/>
      <c r="F39" s="22"/>
      <c r="G39" s="18">
        <f t="shared" si="25"/>
        <v>0</v>
      </c>
      <c r="H39" s="3"/>
      <c r="I39" s="5"/>
      <c r="J39" s="18">
        <f t="shared" si="26"/>
        <v>0</v>
      </c>
      <c r="K39" s="22">
        <v>6</v>
      </c>
      <c r="L39" s="5">
        <v>2</v>
      </c>
      <c r="M39" s="23">
        <f t="shared" si="27"/>
        <v>85.839999999999989</v>
      </c>
      <c r="N39" s="16">
        <f t="shared" si="28"/>
        <v>0</v>
      </c>
      <c r="O39" s="24">
        <f t="shared" si="29"/>
        <v>8.35</v>
      </c>
      <c r="P39" s="5">
        <v>90</v>
      </c>
      <c r="Q39" s="5">
        <v>800</v>
      </c>
      <c r="R39" s="5">
        <v>12</v>
      </c>
      <c r="S39" s="5">
        <v>0</v>
      </c>
      <c r="T39" s="5">
        <v>80</v>
      </c>
      <c r="U39" s="5">
        <v>2</v>
      </c>
      <c r="V39" s="5">
        <v>46</v>
      </c>
      <c r="W39" s="5">
        <v>169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11.689999999999998</v>
      </c>
      <c r="O40" s="21">
        <f>SUM(O9:O39)</f>
        <v>359.05</v>
      </c>
      <c r="U40" s="15" t="s">
        <v>25</v>
      </c>
      <c r="V40" s="21">
        <f>SUM(V9:V39)</f>
        <v>1623</v>
      </c>
      <c r="W40" s="21">
        <f>SUM(W9:W39)</f>
        <v>5919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582.82999999999993</v>
      </c>
      <c r="O42" s="20">
        <f>O40+O41</f>
        <v>554.44000000000005</v>
      </c>
      <c r="T42" t="s">
        <v>43</v>
      </c>
      <c r="V42" s="20">
        <f>V40+V41</f>
        <v>1623</v>
      </c>
      <c r="W42" s="20">
        <f>W40+W41</f>
        <v>5919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showGridLines="0" zoomScale="75" workbookViewId="0">
      <selection activeCell="U44" sqref="U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51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11</v>
      </c>
      <c r="D8" s="18">
        <f>((+B8*12)+C8)*1.67</f>
        <v>138.60999999999999</v>
      </c>
      <c r="E8" s="22"/>
      <c r="F8" s="22"/>
      <c r="G8" s="18">
        <f t="shared" ref="G8:G34" si="0">((+E8*12)+F8)*1.67</f>
        <v>0</v>
      </c>
      <c r="H8" s="3"/>
      <c r="I8" s="3"/>
      <c r="J8" s="18">
        <f t="shared" ref="J8:J16" si="1">((+H8*12)+I8)*1.67</f>
        <v>0</v>
      </c>
      <c r="K8" s="22">
        <v>6</v>
      </c>
      <c r="L8" s="22">
        <v>2</v>
      </c>
      <c r="M8" s="23">
        <f>((+K8*12)+L8)*1.16</f>
        <v>85.839999999999989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0</v>
      </c>
      <c r="D9" s="18">
        <f>((+B9*12)+C9)*1.67</f>
        <v>140.28</v>
      </c>
      <c r="E9" s="22"/>
      <c r="F9" s="22"/>
      <c r="G9" s="18">
        <f t="shared" si="0"/>
        <v>0</v>
      </c>
      <c r="H9" s="3"/>
      <c r="I9" s="5"/>
      <c r="J9" s="18">
        <f t="shared" si="1"/>
        <v>0</v>
      </c>
      <c r="K9" s="22">
        <v>6</v>
      </c>
      <c r="L9" s="5">
        <v>8</v>
      </c>
      <c r="M9" s="23">
        <f>((+K9*12)+L9)*1.16</f>
        <v>92.8</v>
      </c>
      <c r="N9" s="16">
        <f t="shared" ref="N9:N16" si="2">IF(B9=0,0,(D9+G9)-(D8+G8))</f>
        <v>1.6700000000000159</v>
      </c>
      <c r="O9" s="24">
        <f t="shared" ref="O9:O16" si="3">(((K9*12)+L9)-((K8*12)+L8))*K$6</f>
        <v>10.02</v>
      </c>
      <c r="P9" s="5">
        <v>90</v>
      </c>
      <c r="Q9" s="5">
        <v>750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170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0</v>
      </c>
      <c r="D10" s="18">
        <f t="shared" ref="D10:D16" si="6">((+B10*12)+C10)*1.67</f>
        <v>140.28</v>
      </c>
      <c r="E10" s="22"/>
      <c r="F10" s="22"/>
      <c r="G10" s="18">
        <f t="shared" ref="G10:G16" si="7">((+E10*12)+F10)*1.67</f>
        <v>0</v>
      </c>
      <c r="H10" s="3"/>
      <c r="I10" s="5"/>
      <c r="J10" s="18">
        <f t="shared" si="1"/>
        <v>0</v>
      </c>
      <c r="K10" s="22">
        <v>7</v>
      </c>
      <c r="L10" s="5">
        <v>5</v>
      </c>
      <c r="M10" s="23">
        <f t="shared" ref="M10:M16" si="8">((+K10*12)+L10)*1.16</f>
        <v>103.24</v>
      </c>
      <c r="N10" s="16">
        <f t="shared" si="2"/>
        <v>0</v>
      </c>
      <c r="O10" s="24">
        <f t="shared" si="3"/>
        <v>15.03</v>
      </c>
      <c r="P10" s="5">
        <v>90</v>
      </c>
      <c r="Q10" s="5">
        <v>550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1</v>
      </c>
      <c r="D11" s="18">
        <f t="shared" si="6"/>
        <v>141.94999999999999</v>
      </c>
      <c r="E11" s="22"/>
      <c r="F11" s="22"/>
      <c r="G11" s="18">
        <f t="shared" si="7"/>
        <v>0</v>
      </c>
      <c r="H11" s="3"/>
      <c r="I11" s="5"/>
      <c r="J11" s="18">
        <f t="shared" si="1"/>
        <v>0</v>
      </c>
      <c r="K11" s="22">
        <v>8</v>
      </c>
      <c r="L11" s="5">
        <v>1</v>
      </c>
      <c r="M11" s="23">
        <f t="shared" si="8"/>
        <v>112.52</v>
      </c>
      <c r="N11" s="16">
        <f t="shared" si="2"/>
        <v>1.6699999999999875</v>
      </c>
      <c r="O11" s="24">
        <f t="shared" si="3"/>
        <v>13.36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171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1</v>
      </c>
      <c r="D12" s="18">
        <f t="shared" si="6"/>
        <v>141.94999999999999</v>
      </c>
      <c r="E12" s="22"/>
      <c r="F12" s="22"/>
      <c r="G12" s="18">
        <f t="shared" si="7"/>
        <v>0</v>
      </c>
      <c r="H12" s="3"/>
      <c r="I12" s="5"/>
      <c r="J12" s="18">
        <f t="shared" si="1"/>
        <v>0</v>
      </c>
      <c r="K12" s="22">
        <v>8</v>
      </c>
      <c r="L12" s="5">
        <v>8</v>
      </c>
      <c r="M12" s="23">
        <f t="shared" si="8"/>
        <v>120.63999999999999</v>
      </c>
      <c r="N12" s="16">
        <f t="shared" si="2"/>
        <v>0</v>
      </c>
      <c r="O12" s="24">
        <f t="shared" si="3"/>
        <v>11.69</v>
      </c>
      <c r="P12" s="5">
        <v>80</v>
      </c>
      <c r="Q12" s="5">
        <v>600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170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1</v>
      </c>
      <c r="D13" s="18">
        <f t="shared" si="6"/>
        <v>141.94999999999999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4</v>
      </c>
      <c r="M13" s="23">
        <f t="shared" si="8"/>
        <v>129.91999999999999</v>
      </c>
      <c r="N13" s="16">
        <f t="shared" si="2"/>
        <v>0</v>
      </c>
      <c r="O13" s="24">
        <f t="shared" si="3"/>
        <v>13.36</v>
      </c>
      <c r="P13" s="5">
        <v>80</v>
      </c>
      <c r="Q13" s="5">
        <v>650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1</v>
      </c>
      <c r="D14" s="18">
        <f t="shared" si="6"/>
        <v>141.94999999999999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10</v>
      </c>
      <c r="M14" s="23">
        <f t="shared" si="8"/>
        <v>136.88</v>
      </c>
      <c r="N14" s="16">
        <f t="shared" si="2"/>
        <v>0</v>
      </c>
      <c r="O14" s="24">
        <f t="shared" si="3"/>
        <v>10.02</v>
      </c>
      <c r="P14" s="5">
        <v>80</v>
      </c>
      <c r="Q14" s="5">
        <v>600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173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1</v>
      </c>
      <c r="D15" s="18">
        <f t="shared" si="6"/>
        <v>141.94999999999999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10</v>
      </c>
      <c r="L15" s="5">
        <v>3</v>
      </c>
      <c r="M15" s="23">
        <f t="shared" si="8"/>
        <v>142.67999999999998</v>
      </c>
      <c r="N15" s="16">
        <f t="shared" si="2"/>
        <v>0</v>
      </c>
      <c r="O15" s="24">
        <f t="shared" si="3"/>
        <v>8.35</v>
      </c>
      <c r="P15" s="5">
        <v>80</v>
      </c>
      <c r="Q15" s="5">
        <v>750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174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2</v>
      </c>
      <c r="D16" s="18">
        <f t="shared" si="6"/>
        <v>143.62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10</v>
      </c>
      <c r="L16" s="5">
        <v>9</v>
      </c>
      <c r="M16" s="23">
        <f t="shared" si="8"/>
        <v>149.63999999999999</v>
      </c>
      <c r="N16" s="16">
        <f t="shared" si="2"/>
        <v>1.6700000000000159</v>
      </c>
      <c r="O16" s="24">
        <f t="shared" si="3"/>
        <v>10.02</v>
      </c>
      <c r="P16" s="5">
        <v>80</v>
      </c>
      <c r="Q16" s="5">
        <v>700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173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2</v>
      </c>
      <c r="D17" s="18">
        <f t="shared" ref="D17:D39" si="9">((+B17*12)+C17)*1.67</f>
        <v>143.62</v>
      </c>
      <c r="E17" s="22"/>
      <c r="F17" s="22"/>
      <c r="G17" s="18">
        <f t="shared" si="0"/>
        <v>0</v>
      </c>
      <c r="H17" s="3"/>
      <c r="I17" s="5"/>
      <c r="J17" s="18">
        <f t="shared" ref="J17:J39" si="10">((+H17*12)+I17)*1.67</f>
        <v>0</v>
      </c>
      <c r="K17" s="22">
        <v>11</v>
      </c>
      <c r="L17" s="5">
        <v>0</v>
      </c>
      <c r="M17" s="23">
        <f t="shared" ref="M17:M39" si="11">((+K17*12)+L17)*1.16</f>
        <v>153.11999999999998</v>
      </c>
      <c r="N17" s="16">
        <f t="shared" ref="N17:N23" si="12">IF(B17=0,0,(D17+G17)-(D16+G16))</f>
        <v>0</v>
      </c>
      <c r="O17" s="24">
        <f t="shared" ref="O17:O39" si="13">(((K17*12)+L17)-((K16*12)+L16))*K$6</f>
        <v>5.01</v>
      </c>
      <c r="P17" s="5">
        <v>450</v>
      </c>
      <c r="Q17" s="5">
        <v>900</v>
      </c>
      <c r="R17" s="5">
        <v>12</v>
      </c>
      <c r="S17" s="5">
        <v>0</v>
      </c>
      <c r="T17" s="5">
        <v>80</v>
      </c>
      <c r="U17" s="5">
        <v>2</v>
      </c>
      <c r="V17" s="5">
        <v>23</v>
      </c>
      <c r="W17" s="5">
        <v>78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2</v>
      </c>
      <c r="D18" s="18">
        <f t="shared" si="9"/>
        <v>143.62</v>
      </c>
      <c r="E18" s="22"/>
      <c r="F18" s="22"/>
      <c r="G18" s="18">
        <f t="shared" si="0"/>
        <v>0</v>
      </c>
      <c r="H18" s="3"/>
      <c r="I18" s="5"/>
      <c r="J18" s="18">
        <f t="shared" si="10"/>
        <v>0</v>
      </c>
      <c r="K18" s="22">
        <v>11</v>
      </c>
      <c r="L18" s="5">
        <v>7</v>
      </c>
      <c r="M18" s="23">
        <f t="shared" si="11"/>
        <v>161.23999999999998</v>
      </c>
      <c r="N18" s="16">
        <f t="shared" si="12"/>
        <v>0</v>
      </c>
      <c r="O18" s="24">
        <f t="shared" si="13"/>
        <v>11.69</v>
      </c>
      <c r="P18" s="5">
        <v>80</v>
      </c>
      <c r="Q18" s="5">
        <v>700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171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2</v>
      </c>
      <c r="D19" s="18">
        <f t="shared" si="9"/>
        <v>143.62</v>
      </c>
      <c r="E19" s="22"/>
      <c r="F19" s="22"/>
      <c r="G19" s="18">
        <f t="shared" si="0"/>
        <v>0</v>
      </c>
      <c r="H19" s="3"/>
      <c r="I19" s="5"/>
      <c r="J19" s="18">
        <f t="shared" si="10"/>
        <v>0</v>
      </c>
      <c r="K19" s="22">
        <v>12</v>
      </c>
      <c r="L19" s="5">
        <v>0</v>
      </c>
      <c r="M19" s="23">
        <f t="shared" si="11"/>
        <v>167.04</v>
      </c>
      <c r="N19" s="16">
        <f t="shared" si="12"/>
        <v>0</v>
      </c>
      <c r="O19" s="24">
        <f t="shared" si="13"/>
        <v>8.35</v>
      </c>
      <c r="P19" s="5">
        <v>80</v>
      </c>
      <c r="Q19" s="5">
        <v>750</v>
      </c>
      <c r="R19" s="5">
        <v>12</v>
      </c>
      <c r="S19" s="5">
        <v>0</v>
      </c>
      <c r="T19" s="5">
        <v>80</v>
      </c>
      <c r="U19" s="5">
        <v>1</v>
      </c>
      <c r="V19" s="5">
        <v>32</v>
      </c>
      <c r="W19" s="5">
        <v>158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2</v>
      </c>
      <c r="D20" s="18">
        <f t="shared" si="9"/>
        <v>143.62</v>
      </c>
      <c r="E20" s="22"/>
      <c r="F20" s="22"/>
      <c r="G20" s="18">
        <f t="shared" si="0"/>
        <v>0</v>
      </c>
      <c r="H20" s="3"/>
      <c r="I20" s="5"/>
      <c r="J20" s="18">
        <f t="shared" si="10"/>
        <v>0</v>
      </c>
      <c r="K20" s="22">
        <v>12</v>
      </c>
      <c r="L20" s="5">
        <v>4</v>
      </c>
      <c r="M20" s="23">
        <f t="shared" si="11"/>
        <v>171.67999999999998</v>
      </c>
      <c r="N20" s="16">
        <f t="shared" si="12"/>
        <v>0</v>
      </c>
      <c r="O20" s="24">
        <f t="shared" si="13"/>
        <v>6.68</v>
      </c>
      <c r="P20" s="5">
        <v>80</v>
      </c>
      <c r="Q20" s="5">
        <v>800</v>
      </c>
      <c r="R20" s="5">
        <v>12</v>
      </c>
      <c r="S20" s="5">
        <v>0</v>
      </c>
      <c r="T20" s="5">
        <v>80</v>
      </c>
      <c r="U20" s="5">
        <v>1</v>
      </c>
      <c r="V20" s="5">
        <v>32</v>
      </c>
      <c r="W20" s="13">
        <v>160</v>
      </c>
      <c r="X20" s="57" t="s">
        <v>25</v>
      </c>
      <c r="Y20" s="58"/>
      <c r="Z20" s="58"/>
      <c r="AA20" s="58"/>
      <c r="AB20" s="58"/>
      <c r="AC20" s="58"/>
      <c r="AD20" s="58"/>
      <c r="AE20" s="25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3</v>
      </c>
      <c r="D21" s="18">
        <f t="shared" si="9"/>
        <v>145.29</v>
      </c>
      <c r="E21" s="22"/>
      <c r="F21" s="22"/>
      <c r="G21" s="18">
        <f>((+E21*12)+F21)*1.67</f>
        <v>0</v>
      </c>
      <c r="H21" s="3"/>
      <c r="I21" s="5"/>
      <c r="J21" s="18">
        <f>((+H21*12)+I21)*1.67</f>
        <v>0</v>
      </c>
      <c r="K21" s="22">
        <v>12</v>
      </c>
      <c r="L21" s="5">
        <v>10</v>
      </c>
      <c r="M21" s="23">
        <f t="shared" si="11"/>
        <v>178.64</v>
      </c>
      <c r="N21" s="16">
        <f t="shared" si="12"/>
        <v>1.6699999999999875</v>
      </c>
      <c r="O21" s="24">
        <f>(((K21*12)+L21)-((K20*12)+L20))*K$6</f>
        <v>10.02</v>
      </c>
      <c r="P21" s="5">
        <v>80</v>
      </c>
      <c r="Q21" s="5">
        <v>650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13">
        <v>167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3</v>
      </c>
      <c r="D22" s="18">
        <f t="shared" si="9"/>
        <v>145.29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>
        <v>13</v>
      </c>
      <c r="L22" s="5">
        <v>3</v>
      </c>
      <c r="M22" s="23">
        <f t="shared" si="11"/>
        <v>184.44</v>
      </c>
      <c r="N22" s="16">
        <f t="shared" si="12"/>
        <v>0</v>
      </c>
      <c r="O22" s="24">
        <f>(((K22*12)+L22)-((K21*12)+L21))*K$6</f>
        <v>8.35</v>
      </c>
      <c r="P22" s="5">
        <v>80</v>
      </c>
      <c r="Q22" s="5">
        <v>750</v>
      </c>
      <c r="R22" s="5">
        <v>12</v>
      </c>
      <c r="S22" s="5">
        <v>0</v>
      </c>
      <c r="T22" s="5">
        <v>80</v>
      </c>
      <c r="U22" s="5">
        <v>1</v>
      </c>
      <c r="V22" s="5">
        <v>32</v>
      </c>
      <c r="W22" s="13">
        <v>161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3</v>
      </c>
      <c r="D23" s="18">
        <f t="shared" si="9"/>
        <v>145.29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>
        <v>6</v>
      </c>
      <c r="L23" s="5">
        <v>10</v>
      </c>
      <c r="M23" s="23">
        <f t="shared" si="11"/>
        <v>95.11999999999999</v>
      </c>
      <c r="N23" s="16">
        <f t="shared" si="12"/>
        <v>0</v>
      </c>
      <c r="O23" s="24">
        <v>1.67</v>
      </c>
      <c r="P23" s="5">
        <v>980</v>
      </c>
      <c r="Q23" s="5">
        <v>1100</v>
      </c>
      <c r="R23" s="5">
        <v>12</v>
      </c>
      <c r="S23" s="5">
        <v>0</v>
      </c>
      <c r="T23" s="5">
        <v>80</v>
      </c>
      <c r="U23" s="5">
        <v>1</v>
      </c>
      <c r="V23" s="5">
        <v>8</v>
      </c>
      <c r="W23" s="13">
        <v>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3</v>
      </c>
      <c r="D24" s="18">
        <f t="shared" si="9"/>
        <v>145.29</v>
      </c>
      <c r="E24" s="22"/>
      <c r="F24" s="22"/>
      <c r="G24" s="18">
        <f t="shared" si="0"/>
        <v>0</v>
      </c>
      <c r="H24" s="3"/>
      <c r="I24" s="5"/>
      <c r="J24" s="18">
        <f t="shared" si="10"/>
        <v>0</v>
      </c>
      <c r="K24" s="22">
        <v>7</v>
      </c>
      <c r="L24" s="5">
        <v>2</v>
      </c>
      <c r="M24" s="23">
        <f t="shared" si="11"/>
        <v>99.759999999999991</v>
      </c>
      <c r="N24" s="16">
        <f t="shared" ref="N24:N31" si="14">IF(B24=0,0,(D24+G24)-(D23+G23))</f>
        <v>0</v>
      </c>
      <c r="O24" s="24">
        <f t="shared" si="13"/>
        <v>6.68</v>
      </c>
      <c r="P24" s="5">
        <v>80</v>
      </c>
      <c r="Q24" s="5">
        <v>900</v>
      </c>
      <c r="R24" s="5">
        <v>12</v>
      </c>
      <c r="S24" s="5">
        <v>0</v>
      </c>
      <c r="T24" s="5">
        <v>80</v>
      </c>
      <c r="U24" s="5">
        <v>1</v>
      </c>
      <c r="V24" s="5">
        <v>32</v>
      </c>
      <c r="W24" s="5">
        <v>160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3</v>
      </c>
      <c r="D25" s="18">
        <f t="shared" si="9"/>
        <v>145.29</v>
      </c>
      <c r="E25" s="22"/>
      <c r="F25" s="22"/>
      <c r="G25" s="18">
        <f t="shared" si="0"/>
        <v>0</v>
      </c>
      <c r="H25" s="3"/>
      <c r="I25" s="5"/>
      <c r="J25" s="18">
        <f t="shared" si="10"/>
        <v>0</v>
      </c>
      <c r="K25" s="22">
        <v>7</v>
      </c>
      <c r="L25" s="5">
        <v>7</v>
      </c>
      <c r="M25" s="23">
        <f t="shared" si="11"/>
        <v>105.55999999999999</v>
      </c>
      <c r="N25" s="16">
        <f t="shared" si="14"/>
        <v>0</v>
      </c>
      <c r="O25" s="24">
        <f t="shared" si="13"/>
        <v>8.35</v>
      </c>
      <c r="P25" s="5">
        <v>80</v>
      </c>
      <c r="Q25" s="5">
        <v>800</v>
      </c>
      <c r="R25" s="5">
        <v>12</v>
      </c>
      <c r="S25" s="5">
        <v>0</v>
      </c>
      <c r="T25" s="5">
        <v>80</v>
      </c>
      <c r="U25" s="5">
        <v>1</v>
      </c>
      <c r="V25" s="5">
        <v>32</v>
      </c>
      <c r="W25" s="14">
        <v>159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3</v>
      </c>
      <c r="D26" s="18">
        <f t="shared" si="9"/>
        <v>145.29</v>
      </c>
      <c r="E26" s="22"/>
      <c r="F26" s="22"/>
      <c r="G26" s="18">
        <f t="shared" si="0"/>
        <v>0</v>
      </c>
      <c r="H26" s="3"/>
      <c r="I26" s="5"/>
      <c r="J26" s="18">
        <f t="shared" si="10"/>
        <v>0</v>
      </c>
      <c r="K26" s="22">
        <v>7</v>
      </c>
      <c r="L26" s="5">
        <v>11</v>
      </c>
      <c r="M26" s="23">
        <f t="shared" si="11"/>
        <v>110.19999999999999</v>
      </c>
      <c r="N26" s="16">
        <f t="shared" si="14"/>
        <v>0</v>
      </c>
      <c r="O26" s="24">
        <f t="shared" si="13"/>
        <v>6.68</v>
      </c>
      <c r="P26" s="5">
        <v>80</v>
      </c>
      <c r="Q26" s="5">
        <v>700</v>
      </c>
      <c r="R26" s="5">
        <v>12</v>
      </c>
      <c r="S26" s="5">
        <v>0</v>
      </c>
      <c r="T26" s="5">
        <v>80</v>
      </c>
      <c r="U26" s="5">
        <v>1</v>
      </c>
      <c r="V26" s="5">
        <v>32</v>
      </c>
      <c r="W26" s="5">
        <v>160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3</v>
      </c>
      <c r="D27" s="18">
        <f t="shared" si="9"/>
        <v>145.29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8</v>
      </c>
      <c r="L27" s="5">
        <v>2</v>
      </c>
      <c r="M27" s="23">
        <f t="shared" si="11"/>
        <v>113.67999999999999</v>
      </c>
      <c r="N27" s="16">
        <f>IF(B27=0,0,(D27+G27)-(D26+G26))</f>
        <v>0</v>
      </c>
      <c r="O27" s="24">
        <f>(((K27*12)+L27)-((K26*12)+L26))*K$6</f>
        <v>5.01</v>
      </c>
      <c r="P27" s="5">
        <v>80</v>
      </c>
      <c r="Q27" s="5">
        <v>750</v>
      </c>
      <c r="R27" s="5">
        <v>12</v>
      </c>
      <c r="S27" s="5">
        <v>0</v>
      </c>
      <c r="T27" s="5">
        <v>80</v>
      </c>
      <c r="U27" s="5">
        <v>1</v>
      </c>
      <c r="V27" s="5">
        <v>32</v>
      </c>
      <c r="W27" s="5">
        <v>158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3</v>
      </c>
      <c r="D28" s="18">
        <f t="shared" si="9"/>
        <v>145.29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8</v>
      </c>
      <c r="L28" s="5">
        <v>7</v>
      </c>
      <c r="M28" s="23">
        <f t="shared" si="11"/>
        <v>119.47999999999999</v>
      </c>
      <c r="N28" s="16">
        <f>IF(B28=0,0,(D28+G28)-(D27+G27))</f>
        <v>0</v>
      </c>
      <c r="O28" s="24">
        <f>(((K28*12)+L28)-((K27*12)+L27))*K$6</f>
        <v>8.35</v>
      </c>
      <c r="P28" s="5">
        <v>80</v>
      </c>
      <c r="Q28" s="5">
        <v>900</v>
      </c>
      <c r="R28" s="5">
        <v>12</v>
      </c>
      <c r="S28" s="5">
        <v>0</v>
      </c>
      <c r="T28" s="5">
        <v>80</v>
      </c>
      <c r="U28" s="5">
        <v>1</v>
      </c>
      <c r="V28" s="5">
        <v>32</v>
      </c>
      <c r="W28" s="5">
        <v>158</v>
      </c>
      <c r="X28" s="53" t="s">
        <v>29</v>
      </c>
      <c r="Y28" s="53"/>
      <c r="Z28" s="53"/>
      <c r="AA28" s="53"/>
      <c r="AB28" s="53"/>
      <c r="AC28" s="53"/>
      <c r="AD28" s="54">
        <f>D8+G8+J8</f>
        <v>138.60999999999999</v>
      </c>
      <c r="AE28" s="54"/>
    </row>
    <row r="29" spans="1:31" x14ac:dyDescent="0.2">
      <c r="A29" s="4">
        <f t="shared" si="5"/>
        <v>22</v>
      </c>
      <c r="B29" s="5">
        <v>7</v>
      </c>
      <c r="C29" s="5">
        <v>3</v>
      </c>
      <c r="D29" s="18">
        <f t="shared" si="9"/>
        <v>145.29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0</v>
      </c>
      <c r="M29" s="23">
        <f t="shared" si="11"/>
        <v>125.27999999999999</v>
      </c>
      <c r="N29" s="16">
        <f>IF(B29=0,0,(D29+G29)-(D28+G28))</f>
        <v>0</v>
      </c>
      <c r="O29" s="24">
        <f>(((K29*12)+L29)-((K28*12)+L28))*K$6</f>
        <v>8.35</v>
      </c>
      <c r="P29" s="5">
        <v>80</v>
      </c>
      <c r="Q29" s="5">
        <v>700</v>
      </c>
      <c r="R29" s="5">
        <v>12</v>
      </c>
      <c r="S29" s="5">
        <v>0</v>
      </c>
      <c r="T29" s="5">
        <v>80</v>
      </c>
      <c r="U29" s="5">
        <v>1</v>
      </c>
      <c r="V29" s="5">
        <v>32</v>
      </c>
      <c r="W29" s="5">
        <v>156</v>
      </c>
      <c r="X29" s="53" t="s">
        <v>8</v>
      </c>
      <c r="Y29" s="53"/>
      <c r="Z29" s="53"/>
      <c r="AA29" s="53"/>
      <c r="AB29" s="53"/>
      <c r="AC29" s="53"/>
      <c r="AD29" s="54">
        <f>AD26+AD27-AD28</f>
        <v>10.02000000000001</v>
      </c>
      <c r="AE29" s="54"/>
    </row>
    <row r="30" spans="1:31" x14ac:dyDescent="0.2">
      <c r="A30" s="4">
        <f t="shared" si="5"/>
        <v>23</v>
      </c>
      <c r="B30" s="5">
        <v>7</v>
      </c>
      <c r="C30" s="5">
        <v>3</v>
      </c>
      <c r="D30" s="18">
        <f t="shared" si="9"/>
        <v>145.29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 t="shared" si="11"/>
        <v>132.23999999999998</v>
      </c>
      <c r="N30" s="16">
        <f t="shared" si="14"/>
        <v>0</v>
      </c>
      <c r="O30" s="24">
        <f>(((K30*12)+L30)-((K29*12)+L29))*K$6</f>
        <v>10.02</v>
      </c>
      <c r="P30" s="5">
        <v>80</v>
      </c>
      <c r="Q30" s="5">
        <v>750</v>
      </c>
      <c r="R30" s="5">
        <v>12</v>
      </c>
      <c r="S30" s="5">
        <v>1</v>
      </c>
      <c r="T30" s="5">
        <v>80</v>
      </c>
      <c r="U30" s="5">
        <v>1</v>
      </c>
      <c r="V30" s="5">
        <v>32</v>
      </c>
      <c r="W30" s="5">
        <v>159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4</v>
      </c>
      <c r="D31" s="18">
        <f t="shared" si="9"/>
        <v>146.95999999999998</v>
      </c>
      <c r="E31" s="22"/>
      <c r="F31" s="22"/>
      <c r="G31" s="18">
        <f t="shared" si="0"/>
        <v>0</v>
      </c>
      <c r="H31" s="3"/>
      <c r="I31" s="5"/>
      <c r="J31" s="18">
        <f t="shared" si="10"/>
        <v>0</v>
      </c>
      <c r="K31" s="22">
        <v>10</v>
      </c>
      <c r="L31" s="5">
        <v>0</v>
      </c>
      <c r="M31" s="23">
        <f t="shared" si="11"/>
        <v>139.19999999999999</v>
      </c>
      <c r="N31" s="16">
        <f t="shared" si="14"/>
        <v>1.6699999999999875</v>
      </c>
      <c r="O31" s="24">
        <f t="shared" si="13"/>
        <v>10.02</v>
      </c>
      <c r="P31" s="5">
        <v>80</v>
      </c>
      <c r="Q31" s="5">
        <v>750</v>
      </c>
      <c r="R31" s="5">
        <v>12</v>
      </c>
      <c r="S31" s="5">
        <v>2</v>
      </c>
      <c r="T31" s="5">
        <v>80</v>
      </c>
      <c r="U31" s="5">
        <v>1</v>
      </c>
      <c r="V31" s="5">
        <v>32</v>
      </c>
      <c r="W31" s="5">
        <v>178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4</v>
      </c>
      <c r="D32" s="18">
        <f t="shared" si="9"/>
        <v>146.95999999999998</v>
      </c>
      <c r="E32" s="22"/>
      <c r="F32" s="22"/>
      <c r="G32" s="18">
        <f t="shared" si="0"/>
        <v>0</v>
      </c>
      <c r="H32" s="3"/>
      <c r="I32" s="5"/>
      <c r="J32" s="18">
        <f t="shared" si="10"/>
        <v>0</v>
      </c>
      <c r="K32" s="22">
        <v>10</v>
      </c>
      <c r="L32" s="5">
        <v>5</v>
      </c>
      <c r="M32" s="23">
        <f t="shared" si="11"/>
        <v>145</v>
      </c>
      <c r="N32" s="16">
        <f t="shared" ref="N32:N39" si="15">IF(B32=0,0,(D32+G32)-(D31+G31))</f>
        <v>0</v>
      </c>
      <c r="O32" s="24">
        <f t="shared" si="13"/>
        <v>8.35</v>
      </c>
      <c r="P32" s="5">
        <v>80</v>
      </c>
      <c r="Q32" s="5">
        <v>700</v>
      </c>
      <c r="R32" s="5">
        <v>12</v>
      </c>
      <c r="S32" s="5">
        <v>2</v>
      </c>
      <c r="T32" s="5">
        <v>80</v>
      </c>
      <c r="U32" s="5">
        <v>1</v>
      </c>
      <c r="V32" s="5">
        <v>32</v>
      </c>
      <c r="W32" s="5">
        <v>177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4</v>
      </c>
      <c r="D33" s="18">
        <f t="shared" si="9"/>
        <v>146.95999999999998</v>
      </c>
      <c r="E33" s="22"/>
      <c r="F33" s="22"/>
      <c r="G33" s="18">
        <f t="shared" si="0"/>
        <v>0</v>
      </c>
      <c r="H33" s="3"/>
      <c r="I33" s="5"/>
      <c r="J33" s="18">
        <f t="shared" si="10"/>
        <v>0</v>
      </c>
      <c r="K33" s="22">
        <v>10</v>
      </c>
      <c r="L33" s="5">
        <v>9</v>
      </c>
      <c r="M33" s="23">
        <f t="shared" si="11"/>
        <v>149.63999999999999</v>
      </c>
      <c r="N33" s="16">
        <f t="shared" si="15"/>
        <v>0</v>
      </c>
      <c r="O33" s="24">
        <f t="shared" si="13"/>
        <v>6.68</v>
      </c>
      <c r="P33" s="5">
        <v>80</v>
      </c>
      <c r="Q33" s="5">
        <v>600</v>
      </c>
      <c r="R33" s="5">
        <v>12</v>
      </c>
      <c r="S33" s="5">
        <v>2</v>
      </c>
      <c r="T33" s="5">
        <v>80</v>
      </c>
      <c r="U33" s="5">
        <v>1</v>
      </c>
      <c r="V33" s="5">
        <v>32</v>
      </c>
      <c r="W33" s="5">
        <v>175</v>
      </c>
      <c r="X33" s="9" t="s">
        <v>33</v>
      </c>
      <c r="Y33" s="39">
        <v>1.58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4</v>
      </c>
      <c r="D34" s="18">
        <f t="shared" si="9"/>
        <v>146.95999999999998</v>
      </c>
      <c r="E34" s="22"/>
      <c r="F34" s="22"/>
      <c r="G34" s="18">
        <f t="shared" si="0"/>
        <v>0</v>
      </c>
      <c r="H34" s="3"/>
      <c r="I34" s="5"/>
      <c r="J34" s="18">
        <f t="shared" si="10"/>
        <v>0</v>
      </c>
      <c r="K34" s="22">
        <v>11</v>
      </c>
      <c r="L34" s="5">
        <v>2</v>
      </c>
      <c r="M34" s="23">
        <f t="shared" si="11"/>
        <v>155.44</v>
      </c>
      <c r="N34" s="16">
        <f t="shared" si="15"/>
        <v>0</v>
      </c>
      <c r="O34" s="24">
        <f t="shared" si="13"/>
        <v>8.35</v>
      </c>
      <c r="P34" s="5">
        <v>80</v>
      </c>
      <c r="Q34" s="5">
        <v>650</v>
      </c>
      <c r="R34" s="5">
        <v>12</v>
      </c>
      <c r="S34" s="5">
        <v>2</v>
      </c>
      <c r="T34" s="5">
        <v>80</v>
      </c>
      <c r="U34" s="5">
        <v>1</v>
      </c>
      <c r="V34" s="5">
        <v>32</v>
      </c>
      <c r="W34" s="5">
        <v>178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11</v>
      </c>
      <c r="L35" s="5">
        <v>7</v>
      </c>
      <c r="M35" s="23">
        <f t="shared" si="11"/>
        <v>161.23999999999998</v>
      </c>
      <c r="N35" s="16">
        <f>IF(B35=0,0,(D35+G35)-(D34+G34))</f>
        <v>1.6700000000000159</v>
      </c>
      <c r="O35" s="24">
        <f>(((K35*12)+L35)-((K34*12)+L34))*K$6</f>
        <v>8.35</v>
      </c>
      <c r="P35" s="5">
        <v>80</v>
      </c>
      <c r="Q35" s="5">
        <v>600</v>
      </c>
      <c r="R35" s="5">
        <v>12</v>
      </c>
      <c r="S35" s="5">
        <v>2</v>
      </c>
      <c r="T35" s="5">
        <v>80</v>
      </c>
      <c r="U35" s="5">
        <v>1</v>
      </c>
      <c r="V35" s="5">
        <v>32</v>
      </c>
      <c r="W35" s="5">
        <v>176</v>
      </c>
      <c r="X35" s="10" t="s">
        <v>36</v>
      </c>
      <c r="Y35" s="10"/>
      <c r="Z35" s="39" t="s">
        <v>70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11</v>
      </c>
      <c r="L36" s="5">
        <v>11</v>
      </c>
      <c r="M36" s="23">
        <f t="shared" si="11"/>
        <v>165.88</v>
      </c>
      <c r="N36" s="16">
        <f>IF(B36=0,0,(D36+G36)-(D35+G35))</f>
        <v>0</v>
      </c>
      <c r="O36" s="24">
        <f>(((K36*12)+L36)-((K35*12)+L35))*K$6</f>
        <v>6.68</v>
      </c>
      <c r="P36" s="5">
        <v>80</v>
      </c>
      <c r="Q36" s="5">
        <v>700</v>
      </c>
      <c r="R36" s="5">
        <v>12</v>
      </c>
      <c r="S36" s="5">
        <v>2</v>
      </c>
      <c r="T36" s="5">
        <v>80</v>
      </c>
      <c r="U36" s="5">
        <v>1</v>
      </c>
      <c r="V36" s="5">
        <v>32</v>
      </c>
      <c r="W36" s="5">
        <v>174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>
        <v>12</v>
      </c>
      <c r="L37" s="5">
        <v>4</v>
      </c>
      <c r="M37" s="23">
        <f t="shared" si="11"/>
        <v>171.67999999999998</v>
      </c>
      <c r="N37" s="16">
        <f>IF(B37=0,0,(D37+G37)-(D36+G36))</f>
        <v>0</v>
      </c>
      <c r="O37" s="24">
        <f>(((K37*12)+L37)-((K36*12)+L36))*K$6</f>
        <v>8.35</v>
      </c>
      <c r="P37" s="5">
        <v>80</v>
      </c>
      <c r="Q37" s="5">
        <v>650</v>
      </c>
      <c r="R37" s="5">
        <v>12</v>
      </c>
      <c r="S37" s="5">
        <v>2</v>
      </c>
      <c r="T37" s="5">
        <v>80</v>
      </c>
      <c r="U37" s="5">
        <v>1</v>
      </c>
      <c r="V37" s="5">
        <v>32</v>
      </c>
      <c r="W37" s="5">
        <v>177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>((+E38*12)+F38)*1.67</f>
        <v>0</v>
      </c>
      <c r="H38" s="3"/>
      <c r="I38" s="5"/>
      <c r="J38" s="18">
        <f t="shared" si="10"/>
        <v>0</v>
      </c>
      <c r="K38" s="22">
        <v>12</v>
      </c>
      <c r="L38" s="5">
        <v>4</v>
      </c>
      <c r="M38" s="23">
        <f t="shared" si="11"/>
        <v>171.67999999999998</v>
      </c>
      <c r="N38" s="16">
        <f t="shared" si="15"/>
        <v>0</v>
      </c>
      <c r="O38" s="24">
        <f t="shared" si="1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>((+E39*12)+F39)*1.67</f>
        <v>0</v>
      </c>
      <c r="H39" s="3"/>
      <c r="I39" s="5"/>
      <c r="J39" s="18">
        <f t="shared" si="10"/>
        <v>0</v>
      </c>
      <c r="K39" s="22">
        <v>12</v>
      </c>
      <c r="L39" s="5">
        <v>8</v>
      </c>
      <c r="M39" s="23">
        <f t="shared" si="11"/>
        <v>176.32</v>
      </c>
      <c r="N39" s="16">
        <f t="shared" si="15"/>
        <v>0</v>
      </c>
      <c r="O39" s="24">
        <f t="shared" si="13"/>
        <v>6.68</v>
      </c>
      <c r="P39" s="5">
        <v>80</v>
      </c>
      <c r="Q39" s="5">
        <v>700</v>
      </c>
      <c r="R39" s="5">
        <v>12</v>
      </c>
      <c r="S39" s="5">
        <v>2</v>
      </c>
      <c r="T39" s="5">
        <v>80</v>
      </c>
      <c r="U39" s="5">
        <v>1</v>
      </c>
      <c r="V39" s="5">
        <v>32</v>
      </c>
      <c r="W39" s="5">
        <v>168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10.02000000000001</v>
      </c>
      <c r="O40" s="21">
        <f>SUM(O9:O39)</f>
        <v>260.52</v>
      </c>
      <c r="U40" s="15" t="s">
        <v>25</v>
      </c>
      <c r="V40" s="21">
        <f>SUM(V9:V39)</f>
        <v>1067</v>
      </c>
      <c r="W40" s="21">
        <f>SUM(W9:W39)</f>
        <v>4805</v>
      </c>
      <c r="X40" s="36" t="s">
        <v>37</v>
      </c>
      <c r="Y40" s="37"/>
      <c r="Z40" s="38" t="s">
        <v>60</v>
      </c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f>SUM(March!N42)</f>
        <v>582.82999999999993</v>
      </c>
      <c r="O41" s="20">
        <f>SUM(March!O42)</f>
        <v>554.44000000000005</v>
      </c>
      <c r="Q41" t="s">
        <v>42</v>
      </c>
      <c r="V41" s="20">
        <f>SUM(March!V42)</f>
        <v>1623</v>
      </c>
      <c r="W41" s="20">
        <f>SUM(March!W42)</f>
        <v>5919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814.96</v>
      </c>
      <c r="T42" t="s">
        <v>43</v>
      </c>
      <c r="V42" s="20">
        <f>V40+V41</f>
        <v>2690</v>
      </c>
      <c r="W42" s="20">
        <f>W40+W41</f>
        <v>10724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2" sqref="Z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52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/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12</v>
      </c>
      <c r="L8" s="22">
        <v>8</v>
      </c>
      <c r="M8" s="23">
        <f t="shared" ref="M8:M29" si="2">((+K8*12)+L8)*1.67</f>
        <v>253.83999999999997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6</v>
      </c>
      <c r="L9" s="5">
        <v>8</v>
      </c>
      <c r="M9" s="23">
        <f t="shared" si="2"/>
        <v>133.6</v>
      </c>
      <c r="N9" s="16">
        <f t="shared" ref="N9:N22" si="4">IF(B9=0,0,(D9+G9)-(D8+G8))</f>
        <v>0</v>
      </c>
      <c r="O9" s="24">
        <v>6.68</v>
      </c>
      <c r="P9" s="5">
        <v>80</v>
      </c>
      <c r="Q9" s="5">
        <v>750</v>
      </c>
      <c r="R9" s="5">
        <v>12</v>
      </c>
      <c r="S9" s="5">
        <v>2</v>
      </c>
      <c r="T9" s="5">
        <v>80</v>
      </c>
      <c r="U9" s="5">
        <v>1</v>
      </c>
      <c r="V9" s="5">
        <v>32</v>
      </c>
      <c r="W9" s="5">
        <v>165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0</v>
      </c>
      <c r="M10" s="23">
        <f t="shared" si="2"/>
        <v>140.28</v>
      </c>
      <c r="N10" s="16">
        <f t="shared" si="4"/>
        <v>0</v>
      </c>
      <c r="O10" s="24">
        <f>(((K10*12)+L10)-((K9*12)+L9))*K$6</f>
        <v>6.68</v>
      </c>
      <c r="P10" s="5">
        <v>80</v>
      </c>
      <c r="Q10" s="5">
        <v>750</v>
      </c>
      <c r="R10" s="5">
        <v>12</v>
      </c>
      <c r="S10" s="5">
        <v>2</v>
      </c>
      <c r="T10" s="5">
        <v>80</v>
      </c>
      <c r="U10" s="5">
        <v>1</v>
      </c>
      <c r="V10" s="5">
        <v>32</v>
      </c>
      <c r="W10" s="5">
        <v>163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146.95999999999998</v>
      </c>
      <c r="N11" s="16">
        <f t="shared" si="4"/>
        <v>0</v>
      </c>
      <c r="O11" s="24">
        <f t="shared" ref="O11:O37" si="7">(((K11*12)+L11)-((K10*12)+L10))*K$6</f>
        <v>6.68</v>
      </c>
      <c r="P11" s="5">
        <v>80</v>
      </c>
      <c r="Q11" s="5">
        <v>700</v>
      </c>
      <c r="R11" s="5">
        <v>12</v>
      </c>
      <c r="S11" s="5">
        <v>2</v>
      </c>
      <c r="T11" s="5">
        <v>80</v>
      </c>
      <c r="U11" s="5">
        <v>1</v>
      </c>
      <c r="V11" s="5">
        <v>32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>((+B12*12)+C12)*1.67</f>
        <v>148.63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>
        <v>7</v>
      </c>
      <c r="L12" s="5">
        <v>9</v>
      </c>
      <c r="M12" s="23">
        <f t="shared" si="2"/>
        <v>155.31</v>
      </c>
      <c r="N12" s="16">
        <f>IF(B12=0,0,(D12+G12)-(D11+G11))</f>
        <v>0</v>
      </c>
      <c r="O12" s="24">
        <f t="shared" si="7"/>
        <v>8.35</v>
      </c>
      <c r="P12" s="5">
        <v>80</v>
      </c>
      <c r="Q12" s="5">
        <v>750</v>
      </c>
      <c r="R12" s="5">
        <v>12</v>
      </c>
      <c r="S12" s="5">
        <v>2</v>
      </c>
      <c r="T12" s="5">
        <v>80</v>
      </c>
      <c r="U12" s="5">
        <v>1</v>
      </c>
      <c r="V12" s="5">
        <v>10</v>
      </c>
      <c r="W12" s="5">
        <v>51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>((+B13*12)+C13)*1.67</f>
        <v>148.63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>
        <v>7</v>
      </c>
      <c r="L13" s="5">
        <v>9</v>
      </c>
      <c r="M13" s="23">
        <f t="shared" si="2"/>
        <v>155.31</v>
      </c>
      <c r="N13" s="16">
        <f>IF(B13=0,0,(D13+G13)-(D12+G12))</f>
        <v>0</v>
      </c>
      <c r="O13" s="24">
        <f t="shared" si="7"/>
        <v>0</v>
      </c>
      <c r="P13" s="5">
        <v>150</v>
      </c>
      <c r="Q13" s="5">
        <v>750</v>
      </c>
      <c r="R13" s="5">
        <v>12</v>
      </c>
      <c r="S13" s="5">
        <v>2</v>
      </c>
      <c r="T13" s="5">
        <v>80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>((+B14*12)+C14)*1.67</f>
        <v>148.63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>
        <v>7</v>
      </c>
      <c r="L14" s="5">
        <v>11</v>
      </c>
      <c r="M14" s="23">
        <f t="shared" si="2"/>
        <v>158.65</v>
      </c>
      <c r="N14" s="16">
        <f>IF(B14=0,0,(D14+G14)-(D13+G13))</f>
        <v>0</v>
      </c>
      <c r="O14" s="24">
        <f t="shared" si="7"/>
        <v>3.34</v>
      </c>
      <c r="P14" s="5">
        <v>80</v>
      </c>
      <c r="Q14" s="5">
        <v>700</v>
      </c>
      <c r="R14" s="5">
        <v>12</v>
      </c>
      <c r="S14" s="5">
        <v>2</v>
      </c>
      <c r="T14" s="5">
        <v>80</v>
      </c>
      <c r="U14" s="5">
        <v>0.5</v>
      </c>
      <c r="V14" s="5">
        <v>23</v>
      </c>
      <c r="W14" s="5">
        <v>154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163.66</v>
      </c>
      <c r="N15" s="16">
        <f t="shared" si="4"/>
        <v>0</v>
      </c>
      <c r="O15" s="24">
        <f t="shared" si="7"/>
        <v>5.01</v>
      </c>
      <c r="P15" s="5">
        <v>80</v>
      </c>
      <c r="Q15" s="5">
        <v>750</v>
      </c>
      <c r="R15" s="5">
        <v>12</v>
      </c>
      <c r="S15" s="5">
        <v>2</v>
      </c>
      <c r="T15" s="5">
        <v>80</v>
      </c>
      <c r="U15" s="5">
        <v>0.5</v>
      </c>
      <c r="V15" s="5">
        <v>23</v>
      </c>
      <c r="W15" s="5">
        <v>147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5</v>
      </c>
      <c r="M16" s="23">
        <f t="shared" si="2"/>
        <v>168.67</v>
      </c>
      <c r="N16" s="16">
        <f t="shared" si="4"/>
        <v>0</v>
      </c>
      <c r="O16" s="24">
        <f t="shared" si="7"/>
        <v>5.01</v>
      </c>
      <c r="P16" s="5">
        <v>80</v>
      </c>
      <c r="Q16" s="5">
        <v>700</v>
      </c>
      <c r="R16" s="5">
        <v>12</v>
      </c>
      <c r="S16" s="5">
        <v>2</v>
      </c>
      <c r="T16" s="5">
        <v>80</v>
      </c>
      <c r="U16" s="5">
        <v>0.5</v>
      </c>
      <c r="V16" s="5">
        <v>23</v>
      </c>
      <c r="W16" s="5">
        <v>147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170.34</v>
      </c>
      <c r="N17" s="16">
        <f t="shared" si="4"/>
        <v>0</v>
      </c>
      <c r="O17" s="24">
        <f t="shared" si="7"/>
        <v>1.67</v>
      </c>
      <c r="P17" s="5">
        <v>80</v>
      </c>
      <c r="Q17" s="5">
        <v>700</v>
      </c>
      <c r="R17" s="5">
        <v>12</v>
      </c>
      <c r="S17" s="5">
        <v>2</v>
      </c>
      <c r="T17" s="5">
        <v>80</v>
      </c>
      <c r="U17" s="5">
        <v>0.5</v>
      </c>
      <c r="V17" s="5">
        <v>21</v>
      </c>
      <c r="W17" s="5">
        <v>145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7</v>
      </c>
      <c r="M18" s="23">
        <f t="shared" si="2"/>
        <v>172.01</v>
      </c>
      <c r="N18" s="16">
        <f t="shared" si="4"/>
        <v>0</v>
      </c>
      <c r="O18" s="24">
        <f t="shared" si="7"/>
        <v>1.67</v>
      </c>
      <c r="P18" s="5">
        <v>80</v>
      </c>
      <c r="Q18" s="5">
        <v>650</v>
      </c>
      <c r="R18" s="5">
        <v>12</v>
      </c>
      <c r="S18" s="5">
        <v>2</v>
      </c>
      <c r="T18" s="5">
        <v>80</v>
      </c>
      <c r="U18" s="5">
        <v>0.5</v>
      </c>
      <c r="V18" s="5">
        <v>21</v>
      </c>
      <c r="W18" s="5">
        <v>146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>((+B19*12)+C19)*1.67</f>
        <v>148.63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>
        <v>8</v>
      </c>
      <c r="L19" s="5">
        <v>9</v>
      </c>
      <c r="M19" s="23">
        <f t="shared" si="2"/>
        <v>175.35</v>
      </c>
      <c r="N19" s="16">
        <f>IF(B19=0,0,(D19+G19)-(D18+G18))</f>
        <v>0</v>
      </c>
      <c r="O19" s="24">
        <f t="shared" si="7"/>
        <v>3.34</v>
      </c>
      <c r="P19" s="5">
        <v>80</v>
      </c>
      <c r="Q19" s="5">
        <v>750</v>
      </c>
      <c r="R19" s="5">
        <v>12</v>
      </c>
      <c r="S19" s="5">
        <v>2</v>
      </c>
      <c r="T19" s="5">
        <v>80</v>
      </c>
      <c r="U19" s="5">
        <v>0.5</v>
      </c>
      <c r="V19" s="5">
        <v>21</v>
      </c>
      <c r="W19" s="5">
        <v>145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>((+B20*12)+C20)*1.67</f>
        <v>148.63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>
        <v>8</v>
      </c>
      <c r="L20" s="5">
        <v>11</v>
      </c>
      <c r="M20" s="23">
        <f t="shared" si="2"/>
        <v>178.69</v>
      </c>
      <c r="N20" s="16">
        <f>IF(B20=0,0,(D20+G20)-(D19+G19))</f>
        <v>0</v>
      </c>
      <c r="O20" s="24">
        <f t="shared" si="7"/>
        <v>3.34</v>
      </c>
      <c r="P20" s="5">
        <v>80</v>
      </c>
      <c r="Q20" s="5">
        <v>700</v>
      </c>
      <c r="R20" s="5">
        <v>12</v>
      </c>
      <c r="S20" s="5">
        <v>2</v>
      </c>
      <c r="T20" s="5">
        <v>80</v>
      </c>
      <c r="U20" s="5">
        <v>0.5</v>
      </c>
      <c r="V20" s="5">
        <v>21</v>
      </c>
      <c r="W20" s="5">
        <v>144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>((+B21*12)+C21)*1.67</f>
        <v>148.63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>
        <v>9</v>
      </c>
      <c r="L21" s="5">
        <v>0</v>
      </c>
      <c r="M21" s="23">
        <f t="shared" si="2"/>
        <v>180.35999999999999</v>
      </c>
      <c r="N21" s="16">
        <f>IF(B21=0,0,(D21+G21)-(D20+G20))</f>
        <v>0</v>
      </c>
      <c r="O21" s="24">
        <f>(((K21*12)+L21)-((K20*12)+L20))*K$6</f>
        <v>1.67</v>
      </c>
      <c r="P21" s="5">
        <v>70</v>
      </c>
      <c r="Q21" s="5">
        <v>750</v>
      </c>
      <c r="R21" s="5">
        <v>12</v>
      </c>
      <c r="S21" s="5">
        <v>2</v>
      </c>
      <c r="T21" s="5">
        <v>70</v>
      </c>
      <c r="U21" s="5">
        <v>0.5</v>
      </c>
      <c r="V21" s="5">
        <v>21</v>
      </c>
      <c r="W21" s="5">
        <v>143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2</v>
      </c>
      <c r="M22" s="23">
        <f t="shared" si="2"/>
        <v>183.7</v>
      </c>
      <c r="N22" s="16">
        <f t="shared" si="4"/>
        <v>0</v>
      </c>
      <c r="O22" s="24">
        <f t="shared" si="7"/>
        <v>3.34</v>
      </c>
      <c r="P22" s="5">
        <v>80</v>
      </c>
      <c r="Q22" s="5">
        <v>750</v>
      </c>
      <c r="R22" s="5">
        <v>20</v>
      </c>
      <c r="S22" s="5">
        <v>2</v>
      </c>
      <c r="T22" s="5">
        <v>70</v>
      </c>
      <c r="U22" s="5">
        <v>0.5</v>
      </c>
      <c r="V22" s="5">
        <v>21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3</v>
      </c>
      <c r="M23" s="23">
        <f t="shared" si="2"/>
        <v>185.37</v>
      </c>
      <c r="N23" s="16">
        <f>IF(B23=0,0,(D23+G23)-(D22+G22))</f>
        <v>0</v>
      </c>
      <c r="O23" s="24">
        <f t="shared" si="7"/>
        <v>1.67</v>
      </c>
      <c r="P23" s="5">
        <v>80</v>
      </c>
      <c r="Q23" s="5">
        <v>750</v>
      </c>
      <c r="R23" s="5">
        <v>20</v>
      </c>
      <c r="S23" s="5">
        <v>2</v>
      </c>
      <c r="T23" s="5">
        <v>70</v>
      </c>
      <c r="U23" s="5">
        <v>0.5</v>
      </c>
      <c r="V23" s="5">
        <v>21</v>
      </c>
      <c r="W23" s="5">
        <v>146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3</v>
      </c>
      <c r="M24" s="23">
        <f t="shared" si="2"/>
        <v>185.37</v>
      </c>
      <c r="N24" s="16">
        <f t="shared" ref="N24:N29" si="8">IF(B24=0,0,(D24+G24)-(D23+G23))</f>
        <v>0</v>
      </c>
      <c r="O24" s="24">
        <f t="shared" si="7"/>
        <v>0</v>
      </c>
      <c r="P24" s="5">
        <v>80</v>
      </c>
      <c r="Q24" s="5">
        <v>750</v>
      </c>
      <c r="R24" s="5">
        <v>20</v>
      </c>
      <c r="S24" s="5">
        <v>2</v>
      </c>
      <c r="T24" s="5">
        <v>70</v>
      </c>
      <c r="U24" s="5">
        <v>0.5</v>
      </c>
      <c r="V24" s="5">
        <v>21</v>
      </c>
      <c r="W24" s="5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3</v>
      </c>
      <c r="M25" s="23">
        <f t="shared" si="2"/>
        <v>185.37</v>
      </c>
      <c r="N25" s="16">
        <f t="shared" si="8"/>
        <v>0</v>
      </c>
      <c r="O25" s="24">
        <f t="shared" si="7"/>
        <v>0</v>
      </c>
      <c r="P25" s="5">
        <v>100</v>
      </c>
      <c r="Q25" s="5">
        <v>700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4">
        <v>140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>((+B26*12)+C26)*1.67</f>
        <v>148.63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>
        <v>9</v>
      </c>
      <c r="L26" s="5">
        <v>3</v>
      </c>
      <c r="M26" s="23">
        <f t="shared" si="2"/>
        <v>185.37</v>
      </c>
      <c r="N26" s="16">
        <f>IF(B26=0,0,(D26+G26)-(D25+G25))</f>
        <v>0</v>
      </c>
      <c r="O26" s="24">
        <f>(((K26*12)+L26)-((K25*12)+L25))*K$6</f>
        <v>0</v>
      </c>
      <c r="P26" s="5">
        <v>150</v>
      </c>
      <c r="Q26" s="5">
        <v>700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14">
        <v>140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3</v>
      </c>
      <c r="M27" s="23">
        <f t="shared" si="2"/>
        <v>185.37</v>
      </c>
      <c r="N27" s="16">
        <f>IF(B27=0,0,(D27+G27)-(D26+G26))</f>
        <v>0</v>
      </c>
      <c r="O27" s="24">
        <f>(((K27*12)+L27)-((K26*12)+L26))*K$6</f>
        <v>0</v>
      </c>
      <c r="P27" s="5">
        <v>150</v>
      </c>
      <c r="Q27" s="5">
        <v>750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14">
        <v>140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3</v>
      </c>
      <c r="M28" s="23">
        <f t="shared" si="2"/>
        <v>185.37</v>
      </c>
      <c r="N28" s="16">
        <f>IF(B28=0,0,(D28+G28)-(D27+G27))</f>
        <v>0</v>
      </c>
      <c r="O28" s="24">
        <f>(((K28*12)+L28)-((K27*12)+L27))*K$6</f>
        <v>0</v>
      </c>
      <c r="P28" s="5">
        <v>150</v>
      </c>
      <c r="Q28" s="5">
        <v>750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14">
        <v>141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3</v>
      </c>
      <c r="M29" s="23">
        <f t="shared" si="2"/>
        <v>185.37</v>
      </c>
      <c r="N29" s="16">
        <f t="shared" si="8"/>
        <v>0</v>
      </c>
      <c r="O29" s="24">
        <f t="shared" si="7"/>
        <v>0</v>
      </c>
      <c r="P29" s="5">
        <v>150</v>
      </c>
      <c r="Q29" s="5">
        <v>750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151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ref="D30:D35" si="9">((+B30*12)+C30)*1.67</f>
        <v>148.63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>
        <v>9</v>
      </c>
      <c r="L30" s="5">
        <v>3</v>
      </c>
      <c r="M30" s="23">
        <f t="shared" ref="M30:M35" si="12">((+K30*12)+L30)*1.67</f>
        <v>185.37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>
        <v>150</v>
      </c>
      <c r="Q30" s="5">
        <v>750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150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9"/>
        <v>148.63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3</v>
      </c>
      <c r="M31" s="23">
        <f t="shared" si="12"/>
        <v>185.37</v>
      </c>
      <c r="N31" s="16">
        <f t="shared" si="13"/>
        <v>0</v>
      </c>
      <c r="O31" s="24">
        <f t="shared" si="14"/>
        <v>0</v>
      </c>
      <c r="P31" s="5">
        <v>150</v>
      </c>
      <c r="Q31" s="5">
        <v>750</v>
      </c>
      <c r="R31" s="5">
        <v>20</v>
      </c>
      <c r="S31" s="5">
        <v>2</v>
      </c>
      <c r="T31" s="5">
        <v>0</v>
      </c>
      <c r="U31" s="5">
        <v>0</v>
      </c>
      <c r="V31" s="5">
        <v>0</v>
      </c>
      <c r="W31" s="5">
        <v>150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9"/>
        <v>148.63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3</v>
      </c>
      <c r="M32" s="23">
        <f t="shared" si="12"/>
        <v>185.37</v>
      </c>
      <c r="N32" s="16">
        <f t="shared" si="13"/>
        <v>0</v>
      </c>
      <c r="O32" s="24">
        <f t="shared" si="14"/>
        <v>0</v>
      </c>
      <c r="P32" s="5">
        <v>150</v>
      </c>
      <c r="Q32" s="5">
        <v>750</v>
      </c>
      <c r="R32" s="5">
        <v>20</v>
      </c>
      <c r="S32" s="5">
        <v>2</v>
      </c>
      <c r="T32" s="5">
        <v>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9"/>
        <v>148.63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>
        <v>9</v>
      </c>
      <c r="L33" s="5">
        <v>3</v>
      </c>
      <c r="M33" s="23">
        <f t="shared" si="12"/>
        <v>185.37</v>
      </c>
      <c r="N33" s="16">
        <f t="shared" si="13"/>
        <v>0</v>
      </c>
      <c r="O33" s="24">
        <f t="shared" si="14"/>
        <v>0</v>
      </c>
      <c r="P33" s="5">
        <v>150</v>
      </c>
      <c r="Q33" s="5">
        <v>750</v>
      </c>
      <c r="R33" s="5">
        <v>20</v>
      </c>
      <c r="S33" s="5">
        <v>2</v>
      </c>
      <c r="T33" s="5">
        <v>0</v>
      </c>
      <c r="U33" s="5">
        <v>0</v>
      </c>
      <c r="V33" s="5">
        <v>0</v>
      </c>
      <c r="W33" s="5">
        <v>150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9"/>
        <v>148.63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>
        <v>9</v>
      </c>
      <c r="L34" s="5">
        <v>3</v>
      </c>
      <c r="M34" s="23">
        <f t="shared" si="12"/>
        <v>185.37</v>
      </c>
      <c r="N34" s="16">
        <f t="shared" si="13"/>
        <v>0</v>
      </c>
      <c r="O34" s="24">
        <f t="shared" si="14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150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>
        <v>9</v>
      </c>
      <c r="L35" s="5">
        <v>3</v>
      </c>
      <c r="M35" s="23">
        <f t="shared" si="12"/>
        <v>185.37</v>
      </c>
      <c r="N35" s="16">
        <f t="shared" si="13"/>
        <v>0</v>
      </c>
      <c r="O35" s="24">
        <f t="shared" si="14"/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148</v>
      </c>
      <c r="X35" s="10" t="s">
        <v>36</v>
      </c>
      <c r="Y35" s="10"/>
      <c r="Z35" s="39" t="s">
        <v>71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3</v>
      </c>
      <c r="M36" s="23">
        <f>((+K36*12)+L36)*1.67</f>
        <v>185.37</v>
      </c>
      <c r="N36" s="16">
        <f>IF(B36=0,0,(D36+G36)-(D35+G35))</f>
        <v>0</v>
      </c>
      <c r="O36" s="24">
        <f t="shared" si="7"/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147</v>
      </c>
      <c r="X36" s="88" t="s">
        <v>72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3</v>
      </c>
      <c r="M37" s="23">
        <f>((+K37*12)+L37)*1.67</f>
        <v>185.37</v>
      </c>
      <c r="N37" s="16">
        <f>IF(B37=0,0,(D37+G37)-(D36+G36))</f>
        <v>0</v>
      </c>
      <c r="O37" s="24">
        <f t="shared" si="7"/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146</v>
      </c>
      <c r="X37" s="88" t="s">
        <v>73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3</v>
      </c>
      <c r="M38" s="23">
        <f>((+K38*12)+L38)*1.67</f>
        <v>185.37</v>
      </c>
      <c r="N38" s="16">
        <f>IF(B38=0,0,(D38+G38)-(D37+G37))</f>
        <v>0</v>
      </c>
      <c r="O38" s="24">
        <f>(((K38*12)+L38)-((K37*12)+L37))*K$6</f>
        <v>0</v>
      </c>
      <c r="P38" s="5">
        <v>150</v>
      </c>
      <c r="Q38" s="5">
        <v>800</v>
      </c>
      <c r="R38" s="5">
        <v>20</v>
      </c>
      <c r="S38" s="5">
        <v>0</v>
      </c>
      <c r="T38" s="5">
        <v>0</v>
      </c>
      <c r="U38" s="5">
        <v>0</v>
      </c>
      <c r="V38" s="5">
        <v>0</v>
      </c>
      <c r="W38" s="5">
        <v>148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3</v>
      </c>
      <c r="M39" s="23">
        <f>((+K39*12)+L39)*1.67</f>
        <v>185.37</v>
      </c>
      <c r="N39" s="16">
        <f>IF(B39=0,0,(D39+G39)-(D38+G38))</f>
        <v>0</v>
      </c>
      <c r="O39" s="24">
        <f>(((K39*12)+L39)-((K38*12)+L38))*K$6</f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151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58.450000000000017</v>
      </c>
      <c r="U40" s="15" t="s">
        <v>25</v>
      </c>
      <c r="V40" s="21">
        <f>SUM(V9:V39)</f>
        <v>343</v>
      </c>
      <c r="W40" s="21">
        <f>SUM(W9:W39)</f>
        <v>4349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SUM(April!N42)</f>
        <v>592.84999999999991</v>
      </c>
      <c r="O41" s="4">
        <f>SUM(April!O42)</f>
        <v>814.96</v>
      </c>
      <c r="Q41" t="s">
        <v>42</v>
      </c>
      <c r="V41" s="4">
        <f>SUM(April!V42)</f>
        <v>2690</v>
      </c>
      <c r="W41" s="4">
        <f>SUM(April!W42)</f>
        <v>10724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15073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87">
        <v>1500</v>
      </c>
      <c r="Z32" s="40"/>
      <c r="AA32" s="90" t="s">
        <v>61</v>
      </c>
      <c r="AB32" s="91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39"/>
      <c r="Z34" s="40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SUM(May!N42)</f>
        <v>592.84999999999991</v>
      </c>
      <c r="O41" s="4">
        <f>SUM(May!O42)</f>
        <v>873.41000000000008</v>
      </c>
      <c r="Q41" t="s">
        <v>42</v>
      </c>
      <c r="V41" s="4">
        <f>SUM(May!V42)</f>
        <v>3033</v>
      </c>
      <c r="W41" s="4">
        <f>SUM(May!W42)</f>
        <v>15073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19007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67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74</v>
      </c>
      <c r="AA35" s="44"/>
      <c r="AB35" s="44"/>
      <c r="AC35" s="44"/>
      <c r="AD35" s="44"/>
      <c r="AE35" s="45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35" t="s">
        <v>75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SUM(June!N42)</f>
        <v>592.84999999999991</v>
      </c>
      <c r="O41" s="4">
        <f>SUM(June!O42)</f>
        <v>873.41000000000008</v>
      </c>
      <c r="Q41" t="s">
        <v>42</v>
      </c>
      <c r="V41" s="4">
        <f>SUM(June!V42)</f>
        <v>3033</v>
      </c>
      <c r="W41" s="4">
        <f>SUM(June!W42)</f>
        <v>19007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3063</v>
      </c>
      <c r="W42" s="20">
        <f>W40+W41</f>
        <v>22534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55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39" t="s">
        <v>76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35" t="s">
        <v>77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34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SUM(July!N42)</f>
        <v>592.84999999999991</v>
      </c>
      <c r="O41" s="4">
        <f>SUM(July!O42)</f>
        <v>878.42000000000007</v>
      </c>
      <c r="Q41" t="s">
        <v>42</v>
      </c>
      <c r="V41" s="4">
        <f>SUM(July!V42)</f>
        <v>3063</v>
      </c>
      <c r="W41" s="4">
        <f>SUM(July!W42)</f>
        <v>22534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27165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2020-02-21T20:46:55Z</dcterms:modified>
</cp:coreProperties>
</file>