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Rachel Terry\Desktop\Production Reports\Magnum\"/>
    </mc:Choice>
  </mc:AlternateContent>
  <xr:revisionPtr revIDLastSave="0" documentId="13_ncr:1_{2B0C3A98-B998-4DF5-95B3-49381999C559}" xr6:coauthVersionLast="45" xr6:coauthVersionMax="45" xr10:uidLastSave="{00000000-0000-0000-0000-000000000000}"/>
  <bookViews>
    <workbookView xWindow="-120" yWindow="-120" windowWidth="20730" windowHeight="11160" firstSheet="25" activeTab="30" xr2:uid="{00000000-000D-0000-FFFF-FFFF00000000}"/>
  </bookViews>
  <sheets>
    <sheet name="December 2017" sheetId="80" r:id="rId1"/>
    <sheet name="February 2018" sheetId="81" r:id="rId2"/>
    <sheet name="March 2018" sheetId="82" r:id="rId3"/>
    <sheet name="April 2018" sheetId="83" r:id="rId4"/>
    <sheet name="May 2018" sheetId="84" r:id="rId5"/>
    <sheet name="June 2018" sheetId="85" r:id="rId6"/>
    <sheet name="July 2018" sheetId="86" r:id="rId7"/>
    <sheet name="August 2018" sheetId="87" r:id="rId8"/>
    <sheet name="September 2018" sheetId="88" r:id="rId9"/>
    <sheet name="October 2018" sheetId="89" r:id="rId10"/>
    <sheet name="November 2018" sheetId="90" r:id="rId11"/>
    <sheet name="December 2018" sheetId="91" r:id="rId12"/>
    <sheet name="January 2019" sheetId="92" r:id="rId13"/>
    <sheet name="February 2019" sheetId="93" r:id="rId14"/>
    <sheet name="March 2019" sheetId="94" r:id="rId15"/>
    <sheet name="April 2019" sheetId="95" r:id="rId16"/>
    <sheet name="May 2019" sheetId="97" r:id="rId17"/>
    <sheet name="June 2019" sheetId="98" r:id="rId18"/>
    <sheet name="July 2019" sheetId="99" r:id="rId19"/>
    <sheet name="August 2019" sheetId="100" r:id="rId20"/>
    <sheet name="September 2019" sheetId="101" r:id="rId21"/>
    <sheet name="October 2019" sheetId="102" r:id="rId22"/>
    <sheet name="November 2019" sheetId="103" r:id="rId23"/>
    <sheet name="December 2019" sheetId="105" r:id="rId24"/>
    <sheet name="January 2020" sheetId="106" r:id="rId25"/>
    <sheet name="February 2020" sheetId="107" r:id="rId26"/>
    <sheet name="March 2020" sheetId="108" r:id="rId27"/>
    <sheet name="April 2020" sheetId="109" r:id="rId28"/>
    <sheet name="May 2020" sheetId="110" r:id="rId29"/>
    <sheet name="June 2020" sheetId="111" r:id="rId30"/>
    <sheet name="July 2020" sheetId="112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112" l="1"/>
  <c r="M59" i="112"/>
  <c r="L59" i="112"/>
  <c r="U58" i="112"/>
  <c r="N58" i="112"/>
  <c r="M58" i="112"/>
  <c r="L58" i="112"/>
  <c r="L60" i="112" s="1"/>
  <c r="G57" i="112"/>
  <c r="K57" i="112" s="1"/>
  <c r="D57" i="112"/>
  <c r="G56" i="112"/>
  <c r="D56" i="112"/>
  <c r="K56" i="112" s="1"/>
  <c r="G55" i="112"/>
  <c r="D55" i="112"/>
  <c r="K55" i="112" s="1"/>
  <c r="K54" i="112"/>
  <c r="G54" i="112"/>
  <c r="D54" i="112"/>
  <c r="K53" i="112"/>
  <c r="G53" i="112"/>
  <c r="D53" i="112"/>
  <c r="K52" i="112"/>
  <c r="G52" i="112"/>
  <c r="D52" i="112"/>
  <c r="K51" i="112"/>
  <c r="G51" i="112"/>
  <c r="D51" i="112"/>
  <c r="K50" i="112"/>
  <c r="G50" i="112"/>
  <c r="D50" i="112"/>
  <c r="K49" i="112"/>
  <c r="G49" i="112"/>
  <c r="D49" i="112"/>
  <c r="K48" i="112"/>
  <c r="G48" i="112"/>
  <c r="D48" i="112"/>
  <c r="K47" i="112"/>
  <c r="G47" i="112"/>
  <c r="D47" i="112"/>
  <c r="G46" i="112"/>
  <c r="D46" i="112"/>
  <c r="K46" i="112" s="1"/>
  <c r="G45" i="112"/>
  <c r="D45" i="112"/>
  <c r="K45" i="112" s="1"/>
  <c r="K44" i="112"/>
  <c r="G44" i="112"/>
  <c r="D44" i="112"/>
  <c r="K43" i="112"/>
  <c r="G43" i="112"/>
  <c r="D43" i="112"/>
  <c r="G42" i="112"/>
  <c r="D42" i="112"/>
  <c r="K42" i="112" s="1"/>
  <c r="G41" i="112"/>
  <c r="D41" i="112"/>
  <c r="K41" i="112" s="1"/>
  <c r="K40" i="112"/>
  <c r="G40" i="112"/>
  <c r="D40" i="112"/>
  <c r="K39" i="112"/>
  <c r="G39" i="112"/>
  <c r="D39" i="112"/>
  <c r="G38" i="112"/>
  <c r="D38" i="112"/>
  <c r="K38" i="112" s="1"/>
  <c r="G37" i="112"/>
  <c r="D37" i="112"/>
  <c r="K37" i="112" s="1"/>
  <c r="K36" i="112"/>
  <c r="G36" i="112"/>
  <c r="D36" i="112"/>
  <c r="K35" i="112"/>
  <c r="G35" i="112"/>
  <c r="D35" i="112"/>
  <c r="G34" i="112"/>
  <c r="D34" i="112"/>
  <c r="K34" i="112" s="1"/>
  <c r="G33" i="112"/>
  <c r="D33" i="112"/>
  <c r="K33" i="112" s="1"/>
  <c r="K32" i="112"/>
  <c r="G32" i="112"/>
  <c r="D32" i="112"/>
  <c r="K31" i="112"/>
  <c r="G31" i="112"/>
  <c r="D31" i="112"/>
  <c r="G30" i="112"/>
  <c r="D30" i="112"/>
  <c r="K30" i="112" s="1"/>
  <c r="G29" i="112"/>
  <c r="D29" i="112"/>
  <c r="K29" i="112" s="1"/>
  <c r="G28" i="112"/>
  <c r="D28" i="112"/>
  <c r="K28" i="112" s="1"/>
  <c r="A28" i="112"/>
  <c r="A29" i="112" s="1"/>
  <c r="A30" i="112" s="1"/>
  <c r="A31" i="112" s="1"/>
  <c r="A32" i="112" s="1"/>
  <c r="A33" i="112" s="1"/>
  <c r="A34" i="112" s="1"/>
  <c r="A35" i="112" s="1"/>
  <c r="A36" i="112" s="1"/>
  <c r="A37" i="112" s="1"/>
  <c r="A38" i="112" s="1"/>
  <c r="A39" i="112" s="1"/>
  <c r="A40" i="112" s="1"/>
  <c r="A41" i="112" s="1"/>
  <c r="A42" i="112" s="1"/>
  <c r="A43" i="112" s="1"/>
  <c r="A44" i="112" s="1"/>
  <c r="A45" i="112" s="1"/>
  <c r="A46" i="112" s="1"/>
  <c r="A47" i="112" s="1"/>
  <c r="A48" i="112" s="1"/>
  <c r="A49" i="112" s="1"/>
  <c r="A50" i="112" s="1"/>
  <c r="A51" i="112" s="1"/>
  <c r="A52" i="112" s="1"/>
  <c r="A53" i="112" s="1"/>
  <c r="A54" i="112" s="1"/>
  <c r="G27" i="112"/>
  <c r="D27" i="112"/>
  <c r="K27" i="112" s="1"/>
  <c r="M60" i="112" l="1"/>
  <c r="N60" i="112"/>
  <c r="N59" i="111"/>
  <c r="M59" i="111"/>
  <c r="L59" i="111"/>
  <c r="U58" i="111"/>
  <c r="N58" i="111"/>
  <c r="M58" i="111"/>
  <c r="M60" i="111" s="1"/>
  <c r="L58" i="111"/>
  <c r="G57" i="111"/>
  <c r="D57" i="111"/>
  <c r="K57" i="111" s="1"/>
  <c r="G56" i="111"/>
  <c r="D56" i="111"/>
  <c r="K56" i="111" s="1"/>
  <c r="G55" i="111"/>
  <c r="D55" i="111"/>
  <c r="K55" i="111" s="1"/>
  <c r="G54" i="111"/>
  <c r="D54" i="111"/>
  <c r="K54" i="111" s="1"/>
  <c r="G53" i="111"/>
  <c r="D53" i="111"/>
  <c r="K53" i="111" s="1"/>
  <c r="G52" i="111"/>
  <c r="D52" i="111"/>
  <c r="K52" i="111" s="1"/>
  <c r="G51" i="111"/>
  <c r="D51" i="111"/>
  <c r="K51" i="111" s="1"/>
  <c r="G50" i="111"/>
  <c r="D50" i="111"/>
  <c r="K50" i="111" s="1"/>
  <c r="G49" i="111"/>
  <c r="D49" i="111"/>
  <c r="K49" i="111" s="1"/>
  <c r="G48" i="111"/>
  <c r="D48" i="111"/>
  <c r="K48" i="111" s="1"/>
  <c r="G47" i="111"/>
  <c r="D47" i="111"/>
  <c r="K47" i="111" s="1"/>
  <c r="G46" i="111"/>
  <c r="D46" i="111"/>
  <c r="K46" i="111" s="1"/>
  <c r="G45" i="111"/>
  <c r="D45" i="111"/>
  <c r="K45" i="111" s="1"/>
  <c r="G44" i="111"/>
  <c r="D44" i="111"/>
  <c r="K44" i="111" s="1"/>
  <c r="G43" i="111"/>
  <c r="D43" i="111"/>
  <c r="K43" i="111" s="1"/>
  <c r="G42" i="111"/>
  <c r="D42" i="111"/>
  <c r="K42" i="111" s="1"/>
  <c r="G41" i="111"/>
  <c r="D41" i="111"/>
  <c r="K41" i="111" s="1"/>
  <c r="G40" i="111"/>
  <c r="D40" i="111"/>
  <c r="K40" i="111" s="1"/>
  <c r="G39" i="111"/>
  <c r="D39" i="111"/>
  <c r="K39" i="111" s="1"/>
  <c r="G38" i="111"/>
  <c r="D38" i="111"/>
  <c r="K38" i="111" s="1"/>
  <c r="G37" i="111"/>
  <c r="D37" i="111"/>
  <c r="K37" i="111" s="1"/>
  <c r="G36" i="111"/>
  <c r="D36" i="111"/>
  <c r="K36" i="111" s="1"/>
  <c r="G35" i="111"/>
  <c r="D35" i="111"/>
  <c r="K35" i="111" s="1"/>
  <c r="G34" i="111"/>
  <c r="D34" i="111"/>
  <c r="K34" i="111" s="1"/>
  <c r="G33" i="111"/>
  <c r="D33" i="111"/>
  <c r="K33" i="111" s="1"/>
  <c r="G32" i="111"/>
  <c r="D32" i="111"/>
  <c r="K32" i="111" s="1"/>
  <c r="G31" i="111"/>
  <c r="D31" i="111"/>
  <c r="K31" i="111" s="1"/>
  <c r="G30" i="111"/>
  <c r="D30" i="111"/>
  <c r="K30" i="111" s="1"/>
  <c r="G29" i="111"/>
  <c r="D29" i="111"/>
  <c r="K29" i="111" s="1"/>
  <c r="G28" i="111"/>
  <c r="D28" i="111"/>
  <c r="K28" i="111" s="1"/>
  <c r="A28" i="111"/>
  <c r="A29" i="111" s="1"/>
  <c r="A30" i="111" s="1"/>
  <c r="A31" i="111" s="1"/>
  <c r="A32" i="111" s="1"/>
  <c r="A33" i="111" s="1"/>
  <c r="A34" i="111" s="1"/>
  <c r="A35" i="111" s="1"/>
  <c r="A36" i="111" s="1"/>
  <c r="A37" i="111" s="1"/>
  <c r="A38" i="111" s="1"/>
  <c r="A39" i="111" s="1"/>
  <c r="A40" i="111" s="1"/>
  <c r="A41" i="111" s="1"/>
  <c r="A42" i="111" s="1"/>
  <c r="A43" i="111" s="1"/>
  <c r="A44" i="111" s="1"/>
  <c r="A45" i="111" s="1"/>
  <c r="A46" i="111" s="1"/>
  <c r="A47" i="111" s="1"/>
  <c r="A48" i="111" s="1"/>
  <c r="A49" i="111" s="1"/>
  <c r="A50" i="111" s="1"/>
  <c r="A51" i="111" s="1"/>
  <c r="A52" i="111" s="1"/>
  <c r="A53" i="111" s="1"/>
  <c r="A54" i="111" s="1"/>
  <c r="G27" i="111"/>
  <c r="D27" i="111"/>
  <c r="K27" i="111" s="1"/>
  <c r="L60" i="111" l="1"/>
  <c r="N60" i="111"/>
  <c r="K35" i="110"/>
  <c r="K34" i="110"/>
  <c r="K33" i="110"/>
  <c r="K32" i="110"/>
  <c r="K31" i="110"/>
  <c r="K30" i="110"/>
  <c r="K29" i="110"/>
  <c r="K28" i="110"/>
  <c r="K27" i="110"/>
  <c r="N59" i="110" l="1"/>
  <c r="M59" i="110"/>
  <c r="L59" i="110"/>
  <c r="U58" i="110"/>
  <c r="N58" i="110"/>
  <c r="N60" i="110" s="1"/>
  <c r="M58" i="110"/>
  <c r="L58" i="110"/>
  <c r="G57" i="110"/>
  <c r="D57" i="110"/>
  <c r="G56" i="110"/>
  <c r="D56" i="110"/>
  <c r="K56" i="110" s="1"/>
  <c r="G55" i="110"/>
  <c r="D55" i="110"/>
  <c r="K55" i="110" s="1"/>
  <c r="G54" i="110"/>
  <c r="D54" i="110"/>
  <c r="K54" i="110" s="1"/>
  <c r="G53" i="110"/>
  <c r="D53" i="110"/>
  <c r="K53" i="110" s="1"/>
  <c r="G52" i="110"/>
  <c r="D52" i="110"/>
  <c r="K52" i="110" s="1"/>
  <c r="G51" i="110"/>
  <c r="D51" i="110"/>
  <c r="K51" i="110" s="1"/>
  <c r="G50" i="110"/>
  <c r="D50" i="110"/>
  <c r="K50" i="110" s="1"/>
  <c r="G49" i="110"/>
  <c r="D49" i="110"/>
  <c r="K49" i="110" s="1"/>
  <c r="G48" i="110"/>
  <c r="D48" i="110"/>
  <c r="K48" i="110" s="1"/>
  <c r="G47" i="110"/>
  <c r="D47" i="110"/>
  <c r="K47" i="110" s="1"/>
  <c r="G46" i="110"/>
  <c r="D46" i="110"/>
  <c r="K46" i="110" s="1"/>
  <c r="G45" i="110"/>
  <c r="D45" i="110"/>
  <c r="K45" i="110" s="1"/>
  <c r="G44" i="110"/>
  <c r="D44" i="110"/>
  <c r="K44" i="110" s="1"/>
  <c r="G43" i="110"/>
  <c r="D43" i="110"/>
  <c r="K43" i="110" s="1"/>
  <c r="G42" i="110"/>
  <c r="D42" i="110"/>
  <c r="K42" i="110" s="1"/>
  <c r="G41" i="110"/>
  <c r="D41" i="110"/>
  <c r="K41" i="110" s="1"/>
  <c r="G40" i="110"/>
  <c r="D40" i="110"/>
  <c r="K40" i="110" s="1"/>
  <c r="G39" i="110"/>
  <c r="D39" i="110"/>
  <c r="K39" i="110" s="1"/>
  <c r="G38" i="110"/>
  <c r="D38" i="110"/>
  <c r="K38" i="110" s="1"/>
  <c r="G37" i="110"/>
  <c r="D37" i="110"/>
  <c r="K37" i="110" s="1"/>
  <c r="G36" i="110"/>
  <c r="D36" i="110"/>
  <c r="K36" i="110" s="1"/>
  <c r="G35" i="110"/>
  <c r="D35" i="110"/>
  <c r="G34" i="110"/>
  <c r="D34" i="110"/>
  <c r="G33" i="110"/>
  <c r="D33" i="110"/>
  <c r="G32" i="110"/>
  <c r="D32" i="110"/>
  <c r="G31" i="110"/>
  <c r="D31" i="110"/>
  <c r="G30" i="110"/>
  <c r="D30" i="110"/>
  <c r="G29" i="110"/>
  <c r="D29" i="110"/>
  <c r="G28" i="110"/>
  <c r="D28" i="110"/>
  <c r="A28" i="110"/>
  <c r="A29" i="110" s="1"/>
  <c r="A30" i="110" s="1"/>
  <c r="A31" i="110" s="1"/>
  <c r="A32" i="110" s="1"/>
  <c r="A33" i="110" s="1"/>
  <c r="A34" i="110" s="1"/>
  <c r="A35" i="110" s="1"/>
  <c r="A36" i="110" s="1"/>
  <c r="A37" i="110" s="1"/>
  <c r="A38" i="110" s="1"/>
  <c r="A39" i="110" s="1"/>
  <c r="A40" i="110" s="1"/>
  <c r="A41" i="110" s="1"/>
  <c r="A42" i="110" s="1"/>
  <c r="A43" i="110" s="1"/>
  <c r="A44" i="110" s="1"/>
  <c r="A45" i="110" s="1"/>
  <c r="A46" i="110" s="1"/>
  <c r="A47" i="110" s="1"/>
  <c r="A48" i="110" s="1"/>
  <c r="A49" i="110" s="1"/>
  <c r="A50" i="110" s="1"/>
  <c r="A51" i="110" s="1"/>
  <c r="A52" i="110" s="1"/>
  <c r="A53" i="110" s="1"/>
  <c r="A54" i="110" s="1"/>
  <c r="G27" i="110"/>
  <c r="D27" i="110"/>
  <c r="K57" i="110" l="1"/>
  <c r="L60" i="110"/>
  <c r="M60" i="110"/>
  <c r="N59" i="109"/>
  <c r="M59" i="109"/>
  <c r="L59" i="109"/>
  <c r="U58" i="109"/>
  <c r="N58" i="109"/>
  <c r="N60" i="109" s="1"/>
  <c r="M58" i="109"/>
  <c r="L58" i="109"/>
  <c r="G57" i="109"/>
  <c r="D57" i="109"/>
  <c r="K57" i="109" s="1"/>
  <c r="G56" i="109"/>
  <c r="D56" i="109"/>
  <c r="G55" i="109"/>
  <c r="D55" i="109"/>
  <c r="G54" i="109"/>
  <c r="D54" i="109"/>
  <c r="G53" i="109"/>
  <c r="D53" i="109"/>
  <c r="G52" i="109"/>
  <c r="D52" i="109"/>
  <c r="G51" i="109"/>
  <c r="D51" i="109"/>
  <c r="G50" i="109"/>
  <c r="D50" i="109"/>
  <c r="G49" i="109"/>
  <c r="D49" i="109"/>
  <c r="G48" i="109"/>
  <c r="D48" i="109"/>
  <c r="G47" i="109"/>
  <c r="D47" i="109"/>
  <c r="G46" i="109"/>
  <c r="D46" i="109"/>
  <c r="G45" i="109"/>
  <c r="D45" i="109"/>
  <c r="G44" i="109"/>
  <c r="D44" i="109"/>
  <c r="G43" i="109"/>
  <c r="D43" i="109"/>
  <c r="G42" i="109"/>
  <c r="D42" i="109"/>
  <c r="G41" i="109"/>
  <c r="D41" i="109"/>
  <c r="G40" i="109"/>
  <c r="D40" i="109"/>
  <c r="G39" i="109"/>
  <c r="D39" i="109"/>
  <c r="G38" i="109"/>
  <c r="D38" i="109"/>
  <c r="G37" i="109"/>
  <c r="D37" i="109"/>
  <c r="G36" i="109"/>
  <c r="D36" i="109"/>
  <c r="G35" i="109"/>
  <c r="D35" i="109"/>
  <c r="G34" i="109"/>
  <c r="D34" i="109"/>
  <c r="G33" i="109"/>
  <c r="D33" i="109"/>
  <c r="G32" i="109"/>
  <c r="D32" i="109"/>
  <c r="G31" i="109"/>
  <c r="D31" i="109"/>
  <c r="G30" i="109"/>
  <c r="D30" i="109"/>
  <c r="G29" i="109"/>
  <c r="D29" i="109"/>
  <c r="G28" i="109"/>
  <c r="D28" i="109"/>
  <c r="A28" i="109"/>
  <c r="A29" i="109" s="1"/>
  <c r="A30" i="109" s="1"/>
  <c r="A31" i="109" s="1"/>
  <c r="A32" i="109" s="1"/>
  <c r="A33" i="109" s="1"/>
  <c r="A34" i="109" s="1"/>
  <c r="A35" i="109" s="1"/>
  <c r="A36" i="109" s="1"/>
  <c r="A37" i="109" s="1"/>
  <c r="A38" i="109" s="1"/>
  <c r="A39" i="109" s="1"/>
  <c r="A40" i="109" s="1"/>
  <c r="A41" i="109" s="1"/>
  <c r="A42" i="109" s="1"/>
  <c r="A43" i="109" s="1"/>
  <c r="A44" i="109" s="1"/>
  <c r="A45" i="109" s="1"/>
  <c r="A46" i="109" s="1"/>
  <c r="A47" i="109" s="1"/>
  <c r="A48" i="109" s="1"/>
  <c r="A49" i="109" s="1"/>
  <c r="A50" i="109" s="1"/>
  <c r="A51" i="109" s="1"/>
  <c r="A52" i="109" s="1"/>
  <c r="A53" i="109" s="1"/>
  <c r="A54" i="109" s="1"/>
  <c r="G27" i="109"/>
  <c r="D27" i="109"/>
  <c r="K56" i="109" l="1"/>
  <c r="K53" i="109"/>
  <c r="K51" i="109"/>
  <c r="K49" i="109"/>
  <c r="K47" i="109"/>
  <c r="K45" i="109"/>
  <c r="K43" i="109"/>
  <c r="K41" i="109"/>
  <c r="K39" i="109"/>
  <c r="K37" i="109"/>
  <c r="K35" i="109"/>
  <c r="K33" i="109"/>
  <c r="K31" i="109"/>
  <c r="K29" i="109"/>
  <c r="K27" i="109"/>
  <c r="M60" i="109"/>
  <c r="L60" i="109"/>
  <c r="K28" i="109"/>
  <c r="K30" i="109"/>
  <c r="K32" i="109"/>
  <c r="K34" i="109"/>
  <c r="K36" i="109"/>
  <c r="K38" i="109"/>
  <c r="K40" i="109"/>
  <c r="K42" i="109"/>
  <c r="K44" i="109"/>
  <c r="K46" i="109"/>
  <c r="K48" i="109"/>
  <c r="K50" i="109"/>
  <c r="K52" i="109"/>
  <c r="K54" i="109"/>
  <c r="K55" i="109"/>
  <c r="N59" i="108"/>
  <c r="M59" i="108"/>
  <c r="L59" i="108"/>
  <c r="U58" i="108"/>
  <c r="N58" i="108"/>
  <c r="N60" i="108" s="1"/>
  <c r="M58" i="108"/>
  <c r="L58" i="108"/>
  <c r="G57" i="108"/>
  <c r="D57" i="108"/>
  <c r="G56" i="108"/>
  <c r="D56" i="108"/>
  <c r="K56" i="108" s="1"/>
  <c r="G55" i="108"/>
  <c r="D55" i="108"/>
  <c r="G54" i="108"/>
  <c r="D54" i="108"/>
  <c r="G53" i="108"/>
  <c r="D53" i="108"/>
  <c r="G52" i="108"/>
  <c r="D52" i="108"/>
  <c r="G51" i="108"/>
  <c r="D51" i="108"/>
  <c r="G50" i="108"/>
  <c r="D50" i="108"/>
  <c r="G49" i="108"/>
  <c r="D49" i="108"/>
  <c r="G48" i="108"/>
  <c r="D48" i="108"/>
  <c r="G47" i="108"/>
  <c r="D47" i="108"/>
  <c r="G46" i="108"/>
  <c r="D46" i="108"/>
  <c r="G45" i="108"/>
  <c r="D45" i="108"/>
  <c r="G44" i="108"/>
  <c r="D44" i="108"/>
  <c r="G43" i="108"/>
  <c r="D43" i="108"/>
  <c r="G42" i="108"/>
  <c r="D42" i="108"/>
  <c r="G41" i="108"/>
  <c r="D41" i="108"/>
  <c r="G40" i="108"/>
  <c r="D40" i="108"/>
  <c r="G39" i="108"/>
  <c r="D39" i="108"/>
  <c r="G38" i="108"/>
  <c r="D38" i="108"/>
  <c r="G37" i="108"/>
  <c r="D37" i="108"/>
  <c r="G36" i="108"/>
  <c r="D36" i="108"/>
  <c r="G35" i="108"/>
  <c r="D35" i="108"/>
  <c r="G34" i="108"/>
  <c r="D34" i="108"/>
  <c r="G33" i="108"/>
  <c r="D33" i="108"/>
  <c r="G32" i="108"/>
  <c r="D32" i="108"/>
  <c r="G31" i="108"/>
  <c r="D31" i="108"/>
  <c r="G30" i="108"/>
  <c r="D30" i="108"/>
  <c r="G29" i="108"/>
  <c r="D29" i="108"/>
  <c r="G28" i="108"/>
  <c r="D28" i="108"/>
  <c r="A28" i="108"/>
  <c r="A29" i="108" s="1"/>
  <c r="A30" i="108" s="1"/>
  <c r="A31" i="108" s="1"/>
  <c r="A32" i="108" s="1"/>
  <c r="A33" i="108" s="1"/>
  <c r="A34" i="108" s="1"/>
  <c r="A35" i="108" s="1"/>
  <c r="A36" i="108" s="1"/>
  <c r="A37" i="108" s="1"/>
  <c r="A38" i="108" s="1"/>
  <c r="A39" i="108" s="1"/>
  <c r="A40" i="108" s="1"/>
  <c r="A41" i="108" s="1"/>
  <c r="A42" i="108" s="1"/>
  <c r="A43" i="108" s="1"/>
  <c r="A44" i="108" s="1"/>
  <c r="A45" i="108" s="1"/>
  <c r="A46" i="108" s="1"/>
  <c r="A47" i="108" s="1"/>
  <c r="A48" i="108" s="1"/>
  <c r="A49" i="108" s="1"/>
  <c r="A50" i="108" s="1"/>
  <c r="A51" i="108" s="1"/>
  <c r="A52" i="108" s="1"/>
  <c r="A53" i="108" s="1"/>
  <c r="A54" i="108" s="1"/>
  <c r="G27" i="108"/>
  <c r="D27" i="108"/>
  <c r="K57" i="108" l="1"/>
  <c r="K55" i="108"/>
  <c r="K28" i="108"/>
  <c r="K30" i="108"/>
  <c r="K32" i="108"/>
  <c r="K34" i="108"/>
  <c r="K36" i="108"/>
  <c r="K38" i="108"/>
  <c r="K40" i="108"/>
  <c r="K42" i="108"/>
  <c r="K44" i="108"/>
  <c r="K46" i="108"/>
  <c r="K48" i="108"/>
  <c r="K50" i="108"/>
  <c r="K52" i="108"/>
  <c r="K54" i="108"/>
  <c r="K29" i="108"/>
  <c r="K31" i="108"/>
  <c r="K33" i="108"/>
  <c r="K35" i="108"/>
  <c r="K37" i="108"/>
  <c r="K39" i="108"/>
  <c r="K41" i="108"/>
  <c r="K43" i="108"/>
  <c r="K45" i="108"/>
  <c r="K47" i="108"/>
  <c r="K49" i="108"/>
  <c r="K51" i="108"/>
  <c r="K53" i="108"/>
  <c r="M60" i="108"/>
  <c r="L60" i="108"/>
  <c r="K27" i="108"/>
  <c r="G28" i="107"/>
  <c r="N59" i="107" l="1"/>
  <c r="M59" i="107"/>
  <c r="L59" i="107"/>
  <c r="U58" i="107"/>
  <c r="N58" i="107"/>
  <c r="M58" i="107"/>
  <c r="L58" i="107"/>
  <c r="L60" i="107" s="1"/>
  <c r="G57" i="107"/>
  <c r="D57" i="107"/>
  <c r="G56" i="107"/>
  <c r="D56" i="107"/>
  <c r="K56" i="107" s="1"/>
  <c r="G55" i="107"/>
  <c r="D55" i="107"/>
  <c r="G54" i="107"/>
  <c r="D54" i="107"/>
  <c r="K54" i="107" s="1"/>
  <c r="G53" i="107"/>
  <c r="D53" i="107"/>
  <c r="G52" i="107"/>
  <c r="D52" i="107"/>
  <c r="K52" i="107" s="1"/>
  <c r="G51" i="107"/>
  <c r="D51" i="107"/>
  <c r="G50" i="107"/>
  <c r="D50" i="107"/>
  <c r="G49" i="107"/>
  <c r="D49" i="107"/>
  <c r="G48" i="107"/>
  <c r="D48" i="107"/>
  <c r="K48" i="107" s="1"/>
  <c r="G47" i="107"/>
  <c r="D47" i="107"/>
  <c r="G46" i="107"/>
  <c r="D46" i="107"/>
  <c r="G45" i="107"/>
  <c r="D45" i="107"/>
  <c r="G44" i="107"/>
  <c r="D44" i="107"/>
  <c r="G43" i="107"/>
  <c r="D43" i="107"/>
  <c r="G42" i="107"/>
  <c r="D42" i="107"/>
  <c r="G41" i="107"/>
  <c r="D41" i="107"/>
  <c r="G40" i="107"/>
  <c r="D40" i="107"/>
  <c r="G39" i="107"/>
  <c r="D39" i="107"/>
  <c r="G38" i="107"/>
  <c r="D38" i="107"/>
  <c r="G37" i="107"/>
  <c r="D37" i="107"/>
  <c r="G36" i="107"/>
  <c r="D36" i="107"/>
  <c r="G35" i="107"/>
  <c r="D35" i="107"/>
  <c r="G34" i="107"/>
  <c r="D34" i="107"/>
  <c r="G33" i="107"/>
  <c r="D33" i="107"/>
  <c r="G32" i="107"/>
  <c r="D32" i="107"/>
  <c r="G31" i="107"/>
  <c r="D31" i="107"/>
  <c r="G30" i="107"/>
  <c r="D30" i="107"/>
  <c r="G29" i="107"/>
  <c r="D29" i="107"/>
  <c r="D28" i="107"/>
  <c r="A28" i="107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A52" i="107" s="1"/>
  <c r="A53" i="107" s="1"/>
  <c r="A54" i="107" s="1"/>
  <c r="G27" i="107"/>
  <c r="D27" i="107"/>
  <c r="K50" i="107" l="1"/>
  <c r="K46" i="107"/>
  <c r="K44" i="107"/>
  <c r="K42" i="107"/>
  <c r="K40" i="107"/>
  <c r="K38" i="107"/>
  <c r="K36" i="107"/>
  <c r="K34" i="107"/>
  <c r="K32" i="107"/>
  <c r="K30" i="107"/>
  <c r="K28" i="107"/>
  <c r="K57" i="107"/>
  <c r="K27" i="107"/>
  <c r="M60" i="107"/>
  <c r="N60" i="107"/>
  <c r="K29" i="107"/>
  <c r="K31" i="107"/>
  <c r="K33" i="107"/>
  <c r="K35" i="107"/>
  <c r="K37" i="107"/>
  <c r="K39" i="107"/>
  <c r="K41" i="107"/>
  <c r="K43" i="107"/>
  <c r="K45" i="107"/>
  <c r="K47" i="107"/>
  <c r="K49" i="107"/>
  <c r="K51" i="107"/>
  <c r="K53" i="107"/>
  <c r="K55" i="107"/>
  <c r="N59" i="106"/>
  <c r="M59" i="106"/>
  <c r="L59" i="106"/>
  <c r="U58" i="106"/>
  <c r="N58" i="106"/>
  <c r="M58" i="106"/>
  <c r="M60" i="106" s="1"/>
  <c r="L58" i="106"/>
  <c r="G57" i="106"/>
  <c r="D57" i="106"/>
  <c r="G56" i="106"/>
  <c r="D56" i="106"/>
  <c r="G55" i="106"/>
  <c r="D55" i="106"/>
  <c r="G54" i="106"/>
  <c r="D54" i="106"/>
  <c r="G53" i="106"/>
  <c r="D53" i="106"/>
  <c r="G52" i="106"/>
  <c r="D52" i="106"/>
  <c r="G51" i="106"/>
  <c r="D51" i="106"/>
  <c r="G50" i="106"/>
  <c r="D50" i="106"/>
  <c r="G49" i="106"/>
  <c r="D49" i="106"/>
  <c r="G48" i="106"/>
  <c r="D48" i="106"/>
  <c r="K48" i="106" s="1"/>
  <c r="G47" i="106"/>
  <c r="D47" i="106"/>
  <c r="G46" i="106"/>
  <c r="D46" i="106"/>
  <c r="K46" i="106" s="1"/>
  <c r="G45" i="106"/>
  <c r="D45" i="106"/>
  <c r="G44" i="106"/>
  <c r="D44" i="106"/>
  <c r="G43" i="106"/>
  <c r="D43" i="106"/>
  <c r="G42" i="106"/>
  <c r="D42" i="106"/>
  <c r="G41" i="106"/>
  <c r="D41" i="106"/>
  <c r="G40" i="106"/>
  <c r="D40" i="106"/>
  <c r="G39" i="106"/>
  <c r="D39" i="106"/>
  <c r="G38" i="106"/>
  <c r="D38" i="106"/>
  <c r="G37" i="106"/>
  <c r="D37" i="106"/>
  <c r="G36" i="106"/>
  <c r="D36" i="106"/>
  <c r="G35" i="106"/>
  <c r="D35" i="106"/>
  <c r="G34" i="106"/>
  <c r="D34" i="106"/>
  <c r="G33" i="106"/>
  <c r="D33" i="106"/>
  <c r="G32" i="106"/>
  <c r="D32" i="106"/>
  <c r="G31" i="106"/>
  <c r="D31" i="106"/>
  <c r="G30" i="106"/>
  <c r="D30" i="106"/>
  <c r="G29" i="106"/>
  <c r="D29" i="106"/>
  <c r="G28" i="106"/>
  <c r="D28" i="106"/>
  <c r="A28" i="106"/>
  <c r="A29" i="106" s="1"/>
  <c r="A30" i="106" s="1"/>
  <c r="A31" i="106" s="1"/>
  <c r="A32" i="106" s="1"/>
  <c r="A33" i="106" s="1"/>
  <c r="A34" i="106" s="1"/>
  <c r="A35" i="106" s="1"/>
  <c r="A36" i="106" s="1"/>
  <c r="A37" i="106" s="1"/>
  <c r="A38" i="106" s="1"/>
  <c r="A39" i="106" s="1"/>
  <c r="A40" i="106" s="1"/>
  <c r="A41" i="106" s="1"/>
  <c r="A42" i="106" s="1"/>
  <c r="A43" i="106" s="1"/>
  <c r="A44" i="106" s="1"/>
  <c r="A45" i="106" s="1"/>
  <c r="A46" i="106" s="1"/>
  <c r="A47" i="106" s="1"/>
  <c r="A48" i="106" s="1"/>
  <c r="A49" i="106" s="1"/>
  <c r="A50" i="106" s="1"/>
  <c r="A51" i="106" s="1"/>
  <c r="A52" i="106" s="1"/>
  <c r="A53" i="106" s="1"/>
  <c r="A54" i="106" s="1"/>
  <c r="A55" i="106" s="1"/>
  <c r="G27" i="106"/>
  <c r="D27" i="106"/>
  <c r="K54" i="106" l="1"/>
  <c r="K52" i="106"/>
  <c r="K50" i="106"/>
  <c r="K44" i="106"/>
  <c r="K42" i="106"/>
  <c r="K56" i="106"/>
  <c r="K40" i="106"/>
  <c r="K38" i="106"/>
  <c r="K36" i="106"/>
  <c r="K34" i="106"/>
  <c r="K32" i="106"/>
  <c r="K30" i="106"/>
  <c r="K28" i="106"/>
  <c r="N60" i="106"/>
  <c r="L60" i="106"/>
  <c r="K29" i="106"/>
  <c r="K31" i="106"/>
  <c r="K33" i="106"/>
  <c r="K35" i="106"/>
  <c r="K37" i="106"/>
  <c r="K39" i="106"/>
  <c r="K41" i="106"/>
  <c r="K43" i="106"/>
  <c r="K45" i="106"/>
  <c r="K47" i="106"/>
  <c r="K49" i="106"/>
  <c r="K51" i="106"/>
  <c r="K53" i="106"/>
  <c r="K55" i="106"/>
  <c r="K27" i="106"/>
  <c r="K57" i="106"/>
  <c r="N59" i="105" l="1"/>
  <c r="M59" i="105"/>
  <c r="L59" i="105"/>
  <c r="U58" i="105"/>
  <c r="N58" i="105"/>
  <c r="M58" i="105"/>
  <c r="L58" i="105"/>
  <c r="G57" i="105"/>
  <c r="D57" i="105"/>
  <c r="G56" i="105"/>
  <c r="D56" i="105"/>
  <c r="G55" i="105"/>
  <c r="D55" i="105"/>
  <c r="G54" i="105"/>
  <c r="D54" i="105"/>
  <c r="G53" i="105"/>
  <c r="D53" i="105"/>
  <c r="G52" i="105"/>
  <c r="D52" i="105"/>
  <c r="G51" i="105"/>
  <c r="D51" i="105"/>
  <c r="G50" i="105"/>
  <c r="D50" i="105"/>
  <c r="G49" i="105"/>
  <c r="D49" i="105"/>
  <c r="G48" i="105"/>
  <c r="D48" i="105"/>
  <c r="K48" i="105" s="1"/>
  <c r="G47" i="105"/>
  <c r="D47" i="105"/>
  <c r="G46" i="105"/>
  <c r="D46" i="105"/>
  <c r="G45" i="105"/>
  <c r="D45" i="105"/>
  <c r="G44" i="105"/>
  <c r="D44" i="105"/>
  <c r="G43" i="105"/>
  <c r="D43" i="105"/>
  <c r="G42" i="105"/>
  <c r="D42" i="105"/>
  <c r="G41" i="105"/>
  <c r="D41" i="105"/>
  <c r="G40" i="105"/>
  <c r="D40" i="105"/>
  <c r="G39" i="105"/>
  <c r="D39" i="105"/>
  <c r="G38" i="105"/>
  <c r="D38" i="105"/>
  <c r="G37" i="105"/>
  <c r="D37" i="105"/>
  <c r="G36" i="105"/>
  <c r="D36" i="105"/>
  <c r="G35" i="105"/>
  <c r="D35" i="105"/>
  <c r="G34" i="105"/>
  <c r="D34" i="105"/>
  <c r="G33" i="105"/>
  <c r="D33" i="105"/>
  <c r="G32" i="105"/>
  <c r="D32" i="105"/>
  <c r="K32" i="105" s="1"/>
  <c r="G31" i="105"/>
  <c r="D31" i="105"/>
  <c r="G30" i="105"/>
  <c r="D30" i="105"/>
  <c r="G29" i="105"/>
  <c r="D29" i="105"/>
  <c r="G28" i="105"/>
  <c r="D28" i="105"/>
  <c r="K28" i="105" s="1"/>
  <c r="A28" i="105"/>
  <c r="A29" i="105" s="1"/>
  <c r="A30" i="105" s="1"/>
  <c r="A31" i="105" s="1"/>
  <c r="A32" i="105" s="1"/>
  <c r="A33" i="105" s="1"/>
  <c r="A34" i="105" s="1"/>
  <c r="A35" i="105" s="1"/>
  <c r="A36" i="105" s="1"/>
  <c r="A37" i="105" s="1"/>
  <c r="A38" i="105" s="1"/>
  <c r="A39" i="105" s="1"/>
  <c r="A40" i="105" s="1"/>
  <c r="A41" i="105" s="1"/>
  <c r="A42" i="105" s="1"/>
  <c r="A43" i="105" s="1"/>
  <c r="A44" i="105" s="1"/>
  <c r="A45" i="105" s="1"/>
  <c r="A46" i="105" s="1"/>
  <c r="A47" i="105" s="1"/>
  <c r="A48" i="105" s="1"/>
  <c r="A49" i="105" s="1"/>
  <c r="A50" i="105" s="1"/>
  <c r="A51" i="105" s="1"/>
  <c r="A52" i="105" s="1"/>
  <c r="G27" i="105"/>
  <c r="D27" i="105"/>
  <c r="A53" i="105" l="1"/>
  <c r="A54" i="105" s="1"/>
  <c r="A55" i="105" s="1"/>
  <c r="K57" i="105"/>
  <c r="K56" i="105"/>
  <c r="K54" i="105"/>
  <c r="K52" i="105"/>
  <c r="K50" i="105"/>
  <c r="K46" i="105"/>
  <c r="K44" i="105"/>
  <c r="K42" i="105"/>
  <c r="K40" i="105"/>
  <c r="K38" i="105"/>
  <c r="K36" i="105"/>
  <c r="K34" i="105"/>
  <c r="K30" i="105"/>
  <c r="K27" i="105"/>
  <c r="L60" i="105"/>
  <c r="M60" i="105"/>
  <c r="N60" i="105"/>
  <c r="K29" i="105"/>
  <c r="K31" i="105"/>
  <c r="K33" i="105"/>
  <c r="K35" i="105"/>
  <c r="K37" i="105"/>
  <c r="K39" i="105"/>
  <c r="K41" i="105"/>
  <c r="K43" i="105"/>
  <c r="K45" i="105"/>
  <c r="K47" i="105"/>
  <c r="K49" i="105"/>
  <c r="K51" i="105"/>
  <c r="K53" i="105"/>
  <c r="K55" i="105"/>
  <c r="D39" i="103" l="1"/>
  <c r="N59" i="103" l="1"/>
  <c r="M59" i="103"/>
  <c r="L59" i="103"/>
  <c r="U58" i="103"/>
  <c r="N58" i="103"/>
  <c r="M58" i="103"/>
  <c r="M60" i="103" s="1"/>
  <c r="L58" i="103"/>
  <c r="G57" i="103"/>
  <c r="D57" i="103"/>
  <c r="K57" i="103" s="1"/>
  <c r="G56" i="103"/>
  <c r="D56" i="103"/>
  <c r="G55" i="103"/>
  <c r="D55" i="103"/>
  <c r="G54" i="103"/>
  <c r="D54" i="103"/>
  <c r="G53" i="103"/>
  <c r="D53" i="103"/>
  <c r="G52" i="103"/>
  <c r="D52" i="103"/>
  <c r="G51" i="103"/>
  <c r="D51" i="103"/>
  <c r="G50" i="103"/>
  <c r="D50" i="103"/>
  <c r="G49" i="103"/>
  <c r="D49" i="103"/>
  <c r="G48" i="103"/>
  <c r="D48" i="103"/>
  <c r="G47" i="103"/>
  <c r="D47" i="103"/>
  <c r="G46" i="103"/>
  <c r="D46" i="103"/>
  <c r="G45" i="103"/>
  <c r="D45" i="103"/>
  <c r="G44" i="103"/>
  <c r="D44" i="103"/>
  <c r="G43" i="103"/>
  <c r="D43" i="103"/>
  <c r="G42" i="103"/>
  <c r="D42" i="103"/>
  <c r="G41" i="103"/>
  <c r="D41" i="103"/>
  <c r="G40" i="103"/>
  <c r="D40" i="103"/>
  <c r="G39" i="103"/>
  <c r="G38" i="103"/>
  <c r="D38" i="103"/>
  <c r="G37" i="103"/>
  <c r="D37" i="103"/>
  <c r="G36" i="103"/>
  <c r="D36" i="103"/>
  <c r="G35" i="103"/>
  <c r="D35" i="103"/>
  <c r="G34" i="103"/>
  <c r="D34" i="103"/>
  <c r="G33" i="103"/>
  <c r="D33" i="103"/>
  <c r="G32" i="103"/>
  <c r="D32" i="103"/>
  <c r="G31" i="103"/>
  <c r="D31" i="103"/>
  <c r="G30" i="103"/>
  <c r="D30" i="103"/>
  <c r="G29" i="103"/>
  <c r="D29" i="103"/>
  <c r="G28" i="103"/>
  <c r="D28" i="103"/>
  <c r="A28" i="103"/>
  <c r="A29" i="103" s="1"/>
  <c r="A30" i="103" s="1"/>
  <c r="A31" i="103" s="1"/>
  <c r="A32" i="103" s="1"/>
  <c r="A33" i="103" s="1"/>
  <c r="A34" i="103" s="1"/>
  <c r="A35" i="103" s="1"/>
  <c r="A36" i="103" s="1"/>
  <c r="A37" i="103" s="1"/>
  <c r="A38" i="103" s="1"/>
  <c r="A39" i="103" s="1"/>
  <c r="A40" i="103" s="1"/>
  <c r="A41" i="103" s="1"/>
  <c r="A42" i="103" s="1"/>
  <c r="A43" i="103" s="1"/>
  <c r="A44" i="103" s="1"/>
  <c r="A45" i="103" s="1"/>
  <c r="A46" i="103" s="1"/>
  <c r="A47" i="103" s="1"/>
  <c r="A48" i="103" s="1"/>
  <c r="A49" i="103" s="1"/>
  <c r="A50" i="103" s="1"/>
  <c r="A51" i="103" s="1"/>
  <c r="A52" i="103" s="1"/>
  <c r="A53" i="103" s="1"/>
  <c r="A54" i="103" s="1"/>
  <c r="A55" i="103" s="1"/>
  <c r="G27" i="103"/>
  <c r="D27" i="103"/>
  <c r="K47" i="103" l="1"/>
  <c r="K49" i="103"/>
  <c r="K51" i="103"/>
  <c r="K53" i="103"/>
  <c r="K29" i="103"/>
  <c r="K33" i="103"/>
  <c r="K55" i="103"/>
  <c r="K54" i="103"/>
  <c r="K52" i="103"/>
  <c r="K50" i="103"/>
  <c r="K48" i="103"/>
  <c r="K46" i="103"/>
  <c r="K45" i="103"/>
  <c r="K44" i="103"/>
  <c r="K43" i="103"/>
  <c r="K42" i="103"/>
  <c r="K41" i="103"/>
  <c r="K40" i="103"/>
  <c r="K39" i="103"/>
  <c r="K38" i="103"/>
  <c r="K37" i="103"/>
  <c r="K36" i="103"/>
  <c r="K35" i="103"/>
  <c r="K34" i="103"/>
  <c r="K32" i="103"/>
  <c r="K31" i="103"/>
  <c r="K30" i="103"/>
  <c r="K28" i="103"/>
  <c r="N60" i="103"/>
  <c r="L60" i="103"/>
  <c r="K56" i="103"/>
  <c r="K27" i="103"/>
  <c r="N59" i="102" l="1"/>
  <c r="M59" i="102"/>
  <c r="L59" i="102"/>
  <c r="U58" i="102"/>
  <c r="N58" i="102"/>
  <c r="M58" i="102"/>
  <c r="M60" i="102" s="1"/>
  <c r="L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G44" i="102"/>
  <c r="D44" i="102"/>
  <c r="G43" i="102"/>
  <c r="D43" i="102"/>
  <c r="G42" i="102"/>
  <c r="D42" i="102"/>
  <c r="G41" i="102"/>
  <c r="D41" i="102"/>
  <c r="G40" i="102"/>
  <c r="D40" i="102"/>
  <c r="G39" i="102"/>
  <c r="D39" i="102"/>
  <c r="G38" i="102"/>
  <c r="D38" i="102"/>
  <c r="G37" i="102"/>
  <c r="D37" i="102"/>
  <c r="G36" i="102"/>
  <c r="D36" i="102"/>
  <c r="G35" i="102"/>
  <c r="D35" i="102"/>
  <c r="G34" i="102"/>
  <c r="D34" i="102"/>
  <c r="G33" i="102"/>
  <c r="D33" i="102"/>
  <c r="G32" i="102"/>
  <c r="D32" i="102"/>
  <c r="G31" i="102"/>
  <c r="D31" i="102"/>
  <c r="G30" i="102"/>
  <c r="D30" i="102"/>
  <c r="G29" i="102"/>
  <c r="D29" i="102"/>
  <c r="G28" i="102"/>
  <c r="D28" i="102"/>
  <c r="A28" i="102"/>
  <c r="A29" i="102" s="1"/>
  <c r="A30" i="102" s="1"/>
  <c r="A31" i="102" s="1"/>
  <c r="A32" i="102" s="1"/>
  <c r="A33" i="102" s="1"/>
  <c r="A34" i="102" s="1"/>
  <c r="A35" i="102" s="1"/>
  <c r="A36" i="102" s="1"/>
  <c r="A37" i="102" s="1"/>
  <c r="A38" i="102" s="1"/>
  <c r="A39" i="102" s="1"/>
  <c r="A40" i="102" s="1"/>
  <c r="A41" i="102" s="1"/>
  <c r="A42" i="102" s="1"/>
  <c r="A43" i="102" s="1"/>
  <c r="A44" i="102" s="1"/>
  <c r="A45" i="102" s="1"/>
  <c r="A46" i="102" s="1"/>
  <c r="A47" i="102" s="1"/>
  <c r="A48" i="102" s="1"/>
  <c r="A49" i="102" s="1"/>
  <c r="A50" i="102" s="1"/>
  <c r="A51" i="102" s="1"/>
  <c r="A52" i="102" s="1"/>
  <c r="A53" i="102" s="1"/>
  <c r="A54" i="102" s="1"/>
  <c r="A55" i="102" s="1"/>
  <c r="G27" i="102"/>
  <c r="D27" i="102"/>
  <c r="K57" i="102" l="1"/>
  <c r="K56" i="102"/>
  <c r="K54" i="102"/>
  <c r="K52" i="102"/>
  <c r="K50" i="102"/>
  <c r="K48" i="102"/>
  <c r="K46" i="102"/>
  <c r="K44" i="102"/>
  <c r="K42" i="102"/>
  <c r="K40" i="102"/>
  <c r="K38" i="102"/>
  <c r="K36" i="102"/>
  <c r="K34" i="102"/>
  <c r="K32" i="102"/>
  <c r="K30" i="102"/>
  <c r="K28" i="102"/>
  <c r="L60" i="102"/>
  <c r="N60" i="102"/>
  <c r="K29" i="102"/>
  <c r="K31" i="102"/>
  <c r="K33" i="102"/>
  <c r="K35" i="102"/>
  <c r="K37" i="102"/>
  <c r="K39" i="102"/>
  <c r="K41" i="102"/>
  <c r="K43" i="102"/>
  <c r="K45" i="102"/>
  <c r="K47" i="102"/>
  <c r="K49" i="102"/>
  <c r="K51" i="102"/>
  <c r="K53" i="102"/>
  <c r="K55" i="102"/>
  <c r="K27" i="102"/>
  <c r="N59" i="101" l="1"/>
  <c r="M59" i="101"/>
  <c r="L59" i="101"/>
  <c r="U58" i="101"/>
  <c r="N58" i="101"/>
  <c r="N60" i="101" s="1"/>
  <c r="M58" i="101"/>
  <c r="M60" i="101" s="1"/>
  <c r="L58" i="101"/>
  <c r="G57" i="101"/>
  <c r="D57" i="101"/>
  <c r="G56" i="101"/>
  <c r="D56" i="101"/>
  <c r="G55" i="101"/>
  <c r="D55" i="101"/>
  <c r="G54" i="101"/>
  <c r="D54" i="101"/>
  <c r="G53" i="101"/>
  <c r="D53" i="101"/>
  <c r="G52" i="101"/>
  <c r="D52" i="101"/>
  <c r="G51" i="101"/>
  <c r="D51" i="101"/>
  <c r="G50" i="101"/>
  <c r="D50" i="101"/>
  <c r="G49" i="101"/>
  <c r="D49" i="101"/>
  <c r="G48" i="101"/>
  <c r="D48" i="101"/>
  <c r="G47" i="101"/>
  <c r="D47" i="101"/>
  <c r="G46" i="101"/>
  <c r="D46" i="101"/>
  <c r="G45" i="101"/>
  <c r="D45" i="101"/>
  <c r="G44" i="101"/>
  <c r="D44" i="101"/>
  <c r="G43" i="101"/>
  <c r="D43" i="101"/>
  <c r="G42" i="101"/>
  <c r="D42" i="101"/>
  <c r="G41" i="101"/>
  <c r="D41" i="101"/>
  <c r="G40" i="101"/>
  <c r="D40" i="101"/>
  <c r="G39" i="101"/>
  <c r="D39" i="101"/>
  <c r="G38" i="101"/>
  <c r="D38" i="101"/>
  <c r="G37" i="101"/>
  <c r="D37" i="101"/>
  <c r="G36" i="101"/>
  <c r="D36" i="101"/>
  <c r="G35" i="101"/>
  <c r="D35" i="101"/>
  <c r="G34" i="101"/>
  <c r="D34" i="101"/>
  <c r="G33" i="101"/>
  <c r="D33" i="101"/>
  <c r="G32" i="101"/>
  <c r="D32" i="101"/>
  <c r="G31" i="101"/>
  <c r="D31" i="101"/>
  <c r="G30" i="101"/>
  <c r="D30" i="101"/>
  <c r="G29" i="101"/>
  <c r="D29" i="101"/>
  <c r="G28" i="101"/>
  <c r="D28" i="101"/>
  <c r="A28" i="101"/>
  <c r="A29" i="101" s="1"/>
  <c r="A30" i="101" s="1"/>
  <c r="A31" i="101" s="1"/>
  <c r="A32" i="101" s="1"/>
  <c r="A33" i="101" s="1"/>
  <c r="A34" i="101" s="1"/>
  <c r="A35" i="101" s="1"/>
  <c r="A36" i="101" s="1"/>
  <c r="A37" i="101" s="1"/>
  <c r="A38" i="101" s="1"/>
  <c r="A39" i="101" s="1"/>
  <c r="A40" i="101" s="1"/>
  <c r="A41" i="101" s="1"/>
  <c r="A42" i="101" s="1"/>
  <c r="A43" i="101" s="1"/>
  <c r="A44" i="101" s="1"/>
  <c r="A45" i="101" s="1"/>
  <c r="A46" i="101" s="1"/>
  <c r="A47" i="101" s="1"/>
  <c r="A48" i="101" s="1"/>
  <c r="A49" i="101" s="1"/>
  <c r="A50" i="101" s="1"/>
  <c r="A51" i="101" s="1"/>
  <c r="A52" i="101" s="1"/>
  <c r="A53" i="101" s="1"/>
  <c r="A54" i="101" s="1"/>
  <c r="A55" i="101" s="1"/>
  <c r="G27" i="101"/>
  <c r="D27" i="101"/>
  <c r="K56" i="101" l="1"/>
  <c r="L60" i="101"/>
  <c r="K57" i="101"/>
  <c r="K29" i="101"/>
  <c r="K31" i="101"/>
  <c r="K35" i="101"/>
  <c r="K41" i="101"/>
  <c r="K43" i="101"/>
  <c r="K47" i="101"/>
  <c r="K49" i="101"/>
  <c r="K51" i="101"/>
  <c r="K53" i="101"/>
  <c r="K55" i="101"/>
  <c r="K33" i="101"/>
  <c r="K37" i="101"/>
  <c r="K39" i="101"/>
  <c r="K45" i="101"/>
  <c r="K28" i="101"/>
  <c r="K30" i="101"/>
  <c r="K32" i="101"/>
  <c r="K34" i="101"/>
  <c r="K36" i="101"/>
  <c r="K38" i="101"/>
  <c r="K40" i="101"/>
  <c r="K42" i="101"/>
  <c r="K44" i="101"/>
  <c r="K46" i="101"/>
  <c r="K48" i="101"/>
  <c r="K50" i="101"/>
  <c r="K52" i="101"/>
  <c r="K54" i="101"/>
  <c r="K27" i="101"/>
  <c r="N59" i="100" l="1"/>
  <c r="M59" i="100"/>
  <c r="L59" i="100"/>
  <c r="U58" i="100"/>
  <c r="N58" i="100"/>
  <c r="M58" i="100"/>
  <c r="L58" i="100"/>
  <c r="G57" i="100"/>
  <c r="D57" i="100"/>
  <c r="G56" i="100"/>
  <c r="D56" i="100"/>
  <c r="G55" i="100"/>
  <c r="D55" i="100"/>
  <c r="G54" i="100"/>
  <c r="D54" i="100"/>
  <c r="G53" i="100"/>
  <c r="D53" i="100"/>
  <c r="G52" i="100"/>
  <c r="D52" i="100"/>
  <c r="G51" i="100"/>
  <c r="D51" i="100"/>
  <c r="G50" i="100"/>
  <c r="D50" i="100"/>
  <c r="G49" i="100"/>
  <c r="D49" i="100"/>
  <c r="G48" i="100"/>
  <c r="D48" i="100"/>
  <c r="G47" i="100"/>
  <c r="D47" i="100"/>
  <c r="G46" i="100"/>
  <c r="D46" i="100"/>
  <c r="G45" i="100"/>
  <c r="D45" i="100"/>
  <c r="G44" i="100"/>
  <c r="D44" i="100"/>
  <c r="G43" i="100"/>
  <c r="D43" i="100"/>
  <c r="G42" i="100"/>
  <c r="D42" i="100"/>
  <c r="G41" i="100"/>
  <c r="D41" i="100"/>
  <c r="G40" i="100"/>
  <c r="D40" i="100"/>
  <c r="G39" i="100"/>
  <c r="D39" i="100"/>
  <c r="G38" i="100"/>
  <c r="D38" i="100"/>
  <c r="G37" i="100"/>
  <c r="D37" i="100"/>
  <c r="G36" i="100"/>
  <c r="D36" i="100"/>
  <c r="G35" i="100"/>
  <c r="D35" i="100"/>
  <c r="G34" i="100"/>
  <c r="D34" i="100"/>
  <c r="G33" i="100"/>
  <c r="D33" i="100"/>
  <c r="G32" i="100"/>
  <c r="D32" i="100"/>
  <c r="G31" i="100"/>
  <c r="D31" i="100"/>
  <c r="G30" i="100"/>
  <c r="D30" i="100"/>
  <c r="G29" i="100"/>
  <c r="D29" i="100"/>
  <c r="G28" i="100"/>
  <c r="D28" i="100"/>
  <c r="A28" i="100"/>
  <c r="A29" i="100" s="1"/>
  <c r="A30" i="100" s="1"/>
  <c r="A31" i="100" s="1"/>
  <c r="A32" i="100" s="1"/>
  <c r="A33" i="100" s="1"/>
  <c r="A34" i="100" s="1"/>
  <c r="A35" i="100" s="1"/>
  <c r="A36" i="100" s="1"/>
  <c r="A37" i="100" s="1"/>
  <c r="A38" i="100" s="1"/>
  <c r="A39" i="100" s="1"/>
  <c r="A40" i="100" s="1"/>
  <c r="A41" i="100" s="1"/>
  <c r="A42" i="100" s="1"/>
  <c r="A43" i="100" s="1"/>
  <c r="A44" i="100" s="1"/>
  <c r="A45" i="100" s="1"/>
  <c r="A46" i="100" s="1"/>
  <c r="A47" i="100" s="1"/>
  <c r="A48" i="100" s="1"/>
  <c r="A49" i="100" s="1"/>
  <c r="A50" i="100" s="1"/>
  <c r="A51" i="100" s="1"/>
  <c r="A52" i="100" s="1"/>
  <c r="A53" i="100" s="1"/>
  <c r="A54" i="100" s="1"/>
  <c r="A55" i="100" s="1"/>
  <c r="G27" i="100"/>
  <c r="D27" i="100"/>
  <c r="K37" i="100" l="1"/>
  <c r="K47" i="100"/>
  <c r="K49" i="100"/>
  <c r="K56" i="100"/>
  <c r="K55" i="100"/>
  <c r="K53" i="100"/>
  <c r="K51" i="100"/>
  <c r="K45" i="100"/>
  <c r="K43" i="100"/>
  <c r="K41" i="100"/>
  <c r="K39" i="100"/>
  <c r="K36" i="100"/>
  <c r="K34" i="100"/>
  <c r="K32" i="100"/>
  <c r="K30" i="100"/>
  <c r="K28" i="100"/>
  <c r="K57" i="100"/>
  <c r="K27" i="100"/>
  <c r="L60" i="100"/>
  <c r="M60" i="100"/>
  <c r="N60" i="100"/>
  <c r="K29" i="100"/>
  <c r="K31" i="100"/>
  <c r="K33" i="100"/>
  <c r="K35" i="100"/>
  <c r="K38" i="100"/>
  <c r="K40" i="100"/>
  <c r="K42" i="100"/>
  <c r="K44" i="100"/>
  <c r="K46" i="100"/>
  <c r="K48" i="100"/>
  <c r="K50" i="100"/>
  <c r="K52" i="100"/>
  <c r="K54" i="100"/>
  <c r="D34" i="99" l="1"/>
  <c r="N59" i="99" l="1"/>
  <c r="M59" i="99"/>
  <c r="L59" i="99"/>
  <c r="U58" i="99"/>
  <c r="N58" i="99"/>
  <c r="M58" i="99"/>
  <c r="M60" i="99" s="1"/>
  <c r="L58" i="99"/>
  <c r="G57" i="99"/>
  <c r="D57" i="99"/>
  <c r="G56" i="99"/>
  <c r="D56" i="99"/>
  <c r="G55" i="99"/>
  <c r="D55" i="99"/>
  <c r="G54" i="99"/>
  <c r="D54" i="99"/>
  <c r="G53" i="99"/>
  <c r="D53" i="99"/>
  <c r="G52" i="99"/>
  <c r="D52" i="99"/>
  <c r="G51" i="99"/>
  <c r="D51" i="99"/>
  <c r="G50" i="99"/>
  <c r="D50" i="99"/>
  <c r="G49" i="99"/>
  <c r="D49" i="99"/>
  <c r="G48" i="99"/>
  <c r="D48" i="99"/>
  <c r="G47" i="99"/>
  <c r="D47" i="99"/>
  <c r="G46" i="99"/>
  <c r="D46" i="99"/>
  <c r="G45" i="99"/>
  <c r="D45" i="99"/>
  <c r="G44" i="99"/>
  <c r="D44" i="99"/>
  <c r="G43" i="99"/>
  <c r="D43" i="99"/>
  <c r="G42" i="99"/>
  <c r="D42" i="99"/>
  <c r="G41" i="99"/>
  <c r="D41" i="99"/>
  <c r="G40" i="99"/>
  <c r="D40" i="99"/>
  <c r="G39" i="99"/>
  <c r="D39" i="99"/>
  <c r="G38" i="99"/>
  <c r="D38" i="99"/>
  <c r="G37" i="99"/>
  <c r="D37" i="99"/>
  <c r="G36" i="99"/>
  <c r="D36" i="99"/>
  <c r="G35" i="99"/>
  <c r="D35" i="99"/>
  <c r="G34" i="99"/>
  <c r="K34" i="99" s="1"/>
  <c r="G33" i="99"/>
  <c r="D33" i="99"/>
  <c r="G32" i="99"/>
  <c r="D32" i="99"/>
  <c r="G31" i="99"/>
  <c r="D31" i="99"/>
  <c r="G30" i="99"/>
  <c r="D30" i="99"/>
  <c r="K30" i="99" s="1"/>
  <c r="G29" i="99"/>
  <c r="D29" i="99"/>
  <c r="G28" i="99"/>
  <c r="D28" i="99"/>
  <c r="K28" i="99" s="1"/>
  <c r="A28" i="99"/>
  <c r="A29" i="99" s="1"/>
  <c r="A30" i="99" s="1"/>
  <c r="A31" i="99" s="1"/>
  <c r="A32" i="99" s="1"/>
  <c r="A33" i="99" s="1"/>
  <c r="A34" i="99" s="1"/>
  <c r="A35" i="99" s="1"/>
  <c r="A36" i="99" s="1"/>
  <c r="A37" i="99" s="1"/>
  <c r="A38" i="99" s="1"/>
  <c r="A39" i="99" s="1"/>
  <c r="A40" i="99" s="1"/>
  <c r="A41" i="99" s="1"/>
  <c r="A42" i="99" s="1"/>
  <c r="A43" i="99" s="1"/>
  <c r="A44" i="99" s="1"/>
  <c r="A45" i="99" s="1"/>
  <c r="A46" i="99" s="1"/>
  <c r="A47" i="99" s="1"/>
  <c r="A48" i="99" s="1"/>
  <c r="A49" i="99" s="1"/>
  <c r="A50" i="99" s="1"/>
  <c r="A51" i="99" s="1"/>
  <c r="A52" i="99" s="1"/>
  <c r="A53" i="99" s="1"/>
  <c r="A54" i="99" s="1"/>
  <c r="A55" i="99" s="1"/>
  <c r="G27" i="99"/>
  <c r="D27" i="99"/>
  <c r="K56" i="99" l="1"/>
  <c r="K57" i="99"/>
  <c r="K36" i="99"/>
  <c r="K32" i="99"/>
  <c r="L60" i="99"/>
  <c r="N60" i="99"/>
  <c r="K29" i="99"/>
  <c r="K31" i="99"/>
  <c r="K33" i="99"/>
  <c r="K35" i="99"/>
  <c r="K27" i="99"/>
  <c r="K38" i="99"/>
  <c r="K40" i="99"/>
  <c r="K42" i="99"/>
  <c r="K44" i="99"/>
  <c r="K46" i="99"/>
  <c r="K48" i="99"/>
  <c r="K50" i="99"/>
  <c r="K52" i="99"/>
  <c r="K54" i="99"/>
  <c r="K37" i="99"/>
  <c r="K39" i="99"/>
  <c r="K41" i="99"/>
  <c r="K43" i="99"/>
  <c r="K45" i="99"/>
  <c r="K47" i="99"/>
  <c r="K49" i="99"/>
  <c r="K51" i="99"/>
  <c r="K53" i="99"/>
  <c r="K55" i="99"/>
  <c r="N59" i="98" l="1"/>
  <c r="M59" i="98"/>
  <c r="L59" i="98"/>
  <c r="U58" i="98"/>
  <c r="N58" i="98"/>
  <c r="M58" i="98"/>
  <c r="L58" i="98"/>
  <c r="G57" i="98"/>
  <c r="D57" i="98"/>
  <c r="K57" i="98" s="1"/>
  <c r="G56" i="98"/>
  <c r="D56" i="98"/>
  <c r="G55" i="98"/>
  <c r="D55" i="98"/>
  <c r="G54" i="98"/>
  <c r="D54" i="98"/>
  <c r="G53" i="98"/>
  <c r="D53" i="98"/>
  <c r="G52" i="98"/>
  <c r="D52" i="98"/>
  <c r="G51" i="98"/>
  <c r="D51" i="98"/>
  <c r="G50" i="98"/>
  <c r="D50" i="98"/>
  <c r="G49" i="98"/>
  <c r="D49" i="98"/>
  <c r="G48" i="98"/>
  <c r="D48" i="98"/>
  <c r="G47" i="98"/>
  <c r="D47" i="98"/>
  <c r="G46" i="98"/>
  <c r="D46" i="98"/>
  <c r="G45" i="98"/>
  <c r="D45" i="98"/>
  <c r="G44" i="98"/>
  <c r="D44" i="98"/>
  <c r="G43" i="98"/>
  <c r="D43" i="98"/>
  <c r="G42" i="98"/>
  <c r="D42" i="98"/>
  <c r="G41" i="98"/>
  <c r="D41" i="98"/>
  <c r="G40" i="98"/>
  <c r="D40" i="98"/>
  <c r="G39" i="98"/>
  <c r="D39" i="98"/>
  <c r="G38" i="98"/>
  <c r="D38" i="98"/>
  <c r="G37" i="98"/>
  <c r="D37" i="98"/>
  <c r="G36" i="98"/>
  <c r="D36" i="98"/>
  <c r="G35" i="98"/>
  <c r="D35" i="98"/>
  <c r="G34" i="98"/>
  <c r="D34" i="98"/>
  <c r="G33" i="98"/>
  <c r="D33" i="98"/>
  <c r="G32" i="98"/>
  <c r="D32" i="98"/>
  <c r="G31" i="98"/>
  <c r="D31" i="98"/>
  <c r="G30" i="98"/>
  <c r="D30" i="98"/>
  <c r="G29" i="98"/>
  <c r="D29" i="98"/>
  <c r="G28" i="98"/>
  <c r="D28" i="98"/>
  <c r="A28" i="98"/>
  <c r="A29" i="98" s="1"/>
  <c r="A30" i="98" s="1"/>
  <c r="A31" i="98" s="1"/>
  <c r="A32" i="98" s="1"/>
  <c r="A33" i="98" s="1"/>
  <c r="A34" i="98" s="1"/>
  <c r="A35" i="98" s="1"/>
  <c r="A36" i="98" s="1"/>
  <c r="A37" i="98" s="1"/>
  <c r="A38" i="98" s="1"/>
  <c r="A39" i="98" s="1"/>
  <c r="A40" i="98" s="1"/>
  <c r="A41" i="98" s="1"/>
  <c r="A42" i="98" s="1"/>
  <c r="A43" i="98" s="1"/>
  <c r="A44" i="98" s="1"/>
  <c r="A45" i="98" s="1"/>
  <c r="A46" i="98" s="1"/>
  <c r="A47" i="98" s="1"/>
  <c r="A48" i="98" s="1"/>
  <c r="A49" i="98" s="1"/>
  <c r="A50" i="98" s="1"/>
  <c r="A51" i="98" s="1"/>
  <c r="A52" i="98" s="1"/>
  <c r="A53" i="98" s="1"/>
  <c r="A54" i="98" s="1"/>
  <c r="A55" i="98" s="1"/>
  <c r="G27" i="98"/>
  <c r="D27" i="98"/>
  <c r="K49" i="98" l="1"/>
  <c r="K55" i="98"/>
  <c r="K56" i="98"/>
  <c r="K54" i="98"/>
  <c r="K53" i="98"/>
  <c r="K51" i="98"/>
  <c r="K27" i="98"/>
  <c r="L60" i="98"/>
  <c r="M60" i="98"/>
  <c r="N60" i="98"/>
  <c r="K50" i="98"/>
  <c r="K52" i="98"/>
  <c r="K28" i="98"/>
  <c r="K30" i="98"/>
  <c r="K32" i="98"/>
  <c r="K34" i="98"/>
  <c r="K36" i="98"/>
  <c r="K38" i="98"/>
  <c r="K40" i="98"/>
  <c r="K42" i="98"/>
  <c r="K44" i="98"/>
  <c r="K46" i="98"/>
  <c r="K48" i="98"/>
  <c r="K29" i="98"/>
  <c r="K31" i="98"/>
  <c r="K33" i="98"/>
  <c r="K35" i="98"/>
  <c r="K37" i="98"/>
  <c r="K39" i="98"/>
  <c r="K41" i="98"/>
  <c r="K43" i="98"/>
  <c r="K45" i="98"/>
  <c r="K47" i="98"/>
  <c r="D36" i="97" l="1"/>
  <c r="N59" i="97" l="1"/>
  <c r="M59" i="97"/>
  <c r="L59" i="97"/>
  <c r="U58" i="97"/>
  <c r="N58" i="97"/>
  <c r="M58" i="97"/>
  <c r="M60" i="97" s="1"/>
  <c r="L58" i="97"/>
  <c r="G57" i="97"/>
  <c r="D57" i="97"/>
  <c r="G56" i="97"/>
  <c r="D56" i="97"/>
  <c r="G55" i="97"/>
  <c r="D55" i="97"/>
  <c r="G54" i="97"/>
  <c r="D54" i="97"/>
  <c r="G53" i="97"/>
  <c r="D53" i="97"/>
  <c r="G52" i="97"/>
  <c r="D52" i="97"/>
  <c r="G51" i="97"/>
  <c r="D51" i="97"/>
  <c r="G50" i="97"/>
  <c r="D50" i="97"/>
  <c r="G49" i="97"/>
  <c r="D49" i="97"/>
  <c r="G48" i="97"/>
  <c r="D48" i="97"/>
  <c r="G47" i="97"/>
  <c r="D47" i="97"/>
  <c r="G46" i="97"/>
  <c r="D46" i="97"/>
  <c r="G45" i="97"/>
  <c r="D45" i="97"/>
  <c r="G44" i="97"/>
  <c r="D44" i="97"/>
  <c r="G43" i="97"/>
  <c r="D43" i="97"/>
  <c r="G42" i="97"/>
  <c r="D42" i="97"/>
  <c r="G41" i="97"/>
  <c r="D41" i="97"/>
  <c r="G40" i="97"/>
  <c r="D40" i="97"/>
  <c r="G39" i="97"/>
  <c r="D39" i="97"/>
  <c r="G38" i="97"/>
  <c r="D38" i="97"/>
  <c r="G37" i="97"/>
  <c r="D37" i="97"/>
  <c r="G36" i="97"/>
  <c r="G35" i="97"/>
  <c r="D35" i="97"/>
  <c r="G34" i="97"/>
  <c r="D34" i="97"/>
  <c r="G33" i="97"/>
  <c r="D33" i="97"/>
  <c r="G32" i="97"/>
  <c r="D32" i="97"/>
  <c r="G31" i="97"/>
  <c r="D31" i="97"/>
  <c r="G30" i="97"/>
  <c r="D30" i="97"/>
  <c r="G29" i="97"/>
  <c r="D29" i="97"/>
  <c r="G28" i="97"/>
  <c r="D28" i="97"/>
  <c r="A28" i="97"/>
  <c r="A29" i="97" s="1"/>
  <c r="A30" i="97" s="1"/>
  <c r="A31" i="97" s="1"/>
  <c r="A32" i="97" s="1"/>
  <c r="A33" i="97" s="1"/>
  <c r="A34" i="97" s="1"/>
  <c r="A35" i="97" s="1"/>
  <c r="A36" i="97" s="1"/>
  <c r="A37" i="97" s="1"/>
  <c r="A38" i="97" s="1"/>
  <c r="A39" i="97" s="1"/>
  <c r="A40" i="97" s="1"/>
  <c r="A41" i="97" s="1"/>
  <c r="A42" i="97" s="1"/>
  <c r="A43" i="97" s="1"/>
  <c r="A44" i="97" s="1"/>
  <c r="A45" i="97" s="1"/>
  <c r="A46" i="97" s="1"/>
  <c r="A47" i="97" s="1"/>
  <c r="A48" i="97" s="1"/>
  <c r="A49" i="97" s="1"/>
  <c r="A50" i="97" s="1"/>
  <c r="A51" i="97" s="1"/>
  <c r="A52" i="97" s="1"/>
  <c r="A53" i="97" s="1"/>
  <c r="A54" i="97" s="1"/>
  <c r="A55" i="97" s="1"/>
  <c r="G27" i="97"/>
  <c r="D27" i="97"/>
  <c r="K45" i="97" l="1"/>
  <c r="K55" i="97"/>
  <c r="K57" i="97"/>
  <c r="K53" i="97"/>
  <c r="K54" i="97"/>
  <c r="K52" i="97"/>
  <c r="K51" i="97"/>
  <c r="K50" i="97"/>
  <c r="K49" i="97"/>
  <c r="K48" i="97"/>
  <c r="K47" i="97"/>
  <c r="K46" i="97"/>
  <c r="K44" i="97"/>
  <c r="K43" i="97"/>
  <c r="K42" i="97"/>
  <c r="K28" i="97"/>
  <c r="K30" i="97"/>
  <c r="K32" i="97"/>
  <c r="K34" i="97"/>
  <c r="K36" i="97"/>
  <c r="K38" i="97"/>
  <c r="K40" i="97"/>
  <c r="K56" i="97"/>
  <c r="K29" i="97"/>
  <c r="K31" i="97"/>
  <c r="K33" i="97"/>
  <c r="K35" i="97"/>
  <c r="K37" i="97"/>
  <c r="K39" i="97"/>
  <c r="K41" i="97"/>
  <c r="N60" i="97"/>
  <c r="L60" i="97"/>
  <c r="K27" i="97"/>
  <c r="N59" i="95" l="1"/>
  <c r="M59" i="95"/>
  <c r="L59" i="95"/>
  <c r="U58" i="95"/>
  <c r="N58" i="95"/>
  <c r="M58" i="95"/>
  <c r="L58" i="95"/>
  <c r="G57" i="95"/>
  <c r="D57" i="95"/>
  <c r="G56" i="95"/>
  <c r="D56" i="95"/>
  <c r="G55" i="95"/>
  <c r="D55" i="95"/>
  <c r="G54" i="95"/>
  <c r="D54" i="95"/>
  <c r="G53" i="95"/>
  <c r="D53" i="95"/>
  <c r="G52" i="95"/>
  <c r="D52" i="95"/>
  <c r="G51" i="95"/>
  <c r="D51" i="95"/>
  <c r="G50" i="95"/>
  <c r="D50" i="95"/>
  <c r="G49" i="95"/>
  <c r="D49" i="95"/>
  <c r="G48" i="95"/>
  <c r="D48" i="95"/>
  <c r="G47" i="95"/>
  <c r="D47" i="95"/>
  <c r="G46" i="95"/>
  <c r="D46" i="95"/>
  <c r="G45" i="95"/>
  <c r="D45" i="95"/>
  <c r="G44" i="95"/>
  <c r="D44" i="95"/>
  <c r="G43" i="95"/>
  <c r="D43" i="95"/>
  <c r="G42" i="95"/>
  <c r="D42" i="95"/>
  <c r="G41" i="95"/>
  <c r="D41" i="95"/>
  <c r="G40" i="95"/>
  <c r="D40" i="95"/>
  <c r="G39" i="95"/>
  <c r="D39" i="95"/>
  <c r="G38" i="95"/>
  <c r="D38" i="95"/>
  <c r="G37" i="95"/>
  <c r="D37" i="95"/>
  <c r="G36" i="95"/>
  <c r="D36" i="95"/>
  <c r="G35" i="95"/>
  <c r="D35" i="95"/>
  <c r="G34" i="95"/>
  <c r="D34" i="95"/>
  <c r="G33" i="95"/>
  <c r="D33" i="95"/>
  <c r="G32" i="95"/>
  <c r="D32" i="95"/>
  <c r="G31" i="95"/>
  <c r="D31" i="95"/>
  <c r="G30" i="95"/>
  <c r="D30" i="95"/>
  <c r="G29" i="95"/>
  <c r="D29" i="95"/>
  <c r="G28" i="95"/>
  <c r="D28" i="95"/>
  <c r="A28" i="95"/>
  <c r="A29" i="95" s="1"/>
  <c r="A30" i="95" s="1"/>
  <c r="A31" i="95" s="1"/>
  <c r="A32" i="95" s="1"/>
  <c r="A33" i="95" s="1"/>
  <c r="A34" i="95" s="1"/>
  <c r="A35" i="95" s="1"/>
  <c r="A36" i="95" s="1"/>
  <c r="A37" i="95" s="1"/>
  <c r="A38" i="95" s="1"/>
  <c r="A39" i="95" s="1"/>
  <c r="A40" i="95" s="1"/>
  <c r="A41" i="95" s="1"/>
  <c r="A42" i="95" s="1"/>
  <c r="A43" i="95" s="1"/>
  <c r="A44" i="95" s="1"/>
  <c r="A45" i="95" s="1"/>
  <c r="A46" i="95" s="1"/>
  <c r="A47" i="95" s="1"/>
  <c r="A48" i="95" s="1"/>
  <c r="A49" i="95" s="1"/>
  <c r="A50" i="95" s="1"/>
  <c r="A51" i="95" s="1"/>
  <c r="A52" i="95" s="1"/>
  <c r="A53" i="95" s="1"/>
  <c r="A54" i="95" s="1"/>
  <c r="A55" i="95" s="1"/>
  <c r="G27" i="95"/>
  <c r="D27" i="95"/>
  <c r="K55" i="95" l="1"/>
  <c r="K54" i="95"/>
  <c r="K51" i="95"/>
  <c r="K50" i="95"/>
  <c r="K47" i="95"/>
  <c r="K46" i="95"/>
  <c r="K43" i="95"/>
  <c r="K42" i="95"/>
  <c r="K41" i="95"/>
  <c r="K40" i="95"/>
  <c r="K39" i="95"/>
  <c r="K38" i="95"/>
  <c r="K37" i="95"/>
  <c r="K36" i="95"/>
  <c r="K35" i="95"/>
  <c r="K34" i="95"/>
  <c r="K33" i="95"/>
  <c r="K32" i="95"/>
  <c r="K31" i="95"/>
  <c r="K30" i="95"/>
  <c r="K29" i="95"/>
  <c r="K28" i="95"/>
  <c r="L60" i="95"/>
  <c r="M60" i="95"/>
  <c r="N60" i="95"/>
  <c r="K45" i="95"/>
  <c r="K48" i="95"/>
  <c r="K53" i="95"/>
  <c r="K56" i="95"/>
  <c r="K44" i="95"/>
  <c r="K49" i="95"/>
  <c r="K52" i="95"/>
  <c r="K57" i="95"/>
  <c r="K27" i="95"/>
  <c r="N59" i="94"/>
  <c r="M59" i="94"/>
  <c r="L59" i="94"/>
  <c r="U58" i="94"/>
  <c r="N58" i="94"/>
  <c r="M58" i="94"/>
  <c r="L58" i="94"/>
  <c r="G57" i="94"/>
  <c r="D57" i="94"/>
  <c r="G56" i="94"/>
  <c r="D56" i="94"/>
  <c r="G55" i="94"/>
  <c r="D55" i="94"/>
  <c r="G54" i="94"/>
  <c r="D54" i="94"/>
  <c r="G53" i="94"/>
  <c r="D53" i="94"/>
  <c r="G52" i="94"/>
  <c r="D52" i="94"/>
  <c r="G51" i="94"/>
  <c r="D51" i="94"/>
  <c r="G50" i="94"/>
  <c r="D50" i="94"/>
  <c r="G49" i="94"/>
  <c r="D49" i="94"/>
  <c r="G48" i="94"/>
  <c r="D48" i="94"/>
  <c r="G47" i="94"/>
  <c r="D47" i="94"/>
  <c r="G46" i="94"/>
  <c r="D46" i="94"/>
  <c r="G45" i="94"/>
  <c r="D45" i="94"/>
  <c r="G44" i="94"/>
  <c r="D44" i="94"/>
  <c r="G43" i="94"/>
  <c r="D43" i="94"/>
  <c r="G42" i="94"/>
  <c r="D42" i="94"/>
  <c r="G41" i="94"/>
  <c r="D41" i="94"/>
  <c r="G40" i="94"/>
  <c r="D40" i="94"/>
  <c r="G39" i="94"/>
  <c r="D39" i="94"/>
  <c r="G38" i="94"/>
  <c r="D38" i="94"/>
  <c r="G37" i="94"/>
  <c r="D37" i="94"/>
  <c r="G36" i="94"/>
  <c r="D36" i="94"/>
  <c r="G35" i="94"/>
  <c r="D35" i="94"/>
  <c r="G34" i="94"/>
  <c r="D34" i="94"/>
  <c r="G33" i="94"/>
  <c r="D33" i="94"/>
  <c r="G32" i="94"/>
  <c r="D32" i="94"/>
  <c r="G31" i="94"/>
  <c r="D31" i="94"/>
  <c r="G30" i="94"/>
  <c r="D30" i="94"/>
  <c r="G29" i="94"/>
  <c r="D29" i="94"/>
  <c r="G28" i="94"/>
  <c r="D28" i="94"/>
  <c r="A28" i="94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A54" i="94" s="1"/>
  <c r="A55" i="94" s="1"/>
  <c r="G27" i="94"/>
  <c r="D27" i="94"/>
  <c r="K57" i="94" l="1"/>
  <c r="K56" i="94"/>
  <c r="K55" i="94"/>
  <c r="K54" i="94"/>
  <c r="K53" i="94"/>
  <c r="K52" i="94"/>
  <c r="K51" i="94"/>
  <c r="K50" i="94"/>
  <c r="K47" i="94"/>
  <c r="K46" i="94"/>
  <c r="K27" i="94"/>
  <c r="K49" i="94"/>
  <c r="L60" i="94"/>
  <c r="M60" i="94"/>
  <c r="K45" i="94"/>
  <c r="K48" i="94"/>
  <c r="N60" i="94"/>
  <c r="K29" i="94"/>
  <c r="K31" i="94"/>
  <c r="K33" i="94"/>
  <c r="K35" i="94"/>
  <c r="K37" i="94"/>
  <c r="K39" i="94"/>
  <c r="K41" i="94"/>
  <c r="K43" i="94"/>
  <c r="K28" i="94"/>
  <c r="K30" i="94"/>
  <c r="K32" i="94"/>
  <c r="K34" i="94"/>
  <c r="K36" i="94"/>
  <c r="K38" i="94"/>
  <c r="K40" i="94"/>
  <c r="K42" i="94"/>
  <c r="K44" i="94"/>
  <c r="N59" i="93"/>
  <c r="M59" i="93"/>
  <c r="L59" i="93"/>
  <c r="U58" i="93"/>
  <c r="N58" i="93"/>
  <c r="N60" i="93" s="1"/>
  <c r="M58" i="93"/>
  <c r="M60" i="93" s="1"/>
  <c r="L58" i="93"/>
  <c r="G57" i="93"/>
  <c r="D57" i="93"/>
  <c r="G56" i="93"/>
  <c r="D56" i="93"/>
  <c r="K56" i="93" s="1"/>
  <c r="G55" i="93"/>
  <c r="D55" i="93"/>
  <c r="G54" i="93"/>
  <c r="D54" i="93"/>
  <c r="G53" i="93"/>
  <c r="D53" i="93"/>
  <c r="G52" i="93"/>
  <c r="D52" i="93"/>
  <c r="G51" i="93"/>
  <c r="D51" i="93"/>
  <c r="G50" i="93"/>
  <c r="D50" i="93"/>
  <c r="G49" i="93"/>
  <c r="D49" i="93"/>
  <c r="G48" i="93"/>
  <c r="D48" i="93"/>
  <c r="G47" i="93"/>
  <c r="D47" i="93"/>
  <c r="G46" i="93"/>
  <c r="D46" i="93"/>
  <c r="G45" i="93"/>
  <c r="D45" i="93"/>
  <c r="G44" i="93"/>
  <c r="D44" i="93"/>
  <c r="G43" i="93"/>
  <c r="D43" i="93"/>
  <c r="G42" i="93"/>
  <c r="D42" i="93"/>
  <c r="G41" i="93"/>
  <c r="D41" i="93"/>
  <c r="G40" i="93"/>
  <c r="D40" i="93"/>
  <c r="G39" i="93"/>
  <c r="D39" i="93"/>
  <c r="G38" i="93"/>
  <c r="D38" i="93"/>
  <c r="G37" i="93"/>
  <c r="D37" i="93"/>
  <c r="G36" i="93"/>
  <c r="D36" i="93"/>
  <c r="G35" i="93"/>
  <c r="D35" i="93"/>
  <c r="G34" i="93"/>
  <c r="D34" i="93"/>
  <c r="G33" i="93"/>
  <c r="D33" i="93"/>
  <c r="G32" i="93"/>
  <c r="D32" i="93"/>
  <c r="G31" i="93"/>
  <c r="D31" i="93"/>
  <c r="G30" i="93"/>
  <c r="D30" i="93"/>
  <c r="G29" i="93"/>
  <c r="D29" i="93"/>
  <c r="G28" i="93"/>
  <c r="D28" i="93"/>
  <c r="A28" i="93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G27" i="93"/>
  <c r="D27" i="93"/>
  <c r="K57" i="93" l="1"/>
  <c r="K27" i="93"/>
  <c r="L60" i="93"/>
  <c r="K29" i="93"/>
  <c r="K31" i="93"/>
  <c r="K33" i="93"/>
  <c r="K35" i="93"/>
  <c r="K37" i="93"/>
  <c r="K39" i="93"/>
  <c r="K41" i="93"/>
  <c r="K43" i="93"/>
  <c r="K45" i="93"/>
  <c r="K47" i="93"/>
  <c r="K49" i="93"/>
  <c r="K51" i="93"/>
  <c r="K53" i="93"/>
  <c r="K55" i="93"/>
  <c r="K28" i="93"/>
  <c r="K30" i="93"/>
  <c r="K32" i="93"/>
  <c r="K34" i="93"/>
  <c r="K36" i="93"/>
  <c r="K38" i="93"/>
  <c r="K40" i="93"/>
  <c r="K42" i="93"/>
  <c r="K44" i="93"/>
  <c r="K46" i="93"/>
  <c r="K48" i="93"/>
  <c r="K50" i="93"/>
  <c r="K52" i="93"/>
  <c r="K54" i="93"/>
  <c r="N59" i="92" l="1"/>
  <c r="M59" i="92"/>
  <c r="L59" i="92"/>
  <c r="U58" i="92"/>
  <c r="N58" i="92"/>
  <c r="M58" i="92"/>
  <c r="L58" i="92"/>
  <c r="G57" i="92"/>
  <c r="D57" i="92"/>
  <c r="G56" i="92"/>
  <c r="D56" i="92"/>
  <c r="G55" i="92"/>
  <c r="D55" i="92"/>
  <c r="G54" i="92"/>
  <c r="D54" i="92"/>
  <c r="G53" i="92"/>
  <c r="D53" i="92"/>
  <c r="G52" i="92"/>
  <c r="D52" i="92"/>
  <c r="G51" i="92"/>
  <c r="D51" i="92"/>
  <c r="G50" i="92"/>
  <c r="D50" i="92"/>
  <c r="G49" i="92"/>
  <c r="D49" i="92"/>
  <c r="G48" i="92"/>
  <c r="D48" i="92"/>
  <c r="G47" i="92"/>
  <c r="D47" i="92"/>
  <c r="G46" i="92"/>
  <c r="D46" i="92"/>
  <c r="G45" i="92"/>
  <c r="D45" i="92"/>
  <c r="G44" i="92"/>
  <c r="D44" i="92"/>
  <c r="G43" i="92"/>
  <c r="D43" i="92"/>
  <c r="G42" i="92"/>
  <c r="D42" i="92"/>
  <c r="G41" i="92"/>
  <c r="D41" i="92"/>
  <c r="G40" i="92"/>
  <c r="D40" i="92"/>
  <c r="G39" i="92"/>
  <c r="D39" i="92"/>
  <c r="G38" i="92"/>
  <c r="D38" i="92"/>
  <c r="G37" i="92"/>
  <c r="D37" i="92"/>
  <c r="G36" i="92"/>
  <c r="D36" i="92"/>
  <c r="G35" i="92"/>
  <c r="D35" i="92"/>
  <c r="G34" i="92"/>
  <c r="D34" i="92"/>
  <c r="G33" i="92"/>
  <c r="D33" i="92"/>
  <c r="G32" i="92"/>
  <c r="D32" i="92"/>
  <c r="G31" i="92"/>
  <c r="D31" i="92"/>
  <c r="G30" i="92"/>
  <c r="D30" i="92"/>
  <c r="G29" i="92"/>
  <c r="D29" i="92"/>
  <c r="G28" i="92"/>
  <c r="D28" i="92"/>
  <c r="A28" i="92"/>
  <c r="G27" i="92"/>
  <c r="D27" i="92"/>
  <c r="A29" i="92" l="1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K54" i="92"/>
  <c r="K52" i="92"/>
  <c r="K50" i="92"/>
  <c r="K48" i="92"/>
  <c r="K46" i="92"/>
  <c r="K44" i="92"/>
  <c r="M60" i="92"/>
  <c r="K28" i="92"/>
  <c r="K30" i="92"/>
  <c r="K32" i="92"/>
  <c r="K34" i="92"/>
  <c r="K36" i="92"/>
  <c r="K38" i="92"/>
  <c r="K40" i="92"/>
  <c r="K42" i="92"/>
  <c r="K56" i="92"/>
  <c r="K29" i="92"/>
  <c r="K31" i="92"/>
  <c r="K33" i="92"/>
  <c r="K35" i="92"/>
  <c r="K37" i="92"/>
  <c r="K39" i="92"/>
  <c r="K41" i="92"/>
  <c r="K43" i="92"/>
  <c r="K57" i="92"/>
  <c r="K45" i="92"/>
  <c r="K47" i="92"/>
  <c r="K49" i="92"/>
  <c r="K51" i="92"/>
  <c r="K53" i="92"/>
  <c r="K55" i="92"/>
  <c r="N60" i="92"/>
  <c r="L60" i="92"/>
  <c r="K27" i="92"/>
  <c r="N59" i="91" l="1"/>
  <c r="M59" i="91"/>
  <c r="L59" i="91"/>
  <c r="U58" i="91"/>
  <c r="N58" i="91"/>
  <c r="M58" i="91"/>
  <c r="L58" i="91"/>
  <c r="L60" i="91" s="1"/>
  <c r="G57" i="91"/>
  <c r="D57" i="91"/>
  <c r="G56" i="91"/>
  <c r="D56" i="91"/>
  <c r="G55" i="91"/>
  <c r="D55" i="91"/>
  <c r="G54" i="91"/>
  <c r="D54" i="91"/>
  <c r="G53" i="91"/>
  <c r="D53" i="91"/>
  <c r="G52" i="91"/>
  <c r="D52" i="91"/>
  <c r="G51" i="91"/>
  <c r="D51" i="91"/>
  <c r="G50" i="91"/>
  <c r="D50" i="91"/>
  <c r="G49" i="91"/>
  <c r="D49" i="91"/>
  <c r="G48" i="91"/>
  <c r="D48" i="91"/>
  <c r="G47" i="91"/>
  <c r="D47" i="91"/>
  <c r="G46" i="91"/>
  <c r="D46" i="91"/>
  <c r="G45" i="91"/>
  <c r="D45" i="91"/>
  <c r="G44" i="91"/>
  <c r="D44" i="91"/>
  <c r="G43" i="91"/>
  <c r="D43" i="91"/>
  <c r="G42" i="91"/>
  <c r="D42" i="91"/>
  <c r="G41" i="91"/>
  <c r="D41" i="91"/>
  <c r="G40" i="91"/>
  <c r="D40" i="91"/>
  <c r="G39" i="91"/>
  <c r="D39" i="91"/>
  <c r="G38" i="91"/>
  <c r="D38" i="91"/>
  <c r="G37" i="91"/>
  <c r="D37" i="91"/>
  <c r="G36" i="91"/>
  <c r="D36" i="91"/>
  <c r="G35" i="91"/>
  <c r="D35" i="91"/>
  <c r="G34" i="91"/>
  <c r="D34" i="91"/>
  <c r="G33" i="91"/>
  <c r="D33" i="91"/>
  <c r="G32" i="91"/>
  <c r="D32" i="91"/>
  <c r="G31" i="91"/>
  <c r="D31" i="91"/>
  <c r="G30" i="91"/>
  <c r="D30" i="91"/>
  <c r="G29" i="91"/>
  <c r="D29" i="91"/>
  <c r="G28" i="91"/>
  <c r="D28" i="91"/>
  <c r="A28" i="9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G27" i="91"/>
  <c r="D27" i="91"/>
  <c r="A47" i="91" l="1"/>
  <c r="A48" i="91" s="1"/>
  <c r="A49" i="91" s="1"/>
  <c r="A50" i="91" s="1"/>
  <c r="A51" i="91" s="1"/>
  <c r="A52" i="91" s="1"/>
  <c r="A53" i="91" s="1"/>
  <c r="A54" i="91" s="1"/>
  <c r="A55" i="91" s="1"/>
  <c r="K57" i="91"/>
  <c r="K56" i="91"/>
  <c r="K55" i="91"/>
  <c r="K54" i="91"/>
  <c r="K53" i="91"/>
  <c r="K52" i="91"/>
  <c r="K51" i="91"/>
  <c r="K50" i="91"/>
  <c r="K48" i="91"/>
  <c r="K46" i="91"/>
  <c r="K44" i="91"/>
  <c r="K42" i="91"/>
  <c r="K40" i="91"/>
  <c r="K38" i="91"/>
  <c r="K36" i="91"/>
  <c r="K34" i="91"/>
  <c r="K32" i="91"/>
  <c r="K30" i="91"/>
  <c r="K28" i="91"/>
  <c r="K27" i="91"/>
  <c r="M60" i="91"/>
  <c r="N60" i="91"/>
  <c r="K29" i="91"/>
  <c r="K31" i="91"/>
  <c r="K33" i="91"/>
  <c r="K35" i="91"/>
  <c r="K37" i="91"/>
  <c r="K39" i="91"/>
  <c r="K41" i="91"/>
  <c r="K43" i="91"/>
  <c r="K45" i="91"/>
  <c r="K47" i="91"/>
  <c r="K49" i="91"/>
  <c r="N59" i="90"/>
  <c r="M59" i="90"/>
  <c r="L59" i="90"/>
  <c r="U58" i="90"/>
  <c r="N58" i="90"/>
  <c r="M58" i="90"/>
  <c r="L58" i="90"/>
  <c r="G57" i="90"/>
  <c r="D57" i="90"/>
  <c r="G56" i="90"/>
  <c r="D56" i="90"/>
  <c r="K56" i="90" s="1"/>
  <c r="G55" i="90"/>
  <c r="D55" i="90"/>
  <c r="G54" i="90"/>
  <c r="D54" i="90"/>
  <c r="G53" i="90"/>
  <c r="D53" i="90"/>
  <c r="G52" i="90"/>
  <c r="D52" i="90"/>
  <c r="G51" i="90"/>
  <c r="D51" i="90"/>
  <c r="G50" i="90"/>
  <c r="D50" i="90"/>
  <c r="G49" i="90"/>
  <c r="D49" i="90"/>
  <c r="G48" i="90"/>
  <c r="D48" i="90"/>
  <c r="G47" i="90"/>
  <c r="D47" i="90"/>
  <c r="G46" i="90"/>
  <c r="D46" i="90"/>
  <c r="G45" i="90"/>
  <c r="D45" i="90"/>
  <c r="G44" i="90"/>
  <c r="D44" i="90"/>
  <c r="G43" i="90"/>
  <c r="D43" i="90"/>
  <c r="G42" i="90"/>
  <c r="D42" i="90"/>
  <c r="G41" i="90"/>
  <c r="D41" i="90"/>
  <c r="G40" i="90"/>
  <c r="D40" i="90"/>
  <c r="G39" i="90"/>
  <c r="D39" i="90"/>
  <c r="G38" i="90"/>
  <c r="D38" i="90"/>
  <c r="K38" i="90" s="1"/>
  <c r="G37" i="90"/>
  <c r="D37" i="90"/>
  <c r="G36" i="90"/>
  <c r="D36" i="90"/>
  <c r="G35" i="90"/>
  <c r="D35" i="90"/>
  <c r="G34" i="90"/>
  <c r="D34" i="90"/>
  <c r="G33" i="90"/>
  <c r="D33" i="90"/>
  <c r="G32" i="90"/>
  <c r="D32" i="90"/>
  <c r="G31" i="90"/>
  <c r="D31" i="90"/>
  <c r="G30" i="90"/>
  <c r="D30" i="90"/>
  <c r="G29" i="90"/>
  <c r="D29" i="90"/>
  <c r="G28" i="90"/>
  <c r="D28" i="90"/>
  <c r="A28" i="90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G27" i="90"/>
  <c r="D27" i="90"/>
  <c r="K54" i="90" l="1"/>
  <c r="K53" i="90"/>
  <c r="K55" i="90"/>
  <c r="K57" i="90"/>
  <c r="K27" i="90"/>
  <c r="K28" i="90"/>
  <c r="K30" i="90"/>
  <c r="K32" i="90"/>
  <c r="K34" i="90"/>
  <c r="K36" i="90"/>
  <c r="K40" i="90"/>
  <c r="K42" i="90"/>
  <c r="K44" i="90"/>
  <c r="K46" i="90"/>
  <c r="K48" i="90"/>
  <c r="K50" i="90"/>
  <c r="K52" i="90"/>
  <c r="K29" i="90"/>
  <c r="K31" i="90"/>
  <c r="K33" i="90"/>
  <c r="K35" i="90"/>
  <c r="K37" i="90"/>
  <c r="K39" i="90"/>
  <c r="K41" i="90"/>
  <c r="K43" i="90"/>
  <c r="K45" i="90"/>
  <c r="K47" i="90"/>
  <c r="K49" i="90"/>
  <c r="K51" i="90"/>
  <c r="L60" i="90"/>
  <c r="M60" i="90"/>
  <c r="N60" i="90"/>
  <c r="N59" i="89"/>
  <c r="M59" i="89"/>
  <c r="L59" i="89"/>
  <c r="U58" i="89"/>
  <c r="N58" i="89"/>
  <c r="M58" i="89"/>
  <c r="L58" i="89"/>
  <c r="G57" i="89"/>
  <c r="D57" i="89"/>
  <c r="G56" i="89"/>
  <c r="D56" i="89"/>
  <c r="G55" i="89"/>
  <c r="D55" i="89"/>
  <c r="G54" i="89"/>
  <c r="D54" i="89"/>
  <c r="G53" i="89"/>
  <c r="D53" i="89"/>
  <c r="G52" i="89"/>
  <c r="D52" i="89"/>
  <c r="G51" i="89"/>
  <c r="D51" i="89"/>
  <c r="G50" i="89"/>
  <c r="D50" i="89"/>
  <c r="G49" i="89"/>
  <c r="D49" i="89"/>
  <c r="G48" i="89"/>
  <c r="D48" i="89"/>
  <c r="G47" i="89"/>
  <c r="D47" i="89"/>
  <c r="G46" i="89"/>
  <c r="D46" i="89"/>
  <c r="G45" i="89"/>
  <c r="D45" i="89"/>
  <c r="G44" i="89"/>
  <c r="D44" i="89"/>
  <c r="G43" i="89"/>
  <c r="D43" i="89"/>
  <c r="G42" i="89"/>
  <c r="D42" i="89"/>
  <c r="G41" i="89"/>
  <c r="D41" i="89"/>
  <c r="G40" i="89"/>
  <c r="D40" i="89"/>
  <c r="G39" i="89"/>
  <c r="D39" i="89"/>
  <c r="G38" i="89"/>
  <c r="D38" i="89"/>
  <c r="G37" i="89"/>
  <c r="D37" i="89"/>
  <c r="G36" i="89"/>
  <c r="D36" i="89"/>
  <c r="G35" i="89"/>
  <c r="D35" i="89"/>
  <c r="G34" i="89"/>
  <c r="D34" i="89"/>
  <c r="G33" i="89"/>
  <c r="D33" i="89"/>
  <c r="G32" i="89"/>
  <c r="D32" i="89"/>
  <c r="G31" i="89"/>
  <c r="D31" i="89"/>
  <c r="G30" i="89"/>
  <c r="D30" i="89"/>
  <c r="G29" i="89"/>
  <c r="D29" i="89"/>
  <c r="G28" i="89"/>
  <c r="D28" i="89"/>
  <c r="A28" i="89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G27" i="89"/>
  <c r="D27" i="89"/>
  <c r="K31" i="89" l="1"/>
  <c r="K43" i="89"/>
  <c r="K49" i="89"/>
  <c r="K51" i="89"/>
  <c r="K55" i="89"/>
  <c r="K53" i="89"/>
  <c r="K47" i="89"/>
  <c r="K45" i="89"/>
  <c r="K41" i="89"/>
  <c r="K39" i="89"/>
  <c r="K37" i="89"/>
  <c r="K35" i="89"/>
  <c r="K33" i="89"/>
  <c r="K29" i="89"/>
  <c r="N60" i="89"/>
  <c r="M60" i="89"/>
  <c r="L60" i="89"/>
  <c r="K56" i="89"/>
  <c r="K57" i="89"/>
  <c r="K28" i="89"/>
  <c r="K30" i="89"/>
  <c r="K32" i="89"/>
  <c r="K34" i="89"/>
  <c r="K36" i="89"/>
  <c r="K38" i="89"/>
  <c r="K40" i="89"/>
  <c r="K42" i="89"/>
  <c r="K44" i="89"/>
  <c r="K46" i="89"/>
  <c r="K48" i="89"/>
  <c r="K50" i="89"/>
  <c r="K52" i="89"/>
  <c r="K54" i="89"/>
  <c r="K27" i="89"/>
  <c r="G47" i="88"/>
  <c r="N59" i="88" l="1"/>
  <c r="M59" i="88"/>
  <c r="L59" i="88"/>
  <c r="U58" i="88"/>
  <c r="N58" i="88"/>
  <c r="M58" i="88"/>
  <c r="L58" i="88"/>
  <c r="G57" i="88"/>
  <c r="D57" i="88"/>
  <c r="G56" i="88"/>
  <c r="D56" i="88"/>
  <c r="G55" i="88"/>
  <c r="D55" i="88"/>
  <c r="G54" i="88"/>
  <c r="D54" i="88"/>
  <c r="G53" i="88"/>
  <c r="D53" i="88"/>
  <c r="G52" i="88"/>
  <c r="D52" i="88"/>
  <c r="G51" i="88"/>
  <c r="D51" i="88"/>
  <c r="G50" i="88"/>
  <c r="D50" i="88"/>
  <c r="G49" i="88"/>
  <c r="D49" i="88"/>
  <c r="G48" i="88"/>
  <c r="D48" i="88"/>
  <c r="D47" i="88"/>
  <c r="G46" i="88"/>
  <c r="D46" i="88"/>
  <c r="G45" i="88"/>
  <c r="D45" i="88"/>
  <c r="G44" i="88"/>
  <c r="D44" i="88"/>
  <c r="G43" i="88"/>
  <c r="D43" i="88"/>
  <c r="G42" i="88"/>
  <c r="D42" i="88"/>
  <c r="G41" i="88"/>
  <c r="D41" i="88"/>
  <c r="G40" i="88"/>
  <c r="D40" i="88"/>
  <c r="G39" i="88"/>
  <c r="D39" i="88"/>
  <c r="G38" i="88"/>
  <c r="D38" i="88"/>
  <c r="G37" i="88"/>
  <c r="D37" i="88"/>
  <c r="G36" i="88"/>
  <c r="D36" i="88"/>
  <c r="G35" i="88"/>
  <c r="D35" i="88"/>
  <c r="G34" i="88"/>
  <c r="D34" i="88"/>
  <c r="G33" i="88"/>
  <c r="D33" i="88"/>
  <c r="G32" i="88"/>
  <c r="D32" i="88"/>
  <c r="G31" i="88"/>
  <c r="D31" i="88"/>
  <c r="G30" i="88"/>
  <c r="D30" i="88"/>
  <c r="G29" i="88"/>
  <c r="D29" i="88"/>
  <c r="G28" i="88"/>
  <c r="D28" i="88"/>
  <c r="A28" i="88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G27" i="88"/>
  <c r="D27" i="88"/>
  <c r="K57" i="88" l="1"/>
  <c r="N60" i="88"/>
  <c r="M60" i="88"/>
  <c r="L60" i="88"/>
  <c r="K27" i="88"/>
  <c r="K56" i="88"/>
  <c r="K28" i="88"/>
  <c r="K30" i="88"/>
  <c r="K32" i="88"/>
  <c r="K34" i="88"/>
  <c r="K36" i="88"/>
  <c r="K38" i="88"/>
  <c r="K40" i="88"/>
  <c r="K42" i="88"/>
  <c r="K44" i="88"/>
  <c r="K46" i="88"/>
  <c r="K48" i="88"/>
  <c r="K50" i="88"/>
  <c r="K52" i="88"/>
  <c r="K54" i="88"/>
  <c r="K29" i="88"/>
  <c r="K31" i="88"/>
  <c r="K33" i="88"/>
  <c r="K35" i="88"/>
  <c r="K37" i="88"/>
  <c r="K39" i="88"/>
  <c r="K41" i="88"/>
  <c r="K43" i="88"/>
  <c r="K45" i="88"/>
  <c r="K47" i="88"/>
  <c r="K49" i="88"/>
  <c r="K51" i="88"/>
  <c r="K53" i="88"/>
  <c r="K55" i="88"/>
  <c r="G57" i="87"/>
  <c r="D57" i="87"/>
  <c r="G57" i="86" l="1"/>
  <c r="D57" i="86"/>
  <c r="N59" i="87" l="1"/>
  <c r="M59" i="87"/>
  <c r="L59" i="87"/>
  <c r="U58" i="87"/>
  <c r="N58" i="87"/>
  <c r="M58" i="87"/>
  <c r="L58" i="87"/>
  <c r="K57" i="87"/>
  <c r="G56" i="87"/>
  <c r="D56" i="87"/>
  <c r="G55" i="87"/>
  <c r="D55" i="87"/>
  <c r="G54" i="87"/>
  <c r="D54" i="87"/>
  <c r="G53" i="87"/>
  <c r="D53" i="87"/>
  <c r="G52" i="87"/>
  <c r="D52" i="87"/>
  <c r="G51" i="87"/>
  <c r="D51" i="87"/>
  <c r="G50" i="87"/>
  <c r="D50" i="87"/>
  <c r="G49" i="87"/>
  <c r="D49" i="87"/>
  <c r="G48" i="87"/>
  <c r="D48" i="87"/>
  <c r="G47" i="87"/>
  <c r="D47" i="87"/>
  <c r="G46" i="87"/>
  <c r="D46" i="87"/>
  <c r="G45" i="87"/>
  <c r="D45" i="87"/>
  <c r="G44" i="87"/>
  <c r="D44" i="87"/>
  <c r="G43" i="87"/>
  <c r="D43" i="87"/>
  <c r="G42" i="87"/>
  <c r="D42" i="87"/>
  <c r="G41" i="87"/>
  <c r="D41" i="87"/>
  <c r="G40" i="87"/>
  <c r="D40" i="87"/>
  <c r="G39" i="87"/>
  <c r="D39" i="87"/>
  <c r="G38" i="87"/>
  <c r="D38" i="87"/>
  <c r="G37" i="87"/>
  <c r="D37" i="87"/>
  <c r="G36" i="87"/>
  <c r="D36" i="87"/>
  <c r="G35" i="87"/>
  <c r="D35" i="87"/>
  <c r="G34" i="87"/>
  <c r="D34" i="87"/>
  <c r="G33" i="87"/>
  <c r="D33" i="87"/>
  <c r="G32" i="87"/>
  <c r="D32" i="87"/>
  <c r="G31" i="87"/>
  <c r="D31" i="87"/>
  <c r="G30" i="87"/>
  <c r="D30" i="87"/>
  <c r="G29" i="87"/>
  <c r="D29" i="87"/>
  <c r="G28" i="87"/>
  <c r="D28" i="87"/>
  <c r="A28" i="87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G27" i="87"/>
  <c r="D27" i="87"/>
  <c r="K56" i="87" l="1"/>
  <c r="K55" i="87"/>
  <c r="K54" i="87"/>
  <c r="K27" i="87"/>
  <c r="K28" i="87"/>
  <c r="K29" i="87"/>
  <c r="K30" i="87"/>
  <c r="K31" i="87"/>
  <c r="K32" i="87"/>
  <c r="K33" i="87"/>
  <c r="K34" i="87"/>
  <c r="K35" i="87"/>
  <c r="K36" i="87"/>
  <c r="K37" i="87"/>
  <c r="K38" i="87"/>
  <c r="K39" i="87"/>
  <c r="K40" i="87"/>
  <c r="K41" i="87"/>
  <c r="K42" i="87"/>
  <c r="K43" i="87"/>
  <c r="K44" i="87"/>
  <c r="K45" i="87"/>
  <c r="K46" i="87"/>
  <c r="K47" i="87"/>
  <c r="K48" i="87"/>
  <c r="K49" i="87"/>
  <c r="K50" i="87"/>
  <c r="K51" i="87"/>
  <c r="K52" i="87"/>
  <c r="K53" i="87"/>
  <c r="N60" i="87"/>
  <c r="M60" i="87"/>
  <c r="L60" i="87"/>
  <c r="D28" i="86"/>
  <c r="N59" i="86" l="1"/>
  <c r="M59" i="86"/>
  <c r="L59" i="86"/>
  <c r="U58" i="86"/>
  <c r="N58" i="86"/>
  <c r="M58" i="86"/>
  <c r="L58" i="86"/>
  <c r="K57" i="86"/>
  <c r="G56" i="86"/>
  <c r="D56" i="86"/>
  <c r="G55" i="86"/>
  <c r="D55" i="86"/>
  <c r="G54" i="86"/>
  <c r="D54" i="86"/>
  <c r="G53" i="86"/>
  <c r="D53" i="86"/>
  <c r="G52" i="86"/>
  <c r="D52" i="86"/>
  <c r="G51" i="86"/>
  <c r="D51" i="86"/>
  <c r="G50" i="86"/>
  <c r="D50" i="86"/>
  <c r="G49" i="86"/>
  <c r="D49" i="86"/>
  <c r="G48" i="86"/>
  <c r="D48" i="86"/>
  <c r="G47" i="86"/>
  <c r="D47" i="86"/>
  <c r="G46" i="86"/>
  <c r="D46" i="86"/>
  <c r="G45" i="86"/>
  <c r="D45" i="86"/>
  <c r="G44" i="86"/>
  <c r="D44" i="86"/>
  <c r="G43" i="86"/>
  <c r="D43" i="86"/>
  <c r="G42" i="86"/>
  <c r="D42" i="86"/>
  <c r="G41" i="86"/>
  <c r="D41" i="86"/>
  <c r="G40" i="86"/>
  <c r="D40" i="86"/>
  <c r="G39" i="86"/>
  <c r="D39" i="86"/>
  <c r="G38" i="86"/>
  <c r="D38" i="86"/>
  <c r="G37" i="86"/>
  <c r="D37" i="86"/>
  <c r="G36" i="86"/>
  <c r="D36" i="86"/>
  <c r="G35" i="86"/>
  <c r="D35" i="86"/>
  <c r="G34" i="86"/>
  <c r="D34" i="86"/>
  <c r="G33" i="86"/>
  <c r="D33" i="86"/>
  <c r="G32" i="86"/>
  <c r="D32" i="86"/>
  <c r="G31" i="86"/>
  <c r="D31" i="86"/>
  <c r="G30" i="86"/>
  <c r="D30" i="86"/>
  <c r="G29" i="86"/>
  <c r="D29" i="86"/>
  <c r="G28" i="86"/>
  <c r="A28" i="86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41" i="86" s="1"/>
  <c r="A42" i="86" s="1"/>
  <c r="A43" i="86" s="1"/>
  <c r="A44" i="86" s="1"/>
  <c r="A45" i="86" s="1"/>
  <c r="A46" i="86" s="1"/>
  <c r="A47" i="86" s="1"/>
  <c r="A48" i="86" s="1"/>
  <c r="A49" i="86" s="1"/>
  <c r="A50" i="86" s="1"/>
  <c r="A51" i="86" s="1"/>
  <c r="A52" i="86" s="1"/>
  <c r="A53" i="86" s="1"/>
  <c r="A54" i="86" s="1"/>
  <c r="A55" i="86" s="1"/>
  <c r="G27" i="86"/>
  <c r="D27" i="86"/>
  <c r="G56" i="85"/>
  <c r="D56" i="85"/>
  <c r="K56" i="86" l="1"/>
  <c r="K27" i="86"/>
  <c r="M60" i="86"/>
  <c r="L60" i="86"/>
  <c r="N60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49" i="86"/>
  <c r="K50" i="86"/>
  <c r="K51" i="86"/>
  <c r="K52" i="86"/>
  <c r="K53" i="86"/>
  <c r="K54" i="86"/>
  <c r="K55" i="86"/>
  <c r="G57" i="84"/>
  <c r="D57" i="84"/>
  <c r="G56" i="84" l="1"/>
  <c r="D56" i="84"/>
  <c r="N59" i="85" l="1"/>
  <c r="M59" i="85"/>
  <c r="L59" i="85"/>
  <c r="U58" i="85"/>
  <c r="N58" i="85"/>
  <c r="M58" i="85"/>
  <c r="L58" i="85"/>
  <c r="K57" i="85"/>
  <c r="K56" i="85"/>
  <c r="G55" i="85"/>
  <c r="D55" i="85"/>
  <c r="G54" i="85"/>
  <c r="D54" i="85"/>
  <c r="G53" i="85"/>
  <c r="D53" i="85"/>
  <c r="G52" i="85"/>
  <c r="D52" i="85"/>
  <c r="G51" i="85"/>
  <c r="D51" i="85"/>
  <c r="G50" i="85"/>
  <c r="D50" i="85"/>
  <c r="G49" i="85"/>
  <c r="D49" i="85"/>
  <c r="G48" i="85"/>
  <c r="D48" i="85"/>
  <c r="G47" i="85"/>
  <c r="D47" i="85"/>
  <c r="G46" i="85"/>
  <c r="D46" i="85"/>
  <c r="G45" i="85"/>
  <c r="D45" i="85"/>
  <c r="G44" i="85"/>
  <c r="D44" i="85"/>
  <c r="G43" i="85"/>
  <c r="D43" i="85"/>
  <c r="G42" i="85"/>
  <c r="D42" i="85"/>
  <c r="G41" i="85"/>
  <c r="D41" i="85"/>
  <c r="G40" i="85"/>
  <c r="D40" i="85"/>
  <c r="G39" i="85"/>
  <c r="D39" i="85"/>
  <c r="G38" i="85"/>
  <c r="D38" i="85"/>
  <c r="G37" i="85"/>
  <c r="D37" i="85"/>
  <c r="G36" i="85"/>
  <c r="D36" i="85"/>
  <c r="G35" i="85"/>
  <c r="D35" i="85"/>
  <c r="G34" i="85"/>
  <c r="D34" i="85"/>
  <c r="G33" i="85"/>
  <c r="D33" i="85"/>
  <c r="G32" i="85"/>
  <c r="D32" i="85"/>
  <c r="G31" i="85"/>
  <c r="D31" i="85"/>
  <c r="G30" i="85"/>
  <c r="D30" i="85"/>
  <c r="G29" i="85"/>
  <c r="D29" i="85"/>
  <c r="G28" i="85"/>
  <c r="D28" i="85"/>
  <c r="A28" i="85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G27" i="85"/>
  <c r="D27" i="85"/>
  <c r="G55" i="84"/>
  <c r="D55" i="84"/>
  <c r="K29" i="85" l="1"/>
  <c r="K31" i="85"/>
  <c r="K33" i="85"/>
  <c r="K37" i="85"/>
  <c r="K41" i="85"/>
  <c r="K45" i="85"/>
  <c r="K43" i="85"/>
  <c r="K47" i="85"/>
  <c r="K49" i="85"/>
  <c r="K55" i="85"/>
  <c r="K55" i="84"/>
  <c r="K28" i="85"/>
  <c r="K32" i="85"/>
  <c r="K34" i="85"/>
  <c r="K36" i="85"/>
  <c r="K38" i="85"/>
  <c r="K40" i="85"/>
  <c r="K42" i="85"/>
  <c r="K44" i="85"/>
  <c r="K46" i="85"/>
  <c r="K48" i="85"/>
  <c r="K50" i="85"/>
  <c r="K54" i="85"/>
  <c r="K53" i="85"/>
  <c r="K52" i="85"/>
  <c r="K51" i="85"/>
  <c r="K39" i="85"/>
  <c r="K35" i="85"/>
  <c r="K30" i="85"/>
  <c r="M60" i="85"/>
  <c r="L60" i="85"/>
  <c r="N60" i="85"/>
  <c r="K27" i="85"/>
  <c r="G54" i="84" l="1"/>
  <c r="D54" i="84"/>
  <c r="K54" i="84" l="1"/>
  <c r="G53" i="84"/>
  <c r="D53" i="84"/>
  <c r="K53" i="84" l="1"/>
  <c r="G52" i="84"/>
  <c r="D52" i="84"/>
  <c r="K52" i="84" l="1"/>
  <c r="G51" i="84"/>
  <c r="D51" i="84"/>
  <c r="K51" i="84" l="1"/>
  <c r="G50" i="84"/>
  <c r="D50" i="84"/>
  <c r="K50" i="84" l="1"/>
  <c r="G49" i="84"/>
  <c r="D49" i="84"/>
  <c r="K49" i="84" l="1"/>
  <c r="G48" i="84"/>
  <c r="D48" i="84"/>
  <c r="K48" i="84" l="1"/>
  <c r="G47" i="84"/>
  <c r="D47" i="84"/>
  <c r="K47" i="84" l="1"/>
  <c r="G46" i="84"/>
  <c r="D46" i="84"/>
  <c r="K46" i="84" l="1"/>
  <c r="G45" i="84"/>
  <c r="D45" i="84"/>
  <c r="K45" i="84" l="1"/>
  <c r="G44" i="84"/>
  <c r="D44" i="84"/>
  <c r="K44" i="84" l="1"/>
  <c r="G43" i="84"/>
  <c r="D43" i="84"/>
  <c r="K43" i="84" l="1"/>
  <c r="G42" i="84"/>
  <c r="D42" i="84"/>
  <c r="K42" i="84" l="1"/>
  <c r="G41" i="84"/>
  <c r="D41" i="84"/>
  <c r="K41" i="84" l="1"/>
  <c r="G40" i="84"/>
  <c r="D40" i="84"/>
  <c r="K40" i="84" l="1"/>
  <c r="G39" i="84"/>
  <c r="D39" i="84"/>
  <c r="K39" i="84" l="1"/>
  <c r="G38" i="84"/>
  <c r="D38" i="84"/>
  <c r="K38" i="84" l="1"/>
  <c r="G37" i="84"/>
  <c r="D37" i="84"/>
  <c r="K37" i="84" l="1"/>
  <c r="G36" i="84"/>
  <c r="D36" i="84"/>
  <c r="K36" i="84" l="1"/>
  <c r="G35" i="84"/>
  <c r="D35" i="84"/>
  <c r="K35" i="84" l="1"/>
  <c r="G34" i="84"/>
  <c r="D34" i="84"/>
  <c r="K34" i="84" l="1"/>
  <c r="G33" i="84"/>
  <c r="D33" i="84"/>
  <c r="K33" i="84" l="1"/>
  <c r="G32" i="84"/>
  <c r="D32" i="84"/>
  <c r="K32" i="84" l="1"/>
  <c r="G31" i="84"/>
  <c r="D31" i="84"/>
  <c r="K31" i="84" l="1"/>
  <c r="D29" i="84"/>
  <c r="K29" i="84" s="1"/>
  <c r="D30" i="84"/>
  <c r="G30" i="84"/>
  <c r="K30" i="84" s="1"/>
  <c r="G29" i="84"/>
  <c r="G28" i="84" l="1"/>
  <c r="D28" i="84"/>
  <c r="K28" i="84" l="1"/>
  <c r="G27" i="84"/>
  <c r="D27" i="84"/>
  <c r="K27" i="84" l="1"/>
  <c r="N59" i="84"/>
  <c r="M59" i="84"/>
  <c r="L59" i="84"/>
  <c r="U58" i="84"/>
  <c r="N58" i="84"/>
  <c r="M58" i="84"/>
  <c r="M60" i="84" s="1"/>
  <c r="L58" i="84"/>
  <c r="K57" i="84"/>
  <c r="K56" i="84"/>
  <c r="A28" i="84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L60" i="84" l="1"/>
  <c r="N60" i="84"/>
  <c r="G57" i="83"/>
  <c r="G55" i="83"/>
  <c r="D57" i="83"/>
  <c r="D55" i="83"/>
  <c r="G54" i="83" l="1"/>
  <c r="D54" i="83"/>
  <c r="G53" i="83" l="1"/>
  <c r="D53" i="83"/>
  <c r="G52" i="83" l="1"/>
  <c r="D52" i="83"/>
  <c r="G51" i="83" l="1"/>
  <c r="D51" i="83"/>
  <c r="G50" i="83" l="1"/>
  <c r="D50" i="83"/>
  <c r="G49" i="83" l="1"/>
  <c r="D49" i="83"/>
  <c r="D48" i="83" l="1"/>
  <c r="G48" i="83" l="1"/>
  <c r="G47" i="83"/>
  <c r="D47" i="83"/>
  <c r="G46" i="83" l="1"/>
  <c r="G45" i="83"/>
  <c r="G44" i="83"/>
  <c r="G43" i="83"/>
  <c r="G42" i="83"/>
  <c r="D46" i="83"/>
  <c r="D45" i="83"/>
  <c r="D44" i="83"/>
  <c r="D43" i="83"/>
  <c r="D42" i="83"/>
  <c r="G41" i="83" l="1"/>
  <c r="D41" i="83"/>
  <c r="N59" i="83" l="1"/>
  <c r="M59" i="83"/>
  <c r="L59" i="83"/>
  <c r="U58" i="83"/>
  <c r="N58" i="83"/>
  <c r="M58" i="83"/>
  <c r="L58" i="83"/>
  <c r="K57" i="83"/>
  <c r="K56" i="83"/>
  <c r="K55" i="83"/>
  <c r="K54" i="83"/>
  <c r="K53" i="83"/>
  <c r="K52" i="83"/>
  <c r="K51" i="83"/>
  <c r="K50" i="83"/>
  <c r="K49" i="83"/>
  <c r="K48" i="83"/>
  <c r="K47" i="83"/>
  <c r="K46" i="83"/>
  <c r="K45" i="83"/>
  <c r="K44" i="83"/>
  <c r="K43" i="83"/>
  <c r="K42" i="83"/>
  <c r="K41" i="83"/>
  <c r="K40" i="83"/>
  <c r="K39" i="83"/>
  <c r="K38" i="83"/>
  <c r="K37" i="83"/>
  <c r="K36" i="83"/>
  <c r="K35" i="83"/>
  <c r="K34" i="83"/>
  <c r="K33" i="83"/>
  <c r="K32" i="83"/>
  <c r="K31" i="83"/>
  <c r="K30" i="83"/>
  <c r="K29" i="83"/>
  <c r="K28" i="83"/>
  <c r="A28" i="83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K27" i="83"/>
  <c r="M60" i="83" l="1"/>
  <c r="L60" i="83"/>
  <c r="N60" i="83"/>
  <c r="K57" i="82"/>
  <c r="K56" i="82" l="1"/>
  <c r="K55" i="82" l="1"/>
  <c r="K54" i="82" l="1"/>
  <c r="K53" i="82" l="1"/>
  <c r="K52" i="82" l="1"/>
  <c r="K51" i="82" l="1"/>
  <c r="K50" i="82" l="1"/>
  <c r="K49" i="82" l="1"/>
  <c r="K48" i="82" l="1"/>
  <c r="K47" i="82" l="1"/>
  <c r="K46" i="82" l="1"/>
  <c r="K45" i="82" l="1"/>
  <c r="K44" i="82" l="1"/>
  <c r="K43" i="82" l="1"/>
  <c r="K42" i="82" l="1"/>
  <c r="K41" i="82" l="1"/>
  <c r="K40" i="82" l="1"/>
  <c r="K39" i="82" l="1"/>
  <c r="K38" i="82"/>
  <c r="K37" i="82"/>
  <c r="K36" i="82"/>
  <c r="K35" i="82" l="1"/>
  <c r="K34" i="82" l="1"/>
  <c r="K33" i="82"/>
  <c r="K32" i="82"/>
  <c r="K31" i="82" l="1"/>
  <c r="K30" i="82" l="1"/>
  <c r="K29" i="82"/>
  <c r="K28" i="82"/>
  <c r="K27" i="82"/>
  <c r="N59" i="82"/>
  <c r="M59" i="82"/>
  <c r="L59" i="82"/>
  <c r="U58" i="82"/>
  <c r="N58" i="82"/>
  <c r="N60" i="82" s="1"/>
  <c r="M58" i="82"/>
  <c r="L58" i="82"/>
  <c r="L60" i="82" s="1"/>
  <c r="A28" i="82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M60" i="82" l="1"/>
  <c r="N59" i="81" l="1"/>
  <c r="M59" i="81"/>
  <c r="L59" i="81"/>
  <c r="U58" i="81"/>
  <c r="N58" i="81"/>
  <c r="A28" i="8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N60" i="81" l="1"/>
  <c r="M58" i="81"/>
  <c r="M60" i="81" s="1"/>
  <c r="D27" i="80"/>
  <c r="U58" i="80"/>
  <c r="N58" i="80"/>
  <c r="J57" i="80"/>
  <c r="G57" i="80"/>
  <c r="D57" i="80"/>
  <c r="J56" i="80"/>
  <c r="G56" i="80"/>
  <c r="M56" i="80" s="1"/>
  <c r="D56" i="80"/>
  <c r="J55" i="80"/>
  <c r="G55" i="80"/>
  <c r="D55" i="80"/>
  <c r="J54" i="80"/>
  <c r="G54" i="80"/>
  <c r="D54" i="80"/>
  <c r="J53" i="80"/>
  <c r="G53" i="80"/>
  <c r="D53" i="80"/>
  <c r="J52" i="80"/>
  <c r="G52" i="80"/>
  <c r="D52" i="80"/>
  <c r="J51" i="80"/>
  <c r="G51" i="80"/>
  <c r="D51" i="80"/>
  <c r="J50" i="80"/>
  <c r="G50" i="80"/>
  <c r="D50" i="80"/>
  <c r="J49" i="80"/>
  <c r="G49" i="80"/>
  <c r="D49" i="80"/>
  <c r="J48" i="80"/>
  <c r="G48" i="80"/>
  <c r="D48" i="80"/>
  <c r="J47" i="80"/>
  <c r="G47" i="80"/>
  <c r="D47" i="80"/>
  <c r="J46" i="80"/>
  <c r="G46" i="80"/>
  <c r="D46" i="80"/>
  <c r="J45" i="80"/>
  <c r="G45" i="80"/>
  <c r="D45" i="80"/>
  <c r="J44" i="80"/>
  <c r="G44" i="80"/>
  <c r="D44" i="80"/>
  <c r="J43" i="80"/>
  <c r="G43" i="80"/>
  <c r="D43" i="80"/>
  <c r="J42" i="80"/>
  <c r="G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D38" i="80"/>
  <c r="J37" i="80"/>
  <c r="G37" i="80"/>
  <c r="D37" i="80"/>
  <c r="J36" i="80"/>
  <c r="G36" i="80"/>
  <c r="D36" i="80"/>
  <c r="J35" i="80"/>
  <c r="G35" i="80"/>
  <c r="D35" i="80"/>
  <c r="J34" i="80"/>
  <c r="G34" i="80"/>
  <c r="D34" i="80"/>
  <c r="J33" i="80"/>
  <c r="G33" i="80"/>
  <c r="D33" i="80"/>
  <c r="J32" i="80"/>
  <c r="G32" i="80"/>
  <c r="D32" i="80"/>
  <c r="J31" i="80"/>
  <c r="G31" i="80"/>
  <c r="D31" i="80"/>
  <c r="J30" i="80"/>
  <c r="G30" i="80"/>
  <c r="D30" i="80"/>
  <c r="J29" i="80"/>
  <c r="G29" i="80"/>
  <c r="D29" i="80"/>
  <c r="J28" i="80"/>
  <c r="G28" i="80"/>
  <c r="D28" i="80"/>
  <c r="A28" i="80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J27" i="80"/>
  <c r="G27" i="80"/>
  <c r="L33" i="80" l="1"/>
  <c r="L37" i="80"/>
  <c r="L41" i="80"/>
  <c r="L49" i="80"/>
  <c r="K36" i="80"/>
  <c r="K40" i="80"/>
  <c r="L58" i="81"/>
  <c r="L60" i="81" s="1"/>
  <c r="K56" i="80"/>
  <c r="M57" i="80"/>
  <c r="M28" i="80"/>
  <c r="L56" i="80"/>
  <c r="L57" i="80"/>
  <c r="M55" i="80"/>
  <c r="M53" i="80"/>
  <c r="L52" i="80"/>
  <c r="M51" i="80"/>
  <c r="M49" i="80"/>
  <c r="M47" i="80"/>
  <c r="K44" i="80"/>
  <c r="M45" i="80"/>
  <c r="M43" i="80"/>
  <c r="L42" i="80"/>
  <c r="M41" i="80"/>
  <c r="M39" i="80"/>
  <c r="L38" i="80"/>
  <c r="M37" i="80"/>
  <c r="M35" i="80"/>
  <c r="L34" i="80"/>
  <c r="M33" i="80"/>
  <c r="K32" i="80"/>
  <c r="M31" i="80"/>
  <c r="L30" i="80"/>
  <c r="M29" i="80"/>
  <c r="L28" i="80"/>
  <c r="K28" i="80"/>
  <c r="K27" i="80"/>
  <c r="K31" i="80"/>
  <c r="K35" i="80"/>
  <c r="K39" i="80"/>
  <c r="K43" i="80"/>
  <c r="K47" i="80"/>
  <c r="M48" i="80"/>
  <c r="K51" i="80"/>
  <c r="M52" i="80"/>
  <c r="K55" i="80"/>
  <c r="K29" i="80"/>
  <c r="M30" i="80"/>
  <c r="M34" i="80"/>
  <c r="M38" i="80"/>
  <c r="M42" i="80"/>
  <c r="M46" i="80"/>
  <c r="M50" i="80"/>
  <c r="M54" i="80"/>
  <c r="L53" i="80"/>
  <c r="K42" i="80"/>
  <c r="L48" i="80"/>
  <c r="K52" i="80"/>
  <c r="L32" i="80"/>
  <c r="L36" i="80"/>
  <c r="L40" i="80"/>
  <c r="L45" i="80"/>
  <c r="K48" i="80"/>
  <c r="L50" i="80"/>
  <c r="L44" i="80"/>
  <c r="L54" i="80"/>
  <c r="L46" i="80"/>
  <c r="L29" i="80"/>
  <c r="M27" i="80"/>
  <c r="K33" i="80"/>
  <c r="K37" i="80"/>
  <c r="K41" i="80"/>
  <c r="K45" i="80"/>
  <c r="K49" i="80"/>
  <c r="K53" i="80"/>
  <c r="K57" i="80"/>
  <c r="K30" i="80"/>
  <c r="L31" i="80"/>
  <c r="M32" i="80"/>
  <c r="K34" i="80"/>
  <c r="L35" i="80"/>
  <c r="M36" i="80"/>
  <c r="K38" i="80"/>
  <c r="L39" i="80"/>
  <c r="M40" i="80"/>
  <c r="L43" i="80"/>
  <c r="M44" i="80"/>
  <c r="K46" i="80"/>
  <c r="L47" i="80"/>
  <c r="K50" i="80"/>
  <c r="L51" i="80"/>
  <c r="K54" i="80"/>
  <c r="L55" i="80"/>
  <c r="L58" i="80" l="1"/>
  <c r="M58" i="80"/>
  <c r="M59" i="80" l="1"/>
  <c r="M60" i="80" s="1"/>
  <c r="N59" i="80"/>
  <c r="N60" i="80" s="1"/>
  <c r="L59" i="80"/>
  <c r="L60" i="80" s="1"/>
</calcChain>
</file>

<file path=xl/sharedStrings.xml><?xml version="1.0" encoding="utf-8"?>
<sst xmlns="http://schemas.openxmlformats.org/spreadsheetml/2006/main" count="3726" uniqueCount="109">
  <si>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</si>
  <si>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</si>
  <si>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</si>
  <si>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</si>
  <si>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</si>
  <si>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</si>
  <si>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</si>
  <si>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</si>
  <si>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</si>
  <si>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</si>
  <si>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</si>
  <si>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</si>
  <si>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</si>
  <si>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</si>
  <si>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</si>
  <si>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</si>
  <si>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r>
      <t xml:space="preserve">TOTAL PRODUCTION:   </t>
    </r>
    <r>
      <rPr>
        <sz val="10"/>
        <color indexed="9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</si>
  <si>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</si>
  <si>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</si>
  <si>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</si>
  <si>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</si>
  <si>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</si>
  <si>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</si>
  <si>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</si>
  <si>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</si>
  <si>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</si>
  <si>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</si>
  <si>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</si>
  <si>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</si>
  <si>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</si>
  <si>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</si>
  <si>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</si>
  <si>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</si>
  <si>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</si>
  <si>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</si>
  <si>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</si>
  <si>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</si>
  <si>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</si>
  <si>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</si>
  <si>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</si>
  <si>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</si>
  <si>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</si>
  <si>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</si>
  <si>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</si>
  <si>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</si>
  <si>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</si>
  <si>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</si>
  <si>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</si>
  <si>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</si>
  <si>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</si>
  <si>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</si>
  <si>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</si>
  <si>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</si>
  <si>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</si>
  <si>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</si>
  <si>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</si>
  <si>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</si>
  <si>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</si>
  <si>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</si>
  <si>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</si>
  <si>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</si>
  <si>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December</t>
  </si>
  <si>
    <t>Open</t>
  </si>
  <si>
    <t>Close</t>
  </si>
  <si>
    <t>FT</t>
  </si>
  <si>
    <t>Baptist Foundation #2</t>
  </si>
  <si>
    <t xml:space="preserve">Matagorda </t>
  </si>
  <si>
    <t>Aubrey Malik</t>
  </si>
  <si>
    <t>Drip Tank</t>
  </si>
  <si>
    <t>n/a</t>
  </si>
  <si>
    <t>TBG choke froze off.</t>
  </si>
  <si>
    <t>dump leaking, fixed.</t>
  </si>
  <si>
    <t>Froze at choke. Sales EFM screen is blank.</t>
  </si>
  <si>
    <t>TBG choke froze off. Increased methanol.</t>
  </si>
  <si>
    <t>TBG choke froze off. Leak on methanol tank, leaked fluid out.</t>
  </si>
  <si>
    <t>Chase Terry</t>
  </si>
  <si>
    <t>February</t>
  </si>
  <si>
    <t xml:space="preserve">March </t>
  </si>
  <si>
    <t>April</t>
  </si>
  <si>
    <t>well down 8hrs, froze off on choke. Got wel back on at 10am got meth pump back on also. 2000tp start</t>
  </si>
  <si>
    <t>May</t>
  </si>
  <si>
    <t>June</t>
  </si>
  <si>
    <t>SW</t>
  </si>
  <si>
    <t>July</t>
  </si>
  <si>
    <t>August</t>
  </si>
  <si>
    <t>September</t>
  </si>
  <si>
    <t xml:space="preserve">October </t>
  </si>
  <si>
    <t>November</t>
  </si>
  <si>
    <t xml:space="preserve">January </t>
  </si>
  <si>
    <t xml:space="preserve">February </t>
  </si>
  <si>
    <t>March</t>
  </si>
  <si>
    <t>transferred 43bbls oil from sw tank to oil tank</t>
  </si>
  <si>
    <t>JULY</t>
  </si>
  <si>
    <t>AUG</t>
  </si>
  <si>
    <t>SEP</t>
  </si>
  <si>
    <t xml:space="preserve"> </t>
  </si>
  <si>
    <t>OCT</t>
  </si>
  <si>
    <t>NOV</t>
  </si>
  <si>
    <t>DEC</t>
  </si>
  <si>
    <t>well unloaded</t>
  </si>
  <si>
    <t>JAN</t>
  </si>
  <si>
    <t>FEB</t>
  </si>
  <si>
    <t>MARCH</t>
  </si>
  <si>
    <t>pulled bottoms on oil tank. 20bbls</t>
  </si>
  <si>
    <t>APRIL</t>
  </si>
  <si>
    <t>MAY</t>
  </si>
  <si>
    <t>transferred 240bbls from oil tank to robeson tank 2</t>
  </si>
  <si>
    <t xml:space="preserve">JULY </t>
  </si>
  <si>
    <t>transferred oil back from robeson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</si>
</sst>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4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11"/>
      <color rgb="FFFF0000"/>
      <name val="Helvetica Neue"/>
    </font>
    <font>
      <sz val="8"/>
      <color rgb="FFFF000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17">
    <xf numFmtId="0" fontId="0" fillId="0" borderId="0" xfId="0" applyAlignment="1"/>
    <xf numFmtId="0" fontId="1" fillId="0" borderId="0" xfId="0" applyFont="1">
      <alignment vertical="top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7" fillId="2" borderId="18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/>
    <xf numFmtId="0" fontId="18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/>
    </xf>
    <xf numFmtId="0" fontId="19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0" fillId="2" borderId="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0" fontId="19" fillId="2" borderId="21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/>
    </xf>
    <xf numFmtId="0" fontId="19" fillId="2" borderId="23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17" fillId="2" borderId="24" xfId="0" applyFont="1" applyFill="1" applyBorder="1" applyAlignment="1"/>
    <xf numFmtId="0" fontId="17" fillId="2" borderId="13" xfId="0" applyFont="1" applyFill="1" applyBorder="1" applyAlignment="1"/>
    <xf numFmtId="0" fontId="17" fillId="2" borderId="10" xfId="0" applyFont="1" applyFill="1" applyBorder="1" applyAlignment="1"/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2" fontId="19" fillId="2" borderId="22" xfId="0" applyNumberFormat="1" applyFont="1" applyFill="1" applyBorder="1" applyAlignment="1">
      <alignment vertical="center"/>
    </xf>
    <xf numFmtId="164" fontId="19" fillId="2" borderId="22" xfId="0" applyNumberFormat="1" applyFont="1" applyFill="1" applyBorder="1" applyAlignment="1">
      <alignment vertical="center"/>
    </xf>
    <xf numFmtId="14" fontId="19" fillId="2" borderId="2" xfId="0" applyNumberFormat="1" applyFont="1" applyFill="1" applyBorder="1" applyAlignment="1">
      <alignment vertical="center"/>
    </xf>
    <xf numFmtId="12" fontId="19" fillId="2" borderId="22" xfId="0" applyNumberFormat="1" applyFont="1" applyFill="1" applyBorder="1" applyAlignment="1">
      <alignment vertical="center"/>
    </xf>
    <xf numFmtId="12" fontId="19" fillId="2" borderId="2" xfId="0" applyNumberFormat="1" applyFont="1" applyFill="1" applyBorder="1" applyAlignment="1">
      <alignment vertical="center"/>
    </xf>
    <xf numFmtId="12" fontId="19" fillId="2" borderId="23" xfId="0" applyNumberFormat="1" applyFont="1" applyFill="1" applyBorder="1" applyAlignment="1">
      <alignment vertical="center"/>
    </xf>
    <xf numFmtId="12" fontId="19" fillId="2" borderId="21" xfId="0" applyNumberFormat="1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1" fontId="19" fillId="2" borderId="2" xfId="0" applyNumberFormat="1" applyFont="1" applyFill="1" applyBorder="1" applyAlignment="1">
      <alignment vertical="center"/>
    </xf>
    <xf numFmtId="2" fontId="12" fillId="2" borderId="1" xfId="0" applyNumberFormat="1" applyFont="1" applyFill="1" applyBorder="1" applyAlignment="1"/>
    <xf numFmtId="2" fontId="9" fillId="2" borderId="2" xfId="0" applyNumberFormat="1" applyFont="1" applyFill="1" applyBorder="1" applyAlignment="1">
      <alignment vertical="center"/>
    </xf>
    <xf numFmtId="2" fontId="9" fillId="2" borderId="21" xfId="0" applyNumberFormat="1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2" fontId="13" fillId="2" borderId="2" xfId="0" applyNumberFormat="1" applyFont="1" applyFill="1" applyBorder="1" applyAlignment="1">
      <alignment vertical="center"/>
    </xf>
    <xf numFmtId="14" fontId="19" fillId="2" borderId="2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16" fontId="19" fillId="2" borderId="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16" fontId="19" fillId="2" borderId="23" xfId="0" applyNumberFormat="1" applyFont="1" applyFill="1" applyBorder="1" applyAlignment="1">
      <alignment vertical="center"/>
    </xf>
    <xf numFmtId="0" fontId="22" fillId="2" borderId="25" xfId="0" applyFont="1" applyFill="1" applyBorder="1" applyAlignment="1">
      <alignment horizontal="left" vertic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8" xfId="0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7" fontId="6" fillId="2" borderId="11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61</v>
      </c>
      <c r="D8" s="207"/>
      <c r="E8" s="207"/>
      <c r="F8" s="207"/>
      <c r="G8" s="82" t="s">
        <v>9</v>
      </c>
      <c r="H8" s="207">
        <v>2017</v>
      </c>
      <c r="I8" s="207"/>
      <c r="J8" s="82"/>
      <c r="K8" s="82" t="s">
        <v>10</v>
      </c>
      <c r="L8" s="23" t="s">
        <v>67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</v>
      </c>
      <c r="D27" s="57">
        <f t="shared" ref="D27:D57" si="0">(B27*12+C27)*1.67</f>
        <v>41.75</v>
      </c>
      <c r="E27" s="3">
        <v>5</v>
      </c>
      <c r="F27" s="75">
        <v>11.5</v>
      </c>
      <c r="G27" s="33">
        <f t="shared" ref="G27:G57" si="1">(E27*12+F27)*1.67</f>
        <v>119.405</v>
      </c>
      <c r="H27" s="3"/>
      <c r="I27" s="3"/>
      <c r="J27" s="4">
        <f t="shared" ref="J27:J57" si="2">(H27*12+I27)*1.16</f>
        <v>0</v>
      </c>
      <c r="K27" s="4">
        <f>(D27+G27)</f>
        <v>161.155</v>
      </c>
      <c r="L27" s="63">
        <v>6.68</v>
      </c>
      <c r="M27" s="63">
        <f>(G27+W27)-G26</f>
        <v>119.405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>
        <v>8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2</v>
      </c>
      <c r="C28" s="72">
        <v>6</v>
      </c>
      <c r="D28" s="57">
        <f t="shared" si="0"/>
        <v>50.099999999999994</v>
      </c>
      <c r="E28" s="3">
        <v>6</v>
      </c>
      <c r="F28" s="75">
        <v>0</v>
      </c>
      <c r="G28" s="33">
        <f t="shared" si="1"/>
        <v>120.24</v>
      </c>
      <c r="H28" s="6"/>
      <c r="I28" s="6"/>
      <c r="J28" s="4">
        <f t="shared" si="2"/>
        <v>0</v>
      </c>
      <c r="K28" s="4">
        <f>(D28+G28)</f>
        <v>170.33999999999997</v>
      </c>
      <c r="L28" s="63">
        <f>(D28+U28)-D27</f>
        <v>8.3499999999999943</v>
      </c>
      <c r="M28" s="63">
        <f>(G28+W28)-G27</f>
        <v>0.83499999999999375</v>
      </c>
      <c r="N28" s="49">
        <v>110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>
        <v>8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3</v>
      </c>
      <c r="C29" s="72"/>
      <c r="D29" s="57">
        <f t="shared" si="0"/>
        <v>60.12</v>
      </c>
      <c r="E29" s="3">
        <v>6</v>
      </c>
      <c r="F29" s="75">
        <v>0.5</v>
      </c>
      <c r="G29" s="33">
        <f t="shared" si="1"/>
        <v>121.07499999999999</v>
      </c>
      <c r="H29" s="6"/>
      <c r="I29" s="6"/>
      <c r="J29" s="4">
        <f t="shared" si="2"/>
        <v>0</v>
      </c>
      <c r="K29" s="4">
        <f t="shared" ref="K29:K57" si="4">(D29+G29)</f>
        <v>181.19499999999999</v>
      </c>
      <c r="L29" s="63">
        <f t="shared" ref="L29:L56" si="5">(D29+U29)-D28</f>
        <v>10.020000000000003</v>
      </c>
      <c r="M29" s="63">
        <f>(G29+W29)-G28</f>
        <v>0.83499999999999375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>
        <v>8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3</v>
      </c>
      <c r="C30" s="72">
        <v>4</v>
      </c>
      <c r="D30" s="57">
        <f t="shared" si="0"/>
        <v>66.8</v>
      </c>
      <c r="E30" s="3">
        <v>6</v>
      </c>
      <c r="F30" s="75">
        <v>1.5</v>
      </c>
      <c r="G30" s="33">
        <f t="shared" si="1"/>
        <v>122.74499999999999</v>
      </c>
      <c r="H30" s="6"/>
      <c r="I30" s="6"/>
      <c r="J30" s="4">
        <f t="shared" si="2"/>
        <v>0</v>
      </c>
      <c r="K30" s="4">
        <f t="shared" si="4"/>
        <v>189.54499999999999</v>
      </c>
      <c r="L30" s="63">
        <f t="shared" si="5"/>
        <v>6.68</v>
      </c>
      <c r="M30" s="63">
        <f>(G30+W30)-G29</f>
        <v>1.6700000000000017</v>
      </c>
      <c r="N30" s="49">
        <v>71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>
        <v>8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3</v>
      </c>
      <c r="C31" s="72">
        <v>8</v>
      </c>
      <c r="D31" s="57">
        <f t="shared" si="0"/>
        <v>73.47999999999999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>
        <f t="shared" si="2"/>
        <v>0</v>
      </c>
      <c r="K31" s="4">
        <f t="shared" si="4"/>
        <v>197.06</v>
      </c>
      <c r="L31" s="63">
        <f t="shared" si="5"/>
        <v>6.6799999999999926</v>
      </c>
      <c r="M31" s="63">
        <f>(G31+W31)-G30</f>
        <v>0.83500000000000796</v>
      </c>
      <c r="N31" s="49">
        <v>49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14</v>
      </c>
      <c r="Z31" s="71">
        <v>8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3</v>
      </c>
      <c r="C32" s="73">
        <v>9</v>
      </c>
      <c r="D32" s="57">
        <f t="shared" si="0"/>
        <v>75.149999999999991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>
        <f t="shared" si="2"/>
        <v>0</v>
      </c>
      <c r="K32" s="4">
        <f t="shared" si="4"/>
        <v>198.73</v>
      </c>
      <c r="L32" s="63">
        <f t="shared" si="5"/>
        <v>1.6700000000000017</v>
      </c>
      <c r="M32" s="63">
        <f t="shared" ref="M32:M57" si="6">(G32+W32)-G31</f>
        <v>0</v>
      </c>
      <c r="N32" s="49">
        <v>23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14</v>
      </c>
      <c r="Z32" s="71">
        <v>8</v>
      </c>
      <c r="AA32" s="49">
        <v>3500</v>
      </c>
      <c r="AB32" s="49">
        <v>500</v>
      </c>
      <c r="AC32" s="163" t="s">
        <v>70</v>
      </c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4</v>
      </c>
      <c r="C33" s="73">
        <v>7</v>
      </c>
      <c r="D33" s="57">
        <f t="shared" si="0"/>
        <v>91.85</v>
      </c>
      <c r="E33" s="36">
        <v>6</v>
      </c>
      <c r="F33" s="76">
        <v>3.5</v>
      </c>
      <c r="G33" s="33">
        <f t="shared" si="1"/>
        <v>126.08499999999999</v>
      </c>
      <c r="H33" s="6"/>
      <c r="I33" s="6"/>
      <c r="J33" s="4">
        <f t="shared" si="2"/>
        <v>0</v>
      </c>
      <c r="K33" s="4">
        <f t="shared" si="4"/>
        <v>217.935</v>
      </c>
      <c r="L33" s="63">
        <f t="shared" si="5"/>
        <v>16.700000000000003</v>
      </c>
      <c r="M33" s="63">
        <f t="shared" si="6"/>
        <v>2.5049999999999955</v>
      </c>
      <c r="N33" s="49">
        <v>115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14</v>
      </c>
      <c r="Z33" s="71">
        <v>8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5</v>
      </c>
      <c r="C34" s="73">
        <v>1</v>
      </c>
      <c r="D34" s="57">
        <f t="shared" si="0"/>
        <v>101.86999999999999</v>
      </c>
      <c r="E34" s="36">
        <v>6</v>
      </c>
      <c r="F34" s="76">
        <v>5</v>
      </c>
      <c r="G34" s="33">
        <f t="shared" si="1"/>
        <v>128.59</v>
      </c>
      <c r="H34" s="6"/>
      <c r="I34" s="73"/>
      <c r="J34" s="4">
        <f t="shared" si="2"/>
        <v>0</v>
      </c>
      <c r="K34" s="4">
        <f t="shared" si="4"/>
        <v>230.45999999999998</v>
      </c>
      <c r="L34" s="63">
        <f t="shared" si="5"/>
        <v>10.019999999999996</v>
      </c>
      <c r="M34" s="63">
        <f t="shared" si="6"/>
        <v>2.5050000000000097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14</v>
      </c>
      <c r="Z34" s="71">
        <v>8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5</v>
      </c>
      <c r="C35" s="73">
        <v>7</v>
      </c>
      <c r="D35" s="57">
        <f t="shared" si="0"/>
        <v>111.89</v>
      </c>
      <c r="E35" s="36">
        <v>6</v>
      </c>
      <c r="F35" s="76">
        <v>6</v>
      </c>
      <c r="G35" s="33">
        <f t="shared" si="1"/>
        <v>130.26</v>
      </c>
      <c r="H35" s="6"/>
      <c r="I35" s="73"/>
      <c r="J35" s="4">
        <f t="shared" si="2"/>
        <v>0</v>
      </c>
      <c r="K35" s="4">
        <f t="shared" si="4"/>
        <v>242.14999999999998</v>
      </c>
      <c r="L35" s="63">
        <f t="shared" si="5"/>
        <v>10.02000000000001</v>
      </c>
      <c r="M35" s="63">
        <f t="shared" si="6"/>
        <v>1.6699999999999875</v>
      </c>
      <c r="N35" s="49">
        <v>67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14</v>
      </c>
      <c r="Z35" s="71">
        <v>8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 t="shared" si="0"/>
        <v>121.91</v>
      </c>
      <c r="E36" s="36">
        <v>6</v>
      </c>
      <c r="F36" s="76">
        <v>6.5</v>
      </c>
      <c r="G36" s="33">
        <f t="shared" si="1"/>
        <v>131.095</v>
      </c>
      <c r="H36" s="6"/>
      <c r="I36" s="73"/>
      <c r="J36" s="4">
        <f t="shared" si="2"/>
        <v>0</v>
      </c>
      <c r="K36" s="4">
        <f t="shared" si="4"/>
        <v>253.005</v>
      </c>
      <c r="L36" s="63">
        <f t="shared" si="5"/>
        <v>10.019999999999996</v>
      </c>
      <c r="M36" s="63">
        <f t="shared" si="6"/>
        <v>0.83500000000000796</v>
      </c>
      <c r="N36" s="49">
        <v>69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14</v>
      </c>
      <c r="Z36" s="71">
        <v>8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6</v>
      </c>
      <c r="C37" s="73">
        <v>7</v>
      </c>
      <c r="D37" s="57">
        <f t="shared" si="0"/>
        <v>131.93</v>
      </c>
      <c r="E37" s="36">
        <v>6</v>
      </c>
      <c r="F37" s="76">
        <v>7.5</v>
      </c>
      <c r="G37" s="33">
        <f t="shared" si="1"/>
        <v>132.76499999999999</v>
      </c>
      <c r="H37" s="6"/>
      <c r="I37" s="73"/>
      <c r="J37" s="4">
        <f t="shared" si="2"/>
        <v>0</v>
      </c>
      <c r="K37" s="4">
        <f t="shared" si="4"/>
        <v>264.69499999999999</v>
      </c>
      <c r="L37" s="63">
        <f t="shared" si="5"/>
        <v>10.02000000000001</v>
      </c>
      <c r="M37" s="63">
        <f t="shared" si="6"/>
        <v>1.6699999999999875</v>
      </c>
      <c r="N37" s="49">
        <v>69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14</v>
      </c>
      <c r="Z37" s="71">
        <v>8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7</v>
      </c>
      <c r="C38" s="73">
        <v>0</v>
      </c>
      <c r="D38" s="57">
        <f t="shared" si="0"/>
        <v>140.28</v>
      </c>
      <c r="E38" s="36">
        <v>6</v>
      </c>
      <c r="F38" s="76">
        <v>8.5</v>
      </c>
      <c r="G38" s="33">
        <f t="shared" si="1"/>
        <v>134.435</v>
      </c>
      <c r="H38" s="6"/>
      <c r="I38" s="73"/>
      <c r="J38" s="4">
        <f t="shared" si="2"/>
        <v>0</v>
      </c>
      <c r="K38" s="4">
        <f t="shared" si="4"/>
        <v>274.71500000000003</v>
      </c>
      <c r="L38" s="63">
        <f t="shared" si="5"/>
        <v>8.3499999999999943</v>
      </c>
      <c r="M38" s="63">
        <f t="shared" si="6"/>
        <v>1.6700000000000159</v>
      </c>
      <c r="N38" s="49">
        <v>69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14</v>
      </c>
      <c r="Z38" s="71">
        <v>8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7</v>
      </c>
      <c r="C39" s="73">
        <v>6</v>
      </c>
      <c r="D39" s="57">
        <f t="shared" si="0"/>
        <v>150.29999999999998</v>
      </c>
      <c r="E39" s="36">
        <v>6</v>
      </c>
      <c r="F39" s="76">
        <v>9.5</v>
      </c>
      <c r="G39" s="33">
        <f t="shared" si="1"/>
        <v>136.10499999999999</v>
      </c>
      <c r="H39" s="6"/>
      <c r="I39" s="73"/>
      <c r="J39" s="4">
        <f t="shared" si="2"/>
        <v>0</v>
      </c>
      <c r="K39" s="4">
        <f t="shared" si="4"/>
        <v>286.40499999999997</v>
      </c>
      <c r="L39" s="63">
        <f t="shared" si="5"/>
        <v>10.019999999999982</v>
      </c>
      <c r="M39" s="63">
        <f t="shared" si="6"/>
        <v>1.6699999999999875</v>
      </c>
      <c r="N39" s="49">
        <v>68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14</v>
      </c>
      <c r="Z39" s="71">
        <v>8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7</v>
      </c>
      <c r="C40" s="73">
        <v>10</v>
      </c>
      <c r="D40" s="57">
        <f t="shared" si="0"/>
        <v>156.97999999999999</v>
      </c>
      <c r="E40" s="36">
        <v>6</v>
      </c>
      <c r="F40" s="76">
        <v>10</v>
      </c>
      <c r="G40" s="33">
        <f t="shared" si="1"/>
        <v>136.94</v>
      </c>
      <c r="H40" s="6"/>
      <c r="I40" s="73"/>
      <c r="J40" s="4">
        <f t="shared" si="2"/>
        <v>0</v>
      </c>
      <c r="K40" s="4">
        <f t="shared" si="4"/>
        <v>293.91999999999996</v>
      </c>
      <c r="L40" s="63">
        <f t="shared" si="5"/>
        <v>6.6800000000000068</v>
      </c>
      <c r="M40" s="63">
        <f t="shared" si="6"/>
        <v>0.83500000000000796</v>
      </c>
      <c r="N40" s="71">
        <v>73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14</v>
      </c>
      <c r="Z40" s="71">
        <v>8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8</v>
      </c>
      <c r="C41" s="73">
        <v>4</v>
      </c>
      <c r="D41" s="57">
        <f t="shared" si="0"/>
        <v>167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>
        <f t="shared" si="2"/>
        <v>0</v>
      </c>
      <c r="K41" s="4">
        <f t="shared" si="4"/>
        <v>305.61</v>
      </c>
      <c r="L41" s="63">
        <f t="shared" si="5"/>
        <v>10.02000000000001</v>
      </c>
      <c r="M41" s="63">
        <f t="shared" si="6"/>
        <v>1.6699999999999875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14</v>
      </c>
      <c r="Z41" s="71">
        <v>8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8</v>
      </c>
      <c r="C42" s="73">
        <v>9</v>
      </c>
      <c r="D42" s="57">
        <f t="shared" si="0"/>
        <v>175.35</v>
      </c>
      <c r="E42" s="36">
        <v>6</v>
      </c>
      <c r="F42" s="76">
        <v>11.5</v>
      </c>
      <c r="G42" s="33">
        <f t="shared" si="1"/>
        <v>139.44499999999999</v>
      </c>
      <c r="H42" s="6"/>
      <c r="I42" s="73"/>
      <c r="J42" s="4">
        <f t="shared" si="2"/>
        <v>0</v>
      </c>
      <c r="K42" s="4">
        <f t="shared" si="4"/>
        <v>314.79499999999996</v>
      </c>
      <c r="L42" s="63">
        <f t="shared" si="5"/>
        <v>8.3499999999999943</v>
      </c>
      <c r="M42" s="63">
        <f t="shared" si="6"/>
        <v>0.83500000000000796</v>
      </c>
      <c r="N42" s="49">
        <v>71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14</v>
      </c>
      <c r="Z42" s="71">
        <v>8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9</v>
      </c>
      <c r="C43" s="73">
        <v>3</v>
      </c>
      <c r="D43" s="57">
        <f t="shared" si="0"/>
        <v>185.37</v>
      </c>
      <c r="E43" s="36">
        <v>7</v>
      </c>
      <c r="F43" s="76">
        <v>0.5</v>
      </c>
      <c r="G43" s="33">
        <f t="shared" si="1"/>
        <v>141.11499999999998</v>
      </c>
      <c r="H43" s="6"/>
      <c r="I43" s="73"/>
      <c r="J43" s="4">
        <f t="shared" si="2"/>
        <v>0</v>
      </c>
      <c r="K43" s="4">
        <f t="shared" si="4"/>
        <v>326.48500000000001</v>
      </c>
      <c r="L43" s="63">
        <f t="shared" si="5"/>
        <v>10.02000000000001</v>
      </c>
      <c r="M43" s="63">
        <f t="shared" si="6"/>
        <v>1.6699999999999875</v>
      </c>
      <c r="N43" s="49">
        <v>68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14</v>
      </c>
      <c r="Z43" s="71">
        <v>8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9</v>
      </c>
      <c r="C44" s="73">
        <v>9</v>
      </c>
      <c r="D44" s="57">
        <f t="shared" si="0"/>
        <v>195.39</v>
      </c>
      <c r="E44" s="36">
        <v>7</v>
      </c>
      <c r="F44" s="76">
        <v>1.5</v>
      </c>
      <c r="G44" s="33">
        <f t="shared" si="1"/>
        <v>142.785</v>
      </c>
      <c r="H44" s="6"/>
      <c r="I44" s="73"/>
      <c r="J44" s="4">
        <f t="shared" si="2"/>
        <v>0</v>
      </c>
      <c r="K44" s="4">
        <f t="shared" si="4"/>
        <v>338.17499999999995</v>
      </c>
      <c r="L44" s="63">
        <f t="shared" si="5"/>
        <v>10.019999999999982</v>
      </c>
      <c r="M44" s="63">
        <f t="shared" si="6"/>
        <v>1.6700000000000159</v>
      </c>
      <c r="N44" s="49">
        <v>69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14</v>
      </c>
      <c r="Z44" s="71">
        <v>8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10</v>
      </c>
      <c r="C45" s="73">
        <v>3</v>
      </c>
      <c r="D45" s="57">
        <f t="shared" si="0"/>
        <v>205.41</v>
      </c>
      <c r="E45" s="36">
        <v>7</v>
      </c>
      <c r="F45" s="76">
        <v>2.5</v>
      </c>
      <c r="G45" s="33">
        <f t="shared" si="1"/>
        <v>144.45499999999998</v>
      </c>
      <c r="H45" s="6"/>
      <c r="I45" s="73"/>
      <c r="J45" s="4">
        <f t="shared" si="2"/>
        <v>0</v>
      </c>
      <c r="K45" s="4">
        <f t="shared" si="4"/>
        <v>349.86500000000001</v>
      </c>
      <c r="L45" s="63">
        <f t="shared" si="5"/>
        <v>10.02000000000001</v>
      </c>
      <c r="M45" s="63">
        <f t="shared" si="6"/>
        <v>1.6699999999999875</v>
      </c>
      <c r="N45" s="49">
        <v>57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14</v>
      </c>
      <c r="Z45" s="71">
        <v>8</v>
      </c>
      <c r="AA45" s="49">
        <v>680</v>
      </c>
      <c r="AB45" s="49">
        <v>500</v>
      </c>
      <c r="AC45" s="163" t="s">
        <v>71</v>
      </c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10</v>
      </c>
      <c r="C46" s="73">
        <v>9</v>
      </c>
      <c r="D46" s="57">
        <f t="shared" si="0"/>
        <v>215.42999999999998</v>
      </c>
      <c r="E46" s="36">
        <v>7</v>
      </c>
      <c r="F46" s="76">
        <v>3.5</v>
      </c>
      <c r="G46" s="33">
        <f t="shared" si="1"/>
        <v>146.125</v>
      </c>
      <c r="H46" s="6"/>
      <c r="I46" s="73"/>
      <c r="J46" s="4">
        <f t="shared" si="2"/>
        <v>0</v>
      </c>
      <c r="K46" s="4">
        <f t="shared" si="4"/>
        <v>361.55499999999995</v>
      </c>
      <c r="L46" s="63">
        <f t="shared" si="5"/>
        <v>10.019999999999982</v>
      </c>
      <c r="M46" s="63">
        <f t="shared" si="6"/>
        <v>1.6700000000000159</v>
      </c>
      <c r="N46" s="49">
        <v>71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14</v>
      </c>
      <c r="Z46" s="71">
        <v>8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11</v>
      </c>
      <c r="C47" s="73">
        <v>1</v>
      </c>
      <c r="D47" s="57">
        <f t="shared" si="0"/>
        <v>222.10999999999999</v>
      </c>
      <c r="E47" s="36">
        <v>7</v>
      </c>
      <c r="F47" s="76">
        <v>4.5</v>
      </c>
      <c r="G47" s="33">
        <f t="shared" si="1"/>
        <v>147.79499999999999</v>
      </c>
      <c r="H47" s="6"/>
      <c r="I47" s="73"/>
      <c r="J47" s="4">
        <f t="shared" si="2"/>
        <v>0</v>
      </c>
      <c r="K47" s="4">
        <f t="shared" si="4"/>
        <v>369.90499999999997</v>
      </c>
      <c r="L47" s="63">
        <f t="shared" si="5"/>
        <v>6.6800000000000068</v>
      </c>
      <c r="M47" s="63">
        <f t="shared" si="6"/>
        <v>1.6699999999999875</v>
      </c>
      <c r="N47" s="49">
        <v>66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14</v>
      </c>
      <c r="Z47" s="71">
        <v>8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11</v>
      </c>
      <c r="C48" s="73">
        <v>3</v>
      </c>
      <c r="D48" s="57">
        <f t="shared" si="0"/>
        <v>225.45</v>
      </c>
      <c r="E48" s="36">
        <v>7</v>
      </c>
      <c r="F48" s="76">
        <v>5.25</v>
      </c>
      <c r="G48" s="33">
        <f t="shared" si="1"/>
        <v>149.04749999999999</v>
      </c>
      <c r="H48" s="6"/>
      <c r="I48" s="73"/>
      <c r="J48" s="4">
        <f t="shared" si="2"/>
        <v>0</v>
      </c>
      <c r="K48" s="4">
        <f t="shared" si="4"/>
        <v>374.49749999999995</v>
      </c>
      <c r="L48" s="63">
        <f t="shared" si="5"/>
        <v>3.3400000000000034</v>
      </c>
      <c r="M48" s="63">
        <f t="shared" si="6"/>
        <v>1.2524999999999977</v>
      </c>
      <c r="N48" s="49">
        <v>44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14</v>
      </c>
      <c r="Z48" s="71">
        <v>8</v>
      </c>
      <c r="AA48" s="49">
        <v>3600</v>
      </c>
      <c r="AB48" s="49">
        <v>500</v>
      </c>
      <c r="AC48" s="160" t="s">
        <v>73</v>
      </c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11</v>
      </c>
      <c r="C49" s="73">
        <v>9</v>
      </c>
      <c r="D49" s="57">
        <f t="shared" si="0"/>
        <v>235.47</v>
      </c>
      <c r="E49" s="36">
        <v>7</v>
      </c>
      <c r="F49" s="76">
        <v>6</v>
      </c>
      <c r="G49" s="33">
        <f t="shared" si="1"/>
        <v>150.29999999999998</v>
      </c>
      <c r="H49" s="6"/>
      <c r="I49" s="73"/>
      <c r="J49" s="4">
        <f t="shared" si="2"/>
        <v>0</v>
      </c>
      <c r="K49" s="4">
        <f t="shared" si="4"/>
        <v>385.77</v>
      </c>
      <c r="L49" s="63">
        <f t="shared" si="5"/>
        <v>10.02000000000001</v>
      </c>
      <c r="M49" s="63">
        <f t="shared" si="6"/>
        <v>1.2524999999999977</v>
      </c>
      <c r="N49" s="49">
        <v>98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14</v>
      </c>
      <c r="Z49" s="71">
        <v>8</v>
      </c>
      <c r="AA49" s="49">
        <v>700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11</v>
      </c>
      <c r="C50" s="73">
        <v>10</v>
      </c>
      <c r="D50" s="57">
        <f t="shared" si="0"/>
        <v>237.14</v>
      </c>
      <c r="E50" s="36">
        <v>7</v>
      </c>
      <c r="F50" s="76">
        <v>6.25</v>
      </c>
      <c r="G50" s="33">
        <f t="shared" si="1"/>
        <v>150.7175</v>
      </c>
      <c r="H50" s="6"/>
      <c r="I50" s="73"/>
      <c r="J50" s="4">
        <f t="shared" si="2"/>
        <v>0</v>
      </c>
      <c r="K50" s="4">
        <f t="shared" si="4"/>
        <v>387.85749999999996</v>
      </c>
      <c r="L50" s="63">
        <f t="shared" si="5"/>
        <v>1.6699999999999875</v>
      </c>
      <c r="M50" s="63">
        <f t="shared" si="6"/>
        <v>0.41750000000001819</v>
      </c>
      <c r="N50" s="49">
        <v>35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14</v>
      </c>
      <c r="Z50" s="71">
        <v>8</v>
      </c>
      <c r="AA50" s="49">
        <v>3800</v>
      </c>
      <c r="AB50" s="49">
        <v>500</v>
      </c>
      <c r="AC50" s="160" t="s">
        <v>74</v>
      </c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2</v>
      </c>
      <c r="C51" s="73">
        <v>11.5</v>
      </c>
      <c r="D51" s="57">
        <f t="shared" si="0"/>
        <v>59.284999999999997</v>
      </c>
      <c r="E51" s="36">
        <v>7</v>
      </c>
      <c r="F51" s="76">
        <v>7</v>
      </c>
      <c r="G51" s="33">
        <f t="shared" si="1"/>
        <v>151.97</v>
      </c>
      <c r="H51" s="6"/>
      <c r="I51" s="73"/>
      <c r="J51" s="4">
        <f t="shared" si="2"/>
        <v>0</v>
      </c>
      <c r="K51" s="4">
        <f t="shared" si="4"/>
        <v>211.255</v>
      </c>
      <c r="L51" s="63">
        <f t="shared" si="5"/>
        <v>6.1450000000000102</v>
      </c>
      <c r="M51" s="63">
        <f t="shared" si="6"/>
        <v>1.2524999999999977</v>
      </c>
      <c r="N51" s="49">
        <v>8</v>
      </c>
      <c r="O51" s="65">
        <v>43095</v>
      </c>
      <c r="P51" s="49">
        <v>12375039</v>
      </c>
      <c r="Q51" s="49">
        <v>12</v>
      </c>
      <c r="R51" s="67">
        <v>1.75</v>
      </c>
      <c r="S51" s="49">
        <v>2</v>
      </c>
      <c r="T51" s="67">
        <v>11.5</v>
      </c>
      <c r="U51" s="49">
        <v>184</v>
      </c>
      <c r="V51" s="49"/>
      <c r="W51" s="49"/>
      <c r="X51" s="49">
        <v>680</v>
      </c>
      <c r="Y51" s="49">
        <v>14</v>
      </c>
      <c r="Z51" s="71">
        <v>8</v>
      </c>
      <c r="AA51" s="49">
        <v>3600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3</v>
      </c>
      <c r="C52" s="73">
        <v>2</v>
      </c>
      <c r="D52" s="57">
        <f t="shared" si="0"/>
        <v>63.459999999999994</v>
      </c>
      <c r="E52" s="36">
        <v>7</v>
      </c>
      <c r="F52" s="76">
        <v>7.25</v>
      </c>
      <c r="G52" s="33">
        <f t="shared" si="1"/>
        <v>152.38749999999999</v>
      </c>
      <c r="H52" s="6"/>
      <c r="I52" s="73"/>
      <c r="J52" s="4">
        <f t="shared" si="2"/>
        <v>0</v>
      </c>
      <c r="K52" s="4">
        <f t="shared" si="4"/>
        <v>215.84749999999997</v>
      </c>
      <c r="L52" s="63">
        <f t="shared" si="5"/>
        <v>4.1749999999999972</v>
      </c>
      <c r="M52" s="63">
        <f t="shared" si="6"/>
        <v>0.41749999999998977</v>
      </c>
      <c r="N52" s="49">
        <v>33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14</v>
      </c>
      <c r="Z52" s="71">
        <v>8</v>
      </c>
      <c r="AA52" s="49">
        <v>3800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3</v>
      </c>
      <c r="C53" s="73">
        <v>9</v>
      </c>
      <c r="D53" s="57">
        <f t="shared" si="0"/>
        <v>75.149999999999991</v>
      </c>
      <c r="E53" s="36">
        <v>7</v>
      </c>
      <c r="F53" s="76">
        <v>7.5</v>
      </c>
      <c r="G53" s="33">
        <f t="shared" si="1"/>
        <v>152.80500000000001</v>
      </c>
      <c r="H53" s="6"/>
      <c r="I53" s="73"/>
      <c r="J53" s="4">
        <f t="shared" si="2"/>
        <v>0</v>
      </c>
      <c r="K53" s="4">
        <f t="shared" si="4"/>
        <v>227.95499999999998</v>
      </c>
      <c r="L53" s="63">
        <f t="shared" si="5"/>
        <v>11.689999999999998</v>
      </c>
      <c r="M53" s="63">
        <f t="shared" si="6"/>
        <v>0.41750000000001819</v>
      </c>
      <c r="N53" s="49">
        <v>106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14</v>
      </c>
      <c r="Z53" s="71">
        <v>8</v>
      </c>
      <c r="AA53" s="49">
        <v>700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4</v>
      </c>
      <c r="C54" s="73">
        <v>1</v>
      </c>
      <c r="D54" s="57">
        <f t="shared" si="0"/>
        <v>81.83</v>
      </c>
      <c r="E54" s="36">
        <v>7</v>
      </c>
      <c r="F54" s="76">
        <v>7.5</v>
      </c>
      <c r="G54" s="33">
        <f t="shared" si="1"/>
        <v>152.80500000000001</v>
      </c>
      <c r="H54" s="6"/>
      <c r="I54" s="73"/>
      <c r="J54" s="4">
        <f t="shared" si="2"/>
        <v>0</v>
      </c>
      <c r="K54" s="4">
        <f t="shared" si="4"/>
        <v>234.63499999999999</v>
      </c>
      <c r="L54" s="63">
        <f t="shared" si="5"/>
        <v>6.6800000000000068</v>
      </c>
      <c r="M54" s="63">
        <f t="shared" si="6"/>
        <v>0</v>
      </c>
      <c r="N54" s="49">
        <v>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14</v>
      </c>
      <c r="Z54" s="71">
        <v>8</v>
      </c>
      <c r="AA54" s="49">
        <v>3800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4</v>
      </c>
      <c r="C55" s="73">
        <v>3</v>
      </c>
      <c r="D55" s="57">
        <f t="shared" si="0"/>
        <v>85.17</v>
      </c>
      <c r="E55" s="36">
        <v>7</v>
      </c>
      <c r="F55" s="76">
        <v>7.5</v>
      </c>
      <c r="G55" s="33">
        <f t="shared" si="1"/>
        <v>152.80500000000001</v>
      </c>
      <c r="H55" s="6"/>
      <c r="I55" s="73"/>
      <c r="J55" s="4">
        <f t="shared" si="2"/>
        <v>0</v>
      </c>
      <c r="K55" s="4">
        <f t="shared" si="4"/>
        <v>237.97500000000002</v>
      </c>
      <c r="L55" s="63">
        <f t="shared" si="5"/>
        <v>3.3400000000000034</v>
      </c>
      <c r="M55" s="63">
        <f t="shared" si="6"/>
        <v>0</v>
      </c>
      <c r="N55" s="49">
        <v>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14</v>
      </c>
      <c r="Z55" s="71">
        <v>8</v>
      </c>
      <c r="AA55" s="49">
        <v>3800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5</v>
      </c>
      <c r="C56" s="73">
        <v>0</v>
      </c>
      <c r="D56" s="57">
        <f t="shared" si="0"/>
        <v>100.19999999999999</v>
      </c>
      <c r="E56" s="36">
        <v>7</v>
      </c>
      <c r="F56" s="76">
        <v>8.5</v>
      </c>
      <c r="G56" s="33">
        <f t="shared" si="1"/>
        <v>154.47499999999999</v>
      </c>
      <c r="H56" s="6"/>
      <c r="I56" s="73"/>
      <c r="J56" s="4">
        <f t="shared" si="2"/>
        <v>0</v>
      </c>
      <c r="K56" s="4">
        <f t="shared" si="4"/>
        <v>254.67499999999998</v>
      </c>
      <c r="L56" s="63">
        <f t="shared" si="5"/>
        <v>15.029999999999987</v>
      </c>
      <c r="M56" s="63">
        <f t="shared" si="6"/>
        <v>1.6699999999999875</v>
      </c>
      <c r="N56" s="55" t="s">
        <v>69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14</v>
      </c>
      <c r="Z56" s="71">
        <v>8</v>
      </c>
      <c r="AA56" s="49">
        <v>700</v>
      </c>
      <c r="AB56" s="49">
        <v>500</v>
      </c>
      <c r="AC56" s="160" t="s">
        <v>72</v>
      </c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5</v>
      </c>
      <c r="C57" s="73">
        <v>5</v>
      </c>
      <c r="D57" s="57">
        <f t="shared" si="0"/>
        <v>108.55</v>
      </c>
      <c r="E57" s="36">
        <v>7</v>
      </c>
      <c r="F57" s="76">
        <v>9.5</v>
      </c>
      <c r="G57" s="33">
        <f t="shared" si="1"/>
        <v>156.14499999999998</v>
      </c>
      <c r="H57" s="47"/>
      <c r="I57" s="74"/>
      <c r="J57" s="4">
        <f t="shared" si="2"/>
        <v>0</v>
      </c>
      <c r="K57" s="4">
        <f t="shared" si="4"/>
        <v>264.69499999999999</v>
      </c>
      <c r="L57" s="63">
        <f>(D57+U57)-D55</f>
        <v>23.379999999999995</v>
      </c>
      <c r="M57" s="63">
        <f t="shared" si="6"/>
        <v>1.6699999999999875</v>
      </c>
      <c r="N57" s="53">
        <v>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14</v>
      </c>
      <c r="Z57" s="71">
        <v>8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272.51</v>
      </c>
      <c r="M58" s="45">
        <f>SUM(M27:M57)</f>
        <v>156.14499999999998</v>
      </c>
      <c r="N58" s="46">
        <f>SUM(N27:N57)</f>
        <v>1855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415D-E009-4ABF-B71E-D9EEB83B4805}">
  <dimension ref="A1:AH60"/>
  <sheetViews>
    <sheetView topLeftCell="A26" workbookViewId="0">
      <selection activeCell="L49" sqref="L49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86</v>
      </c>
      <c r="D8" s="207"/>
      <c r="E8" s="207"/>
      <c r="F8" s="207"/>
      <c r="G8" s="82" t="s">
        <v>9</v>
      </c>
      <c r="H8" s="207">
        <v>2018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10</v>
      </c>
      <c r="D27" s="57">
        <f t="shared" ref="D27:D57" si="0">(B27*12+C27)*1.67</f>
        <v>36.739999999999995</v>
      </c>
      <c r="E27" s="36">
        <v>5</v>
      </c>
      <c r="F27" s="76">
        <v>10</v>
      </c>
      <c r="G27" s="33">
        <f t="shared" ref="G27:G57" si="1">(E27*12+F27)*1.67</f>
        <v>116.89999999999999</v>
      </c>
      <c r="H27" s="3"/>
      <c r="I27" s="3"/>
      <c r="J27" s="4"/>
      <c r="K27" s="4">
        <f t="shared" ref="K27:K57" si="2">D27+G27</f>
        <v>153.63999999999999</v>
      </c>
      <c r="L27" s="63">
        <v>5.01</v>
      </c>
      <c r="M27" s="63">
        <v>3.34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2</v>
      </c>
      <c r="C28" s="72">
        <v>0</v>
      </c>
      <c r="D28" s="57">
        <f t="shared" si="0"/>
        <v>40.08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156.97999999999999</v>
      </c>
      <c r="L28" s="63">
        <v>3.34</v>
      </c>
      <c r="M28" s="63">
        <v>0</v>
      </c>
      <c r="N28" s="49">
        <v>36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2</v>
      </c>
      <c r="C29" s="72">
        <v>2</v>
      </c>
      <c r="D29" s="57">
        <f t="shared" si="0"/>
        <v>43.42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161.99</v>
      </c>
      <c r="L29" s="63">
        <v>3.34</v>
      </c>
      <c r="M29" s="63">
        <v>1.67</v>
      </c>
      <c r="N29" s="49">
        <v>35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2</v>
      </c>
      <c r="C30" s="72">
        <v>5</v>
      </c>
      <c r="D30" s="57">
        <f t="shared" si="0"/>
        <v>48.43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168.67</v>
      </c>
      <c r="L30" s="63">
        <v>5.01</v>
      </c>
      <c r="M30" s="63">
        <v>1.67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2</v>
      </c>
      <c r="C31" s="72">
        <v>7</v>
      </c>
      <c r="D31" s="57">
        <f t="shared" si="0"/>
        <v>51.769999999999996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175.35</v>
      </c>
      <c r="L31" s="63">
        <v>3.34</v>
      </c>
      <c r="M31" s="63">
        <v>3.34</v>
      </c>
      <c r="N31" s="49">
        <v>33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2</v>
      </c>
      <c r="C32" s="73">
        <v>10</v>
      </c>
      <c r="D32" s="57">
        <f t="shared" si="0"/>
        <v>56.78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182.03</v>
      </c>
      <c r="L32" s="63">
        <v>5.01</v>
      </c>
      <c r="M32" s="63">
        <v>1.667</v>
      </c>
      <c r="N32" s="49">
        <v>36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3</v>
      </c>
      <c r="C33" s="73">
        <v>0</v>
      </c>
      <c r="D33" s="57">
        <f t="shared" si="0"/>
        <v>60.12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187.04</v>
      </c>
      <c r="L33" s="63">
        <v>3.34</v>
      </c>
      <c r="M33" s="63">
        <v>1.667</v>
      </c>
      <c r="N33" s="49">
        <v>35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3</v>
      </c>
      <c r="C34" s="73">
        <v>2</v>
      </c>
      <c r="D34" s="57">
        <f t="shared" si="0"/>
        <v>63.459999999999994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190.38</v>
      </c>
      <c r="L34" s="63">
        <v>3.34</v>
      </c>
      <c r="M34" s="63">
        <v>0</v>
      </c>
      <c r="N34" s="49">
        <v>35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3</v>
      </c>
      <c r="C35" s="73">
        <v>5</v>
      </c>
      <c r="D35" s="57">
        <f t="shared" si="0"/>
        <v>68.47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197.06</v>
      </c>
      <c r="L35" s="63">
        <v>5.01</v>
      </c>
      <c r="M35" s="63">
        <v>1.67</v>
      </c>
      <c r="N35" s="49">
        <v>36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3</v>
      </c>
      <c r="C36" s="73">
        <v>7</v>
      </c>
      <c r="D36" s="57">
        <f t="shared" si="0"/>
        <v>71.81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202.07</v>
      </c>
      <c r="L36" s="63">
        <v>3.34</v>
      </c>
      <c r="M36" s="63">
        <v>1.67</v>
      </c>
      <c r="N36" s="49">
        <v>35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3</v>
      </c>
      <c r="C37" s="73">
        <v>10</v>
      </c>
      <c r="D37" s="57">
        <f t="shared" si="0"/>
        <v>76.819999999999993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210.42</v>
      </c>
      <c r="L37" s="63">
        <v>5.01</v>
      </c>
      <c r="M37" s="63">
        <v>3.34</v>
      </c>
      <c r="N37" s="49">
        <v>37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4</v>
      </c>
      <c r="C38" s="73">
        <v>0</v>
      </c>
      <c r="D38" s="57">
        <f t="shared" si="0"/>
        <v>80.16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 t="shared" si="2"/>
        <v>215.42999999999998</v>
      </c>
      <c r="L38" s="63">
        <v>3.34</v>
      </c>
      <c r="M38" s="63">
        <v>1.67</v>
      </c>
      <c r="N38" s="49">
        <v>35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5.01</v>
      </c>
      <c r="M39" s="63">
        <v>1.67</v>
      </c>
      <c r="N39" s="49">
        <v>35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36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4</v>
      </c>
      <c r="C41" s="73">
        <v>7</v>
      </c>
      <c r="D41" s="57">
        <f t="shared" si="0"/>
        <v>91.85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230.45999999999998</v>
      </c>
      <c r="L41" s="63">
        <v>3.34</v>
      </c>
      <c r="M41" s="63">
        <v>0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4</v>
      </c>
      <c r="C42" s="73">
        <v>10</v>
      </c>
      <c r="D42" s="57">
        <f t="shared" si="0"/>
        <v>96.86</v>
      </c>
      <c r="E42" s="36">
        <v>7</v>
      </c>
      <c r="F42" s="76">
        <v>0</v>
      </c>
      <c r="G42" s="33">
        <f t="shared" si="1"/>
        <v>140.28</v>
      </c>
      <c r="H42" s="6"/>
      <c r="I42" s="73"/>
      <c r="J42" s="4"/>
      <c r="K42" s="4">
        <f t="shared" si="2"/>
        <v>237.14</v>
      </c>
      <c r="L42" s="63">
        <v>5.01</v>
      </c>
      <c r="M42" s="63">
        <v>1.67</v>
      </c>
      <c r="N42" s="49">
        <v>37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5</v>
      </c>
      <c r="C43" s="73">
        <v>0</v>
      </c>
      <c r="D43" s="57">
        <f t="shared" si="0"/>
        <v>100.19999999999999</v>
      </c>
      <c r="E43" s="36">
        <v>7</v>
      </c>
      <c r="F43" s="76">
        <v>1</v>
      </c>
      <c r="G43" s="33">
        <f t="shared" si="1"/>
        <v>141.94999999999999</v>
      </c>
      <c r="H43" s="6"/>
      <c r="I43" s="73"/>
      <c r="J43" s="4"/>
      <c r="K43" s="4">
        <f t="shared" si="2"/>
        <v>242.14999999999998</v>
      </c>
      <c r="L43" s="63">
        <v>3.34</v>
      </c>
      <c r="M43" s="63">
        <v>1.67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5</v>
      </c>
      <c r="C44" s="73">
        <v>3</v>
      </c>
      <c r="D44" s="57">
        <f t="shared" si="0"/>
        <v>105.21</v>
      </c>
      <c r="E44" s="36">
        <v>7</v>
      </c>
      <c r="F44" s="76">
        <v>2</v>
      </c>
      <c r="G44" s="33">
        <f t="shared" si="1"/>
        <v>143.62</v>
      </c>
      <c r="H44" s="6"/>
      <c r="I44" s="73"/>
      <c r="J44" s="4"/>
      <c r="K44" s="4">
        <f t="shared" si="2"/>
        <v>248.82999999999998</v>
      </c>
      <c r="L44" s="63">
        <v>5.01</v>
      </c>
      <c r="M44" s="63">
        <v>1.67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5</v>
      </c>
      <c r="C45" s="73">
        <v>5</v>
      </c>
      <c r="D45" s="57">
        <f t="shared" si="0"/>
        <v>108.55</v>
      </c>
      <c r="E45" s="36">
        <v>7</v>
      </c>
      <c r="F45" s="76">
        <v>3</v>
      </c>
      <c r="G45" s="33">
        <f t="shared" si="1"/>
        <v>145.29</v>
      </c>
      <c r="H45" s="6"/>
      <c r="I45" s="73"/>
      <c r="J45" s="4"/>
      <c r="K45" s="4">
        <f t="shared" si="2"/>
        <v>253.83999999999997</v>
      </c>
      <c r="L45" s="63">
        <v>3.34</v>
      </c>
      <c r="M45" s="63">
        <v>1.67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5</v>
      </c>
      <c r="C46" s="73">
        <v>8</v>
      </c>
      <c r="D46" s="57">
        <f t="shared" si="0"/>
        <v>113.56</v>
      </c>
      <c r="E46" s="36">
        <v>7</v>
      </c>
      <c r="F46" s="76">
        <v>5</v>
      </c>
      <c r="G46" s="33">
        <f t="shared" si="1"/>
        <v>148.63</v>
      </c>
      <c r="H46" s="6"/>
      <c r="I46" s="73"/>
      <c r="J46" s="4"/>
      <c r="K46" s="4">
        <f t="shared" si="2"/>
        <v>262.19</v>
      </c>
      <c r="L46" s="63">
        <v>5.01</v>
      </c>
      <c r="M46" s="63">
        <v>3.34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5</v>
      </c>
      <c r="C47" s="73">
        <v>11</v>
      </c>
      <c r="D47" s="57">
        <f t="shared" si="0"/>
        <v>118.57</v>
      </c>
      <c r="E47" s="36">
        <v>7</v>
      </c>
      <c r="F47" s="76">
        <v>6</v>
      </c>
      <c r="G47" s="33">
        <f>(E47*12+F47)*1.67</f>
        <v>150.29999999999998</v>
      </c>
      <c r="H47" s="6"/>
      <c r="I47" s="73"/>
      <c r="J47" s="4"/>
      <c r="K47" s="4">
        <f t="shared" si="2"/>
        <v>268.87</v>
      </c>
      <c r="L47" s="63">
        <v>5.01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6</v>
      </c>
      <c r="C48" s="73">
        <v>2</v>
      </c>
      <c r="D48" s="57">
        <f t="shared" si="0"/>
        <v>123.58</v>
      </c>
      <c r="E48" s="36">
        <v>7</v>
      </c>
      <c r="F48" s="76">
        <v>7</v>
      </c>
      <c r="G48" s="33">
        <f t="shared" si="1"/>
        <v>151.97</v>
      </c>
      <c r="H48" s="6"/>
      <c r="I48" s="73"/>
      <c r="J48" s="4"/>
      <c r="K48" s="4">
        <f t="shared" si="2"/>
        <v>275.55</v>
      </c>
      <c r="L48" s="63">
        <v>5.01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6</v>
      </c>
      <c r="C49" s="73">
        <v>5</v>
      </c>
      <c r="D49" s="57">
        <f t="shared" si="0"/>
        <v>128.59</v>
      </c>
      <c r="E49" s="36">
        <v>7</v>
      </c>
      <c r="F49" s="76">
        <v>8</v>
      </c>
      <c r="G49" s="33">
        <f t="shared" si="1"/>
        <v>153.63999999999999</v>
      </c>
      <c r="H49" s="6"/>
      <c r="I49" s="73"/>
      <c r="J49" s="4"/>
      <c r="K49" s="4">
        <f t="shared" si="2"/>
        <v>282.23</v>
      </c>
      <c r="L49" s="63">
        <v>5.01</v>
      </c>
      <c r="M49" s="63">
        <v>1.67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7</v>
      </c>
      <c r="F50" s="76">
        <v>9</v>
      </c>
      <c r="G50" s="33">
        <f t="shared" si="1"/>
        <v>155.31</v>
      </c>
      <c r="H50" s="6"/>
      <c r="I50" s="73"/>
      <c r="J50" s="4"/>
      <c r="K50" s="4">
        <f t="shared" si="2"/>
        <v>287.24</v>
      </c>
      <c r="L50" s="63">
        <v>3.34</v>
      </c>
      <c r="M50" s="63">
        <v>1.67</v>
      </c>
      <c r="N50" s="49">
        <v>36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6</v>
      </c>
      <c r="C51" s="73">
        <v>9</v>
      </c>
      <c r="D51" s="57">
        <f t="shared" si="0"/>
        <v>135.26999999999998</v>
      </c>
      <c r="E51" s="36">
        <v>7</v>
      </c>
      <c r="F51" s="76">
        <v>10</v>
      </c>
      <c r="G51" s="33">
        <f t="shared" si="1"/>
        <v>156.97999999999999</v>
      </c>
      <c r="H51" s="6"/>
      <c r="I51" s="73"/>
      <c r="J51" s="4"/>
      <c r="K51" s="4">
        <f t="shared" si="2"/>
        <v>292.25</v>
      </c>
      <c r="L51" s="63">
        <v>3.34</v>
      </c>
      <c r="M51" s="63">
        <v>1.67</v>
      </c>
      <c r="N51" s="49">
        <v>34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6</v>
      </c>
      <c r="C52" s="73">
        <v>10</v>
      </c>
      <c r="D52" s="57">
        <f t="shared" si="0"/>
        <v>136.94</v>
      </c>
      <c r="E52" s="36">
        <v>7</v>
      </c>
      <c r="F52" s="76">
        <v>10</v>
      </c>
      <c r="G52" s="33">
        <f t="shared" si="1"/>
        <v>156.97999999999999</v>
      </c>
      <c r="H52" s="6"/>
      <c r="I52" s="73"/>
      <c r="J52" s="4"/>
      <c r="K52" s="4">
        <f t="shared" si="2"/>
        <v>293.91999999999996</v>
      </c>
      <c r="L52" s="63">
        <v>1.67</v>
      </c>
      <c r="M52" s="63">
        <v>0</v>
      </c>
      <c r="N52" s="49">
        <v>36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7</v>
      </c>
      <c r="C53" s="73">
        <v>2</v>
      </c>
      <c r="D53" s="57">
        <f t="shared" si="0"/>
        <v>143.62</v>
      </c>
      <c r="E53" s="36">
        <v>8</v>
      </c>
      <c r="F53" s="76">
        <v>0</v>
      </c>
      <c r="G53" s="33">
        <f t="shared" si="1"/>
        <v>160.32</v>
      </c>
      <c r="H53" s="6"/>
      <c r="I53" s="73"/>
      <c r="J53" s="4"/>
      <c r="K53" s="4">
        <f t="shared" si="2"/>
        <v>303.94</v>
      </c>
      <c r="L53" s="63">
        <v>6.68</v>
      </c>
      <c r="M53" s="63">
        <v>3.34</v>
      </c>
      <c r="N53" s="49">
        <v>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7</v>
      </c>
      <c r="C54" s="73">
        <v>4</v>
      </c>
      <c r="D54" s="57">
        <f t="shared" si="0"/>
        <v>146.95999999999998</v>
      </c>
      <c r="E54" s="36">
        <v>8</v>
      </c>
      <c r="F54" s="76">
        <v>2</v>
      </c>
      <c r="G54" s="33">
        <f t="shared" si="1"/>
        <v>163.66</v>
      </c>
      <c r="H54" s="6"/>
      <c r="I54" s="73"/>
      <c r="J54" s="4"/>
      <c r="K54" s="4">
        <f>D54+G54</f>
        <v>310.62</v>
      </c>
      <c r="L54" s="63">
        <v>3.34</v>
      </c>
      <c r="M54" s="63">
        <v>3.34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7</v>
      </c>
      <c r="C55" s="73">
        <v>6</v>
      </c>
      <c r="D55" s="57">
        <f t="shared" si="0"/>
        <v>150.29999999999998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315.63</v>
      </c>
      <c r="L55" s="63">
        <v>3.34</v>
      </c>
      <c r="M55" s="63">
        <v>1.67</v>
      </c>
      <c r="N55" s="49">
        <v>36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7</v>
      </c>
      <c r="C56" s="73">
        <v>9</v>
      </c>
      <c r="D56" s="57">
        <f t="shared" si="0"/>
        <v>155.31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 t="shared" si="2"/>
        <v>320.64</v>
      </c>
      <c r="L56" s="63">
        <v>5.01</v>
      </c>
      <c r="M56" s="63">
        <v>0</v>
      </c>
      <c r="N56" s="55">
        <v>34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8</v>
      </c>
      <c r="C57" s="73">
        <v>0</v>
      </c>
      <c r="D57" s="57">
        <f t="shared" si="0"/>
        <v>160.32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 t="shared" si="2"/>
        <v>325.64999999999998</v>
      </c>
      <c r="L57" s="63">
        <v>5.01</v>
      </c>
      <c r="M57" s="63">
        <v>0</v>
      </c>
      <c r="N57" s="53">
        <v>33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128.59000000000006</v>
      </c>
      <c r="M58" s="45">
        <f>SUM(M27:M57)</f>
        <v>51.764000000000024</v>
      </c>
      <c r="N58" s="46">
        <f>SUM(N27:N57)</f>
        <v>1082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F3B-E989-47C2-B5C8-774216DF73E3}">
  <dimension ref="A1:AH60"/>
  <sheetViews>
    <sheetView topLeftCell="A27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87</v>
      </c>
      <c r="D8" s="207"/>
      <c r="E8" s="207"/>
      <c r="F8" s="207"/>
      <c r="G8" s="82" t="s">
        <v>9</v>
      </c>
      <c r="H8" s="207">
        <v>2018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f t="shared" ref="D27:D57" si="0">(B27*12+C27)*1.67</f>
        <v>165.32999999999998</v>
      </c>
      <c r="E27" s="36">
        <v>8</v>
      </c>
      <c r="F27" s="76">
        <v>3</v>
      </c>
      <c r="G27" s="33">
        <f t="shared" ref="G27:G57" si="1">(E27*12+F27)*1.67</f>
        <v>165.32999999999998</v>
      </c>
      <c r="H27" s="3"/>
      <c r="I27" s="3"/>
      <c r="J27" s="4"/>
      <c r="K27" s="4">
        <f t="shared" ref="K27:K57" si="2">D27+G27</f>
        <v>330.65999999999997</v>
      </c>
      <c r="L27" s="63">
        <v>5.01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8</v>
      </c>
      <c r="F28" s="75">
        <v>3</v>
      </c>
      <c r="G28" s="33">
        <f t="shared" si="1"/>
        <v>165.32999999999998</v>
      </c>
      <c r="H28" s="6"/>
      <c r="I28" s="6"/>
      <c r="J28" s="4"/>
      <c r="K28" s="4">
        <f t="shared" si="2"/>
        <v>335.66999999999996</v>
      </c>
      <c r="L28" s="63">
        <v>5.01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8</v>
      </c>
      <c r="C29" s="72">
        <v>8</v>
      </c>
      <c r="D29" s="57">
        <f t="shared" si="0"/>
        <v>173.68</v>
      </c>
      <c r="E29" s="3">
        <v>8</v>
      </c>
      <c r="F29" s="75">
        <v>3</v>
      </c>
      <c r="G29" s="33">
        <f t="shared" si="1"/>
        <v>165.32999999999998</v>
      </c>
      <c r="H29" s="6"/>
      <c r="I29" s="6"/>
      <c r="J29" s="4"/>
      <c r="K29" s="4">
        <f t="shared" si="2"/>
        <v>339.01</v>
      </c>
      <c r="L29" s="63">
        <v>3.34</v>
      </c>
      <c r="M29" s="63">
        <v>0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8</v>
      </c>
      <c r="C30" s="72">
        <v>11</v>
      </c>
      <c r="D30" s="57">
        <f t="shared" si="0"/>
        <v>178.69</v>
      </c>
      <c r="E30" s="3">
        <v>8</v>
      </c>
      <c r="F30" s="75">
        <v>3</v>
      </c>
      <c r="G30" s="33">
        <f t="shared" si="1"/>
        <v>165.32999999999998</v>
      </c>
      <c r="H30" s="6"/>
      <c r="I30" s="6"/>
      <c r="J30" s="4"/>
      <c r="K30" s="4">
        <f t="shared" si="2"/>
        <v>344.02</v>
      </c>
      <c r="L30" s="63">
        <v>5.01</v>
      </c>
      <c r="M30" s="63">
        <v>0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9</v>
      </c>
      <c r="C31" s="72">
        <v>2</v>
      </c>
      <c r="D31" s="57">
        <f t="shared" si="0"/>
        <v>183.7</v>
      </c>
      <c r="E31" s="3">
        <v>8</v>
      </c>
      <c r="F31" s="75">
        <v>3</v>
      </c>
      <c r="G31" s="33">
        <f t="shared" si="1"/>
        <v>165.32999999999998</v>
      </c>
      <c r="H31" s="6"/>
      <c r="I31" s="6"/>
      <c r="J31" s="4"/>
      <c r="K31" s="4">
        <f t="shared" si="2"/>
        <v>349.03</v>
      </c>
      <c r="L31" s="63">
        <v>5.01</v>
      </c>
      <c r="M31" s="63">
        <v>0</v>
      </c>
      <c r="N31" s="49">
        <v>32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9</v>
      </c>
      <c r="C32" s="73">
        <v>3</v>
      </c>
      <c r="D32" s="57">
        <f t="shared" si="0"/>
        <v>185.37</v>
      </c>
      <c r="E32" s="36">
        <v>8</v>
      </c>
      <c r="F32" s="76">
        <v>4</v>
      </c>
      <c r="G32" s="33">
        <f t="shared" si="1"/>
        <v>167</v>
      </c>
      <c r="H32" s="6"/>
      <c r="I32" s="6"/>
      <c r="J32" s="4"/>
      <c r="K32" s="4">
        <f t="shared" si="2"/>
        <v>352.37</v>
      </c>
      <c r="L32" s="63">
        <v>1.67</v>
      </c>
      <c r="M32" s="63">
        <v>1.67</v>
      </c>
      <c r="N32" s="49">
        <v>34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8</v>
      </c>
      <c r="F33" s="76">
        <v>5</v>
      </c>
      <c r="G33" s="33">
        <f t="shared" si="1"/>
        <v>168.67</v>
      </c>
      <c r="H33" s="6"/>
      <c r="I33" s="6"/>
      <c r="J33" s="4"/>
      <c r="K33" s="4">
        <f t="shared" si="2"/>
        <v>360.71999999999997</v>
      </c>
      <c r="L33" s="63">
        <v>6.68</v>
      </c>
      <c r="M33" s="63">
        <v>1.67</v>
      </c>
      <c r="N33" s="49">
        <v>34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9</v>
      </c>
      <c r="C34" s="73">
        <v>10</v>
      </c>
      <c r="D34" s="57">
        <f t="shared" si="0"/>
        <v>197.06</v>
      </c>
      <c r="E34" s="36">
        <v>8</v>
      </c>
      <c r="F34" s="76">
        <v>5</v>
      </c>
      <c r="G34" s="33">
        <f t="shared" si="1"/>
        <v>168.67</v>
      </c>
      <c r="H34" s="6"/>
      <c r="I34" s="73"/>
      <c r="J34" s="4"/>
      <c r="K34" s="4">
        <f t="shared" si="2"/>
        <v>365.73</v>
      </c>
      <c r="L34" s="63">
        <v>5.01</v>
      </c>
      <c r="M34" s="63">
        <v>0</v>
      </c>
      <c r="N34" s="49">
        <v>33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10</v>
      </c>
      <c r="C35" s="73">
        <v>1</v>
      </c>
      <c r="D35" s="57">
        <f t="shared" si="0"/>
        <v>202.07</v>
      </c>
      <c r="E35" s="36">
        <v>8</v>
      </c>
      <c r="F35" s="76">
        <v>6</v>
      </c>
      <c r="G35" s="33">
        <f t="shared" si="1"/>
        <v>170.34</v>
      </c>
      <c r="H35" s="6"/>
      <c r="I35" s="73"/>
      <c r="J35" s="4"/>
      <c r="K35" s="4">
        <f t="shared" si="2"/>
        <v>372.40999999999997</v>
      </c>
      <c r="L35" s="63">
        <v>5.01</v>
      </c>
      <c r="M35" s="63">
        <v>1.67</v>
      </c>
      <c r="N35" s="49">
        <v>34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10</v>
      </c>
      <c r="C36" s="73">
        <v>3</v>
      </c>
      <c r="D36" s="57">
        <f t="shared" si="0"/>
        <v>205.41</v>
      </c>
      <c r="E36" s="36">
        <v>8</v>
      </c>
      <c r="F36" s="76">
        <v>7</v>
      </c>
      <c r="G36" s="33">
        <f t="shared" si="1"/>
        <v>172.01</v>
      </c>
      <c r="H36" s="6"/>
      <c r="I36" s="73"/>
      <c r="J36" s="4"/>
      <c r="K36" s="4">
        <f t="shared" si="2"/>
        <v>377.41999999999996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8</v>
      </c>
      <c r="F37" s="76">
        <v>7</v>
      </c>
      <c r="G37" s="33">
        <f t="shared" si="1"/>
        <v>172.01</v>
      </c>
      <c r="H37" s="6"/>
      <c r="I37" s="73"/>
      <c r="J37" s="4"/>
      <c r="K37" s="4">
        <f t="shared" si="2"/>
        <v>382.42999999999995</v>
      </c>
      <c r="L37" s="63">
        <v>5.01</v>
      </c>
      <c r="M37" s="63">
        <v>0</v>
      </c>
      <c r="N37" s="49">
        <v>34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10</v>
      </c>
      <c r="C38" s="73">
        <v>11</v>
      </c>
      <c r="D38" s="57">
        <f t="shared" si="0"/>
        <v>218.76999999999998</v>
      </c>
      <c r="E38" s="36">
        <v>8</v>
      </c>
      <c r="F38" s="76">
        <v>7</v>
      </c>
      <c r="G38" s="33">
        <f t="shared" si="1"/>
        <v>172.01</v>
      </c>
      <c r="H38" s="6"/>
      <c r="I38" s="73"/>
      <c r="J38" s="4"/>
      <c r="K38" s="4">
        <f>D38+G38</f>
        <v>390.78</v>
      </c>
      <c r="L38" s="63">
        <v>8.35</v>
      </c>
      <c r="M38" s="63">
        <v>0</v>
      </c>
      <c r="N38" s="49">
        <v>33</v>
      </c>
      <c r="O38" s="65">
        <v>43417</v>
      </c>
      <c r="P38" s="49">
        <v>12725394</v>
      </c>
      <c r="Q38" s="49">
        <v>10</v>
      </c>
      <c r="R38" s="67">
        <v>11</v>
      </c>
      <c r="S38" s="49">
        <v>1</v>
      </c>
      <c r="T38" s="67">
        <v>8</v>
      </c>
      <c r="U38" s="49">
        <v>185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1</v>
      </c>
      <c r="C39" s="73">
        <v>11</v>
      </c>
      <c r="D39" s="57">
        <f t="shared" si="0"/>
        <v>38.409999999999997</v>
      </c>
      <c r="E39" s="36">
        <v>8</v>
      </c>
      <c r="F39" s="76">
        <v>7</v>
      </c>
      <c r="G39" s="33">
        <f t="shared" si="1"/>
        <v>172.01</v>
      </c>
      <c r="H39" s="6"/>
      <c r="I39" s="73"/>
      <c r="J39" s="4"/>
      <c r="K39" s="4">
        <f t="shared" si="2"/>
        <v>210.42</v>
      </c>
      <c r="L39" s="63">
        <v>5.01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8</v>
      </c>
      <c r="F40" s="76">
        <v>7</v>
      </c>
      <c r="G40" s="33">
        <f t="shared" si="1"/>
        <v>172.01</v>
      </c>
      <c r="H40" s="6"/>
      <c r="I40" s="73"/>
      <c r="J40" s="4"/>
      <c r="K40" s="4">
        <f t="shared" si="2"/>
        <v>215.43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2</v>
      </c>
      <c r="C41" s="73">
        <v>5</v>
      </c>
      <c r="D41" s="57">
        <f t="shared" si="0"/>
        <v>48.43</v>
      </c>
      <c r="E41" s="36">
        <v>8</v>
      </c>
      <c r="F41" s="76">
        <v>8</v>
      </c>
      <c r="G41" s="33">
        <f t="shared" si="1"/>
        <v>173.68</v>
      </c>
      <c r="H41" s="6"/>
      <c r="I41" s="73"/>
      <c r="J41" s="4"/>
      <c r="K41" s="4">
        <f t="shared" si="2"/>
        <v>222.11</v>
      </c>
      <c r="L41" s="63">
        <v>5.01</v>
      </c>
      <c r="M41" s="63">
        <v>1.67</v>
      </c>
      <c r="N41" s="49">
        <v>33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8</v>
      </c>
      <c r="F42" s="76">
        <v>8</v>
      </c>
      <c r="G42" s="33">
        <f t="shared" si="1"/>
        <v>173.68</v>
      </c>
      <c r="H42" s="6"/>
      <c r="I42" s="73"/>
      <c r="J42" s="4"/>
      <c r="K42" s="4">
        <f t="shared" si="2"/>
        <v>227.12</v>
      </c>
      <c r="L42" s="63">
        <v>5.01</v>
      </c>
      <c r="M42" s="63">
        <v>0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2</v>
      </c>
      <c r="C43" s="73">
        <v>10</v>
      </c>
      <c r="D43" s="57">
        <f t="shared" si="0"/>
        <v>56.78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230.46</v>
      </c>
      <c r="L43" s="63">
        <v>3.34</v>
      </c>
      <c r="M43" s="63">
        <v>0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3</v>
      </c>
      <c r="C44" s="73">
        <v>0</v>
      </c>
      <c r="D44" s="57">
        <f t="shared" si="0"/>
        <v>60.12</v>
      </c>
      <c r="E44" s="36">
        <v>8</v>
      </c>
      <c r="F44" s="76">
        <v>8</v>
      </c>
      <c r="G44" s="33">
        <f t="shared" si="1"/>
        <v>173.68</v>
      </c>
      <c r="H44" s="6"/>
      <c r="I44" s="73"/>
      <c r="J44" s="4"/>
      <c r="K44" s="4">
        <f t="shared" si="2"/>
        <v>233.8</v>
      </c>
      <c r="L44" s="63">
        <v>3.34</v>
      </c>
      <c r="M44" s="63">
        <v>0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3</v>
      </c>
      <c r="C45" s="73">
        <v>3</v>
      </c>
      <c r="D45" s="57">
        <f t="shared" si="0"/>
        <v>65.13</v>
      </c>
      <c r="E45" s="36">
        <v>8</v>
      </c>
      <c r="F45" s="76">
        <v>8</v>
      </c>
      <c r="G45" s="33">
        <f t="shared" si="1"/>
        <v>173.68</v>
      </c>
      <c r="H45" s="6"/>
      <c r="I45" s="73"/>
      <c r="J45" s="4"/>
      <c r="K45" s="4">
        <f t="shared" si="2"/>
        <v>238.81</v>
      </c>
      <c r="L45" s="63">
        <v>5.01</v>
      </c>
      <c r="M45" s="63">
        <v>0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3</v>
      </c>
      <c r="C46" s="73">
        <v>5</v>
      </c>
      <c r="D46" s="57">
        <f t="shared" si="0"/>
        <v>68.47</v>
      </c>
      <c r="E46" s="36">
        <v>8</v>
      </c>
      <c r="F46" s="76">
        <v>9</v>
      </c>
      <c r="G46" s="33">
        <f t="shared" si="1"/>
        <v>175.35</v>
      </c>
      <c r="H46" s="6"/>
      <c r="I46" s="73"/>
      <c r="J46" s="4"/>
      <c r="K46" s="4">
        <f t="shared" si="2"/>
        <v>243.82</v>
      </c>
      <c r="L46" s="63">
        <v>3.34</v>
      </c>
      <c r="M46" s="63">
        <v>1.67</v>
      </c>
      <c r="N46" s="49">
        <v>33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3</v>
      </c>
      <c r="C47" s="73">
        <v>8</v>
      </c>
      <c r="D47" s="57">
        <f t="shared" si="0"/>
        <v>73.47999999999999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248.82999999999998</v>
      </c>
      <c r="L47" s="63">
        <v>5.01</v>
      </c>
      <c r="M47" s="63">
        <v>0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3</v>
      </c>
      <c r="C48" s="73">
        <v>9</v>
      </c>
      <c r="D48" s="57">
        <f t="shared" si="0"/>
        <v>75.149999999999991</v>
      </c>
      <c r="E48" s="36">
        <v>8</v>
      </c>
      <c r="F48" s="76">
        <v>9</v>
      </c>
      <c r="G48" s="33">
        <f t="shared" si="1"/>
        <v>175.35</v>
      </c>
      <c r="H48" s="6"/>
      <c r="I48" s="73"/>
      <c r="J48" s="4"/>
      <c r="K48" s="4">
        <f t="shared" si="2"/>
        <v>250.5</v>
      </c>
      <c r="L48" s="63">
        <v>1.67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3</v>
      </c>
      <c r="C49" s="73">
        <v>11</v>
      </c>
      <c r="D49" s="57">
        <f t="shared" si="0"/>
        <v>78.489999999999995</v>
      </c>
      <c r="E49" s="36">
        <v>8</v>
      </c>
      <c r="F49" s="76">
        <v>9</v>
      </c>
      <c r="G49" s="33">
        <f t="shared" si="1"/>
        <v>175.35</v>
      </c>
      <c r="H49" s="6"/>
      <c r="I49" s="73"/>
      <c r="J49" s="4"/>
      <c r="K49" s="4">
        <f t="shared" si="2"/>
        <v>253.83999999999997</v>
      </c>
      <c r="L49" s="63">
        <v>3.34</v>
      </c>
      <c r="M49" s="63">
        <v>0</v>
      </c>
      <c r="N49" s="49">
        <v>33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4</v>
      </c>
      <c r="C50" s="73">
        <v>2</v>
      </c>
      <c r="D50" s="57">
        <f t="shared" si="0"/>
        <v>83.5</v>
      </c>
      <c r="E50" s="36">
        <v>8</v>
      </c>
      <c r="F50" s="76">
        <v>9</v>
      </c>
      <c r="G50" s="33">
        <f t="shared" si="1"/>
        <v>175.35</v>
      </c>
      <c r="H50" s="6"/>
      <c r="I50" s="73"/>
      <c r="J50" s="4"/>
      <c r="K50" s="4">
        <f t="shared" si="2"/>
        <v>258.85000000000002</v>
      </c>
      <c r="L50" s="63">
        <v>5.01</v>
      </c>
      <c r="M50" s="63">
        <v>0</v>
      </c>
      <c r="N50" s="49">
        <v>34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4</v>
      </c>
      <c r="C51" s="73">
        <v>5</v>
      </c>
      <c r="D51" s="57">
        <f t="shared" si="0"/>
        <v>88.509999999999991</v>
      </c>
      <c r="E51" s="36">
        <v>8</v>
      </c>
      <c r="F51" s="76">
        <v>9</v>
      </c>
      <c r="G51" s="33">
        <f t="shared" si="1"/>
        <v>175.35</v>
      </c>
      <c r="H51" s="6"/>
      <c r="I51" s="73"/>
      <c r="J51" s="4"/>
      <c r="K51" s="4">
        <f t="shared" si="2"/>
        <v>263.86</v>
      </c>
      <c r="L51" s="63">
        <v>5.01</v>
      </c>
      <c r="M51" s="63">
        <v>0</v>
      </c>
      <c r="N51" s="49">
        <v>33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4</v>
      </c>
      <c r="C52" s="73">
        <v>7</v>
      </c>
      <c r="D52" s="57">
        <f t="shared" si="0"/>
        <v>91.85</v>
      </c>
      <c r="E52" s="36">
        <v>8</v>
      </c>
      <c r="F52" s="76">
        <v>9</v>
      </c>
      <c r="G52" s="33">
        <f t="shared" si="1"/>
        <v>175.35</v>
      </c>
      <c r="H52" s="6"/>
      <c r="I52" s="73"/>
      <c r="J52" s="4"/>
      <c r="K52" s="4">
        <f t="shared" si="2"/>
        <v>267.2</v>
      </c>
      <c r="L52" s="63">
        <v>3.34</v>
      </c>
      <c r="M52" s="63">
        <v>0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4</v>
      </c>
      <c r="C53" s="73">
        <v>8</v>
      </c>
      <c r="D53" s="57">
        <f t="shared" si="0"/>
        <v>93.52</v>
      </c>
      <c r="E53" s="36">
        <v>8</v>
      </c>
      <c r="F53" s="76">
        <v>9</v>
      </c>
      <c r="G53" s="33">
        <f t="shared" si="1"/>
        <v>175.35</v>
      </c>
      <c r="H53" s="6"/>
      <c r="I53" s="73"/>
      <c r="J53" s="4"/>
      <c r="K53" s="4">
        <f t="shared" si="2"/>
        <v>268.87</v>
      </c>
      <c r="L53" s="63">
        <v>1.67</v>
      </c>
      <c r="M53" s="63">
        <v>0</v>
      </c>
      <c r="N53" s="49">
        <v>33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36">
        <v>8</v>
      </c>
      <c r="F54" s="76">
        <v>9</v>
      </c>
      <c r="G54" s="33">
        <f t="shared" si="1"/>
        <v>175.35</v>
      </c>
      <c r="H54" s="6"/>
      <c r="I54" s="73"/>
      <c r="J54" s="4"/>
      <c r="K54" s="4">
        <f>D54+G54</f>
        <v>272.20999999999998</v>
      </c>
      <c r="L54" s="63">
        <v>3.34</v>
      </c>
      <c r="M54" s="63">
        <v>0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5</v>
      </c>
      <c r="C55" s="73">
        <v>0</v>
      </c>
      <c r="D55" s="57">
        <f t="shared" si="0"/>
        <v>100.19999999999999</v>
      </c>
      <c r="E55" s="36">
        <v>8</v>
      </c>
      <c r="F55" s="76">
        <v>9</v>
      </c>
      <c r="G55" s="33">
        <f t="shared" si="1"/>
        <v>175.35</v>
      </c>
      <c r="H55" s="6"/>
      <c r="I55" s="73"/>
      <c r="J55" s="4"/>
      <c r="K55" s="4">
        <f t="shared" si="2"/>
        <v>275.54999999999995</v>
      </c>
      <c r="L55" s="63">
        <v>3.34</v>
      </c>
      <c r="M55" s="63">
        <v>0</v>
      </c>
      <c r="N55" s="49">
        <v>34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1</v>
      </c>
      <c r="B56" s="6">
        <v>5</v>
      </c>
      <c r="C56" s="73">
        <v>2</v>
      </c>
      <c r="D56" s="57">
        <f t="shared" si="0"/>
        <v>103.53999999999999</v>
      </c>
      <c r="E56" s="36">
        <v>8</v>
      </c>
      <c r="F56" s="76">
        <v>9</v>
      </c>
      <c r="G56" s="33">
        <f t="shared" si="1"/>
        <v>175.35</v>
      </c>
      <c r="H56" s="6"/>
      <c r="I56" s="73"/>
      <c r="J56" s="4"/>
      <c r="K56" s="4">
        <f t="shared" si="2"/>
        <v>278.89</v>
      </c>
      <c r="L56" s="63">
        <v>3.34</v>
      </c>
      <c r="M56" s="63">
        <v>0</v>
      </c>
      <c r="N56" s="55">
        <v>33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128.59000000000003</v>
      </c>
      <c r="M58" s="45">
        <f>SUM(M27:M57)</f>
        <v>10.02</v>
      </c>
      <c r="N58" s="46">
        <f>SUM(N27:N57)</f>
        <v>1012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FC42-A1D1-48C6-991F-410B4F8D7B42}">
  <dimension ref="A1:AH60"/>
  <sheetViews>
    <sheetView workbookViewId="0">
      <selection activeCell="O52" sqref="O52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61</v>
      </c>
      <c r="D8" s="207"/>
      <c r="E8" s="207"/>
      <c r="F8" s="207"/>
      <c r="G8" s="82" t="s">
        <v>9</v>
      </c>
      <c r="H8" s="207">
        <v>2018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5</v>
      </c>
      <c r="D27" s="57">
        <f t="shared" ref="D27:D57" si="0">(B27*12+C27)*1.67</f>
        <v>108.55</v>
      </c>
      <c r="E27" s="36">
        <v>8</v>
      </c>
      <c r="F27" s="76">
        <v>9</v>
      </c>
      <c r="G27" s="33">
        <f t="shared" ref="G27:G57" si="1">(E27*12+F27)*1.67</f>
        <v>175.35</v>
      </c>
      <c r="H27" s="3"/>
      <c r="I27" s="3"/>
      <c r="J27" s="4"/>
      <c r="K27" s="4">
        <f t="shared" ref="K27:K57" si="2">D27+G27</f>
        <v>283.89999999999998</v>
      </c>
      <c r="L27" s="63">
        <v>5.01</v>
      </c>
      <c r="M27" s="63">
        <v>0</v>
      </c>
      <c r="N27" s="52">
        <v>35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5</v>
      </c>
      <c r="C28" s="72">
        <v>8</v>
      </c>
      <c r="D28" s="57">
        <f t="shared" si="0"/>
        <v>113.56</v>
      </c>
      <c r="E28" s="3">
        <v>8</v>
      </c>
      <c r="F28" s="75">
        <v>11</v>
      </c>
      <c r="G28" s="33">
        <f t="shared" si="1"/>
        <v>178.69</v>
      </c>
      <c r="H28" s="6"/>
      <c r="I28" s="6"/>
      <c r="J28" s="4"/>
      <c r="K28" s="4">
        <f t="shared" si="2"/>
        <v>292.25</v>
      </c>
      <c r="L28" s="63">
        <v>5.01</v>
      </c>
      <c r="M28" s="63">
        <v>3.34</v>
      </c>
      <c r="N28" s="49">
        <v>30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5</v>
      </c>
      <c r="C29" s="72">
        <v>10</v>
      </c>
      <c r="D29" s="57">
        <f t="shared" si="0"/>
        <v>116.89999999999999</v>
      </c>
      <c r="E29" s="3">
        <v>9</v>
      </c>
      <c r="F29" s="75">
        <v>0</v>
      </c>
      <c r="G29" s="33">
        <f t="shared" si="1"/>
        <v>180.35999999999999</v>
      </c>
      <c r="H29" s="6"/>
      <c r="I29" s="6"/>
      <c r="J29" s="4"/>
      <c r="K29" s="4">
        <f t="shared" si="2"/>
        <v>297.26</v>
      </c>
      <c r="L29" s="63">
        <v>3.34</v>
      </c>
      <c r="M29" s="63">
        <v>1.67</v>
      </c>
      <c r="N29" s="49">
        <v>28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6</v>
      </c>
      <c r="C30" s="72">
        <v>0</v>
      </c>
      <c r="D30" s="57">
        <f t="shared" si="0"/>
        <v>120.24</v>
      </c>
      <c r="E30" s="3">
        <v>9</v>
      </c>
      <c r="F30" s="75">
        <v>0</v>
      </c>
      <c r="G30" s="33">
        <f t="shared" si="1"/>
        <v>180.35999999999999</v>
      </c>
      <c r="H30" s="6"/>
      <c r="I30" s="6"/>
      <c r="J30" s="4"/>
      <c r="K30" s="4">
        <f t="shared" si="2"/>
        <v>300.59999999999997</v>
      </c>
      <c r="L30" s="63">
        <v>3.34</v>
      </c>
      <c r="M30" s="63">
        <v>0</v>
      </c>
      <c r="N30" s="49">
        <v>30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6</v>
      </c>
      <c r="C31" s="72">
        <v>2</v>
      </c>
      <c r="D31" s="57">
        <f t="shared" si="0"/>
        <v>123.58</v>
      </c>
      <c r="E31" s="3">
        <v>9</v>
      </c>
      <c r="F31" s="75">
        <v>3</v>
      </c>
      <c r="G31" s="33">
        <f t="shared" si="1"/>
        <v>185.37</v>
      </c>
      <c r="H31" s="6"/>
      <c r="I31" s="6"/>
      <c r="J31" s="4"/>
      <c r="K31" s="4">
        <f t="shared" si="2"/>
        <v>308.95</v>
      </c>
      <c r="L31" s="63">
        <v>3.34</v>
      </c>
      <c r="M31" s="63">
        <v>5.01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6</v>
      </c>
      <c r="C32" s="73">
        <v>6</v>
      </c>
      <c r="D32" s="57">
        <f t="shared" si="0"/>
        <v>130.26</v>
      </c>
      <c r="E32" s="36">
        <v>9</v>
      </c>
      <c r="F32" s="76">
        <v>5</v>
      </c>
      <c r="G32" s="33">
        <f t="shared" si="1"/>
        <v>188.70999999999998</v>
      </c>
      <c r="H32" s="6"/>
      <c r="I32" s="6"/>
      <c r="J32" s="4"/>
      <c r="K32" s="4">
        <f t="shared" si="2"/>
        <v>318.96999999999997</v>
      </c>
      <c r="L32" s="63">
        <v>6.68</v>
      </c>
      <c r="M32" s="63">
        <v>3.34</v>
      </c>
      <c r="N32" s="49">
        <v>29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6</v>
      </c>
      <c r="C33" s="73">
        <v>8</v>
      </c>
      <c r="D33" s="57">
        <f t="shared" si="0"/>
        <v>133.6</v>
      </c>
      <c r="E33" s="36">
        <v>9</v>
      </c>
      <c r="F33" s="76">
        <v>8</v>
      </c>
      <c r="G33" s="33">
        <f t="shared" si="1"/>
        <v>193.72</v>
      </c>
      <c r="H33" s="6"/>
      <c r="I33" s="6"/>
      <c r="J33" s="4"/>
      <c r="K33" s="4">
        <f t="shared" si="2"/>
        <v>327.32</v>
      </c>
      <c r="L33" s="63">
        <v>3.34</v>
      </c>
      <c r="M33" s="63">
        <v>5.01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6</v>
      </c>
      <c r="C34" s="73">
        <v>11</v>
      </c>
      <c r="D34" s="57">
        <f t="shared" si="0"/>
        <v>138.60999999999999</v>
      </c>
      <c r="E34" s="36">
        <v>9</v>
      </c>
      <c r="F34" s="76">
        <v>9</v>
      </c>
      <c r="G34" s="33">
        <f t="shared" si="1"/>
        <v>195.39</v>
      </c>
      <c r="H34" s="6"/>
      <c r="I34" s="73"/>
      <c r="J34" s="4"/>
      <c r="K34" s="4">
        <f t="shared" si="2"/>
        <v>334</v>
      </c>
      <c r="L34" s="63">
        <v>5.01</v>
      </c>
      <c r="M34" s="63">
        <v>1.67</v>
      </c>
      <c r="N34" s="49">
        <v>32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7</v>
      </c>
      <c r="C35" s="73">
        <v>2</v>
      </c>
      <c r="D35" s="57">
        <f t="shared" si="0"/>
        <v>143.62</v>
      </c>
      <c r="E35" s="36">
        <v>9</v>
      </c>
      <c r="F35" s="76">
        <v>10</v>
      </c>
      <c r="G35" s="33">
        <f t="shared" si="1"/>
        <v>197.06</v>
      </c>
      <c r="H35" s="6"/>
      <c r="I35" s="73"/>
      <c r="J35" s="4"/>
      <c r="K35" s="4">
        <f t="shared" si="2"/>
        <v>340.68</v>
      </c>
      <c r="L35" s="63">
        <v>5.01</v>
      </c>
      <c r="M35" s="63">
        <v>1.67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7</v>
      </c>
      <c r="C36" s="73">
        <v>5</v>
      </c>
      <c r="D36" s="57">
        <f t="shared" si="0"/>
        <v>148.63</v>
      </c>
      <c r="E36" s="36">
        <v>9</v>
      </c>
      <c r="F36" s="76">
        <v>11</v>
      </c>
      <c r="G36" s="33">
        <f t="shared" si="1"/>
        <v>198.73</v>
      </c>
      <c r="H36" s="6"/>
      <c r="I36" s="73"/>
      <c r="J36" s="4"/>
      <c r="K36" s="4">
        <f t="shared" si="2"/>
        <v>347.36</v>
      </c>
      <c r="L36" s="63">
        <v>5.01</v>
      </c>
      <c r="M36" s="63">
        <v>1.67</v>
      </c>
      <c r="N36" s="49">
        <v>28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7</v>
      </c>
      <c r="C37" s="73">
        <v>8</v>
      </c>
      <c r="D37" s="57">
        <f t="shared" si="0"/>
        <v>153.63999999999999</v>
      </c>
      <c r="E37" s="36">
        <v>10</v>
      </c>
      <c r="F37" s="76">
        <v>0</v>
      </c>
      <c r="G37" s="33">
        <f t="shared" si="1"/>
        <v>200.39999999999998</v>
      </c>
      <c r="H37" s="6"/>
      <c r="I37" s="73"/>
      <c r="J37" s="4"/>
      <c r="K37" s="4">
        <f t="shared" si="2"/>
        <v>354.03999999999996</v>
      </c>
      <c r="L37" s="63">
        <v>5.01</v>
      </c>
      <c r="M37" s="63">
        <v>1.67</v>
      </c>
      <c r="N37" s="49">
        <v>30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7</v>
      </c>
      <c r="C38" s="73">
        <v>9</v>
      </c>
      <c r="D38" s="57">
        <f t="shared" si="0"/>
        <v>155.31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357.38</v>
      </c>
      <c r="L38" s="63">
        <v>1.67</v>
      </c>
      <c r="M38" s="63">
        <v>1.67</v>
      </c>
      <c r="N38" s="49">
        <v>29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7</v>
      </c>
      <c r="C39" s="73">
        <v>11</v>
      </c>
      <c r="D39" s="57">
        <f t="shared" si="0"/>
        <v>158.65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360.72</v>
      </c>
      <c r="L39" s="63">
        <v>3.34</v>
      </c>
      <c r="M39" s="63">
        <v>0</v>
      </c>
      <c r="N39" s="49">
        <v>28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8</v>
      </c>
      <c r="C40" s="73">
        <v>1</v>
      </c>
      <c r="D40" s="57">
        <f t="shared" si="0"/>
        <v>161.98999999999998</v>
      </c>
      <c r="E40" s="36">
        <v>10</v>
      </c>
      <c r="F40" s="76">
        <v>2</v>
      </c>
      <c r="G40" s="33">
        <f t="shared" si="1"/>
        <v>203.73999999999998</v>
      </c>
      <c r="H40" s="6"/>
      <c r="I40" s="73"/>
      <c r="J40" s="4"/>
      <c r="K40" s="4">
        <f t="shared" si="2"/>
        <v>365.72999999999996</v>
      </c>
      <c r="L40" s="63">
        <v>3.34</v>
      </c>
      <c r="M40" s="63">
        <v>1.67</v>
      </c>
      <c r="N40" s="71">
        <v>27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8</v>
      </c>
      <c r="C41" s="73">
        <v>2</v>
      </c>
      <c r="D41" s="57">
        <f t="shared" si="0"/>
        <v>163.66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369.07</v>
      </c>
      <c r="L41" s="63">
        <v>1.67</v>
      </c>
      <c r="M41" s="63">
        <v>1.67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8</v>
      </c>
      <c r="C42" s="73">
        <v>5</v>
      </c>
      <c r="D42" s="57">
        <f t="shared" si="0"/>
        <v>168.67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375.75</v>
      </c>
      <c r="L42" s="63">
        <v>5.01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8</v>
      </c>
      <c r="C43" s="73">
        <v>8</v>
      </c>
      <c r="D43" s="57">
        <f t="shared" si="0"/>
        <v>173.68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382.43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8</v>
      </c>
      <c r="C44" s="73">
        <v>10</v>
      </c>
      <c r="D44" s="57">
        <f t="shared" si="0"/>
        <v>177.01999999999998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387.43999999999994</v>
      </c>
      <c r="L44" s="63">
        <v>3.34</v>
      </c>
      <c r="M44" s="63">
        <v>1.67</v>
      </c>
      <c r="N44" s="49">
        <v>27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9</v>
      </c>
      <c r="C45" s="73">
        <v>0</v>
      </c>
      <c r="D45" s="57">
        <f t="shared" si="0"/>
        <v>180.35999999999999</v>
      </c>
      <c r="E45" s="36">
        <v>10</v>
      </c>
      <c r="F45" s="76">
        <v>7</v>
      </c>
      <c r="G45" s="33">
        <f t="shared" si="1"/>
        <v>212.09</v>
      </c>
      <c r="H45" s="6"/>
      <c r="I45" s="73"/>
      <c r="J45" s="4"/>
      <c r="K45" s="4">
        <f t="shared" si="2"/>
        <v>392.45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9</v>
      </c>
      <c r="C46" s="73">
        <v>4</v>
      </c>
      <c r="D46" s="57">
        <f t="shared" si="0"/>
        <v>187.04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400.79999999999995</v>
      </c>
      <c r="L46" s="63">
        <v>6.68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9</v>
      </c>
      <c r="C47" s="73">
        <v>7</v>
      </c>
      <c r="D47" s="57">
        <f t="shared" si="0"/>
        <v>192.04999999999998</v>
      </c>
      <c r="E47" s="36">
        <v>10</v>
      </c>
      <c r="F47" s="76">
        <v>8</v>
      </c>
      <c r="G47" s="33">
        <f>(E47*12+F47)*1.67</f>
        <v>213.76</v>
      </c>
      <c r="H47" s="6"/>
      <c r="I47" s="73"/>
      <c r="J47" s="4"/>
      <c r="K47" s="4">
        <f t="shared" si="2"/>
        <v>405.80999999999995</v>
      </c>
      <c r="L47" s="63">
        <v>5.01</v>
      </c>
      <c r="M47" s="63">
        <v>0</v>
      </c>
      <c r="N47" s="49">
        <v>29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9</v>
      </c>
      <c r="C48" s="73">
        <v>10</v>
      </c>
      <c r="D48" s="57">
        <f t="shared" si="0"/>
        <v>197.06</v>
      </c>
      <c r="E48" s="36">
        <v>10</v>
      </c>
      <c r="F48" s="76">
        <v>8</v>
      </c>
      <c r="G48" s="33">
        <f t="shared" si="1"/>
        <v>213.76</v>
      </c>
      <c r="H48" s="6"/>
      <c r="I48" s="73"/>
      <c r="J48" s="4"/>
      <c r="K48" s="4">
        <f t="shared" si="2"/>
        <v>410.82</v>
      </c>
      <c r="L48" s="63">
        <v>5.01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9</v>
      </c>
      <c r="C49" s="73">
        <v>11</v>
      </c>
      <c r="D49" s="57">
        <f t="shared" si="0"/>
        <v>198.73</v>
      </c>
      <c r="E49" s="36">
        <v>10</v>
      </c>
      <c r="F49" s="76">
        <v>9</v>
      </c>
      <c r="G49" s="33">
        <f t="shared" si="1"/>
        <v>215.42999999999998</v>
      </c>
      <c r="H49" s="6"/>
      <c r="I49" s="73"/>
      <c r="J49" s="4"/>
      <c r="K49" s="4">
        <f t="shared" si="2"/>
        <v>414.15999999999997</v>
      </c>
      <c r="L49" s="63">
        <v>1.67</v>
      </c>
      <c r="M49" s="63">
        <v>1.67</v>
      </c>
      <c r="N49" s="49">
        <v>28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10</v>
      </c>
      <c r="C50" s="73">
        <v>2</v>
      </c>
      <c r="D50" s="57">
        <f t="shared" si="0"/>
        <v>203.73999999999998</v>
      </c>
      <c r="E50" s="36">
        <v>10</v>
      </c>
      <c r="F50" s="76">
        <v>9</v>
      </c>
      <c r="G50" s="33">
        <f t="shared" si="1"/>
        <v>215.42999999999998</v>
      </c>
      <c r="H50" s="6"/>
      <c r="I50" s="73"/>
      <c r="J50" s="4"/>
      <c r="K50" s="4">
        <f t="shared" si="2"/>
        <v>419.16999999999996</v>
      </c>
      <c r="L50" s="63">
        <v>5.01</v>
      </c>
      <c r="M50" s="63">
        <v>0</v>
      </c>
      <c r="N50" s="49">
        <v>30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10</v>
      </c>
      <c r="F51" s="76">
        <v>9</v>
      </c>
      <c r="G51" s="33">
        <f t="shared" si="1"/>
        <v>215.42999999999998</v>
      </c>
      <c r="H51" s="6"/>
      <c r="I51" s="73"/>
      <c r="J51" s="4"/>
      <c r="K51" s="4">
        <f t="shared" si="2"/>
        <v>425.84999999999997</v>
      </c>
      <c r="L51" s="63">
        <v>6.68</v>
      </c>
      <c r="M51" s="63">
        <v>0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10</v>
      </c>
      <c r="C52" s="73">
        <v>9</v>
      </c>
      <c r="D52" s="57">
        <f t="shared" si="0"/>
        <v>215.42999999999998</v>
      </c>
      <c r="E52" s="36">
        <v>10</v>
      </c>
      <c r="F52" s="76">
        <v>9</v>
      </c>
      <c r="G52" s="33">
        <f t="shared" si="1"/>
        <v>215.42999999999998</v>
      </c>
      <c r="H52" s="6"/>
      <c r="I52" s="73"/>
      <c r="J52" s="4"/>
      <c r="K52" s="4">
        <f t="shared" si="2"/>
        <v>430.85999999999996</v>
      </c>
      <c r="L52" s="63">
        <v>5.01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1</v>
      </c>
      <c r="C53" s="73">
        <v>7</v>
      </c>
      <c r="D53" s="57">
        <f t="shared" si="0"/>
        <v>31.729999999999997</v>
      </c>
      <c r="E53" s="36">
        <v>10</v>
      </c>
      <c r="F53" s="76">
        <v>10</v>
      </c>
      <c r="G53" s="33">
        <f t="shared" si="1"/>
        <v>217.1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1.67</v>
      </c>
      <c r="N53" s="49">
        <v>29</v>
      </c>
      <c r="O53" s="65">
        <v>43462</v>
      </c>
      <c r="P53" s="49">
        <v>12763538</v>
      </c>
      <c r="Q53" s="49">
        <v>10</v>
      </c>
      <c r="R53" s="67">
        <v>7</v>
      </c>
      <c r="S53" s="49">
        <v>1</v>
      </c>
      <c r="T53" s="67">
        <v>4</v>
      </c>
      <c r="U53" s="49">
        <v>185</v>
      </c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1</v>
      </c>
      <c r="C54" s="73">
        <v>11</v>
      </c>
      <c r="D54" s="57">
        <f t="shared" si="0"/>
        <v>38.409999999999997</v>
      </c>
      <c r="E54" s="36">
        <v>11</v>
      </c>
      <c r="F54" s="76">
        <v>0</v>
      </c>
      <c r="G54" s="33">
        <f t="shared" si="1"/>
        <v>220.44</v>
      </c>
      <c r="H54" s="6"/>
      <c r="I54" s="73"/>
      <c r="J54" s="4"/>
      <c r="K54" s="4">
        <f>D54+G54</f>
        <v>258.85000000000002</v>
      </c>
      <c r="L54" s="63">
        <v>6.68</v>
      </c>
      <c r="M54" s="63">
        <v>3.34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2</v>
      </c>
      <c r="C55" s="73">
        <v>1</v>
      </c>
      <c r="D55" s="57">
        <f t="shared" si="0"/>
        <v>41.75</v>
      </c>
      <c r="E55" s="36">
        <v>11</v>
      </c>
      <c r="F55" s="76">
        <v>1</v>
      </c>
      <c r="G55" s="33">
        <f t="shared" si="1"/>
        <v>222.10999999999999</v>
      </c>
      <c r="H55" s="6"/>
      <c r="I55" s="73"/>
      <c r="J55" s="4"/>
      <c r="K55" s="4">
        <f t="shared" si="2"/>
        <v>263.86</v>
      </c>
      <c r="L55" s="63">
        <v>3.34</v>
      </c>
      <c r="M55" s="63">
        <v>1.67</v>
      </c>
      <c r="N55" s="49">
        <v>24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2</v>
      </c>
      <c r="C56" s="73">
        <v>3</v>
      </c>
      <c r="D56" s="57">
        <f t="shared" si="0"/>
        <v>45.089999999999996</v>
      </c>
      <c r="E56" s="36">
        <v>11</v>
      </c>
      <c r="F56" s="76">
        <v>1</v>
      </c>
      <c r="G56" s="33">
        <f t="shared" si="1"/>
        <v>222.10999999999999</v>
      </c>
      <c r="H56" s="6"/>
      <c r="I56" s="73"/>
      <c r="J56" s="4"/>
      <c r="K56" s="4">
        <f t="shared" si="2"/>
        <v>267.2</v>
      </c>
      <c r="L56" s="63">
        <v>3.34</v>
      </c>
      <c r="M56" s="63">
        <v>0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2</v>
      </c>
      <c r="C57" s="73">
        <v>5</v>
      </c>
      <c r="D57" s="57">
        <f t="shared" si="0"/>
        <v>48.43</v>
      </c>
      <c r="E57" s="36">
        <v>11</v>
      </c>
      <c r="F57" s="76">
        <v>2</v>
      </c>
      <c r="G57" s="33">
        <f t="shared" si="1"/>
        <v>223.78</v>
      </c>
      <c r="H57" s="47"/>
      <c r="I57" s="74"/>
      <c r="J57" s="4"/>
      <c r="K57" s="4">
        <f t="shared" si="2"/>
        <v>272.20999999999998</v>
      </c>
      <c r="L57" s="63">
        <v>3.34</v>
      </c>
      <c r="M57" s="63">
        <v>1.67</v>
      </c>
      <c r="N57" s="53">
        <v>28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133.60000000000008</v>
      </c>
      <c r="M58" s="45">
        <f>SUM(M27:M57)</f>
        <v>48.430000000000021</v>
      </c>
      <c r="N58" s="46">
        <f>SUM(N27:N57)</f>
        <v>880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A17A-9CD3-4688-B1B4-34F8FE583773}">
  <dimension ref="A1:AH60"/>
  <sheetViews>
    <sheetView topLeftCell="A26" workbookViewId="0">
      <selection activeCell="G57" sqref="G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88</v>
      </c>
      <c r="D8" s="207"/>
      <c r="E8" s="207"/>
      <c r="F8" s="207"/>
      <c r="G8" s="82" t="s">
        <v>9</v>
      </c>
      <c r="H8" s="207">
        <v>2019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f t="shared" ref="D27:D57" si="0">(B27*12+C27)*1.67</f>
        <v>51.769999999999996</v>
      </c>
      <c r="E27" s="36">
        <v>11</v>
      </c>
      <c r="F27" s="76">
        <v>2</v>
      </c>
      <c r="G27" s="33">
        <f t="shared" ref="G27:G57" si="1">(E27*12+F27)*1.67</f>
        <v>223.78</v>
      </c>
      <c r="H27" s="3"/>
      <c r="I27" s="3"/>
      <c r="J27" s="4"/>
      <c r="K27" s="4">
        <f t="shared" ref="K27:K57" si="2">D27+G27</f>
        <v>275.55</v>
      </c>
      <c r="L27" s="63">
        <v>3.34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2</v>
      </c>
      <c r="C28" s="72">
        <v>10</v>
      </c>
      <c r="D28" s="57">
        <f t="shared" si="0"/>
        <v>56.78</v>
      </c>
      <c r="E28" s="3">
        <v>11</v>
      </c>
      <c r="F28" s="75">
        <v>3</v>
      </c>
      <c r="G28" s="33">
        <f t="shared" si="1"/>
        <v>225.45</v>
      </c>
      <c r="H28" s="6"/>
      <c r="I28" s="6"/>
      <c r="J28" s="4"/>
      <c r="K28" s="4">
        <f t="shared" si="2"/>
        <v>282.23</v>
      </c>
      <c r="L28" s="63">
        <v>5.01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3</v>
      </c>
      <c r="C29" s="72">
        <v>1</v>
      </c>
      <c r="D29" s="57">
        <f t="shared" si="0"/>
        <v>61.79</v>
      </c>
      <c r="E29" s="3">
        <v>11</v>
      </c>
      <c r="F29" s="75">
        <v>4</v>
      </c>
      <c r="G29" s="33">
        <f t="shared" si="1"/>
        <v>227.12</v>
      </c>
      <c r="H29" s="6"/>
      <c r="I29" s="6"/>
      <c r="J29" s="4"/>
      <c r="K29" s="4">
        <f t="shared" si="2"/>
        <v>288.91000000000003</v>
      </c>
      <c r="L29" s="63">
        <v>5.01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3</v>
      </c>
      <c r="C30" s="72">
        <v>4</v>
      </c>
      <c r="D30" s="57">
        <f t="shared" si="0"/>
        <v>66.8</v>
      </c>
      <c r="E30" s="3">
        <v>4</v>
      </c>
      <c r="F30" s="75">
        <v>11</v>
      </c>
      <c r="G30" s="33">
        <f t="shared" si="1"/>
        <v>98.53</v>
      </c>
      <c r="H30" s="6"/>
      <c r="I30" s="6"/>
      <c r="J30" s="4"/>
      <c r="K30" s="4">
        <f t="shared" si="2"/>
        <v>165.32999999999998</v>
      </c>
      <c r="L30" s="63">
        <v>5.01</v>
      </c>
      <c r="M30" s="63">
        <v>1.67</v>
      </c>
      <c r="N30" s="49">
        <v>29</v>
      </c>
      <c r="O30" s="65"/>
      <c r="P30" s="49"/>
      <c r="Q30" s="49"/>
      <c r="R30" s="67"/>
      <c r="S30" s="49"/>
      <c r="T30" s="67"/>
      <c r="U30" s="49"/>
      <c r="V30" s="49"/>
      <c r="W30" s="49">
        <v>130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3</v>
      </c>
      <c r="C31" s="72">
        <v>7</v>
      </c>
      <c r="D31" s="57">
        <f t="shared" si="0"/>
        <v>71.81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172.01</v>
      </c>
      <c r="L31" s="63">
        <v>5.01</v>
      </c>
      <c r="M31" s="63">
        <v>1.67</v>
      </c>
      <c r="N31" s="49">
        <v>28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3</v>
      </c>
      <c r="C32" s="73">
        <v>9</v>
      </c>
      <c r="D32" s="57">
        <f t="shared" si="0"/>
        <v>75.149999999999991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177.01999999999998</v>
      </c>
      <c r="L32" s="63">
        <v>3.34</v>
      </c>
      <c r="M32" s="63">
        <v>1.67</v>
      </c>
      <c r="N32" s="49">
        <v>27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3</v>
      </c>
      <c r="C33" s="73">
        <v>11</v>
      </c>
      <c r="D33" s="57">
        <f t="shared" si="0"/>
        <v>78.489999999999995</v>
      </c>
      <c r="E33" s="36">
        <v>5</v>
      </c>
      <c r="F33" s="76">
        <v>2</v>
      </c>
      <c r="G33" s="33">
        <f t="shared" si="1"/>
        <v>103.53999999999999</v>
      </c>
      <c r="H33" s="6"/>
      <c r="I33" s="6"/>
      <c r="J33" s="4"/>
      <c r="K33" s="4">
        <f t="shared" si="2"/>
        <v>182.02999999999997</v>
      </c>
      <c r="L33" s="63">
        <v>3.34</v>
      </c>
      <c r="M33" s="63">
        <v>1.67</v>
      </c>
      <c r="N33" s="49">
        <v>28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4</v>
      </c>
      <c r="C34" s="73">
        <v>2</v>
      </c>
      <c r="D34" s="57">
        <f t="shared" si="0"/>
        <v>83.5</v>
      </c>
      <c r="E34" s="36">
        <v>5</v>
      </c>
      <c r="F34" s="76">
        <v>3</v>
      </c>
      <c r="G34" s="33">
        <f t="shared" si="1"/>
        <v>105.21</v>
      </c>
      <c r="H34" s="6"/>
      <c r="I34" s="73"/>
      <c r="J34" s="4"/>
      <c r="K34" s="4">
        <f t="shared" si="2"/>
        <v>188.70999999999998</v>
      </c>
      <c r="L34" s="63">
        <v>5.01</v>
      </c>
      <c r="M34" s="63">
        <v>1.67</v>
      </c>
      <c r="N34" s="49">
        <v>27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4</v>
      </c>
      <c r="C35" s="73">
        <v>3</v>
      </c>
      <c r="D35" s="57">
        <f t="shared" si="0"/>
        <v>85.17</v>
      </c>
      <c r="E35" s="36">
        <v>5</v>
      </c>
      <c r="F35" s="76">
        <v>4</v>
      </c>
      <c r="G35" s="33">
        <f t="shared" si="1"/>
        <v>106.88</v>
      </c>
      <c r="H35" s="6"/>
      <c r="I35" s="73"/>
      <c r="J35" s="4"/>
      <c r="K35" s="4">
        <f t="shared" si="2"/>
        <v>192.05</v>
      </c>
      <c r="L35" s="63">
        <v>1.67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4</v>
      </c>
      <c r="C36" s="73">
        <v>5</v>
      </c>
      <c r="D36" s="57">
        <f t="shared" si="0"/>
        <v>88.509999999999991</v>
      </c>
      <c r="E36" s="36">
        <v>5</v>
      </c>
      <c r="F36" s="76">
        <v>5</v>
      </c>
      <c r="G36" s="33">
        <f t="shared" si="1"/>
        <v>108.55</v>
      </c>
      <c r="H36" s="6"/>
      <c r="I36" s="73"/>
      <c r="J36" s="4"/>
      <c r="K36" s="4">
        <f t="shared" si="2"/>
        <v>197.06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4</v>
      </c>
      <c r="C37" s="73">
        <v>7</v>
      </c>
      <c r="D37" s="57">
        <f t="shared" si="0"/>
        <v>91.85</v>
      </c>
      <c r="E37" s="36">
        <v>5</v>
      </c>
      <c r="F37" s="76">
        <v>6</v>
      </c>
      <c r="G37" s="33">
        <f t="shared" si="1"/>
        <v>110.22</v>
      </c>
      <c r="H37" s="6"/>
      <c r="I37" s="73"/>
      <c r="J37" s="4"/>
      <c r="K37" s="4">
        <f t="shared" si="2"/>
        <v>202.07</v>
      </c>
      <c r="L37" s="63">
        <v>3.34</v>
      </c>
      <c r="M37" s="63">
        <v>1.67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4</v>
      </c>
      <c r="C38" s="73">
        <v>9</v>
      </c>
      <c r="D38" s="57">
        <f t="shared" si="0"/>
        <v>95.19</v>
      </c>
      <c r="E38" s="36">
        <v>5</v>
      </c>
      <c r="F38" s="76">
        <v>7</v>
      </c>
      <c r="G38" s="33">
        <f t="shared" si="1"/>
        <v>111.89</v>
      </c>
      <c r="H38" s="6"/>
      <c r="I38" s="73"/>
      <c r="J38" s="4"/>
      <c r="K38" s="4">
        <f>D38+G38</f>
        <v>207.07999999999998</v>
      </c>
      <c r="L38" s="63">
        <v>3.34</v>
      </c>
      <c r="M38" s="63">
        <v>1.67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5</v>
      </c>
      <c r="F39" s="76">
        <v>8</v>
      </c>
      <c r="G39" s="33">
        <f t="shared" si="1"/>
        <v>113.56</v>
      </c>
      <c r="H39" s="6"/>
      <c r="I39" s="73"/>
      <c r="J39" s="4"/>
      <c r="K39" s="4">
        <f t="shared" si="2"/>
        <v>213.76</v>
      </c>
      <c r="L39" s="63">
        <v>5.01</v>
      </c>
      <c r="M39" s="63">
        <v>1.67</v>
      </c>
      <c r="N39" s="49">
        <v>27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5</v>
      </c>
      <c r="F40" s="76">
        <v>9</v>
      </c>
      <c r="G40" s="33">
        <f t="shared" si="1"/>
        <v>115.22999999999999</v>
      </c>
      <c r="H40" s="6"/>
      <c r="I40" s="73"/>
      <c r="J40" s="4"/>
      <c r="K40" s="4">
        <f t="shared" si="2"/>
        <v>218.76999999999998</v>
      </c>
      <c r="L40" s="63">
        <v>3.34</v>
      </c>
      <c r="M40" s="63">
        <v>1.67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5</v>
      </c>
      <c r="C41" s="73">
        <v>4</v>
      </c>
      <c r="D41" s="57">
        <f t="shared" si="0"/>
        <v>106.88</v>
      </c>
      <c r="E41" s="36">
        <v>5</v>
      </c>
      <c r="F41" s="76">
        <v>10</v>
      </c>
      <c r="G41" s="33">
        <f t="shared" si="1"/>
        <v>116.89999999999999</v>
      </c>
      <c r="H41" s="6"/>
      <c r="I41" s="73"/>
      <c r="J41" s="4"/>
      <c r="K41" s="4">
        <f t="shared" si="2"/>
        <v>223.77999999999997</v>
      </c>
      <c r="L41" s="63">
        <v>3.34</v>
      </c>
      <c r="M41" s="63">
        <v>1.67</v>
      </c>
      <c r="N41" s="49">
        <v>28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5</v>
      </c>
      <c r="C42" s="73">
        <v>6</v>
      </c>
      <c r="D42" s="57">
        <f t="shared" si="0"/>
        <v>110.22</v>
      </c>
      <c r="E42" s="36">
        <v>5</v>
      </c>
      <c r="F42" s="76">
        <v>11</v>
      </c>
      <c r="G42" s="33">
        <f t="shared" si="1"/>
        <v>118.57</v>
      </c>
      <c r="H42" s="6"/>
      <c r="I42" s="73"/>
      <c r="J42" s="4"/>
      <c r="K42" s="4">
        <f t="shared" si="2"/>
        <v>228.79</v>
      </c>
      <c r="L42" s="63">
        <v>3.34</v>
      </c>
      <c r="M42" s="63">
        <v>1.67</v>
      </c>
      <c r="N42" s="49">
        <v>27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5</v>
      </c>
      <c r="C43" s="73">
        <v>9</v>
      </c>
      <c r="D43" s="57">
        <f t="shared" si="0"/>
        <v>115.22999999999999</v>
      </c>
      <c r="E43" s="36">
        <v>6</v>
      </c>
      <c r="F43" s="76">
        <v>0</v>
      </c>
      <c r="G43" s="33">
        <f t="shared" si="1"/>
        <v>120.24</v>
      </c>
      <c r="H43" s="6"/>
      <c r="I43" s="73"/>
      <c r="J43" s="4"/>
      <c r="K43" s="4">
        <f t="shared" si="2"/>
        <v>235.46999999999997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5</v>
      </c>
      <c r="C44" s="73">
        <v>11</v>
      </c>
      <c r="D44" s="57">
        <f t="shared" si="0"/>
        <v>118.57</v>
      </c>
      <c r="E44" s="36">
        <v>6</v>
      </c>
      <c r="F44" s="76">
        <v>1</v>
      </c>
      <c r="G44" s="33">
        <f t="shared" si="1"/>
        <v>121.91</v>
      </c>
      <c r="H44" s="6"/>
      <c r="I44" s="73"/>
      <c r="J44" s="4"/>
      <c r="K44" s="4">
        <f t="shared" si="2"/>
        <v>240.48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6</v>
      </c>
      <c r="F45" s="76">
        <v>1</v>
      </c>
      <c r="G45" s="33">
        <f t="shared" si="1"/>
        <v>121.91</v>
      </c>
      <c r="H45" s="6"/>
      <c r="I45" s="73"/>
      <c r="J45" s="4"/>
      <c r="K45" s="4">
        <f t="shared" si="2"/>
        <v>247.16</v>
      </c>
      <c r="L45" s="63">
        <v>6.68</v>
      </c>
      <c r="M45" s="63">
        <v>0</v>
      </c>
      <c r="N45" s="49">
        <v>27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6</v>
      </c>
      <c r="F46" s="76">
        <v>2</v>
      </c>
      <c r="G46" s="33">
        <f t="shared" si="1"/>
        <v>123.58</v>
      </c>
      <c r="H46" s="6"/>
      <c r="I46" s="73"/>
      <c r="J46" s="4"/>
      <c r="K46" s="4">
        <f t="shared" si="2"/>
        <v>252.17000000000002</v>
      </c>
      <c r="L46" s="63">
        <v>3.34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6</v>
      </c>
      <c r="F47" s="76">
        <v>2</v>
      </c>
      <c r="G47" s="33">
        <f>(E47*12+F47)*1.67</f>
        <v>123.58</v>
      </c>
      <c r="H47" s="6"/>
      <c r="I47" s="73"/>
      <c r="J47" s="4"/>
      <c r="K47" s="4">
        <f t="shared" si="2"/>
        <v>255.51</v>
      </c>
      <c r="L47" s="63">
        <v>3.34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6</v>
      </c>
      <c r="C48" s="73">
        <v>10</v>
      </c>
      <c r="D48" s="57">
        <f t="shared" si="0"/>
        <v>136.94</v>
      </c>
      <c r="E48" s="36">
        <v>6</v>
      </c>
      <c r="F48" s="76">
        <v>4</v>
      </c>
      <c r="G48" s="33">
        <f t="shared" si="1"/>
        <v>126.91999999999999</v>
      </c>
      <c r="H48" s="6"/>
      <c r="I48" s="73"/>
      <c r="J48" s="4"/>
      <c r="K48" s="4">
        <f t="shared" si="2"/>
        <v>263.86</v>
      </c>
      <c r="L48" s="63">
        <v>5.01</v>
      </c>
      <c r="M48" s="63">
        <v>3.34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7</v>
      </c>
      <c r="C49" s="73">
        <v>0</v>
      </c>
      <c r="D49" s="57">
        <f t="shared" si="0"/>
        <v>140.28</v>
      </c>
      <c r="E49" s="36">
        <v>6</v>
      </c>
      <c r="F49" s="76">
        <v>4</v>
      </c>
      <c r="G49" s="33">
        <f t="shared" si="1"/>
        <v>126.91999999999999</v>
      </c>
      <c r="H49" s="6"/>
      <c r="I49" s="73"/>
      <c r="J49" s="4"/>
      <c r="K49" s="4">
        <f t="shared" si="2"/>
        <v>267.2</v>
      </c>
      <c r="L49" s="63">
        <v>3.34</v>
      </c>
      <c r="M49" s="63">
        <v>0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7</v>
      </c>
      <c r="C50" s="73">
        <v>3</v>
      </c>
      <c r="D50" s="57">
        <f t="shared" si="0"/>
        <v>145.29</v>
      </c>
      <c r="E50" s="36">
        <v>6</v>
      </c>
      <c r="F50" s="76">
        <v>6</v>
      </c>
      <c r="G50" s="33">
        <f t="shared" si="1"/>
        <v>130.26</v>
      </c>
      <c r="H50" s="6"/>
      <c r="I50" s="73"/>
      <c r="J50" s="4"/>
      <c r="K50" s="4">
        <f t="shared" si="2"/>
        <v>275.54999999999995</v>
      </c>
      <c r="L50" s="63">
        <v>5.01</v>
      </c>
      <c r="M50" s="63">
        <v>3.34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7</v>
      </c>
      <c r="C51" s="73">
        <v>5</v>
      </c>
      <c r="D51" s="57">
        <f t="shared" si="0"/>
        <v>148.63</v>
      </c>
      <c r="E51" s="36">
        <v>6</v>
      </c>
      <c r="F51" s="76">
        <v>7</v>
      </c>
      <c r="G51" s="33">
        <f t="shared" si="1"/>
        <v>131.93</v>
      </c>
      <c r="H51" s="6"/>
      <c r="I51" s="73"/>
      <c r="J51" s="4"/>
      <c r="K51" s="4">
        <f t="shared" si="2"/>
        <v>280.56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7</v>
      </c>
      <c r="C52" s="73">
        <v>7</v>
      </c>
      <c r="D52" s="57">
        <f t="shared" si="0"/>
        <v>151.97</v>
      </c>
      <c r="E52" s="36">
        <v>6</v>
      </c>
      <c r="F52" s="76">
        <v>7</v>
      </c>
      <c r="G52" s="33">
        <f t="shared" si="1"/>
        <v>131.93</v>
      </c>
      <c r="H52" s="6"/>
      <c r="I52" s="73"/>
      <c r="J52" s="4"/>
      <c r="K52" s="4">
        <f t="shared" si="2"/>
        <v>283.89999999999998</v>
      </c>
      <c r="L52" s="63">
        <v>3.34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7</v>
      </c>
      <c r="C53" s="73">
        <v>10</v>
      </c>
      <c r="D53" s="57">
        <f t="shared" si="0"/>
        <v>156.97999999999999</v>
      </c>
      <c r="E53" s="36">
        <v>6</v>
      </c>
      <c r="F53" s="76">
        <v>8</v>
      </c>
      <c r="G53" s="33">
        <f t="shared" si="1"/>
        <v>133.6</v>
      </c>
      <c r="H53" s="6"/>
      <c r="I53" s="73"/>
      <c r="J53" s="4"/>
      <c r="K53" s="4">
        <f t="shared" si="2"/>
        <v>290.58</v>
      </c>
      <c r="L53" s="63">
        <v>5.01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8</v>
      </c>
      <c r="C54" s="73">
        <v>0</v>
      </c>
      <c r="D54" s="57">
        <f t="shared" si="0"/>
        <v>160.32</v>
      </c>
      <c r="E54" s="36">
        <v>6</v>
      </c>
      <c r="F54" s="76">
        <v>8</v>
      </c>
      <c r="G54" s="33">
        <f t="shared" si="1"/>
        <v>133.6</v>
      </c>
      <c r="H54" s="6"/>
      <c r="I54" s="73"/>
      <c r="J54" s="4"/>
      <c r="K54" s="4">
        <f>D54+G54</f>
        <v>293.91999999999996</v>
      </c>
      <c r="L54" s="63">
        <v>3.34</v>
      </c>
      <c r="M54" s="63">
        <v>0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8</v>
      </c>
      <c r="C55" s="73">
        <v>2</v>
      </c>
      <c r="D55" s="57">
        <f t="shared" si="0"/>
        <v>163.66</v>
      </c>
      <c r="E55" s="36">
        <v>6</v>
      </c>
      <c r="F55" s="76">
        <v>9</v>
      </c>
      <c r="G55" s="33">
        <f t="shared" si="1"/>
        <v>135.26999999999998</v>
      </c>
      <c r="H55" s="6"/>
      <c r="I55" s="73"/>
      <c r="J55" s="4"/>
      <c r="K55" s="4">
        <f t="shared" si="2"/>
        <v>298.92999999999995</v>
      </c>
      <c r="L55" s="63">
        <v>3.34</v>
      </c>
      <c r="M55" s="63">
        <v>1.67</v>
      </c>
      <c r="N55" s="49">
        <v>27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8</v>
      </c>
      <c r="C56" s="73">
        <v>4</v>
      </c>
      <c r="D56" s="57">
        <f t="shared" si="0"/>
        <v>167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303.94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8</v>
      </c>
      <c r="C57" s="73">
        <v>6</v>
      </c>
      <c r="D57" s="57">
        <f t="shared" si="0"/>
        <v>170.34</v>
      </c>
      <c r="E57" s="36">
        <v>6</v>
      </c>
      <c r="F57" s="76">
        <v>10</v>
      </c>
      <c r="G57" s="33">
        <f t="shared" si="1"/>
        <v>136.94</v>
      </c>
      <c r="H57" s="47"/>
      <c r="I57" s="74"/>
      <c r="J57" s="4"/>
      <c r="K57" s="4">
        <f t="shared" si="2"/>
        <v>307.27999999999997</v>
      </c>
      <c r="L57" s="63">
        <v>3.34</v>
      </c>
      <c r="M57" s="63">
        <v>0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121.91000000000007</v>
      </c>
      <c r="M58" s="45">
        <f>SUM(M27:M57)</f>
        <v>43.420000000000016</v>
      </c>
      <c r="N58" s="46">
        <f>SUM(N27:N57)</f>
        <v>818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410B-D417-4B67-BE22-474F1D0F0919}">
  <dimension ref="A1:AH60"/>
  <sheetViews>
    <sheetView topLeftCell="A27" workbookViewId="0">
      <selection activeCell="X54" sqref="X54:AB54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89</v>
      </c>
      <c r="D8" s="207"/>
      <c r="E8" s="207"/>
      <c r="F8" s="207"/>
      <c r="G8" s="82" t="s">
        <v>9</v>
      </c>
      <c r="H8" s="207">
        <v>2019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8</v>
      </c>
      <c r="D27" s="57">
        <f t="shared" ref="D27:D57" si="0">(B27*12+C27)*1.67</f>
        <v>173.68</v>
      </c>
      <c r="E27" s="36">
        <v>6</v>
      </c>
      <c r="F27" s="76">
        <v>11</v>
      </c>
      <c r="G27" s="33">
        <f t="shared" ref="G27:G57" si="1">(E27*12+F27)*1.67</f>
        <v>138.60999999999999</v>
      </c>
      <c r="H27" s="3"/>
      <c r="I27" s="3"/>
      <c r="J27" s="4"/>
      <c r="K27" s="4">
        <f t="shared" ref="K27:K57" si="2">D27+G27</f>
        <v>312.28999999999996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3" si="3">A27+1</f>
        <v>3</v>
      </c>
      <c r="B28" s="35">
        <v>8</v>
      </c>
      <c r="C28" s="72">
        <v>8</v>
      </c>
      <c r="D28" s="57">
        <f t="shared" si="0"/>
        <v>173.68</v>
      </c>
      <c r="E28" s="3">
        <v>6</v>
      </c>
      <c r="F28" s="75">
        <v>11</v>
      </c>
      <c r="G28" s="33">
        <f t="shared" si="1"/>
        <v>138.60999999999999</v>
      </c>
      <c r="H28" s="6"/>
      <c r="I28" s="6"/>
      <c r="J28" s="4"/>
      <c r="K28" s="4">
        <f t="shared" si="2"/>
        <v>312.28999999999996</v>
      </c>
      <c r="L28" s="63">
        <v>3.34</v>
      </c>
      <c r="M28" s="63">
        <v>0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8</v>
      </c>
      <c r="C29" s="72">
        <v>10</v>
      </c>
      <c r="D29" s="57">
        <f t="shared" si="0"/>
        <v>177.01999999999998</v>
      </c>
      <c r="E29" s="3">
        <v>7</v>
      </c>
      <c r="F29" s="75">
        <v>0</v>
      </c>
      <c r="G29" s="33">
        <f t="shared" si="1"/>
        <v>140.28</v>
      </c>
      <c r="H29" s="6"/>
      <c r="I29" s="6"/>
      <c r="J29" s="4"/>
      <c r="K29" s="4">
        <f t="shared" si="2"/>
        <v>317.29999999999995</v>
      </c>
      <c r="L29" s="63">
        <v>3.34</v>
      </c>
      <c r="M29" s="63">
        <v>1.67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9</v>
      </c>
      <c r="C30" s="72">
        <v>0</v>
      </c>
      <c r="D30" s="57">
        <f t="shared" si="0"/>
        <v>180.35999999999999</v>
      </c>
      <c r="E30" s="3">
        <v>7</v>
      </c>
      <c r="F30" s="75">
        <v>1</v>
      </c>
      <c r="G30" s="33">
        <f t="shared" si="1"/>
        <v>141.94999999999999</v>
      </c>
      <c r="H30" s="6"/>
      <c r="I30" s="6"/>
      <c r="J30" s="4"/>
      <c r="K30" s="4">
        <f t="shared" si="2"/>
        <v>322.30999999999995</v>
      </c>
      <c r="L30" s="63">
        <v>3.34</v>
      </c>
      <c r="M30" s="63">
        <v>1.67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9</v>
      </c>
      <c r="C31" s="72">
        <v>3</v>
      </c>
      <c r="D31" s="57">
        <f t="shared" si="0"/>
        <v>185.37</v>
      </c>
      <c r="E31" s="3">
        <v>7</v>
      </c>
      <c r="F31" s="75">
        <v>2</v>
      </c>
      <c r="G31" s="33">
        <f t="shared" si="1"/>
        <v>143.62</v>
      </c>
      <c r="H31" s="6"/>
      <c r="I31" s="6"/>
      <c r="J31" s="4"/>
      <c r="K31" s="4">
        <f t="shared" si="2"/>
        <v>328.99</v>
      </c>
      <c r="L31" s="63">
        <v>5.01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9</v>
      </c>
      <c r="C32" s="73">
        <v>5</v>
      </c>
      <c r="D32" s="57">
        <f t="shared" si="0"/>
        <v>188.70999999999998</v>
      </c>
      <c r="E32" s="36">
        <v>7</v>
      </c>
      <c r="F32" s="76">
        <v>3</v>
      </c>
      <c r="G32" s="33">
        <f t="shared" si="1"/>
        <v>145.29</v>
      </c>
      <c r="H32" s="6"/>
      <c r="I32" s="6"/>
      <c r="J32" s="4"/>
      <c r="K32" s="4">
        <f t="shared" si="2"/>
        <v>334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7</v>
      </c>
      <c r="F33" s="76">
        <v>4</v>
      </c>
      <c r="G33" s="33">
        <f t="shared" si="1"/>
        <v>146.95999999999998</v>
      </c>
      <c r="H33" s="6"/>
      <c r="I33" s="6"/>
      <c r="J33" s="4"/>
      <c r="K33" s="4">
        <f t="shared" si="2"/>
        <v>339.01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344.02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10</v>
      </c>
      <c r="C35" s="73">
        <v>0</v>
      </c>
      <c r="D35" s="57">
        <f t="shared" si="0"/>
        <v>200.39999999999998</v>
      </c>
      <c r="E35" s="36">
        <v>7</v>
      </c>
      <c r="F35" s="76">
        <v>6</v>
      </c>
      <c r="G35" s="33">
        <f t="shared" si="1"/>
        <v>150.29999999999998</v>
      </c>
      <c r="H35" s="6"/>
      <c r="I35" s="73"/>
      <c r="J35" s="4"/>
      <c r="K35" s="4">
        <f t="shared" si="2"/>
        <v>350.69999999999993</v>
      </c>
      <c r="L35" s="63">
        <v>5.01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1</v>
      </c>
      <c r="C36" s="73">
        <v>5</v>
      </c>
      <c r="D36" s="57">
        <f t="shared" si="0"/>
        <v>28.39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180.36</v>
      </c>
      <c r="L36" s="63">
        <v>3.34</v>
      </c>
      <c r="M36" s="63">
        <v>1.67</v>
      </c>
      <c r="N36" s="49">
        <v>24</v>
      </c>
      <c r="O36" s="83">
        <v>43507</v>
      </c>
      <c r="P36" s="49">
        <v>12804357</v>
      </c>
      <c r="Q36" s="49">
        <v>9</v>
      </c>
      <c r="R36" s="67">
        <v>11</v>
      </c>
      <c r="S36" s="49">
        <v>1</v>
      </c>
      <c r="T36" s="67">
        <v>3</v>
      </c>
      <c r="U36" s="49">
        <v>174</v>
      </c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7</v>
      </c>
      <c r="F37" s="76">
        <v>8</v>
      </c>
      <c r="G37" s="33">
        <f t="shared" si="1"/>
        <v>153.63999999999999</v>
      </c>
      <c r="H37" s="6"/>
      <c r="I37" s="73"/>
      <c r="J37" s="4"/>
      <c r="K37" s="4">
        <f t="shared" si="2"/>
        <v>185.36999999999998</v>
      </c>
      <c r="L37" s="63">
        <v>3.34</v>
      </c>
      <c r="M37" s="63">
        <v>1.67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1</v>
      </c>
      <c r="C38" s="73">
        <v>9</v>
      </c>
      <c r="D38" s="57">
        <f t="shared" si="0"/>
        <v>35.07</v>
      </c>
      <c r="E38" s="36">
        <v>7</v>
      </c>
      <c r="F38" s="76">
        <v>9</v>
      </c>
      <c r="G38" s="33">
        <f t="shared" si="1"/>
        <v>155.31</v>
      </c>
      <c r="H38" s="6"/>
      <c r="I38" s="73"/>
      <c r="J38" s="4"/>
      <c r="K38" s="4">
        <f>D38+G38</f>
        <v>190.38</v>
      </c>
      <c r="L38" s="63">
        <v>3.34</v>
      </c>
      <c r="M38" s="63">
        <v>1.67</v>
      </c>
      <c r="N38" s="49">
        <v>24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2</v>
      </c>
      <c r="C39" s="73">
        <v>0</v>
      </c>
      <c r="D39" s="57">
        <f t="shared" si="0"/>
        <v>40.08</v>
      </c>
      <c r="E39" s="36">
        <v>7</v>
      </c>
      <c r="F39" s="76">
        <v>10</v>
      </c>
      <c r="G39" s="33">
        <f t="shared" si="1"/>
        <v>156.97999999999999</v>
      </c>
      <c r="H39" s="6"/>
      <c r="I39" s="73"/>
      <c r="J39" s="4"/>
      <c r="K39" s="4">
        <f t="shared" si="2"/>
        <v>197.06</v>
      </c>
      <c r="L39" s="63">
        <v>5.01</v>
      </c>
      <c r="M39" s="63">
        <v>1.67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7</v>
      </c>
      <c r="F40" s="76">
        <v>10</v>
      </c>
      <c r="G40" s="33">
        <f t="shared" si="1"/>
        <v>156.97999999999999</v>
      </c>
      <c r="H40" s="6"/>
      <c r="I40" s="73"/>
      <c r="J40" s="4"/>
      <c r="K40" s="4">
        <f t="shared" si="2"/>
        <v>200.39999999999998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2</v>
      </c>
      <c r="C41" s="73">
        <v>4</v>
      </c>
      <c r="D41" s="57">
        <f t="shared" si="0"/>
        <v>46.76</v>
      </c>
      <c r="E41" s="36">
        <v>7</v>
      </c>
      <c r="F41" s="76">
        <v>11</v>
      </c>
      <c r="G41" s="33">
        <f t="shared" si="1"/>
        <v>158.65</v>
      </c>
      <c r="H41" s="6"/>
      <c r="I41" s="73"/>
      <c r="J41" s="4"/>
      <c r="K41" s="4">
        <f t="shared" si="2"/>
        <v>205.41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2</v>
      </c>
      <c r="C42" s="73">
        <v>6</v>
      </c>
      <c r="D42" s="57">
        <f t="shared" si="0"/>
        <v>50.099999999999994</v>
      </c>
      <c r="E42" s="36">
        <v>8</v>
      </c>
      <c r="F42" s="76">
        <v>0</v>
      </c>
      <c r="G42" s="33">
        <f t="shared" si="1"/>
        <v>160.32</v>
      </c>
      <c r="H42" s="6"/>
      <c r="I42" s="73"/>
      <c r="J42" s="4"/>
      <c r="K42" s="4">
        <f t="shared" si="2"/>
        <v>210.42</v>
      </c>
      <c r="L42" s="63">
        <v>3.34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2</v>
      </c>
      <c r="C43" s="73">
        <v>7</v>
      </c>
      <c r="D43" s="57">
        <f t="shared" si="0"/>
        <v>51.769999999999996</v>
      </c>
      <c r="E43" s="36">
        <v>8</v>
      </c>
      <c r="F43" s="76">
        <v>0</v>
      </c>
      <c r="G43" s="33">
        <f t="shared" si="1"/>
        <v>160.32</v>
      </c>
      <c r="H43" s="6"/>
      <c r="I43" s="73"/>
      <c r="J43" s="4"/>
      <c r="K43" s="4">
        <f t="shared" si="2"/>
        <v>212.08999999999997</v>
      </c>
      <c r="L43" s="63">
        <v>1.67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2</v>
      </c>
      <c r="C44" s="73">
        <v>9</v>
      </c>
      <c r="D44" s="57">
        <f t="shared" si="0"/>
        <v>55.11</v>
      </c>
      <c r="E44" s="36">
        <v>8</v>
      </c>
      <c r="F44" s="76">
        <v>0</v>
      </c>
      <c r="G44" s="33">
        <f t="shared" si="1"/>
        <v>160.32</v>
      </c>
      <c r="H44" s="6"/>
      <c r="I44" s="73"/>
      <c r="J44" s="4"/>
      <c r="K44" s="4">
        <f t="shared" si="2"/>
        <v>215.43</v>
      </c>
      <c r="L44" s="63">
        <v>3.34</v>
      </c>
      <c r="M44" s="63">
        <v>0</v>
      </c>
      <c r="N44" s="49">
        <v>34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3</v>
      </c>
      <c r="C45" s="73">
        <v>0</v>
      </c>
      <c r="D45" s="57">
        <f t="shared" si="0"/>
        <v>60.12</v>
      </c>
      <c r="E45" s="36">
        <v>8</v>
      </c>
      <c r="F45" s="76">
        <v>1</v>
      </c>
      <c r="G45" s="33">
        <f t="shared" si="1"/>
        <v>161.98999999999998</v>
      </c>
      <c r="H45" s="6"/>
      <c r="I45" s="73"/>
      <c r="J45" s="4"/>
      <c r="K45" s="4">
        <f t="shared" si="2"/>
        <v>222.10999999999999</v>
      </c>
      <c r="L45" s="63">
        <v>5.01</v>
      </c>
      <c r="M45" s="63">
        <v>1.67</v>
      </c>
      <c r="N45" s="49">
        <v>32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3</v>
      </c>
      <c r="C46" s="73">
        <v>2</v>
      </c>
      <c r="D46" s="57">
        <f t="shared" si="0"/>
        <v>63.459999999999994</v>
      </c>
      <c r="E46" s="36">
        <v>8</v>
      </c>
      <c r="F46" s="76">
        <v>1</v>
      </c>
      <c r="G46" s="33">
        <f t="shared" si="1"/>
        <v>161.98999999999998</v>
      </c>
      <c r="H46" s="6"/>
      <c r="I46" s="73"/>
      <c r="J46" s="4"/>
      <c r="K46" s="4">
        <f t="shared" si="2"/>
        <v>225.45</v>
      </c>
      <c r="L46" s="63">
        <v>3.34</v>
      </c>
      <c r="M46" s="63">
        <v>0</v>
      </c>
      <c r="N46" s="49">
        <v>29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3</v>
      </c>
      <c r="C47" s="73">
        <v>4</v>
      </c>
      <c r="D47" s="57">
        <f t="shared" si="0"/>
        <v>66.8</v>
      </c>
      <c r="E47" s="36">
        <v>8</v>
      </c>
      <c r="F47" s="76">
        <v>2</v>
      </c>
      <c r="G47" s="33">
        <f>(E47*12+F47)*1.67</f>
        <v>163.66</v>
      </c>
      <c r="H47" s="6"/>
      <c r="I47" s="73"/>
      <c r="J47" s="4"/>
      <c r="K47" s="4">
        <f t="shared" si="2"/>
        <v>230.45999999999998</v>
      </c>
      <c r="L47" s="63">
        <v>3.34</v>
      </c>
      <c r="M47" s="63">
        <v>1.67</v>
      </c>
      <c r="N47" s="49">
        <v>31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3</v>
      </c>
      <c r="C48" s="73">
        <v>5</v>
      </c>
      <c r="D48" s="57">
        <f t="shared" si="0"/>
        <v>68.47</v>
      </c>
      <c r="E48" s="36">
        <v>8</v>
      </c>
      <c r="F48" s="76">
        <v>3</v>
      </c>
      <c r="G48" s="33">
        <f t="shared" si="1"/>
        <v>165.32999999999998</v>
      </c>
      <c r="H48" s="6"/>
      <c r="I48" s="73"/>
      <c r="J48" s="4"/>
      <c r="K48" s="4">
        <f t="shared" si="2"/>
        <v>233.79999999999998</v>
      </c>
      <c r="L48" s="63">
        <v>1.67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3</v>
      </c>
      <c r="C49" s="73">
        <v>7</v>
      </c>
      <c r="D49" s="57">
        <f t="shared" si="0"/>
        <v>71.81</v>
      </c>
      <c r="E49" s="36">
        <v>8</v>
      </c>
      <c r="F49" s="76">
        <v>3</v>
      </c>
      <c r="G49" s="33">
        <f t="shared" si="1"/>
        <v>165.32999999999998</v>
      </c>
      <c r="H49" s="6"/>
      <c r="I49" s="73"/>
      <c r="J49" s="4"/>
      <c r="K49" s="4">
        <f t="shared" si="2"/>
        <v>237.14</v>
      </c>
      <c r="L49" s="63">
        <v>3.34</v>
      </c>
      <c r="M49" s="63">
        <v>0</v>
      </c>
      <c r="N49" s="49">
        <v>24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3</v>
      </c>
      <c r="C50" s="73">
        <v>9</v>
      </c>
      <c r="D50" s="57">
        <f t="shared" si="0"/>
        <v>75.149999999999991</v>
      </c>
      <c r="E50" s="36">
        <v>8</v>
      </c>
      <c r="F50" s="76">
        <v>4</v>
      </c>
      <c r="G50" s="33">
        <f t="shared" si="1"/>
        <v>167</v>
      </c>
      <c r="H50" s="6"/>
      <c r="I50" s="73"/>
      <c r="J50" s="4"/>
      <c r="K50" s="4">
        <f t="shared" si="2"/>
        <v>242.14999999999998</v>
      </c>
      <c r="L50" s="63">
        <v>3.34</v>
      </c>
      <c r="M50" s="63">
        <v>1.67</v>
      </c>
      <c r="N50" s="49">
        <v>28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3</v>
      </c>
      <c r="C51" s="73">
        <v>11</v>
      </c>
      <c r="D51" s="57">
        <f t="shared" si="0"/>
        <v>78.489999999999995</v>
      </c>
      <c r="E51" s="36">
        <v>8</v>
      </c>
      <c r="F51" s="76">
        <v>5</v>
      </c>
      <c r="G51" s="33">
        <f t="shared" si="1"/>
        <v>168.67</v>
      </c>
      <c r="H51" s="6"/>
      <c r="I51" s="73"/>
      <c r="J51" s="4"/>
      <c r="K51" s="4">
        <f t="shared" si="2"/>
        <v>247.15999999999997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4</v>
      </c>
      <c r="C52" s="73">
        <v>1</v>
      </c>
      <c r="D52" s="57">
        <f t="shared" si="0"/>
        <v>81.83</v>
      </c>
      <c r="E52" s="36">
        <v>8</v>
      </c>
      <c r="F52" s="76">
        <v>5</v>
      </c>
      <c r="G52" s="33">
        <f t="shared" si="1"/>
        <v>168.67</v>
      </c>
      <c r="H52" s="6"/>
      <c r="I52" s="73"/>
      <c r="J52" s="4"/>
      <c r="K52" s="4">
        <f t="shared" si="2"/>
        <v>250.5</v>
      </c>
      <c r="L52" s="63">
        <v>3.34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8</v>
      </c>
      <c r="F53" s="76">
        <v>6</v>
      </c>
      <c r="G53" s="33">
        <f t="shared" si="1"/>
        <v>170.34</v>
      </c>
      <c r="H53" s="6"/>
      <c r="I53" s="73"/>
      <c r="J53" s="4"/>
      <c r="K53" s="4">
        <f t="shared" si="2"/>
        <v>255.51</v>
      </c>
      <c r="L53" s="63">
        <v>3.34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v>1</v>
      </c>
      <c r="B54" s="6">
        <v>4</v>
      </c>
      <c r="C54" s="73">
        <v>5</v>
      </c>
      <c r="D54" s="57">
        <f t="shared" si="0"/>
        <v>88.509999999999991</v>
      </c>
      <c r="E54" s="36">
        <v>8</v>
      </c>
      <c r="F54" s="76">
        <v>6</v>
      </c>
      <c r="G54" s="33">
        <f t="shared" si="1"/>
        <v>170.34</v>
      </c>
      <c r="H54" s="6"/>
      <c r="I54" s="73"/>
      <c r="J54" s="4"/>
      <c r="K54" s="4">
        <f>D54+G54</f>
        <v>258.85000000000002</v>
      </c>
      <c r="L54" s="63">
        <v>3.34</v>
      </c>
      <c r="M54" s="63">
        <v>0</v>
      </c>
      <c r="N54" s="49">
        <v>26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/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60"/>
      <c r="AD55" s="161"/>
      <c r="AE55" s="161"/>
      <c r="AF55" s="161"/>
      <c r="AG55" s="161"/>
      <c r="AH55" s="162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60"/>
      <c r="AD56" s="161"/>
      <c r="AE56" s="161"/>
      <c r="AF56" s="161"/>
      <c r="AG56" s="161"/>
      <c r="AH56" s="162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96.860000000000042</v>
      </c>
      <c r="M58" s="45">
        <f>SUM(M27:M57)</f>
        <v>33.400000000000013</v>
      </c>
      <c r="N58" s="46">
        <f>SUM(N27:N57)</f>
        <v>748</v>
      </c>
      <c r="O58" s="43"/>
      <c r="P58" s="43"/>
      <c r="Q58" s="43"/>
      <c r="R58" s="43"/>
      <c r="S58" s="43"/>
      <c r="T58" s="43"/>
      <c r="U58" s="46">
        <f>SUM(U27:U57)</f>
        <v>174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DC21-1FD5-41BB-AF9D-BD1C8720B6CC}">
  <dimension ref="A1:AH60"/>
  <sheetViews>
    <sheetView topLeftCell="A26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90</v>
      </c>
      <c r="D8" s="207"/>
      <c r="E8" s="207"/>
      <c r="F8" s="207"/>
      <c r="G8" s="82" t="s">
        <v>9</v>
      </c>
      <c r="H8" s="207">
        <v>2019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7</v>
      </c>
      <c r="D27" s="57">
        <f t="shared" ref="D27:D57" si="0">(B27*12+C27)*1.67</f>
        <v>91.85</v>
      </c>
      <c r="E27" s="36">
        <v>8</v>
      </c>
      <c r="F27" s="76">
        <v>7</v>
      </c>
      <c r="G27" s="33">
        <f t="shared" ref="G27:G57" si="1">(E27*12+F27)*1.67</f>
        <v>172.01</v>
      </c>
      <c r="H27" s="3"/>
      <c r="I27" s="3"/>
      <c r="J27" s="4"/>
      <c r="K27" s="4">
        <f t="shared" ref="K27:K57" si="2">D27+G27</f>
        <v>263.86</v>
      </c>
      <c r="L27" s="63">
        <v>3.34</v>
      </c>
      <c r="M27" s="63">
        <v>1.67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4</v>
      </c>
      <c r="C28" s="72">
        <v>9</v>
      </c>
      <c r="D28" s="57">
        <f t="shared" si="0"/>
        <v>95.19</v>
      </c>
      <c r="E28" s="3">
        <v>8</v>
      </c>
      <c r="F28" s="75">
        <v>8</v>
      </c>
      <c r="G28" s="33">
        <f t="shared" si="1"/>
        <v>173.68</v>
      </c>
      <c r="H28" s="6"/>
      <c r="I28" s="6"/>
      <c r="J28" s="4"/>
      <c r="K28" s="4">
        <f t="shared" si="2"/>
        <v>268.87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4</v>
      </c>
      <c r="C29" s="72">
        <v>11</v>
      </c>
      <c r="D29" s="57">
        <f t="shared" si="0"/>
        <v>98.53</v>
      </c>
      <c r="E29" s="3">
        <v>8</v>
      </c>
      <c r="F29" s="75">
        <v>9</v>
      </c>
      <c r="G29" s="33">
        <f t="shared" si="1"/>
        <v>175.35</v>
      </c>
      <c r="H29" s="6"/>
      <c r="I29" s="6"/>
      <c r="J29" s="4"/>
      <c r="K29" s="4">
        <f t="shared" si="2"/>
        <v>273.88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5</v>
      </c>
      <c r="C30" s="72">
        <v>1</v>
      </c>
      <c r="D30" s="57">
        <f t="shared" si="0"/>
        <v>101.86999999999999</v>
      </c>
      <c r="E30" s="3">
        <v>8</v>
      </c>
      <c r="F30" s="75">
        <v>9</v>
      </c>
      <c r="G30" s="33">
        <f t="shared" si="1"/>
        <v>175.35</v>
      </c>
      <c r="H30" s="6"/>
      <c r="I30" s="6"/>
      <c r="J30" s="4"/>
      <c r="K30" s="4">
        <f t="shared" si="2"/>
        <v>277.21999999999997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5</v>
      </c>
      <c r="C31" s="72">
        <v>3</v>
      </c>
      <c r="D31" s="57">
        <f t="shared" si="0"/>
        <v>105.21</v>
      </c>
      <c r="E31" s="3">
        <v>8</v>
      </c>
      <c r="F31" s="75">
        <v>10</v>
      </c>
      <c r="G31" s="33">
        <f t="shared" si="1"/>
        <v>177.01999999999998</v>
      </c>
      <c r="H31" s="6"/>
      <c r="I31" s="6"/>
      <c r="J31" s="4"/>
      <c r="K31" s="4">
        <f t="shared" si="2"/>
        <v>282.22999999999996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5</v>
      </c>
      <c r="C32" s="73">
        <v>5</v>
      </c>
      <c r="D32" s="57">
        <f t="shared" si="0"/>
        <v>108.55</v>
      </c>
      <c r="E32" s="36">
        <v>8</v>
      </c>
      <c r="F32" s="76">
        <v>10</v>
      </c>
      <c r="G32" s="33">
        <f t="shared" si="1"/>
        <v>177.01999999999998</v>
      </c>
      <c r="H32" s="6"/>
      <c r="I32" s="6"/>
      <c r="J32" s="4"/>
      <c r="K32" s="4">
        <f t="shared" si="2"/>
        <v>285.57</v>
      </c>
      <c r="L32" s="63">
        <v>3.34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8</v>
      </c>
      <c r="F33" s="76">
        <v>11</v>
      </c>
      <c r="G33" s="33">
        <f t="shared" si="1"/>
        <v>178.69</v>
      </c>
      <c r="H33" s="6"/>
      <c r="I33" s="6"/>
      <c r="J33" s="4"/>
      <c r="K33" s="4">
        <f t="shared" si="2"/>
        <v>290.58</v>
      </c>
      <c r="L33" s="63">
        <v>3.34</v>
      </c>
      <c r="M33" s="63">
        <v>1.67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9</v>
      </c>
      <c r="F34" s="76">
        <v>0</v>
      </c>
      <c r="G34" s="33">
        <f t="shared" si="1"/>
        <v>180.35999999999999</v>
      </c>
      <c r="H34" s="6"/>
      <c r="I34" s="73"/>
      <c r="J34" s="4"/>
      <c r="K34" s="4">
        <f t="shared" si="2"/>
        <v>295.58999999999997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9</v>
      </c>
      <c r="F35" s="76">
        <v>1</v>
      </c>
      <c r="G35" s="33">
        <f t="shared" si="1"/>
        <v>182.03</v>
      </c>
      <c r="H35" s="6"/>
      <c r="I35" s="73"/>
      <c r="J35" s="4"/>
      <c r="K35" s="4">
        <f t="shared" si="2"/>
        <v>300.60000000000002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 t="shared" si="0"/>
        <v>121.91</v>
      </c>
      <c r="E36" s="36">
        <v>9</v>
      </c>
      <c r="F36" s="76">
        <v>2</v>
      </c>
      <c r="G36" s="33">
        <f t="shared" si="1"/>
        <v>183.7</v>
      </c>
      <c r="H36" s="6"/>
      <c r="I36" s="73"/>
      <c r="J36" s="4"/>
      <c r="K36" s="4">
        <f t="shared" si="2"/>
        <v>305.61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9</v>
      </c>
      <c r="F37" s="76">
        <v>2</v>
      </c>
      <c r="G37" s="33">
        <f t="shared" si="1"/>
        <v>183.7</v>
      </c>
      <c r="H37" s="6"/>
      <c r="I37" s="73"/>
      <c r="J37" s="4"/>
      <c r="K37" s="4">
        <f t="shared" si="2"/>
        <v>308.95</v>
      </c>
      <c r="L37" s="63">
        <v>3.34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9</v>
      </c>
      <c r="F38" s="76">
        <v>3</v>
      </c>
      <c r="G38" s="33">
        <f t="shared" si="1"/>
        <v>185.37</v>
      </c>
      <c r="H38" s="6"/>
      <c r="I38" s="73"/>
      <c r="J38" s="4"/>
      <c r="K38" s="4">
        <f>D38+G38</f>
        <v>313.96000000000004</v>
      </c>
      <c r="L38" s="63">
        <v>3.34</v>
      </c>
      <c r="M38" s="63">
        <v>1.67</v>
      </c>
      <c r="N38" s="49">
        <v>28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9</v>
      </c>
      <c r="F39" s="76">
        <v>4</v>
      </c>
      <c r="G39" s="33">
        <f t="shared" si="1"/>
        <v>187.04</v>
      </c>
      <c r="H39" s="6"/>
      <c r="I39" s="73"/>
      <c r="J39" s="4"/>
      <c r="K39" s="4">
        <f t="shared" si="2"/>
        <v>318.97000000000003</v>
      </c>
      <c r="L39" s="63">
        <v>3.34</v>
      </c>
      <c r="M39" s="63">
        <v>1.67</v>
      </c>
      <c r="N39" s="49">
        <v>26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9</v>
      </c>
      <c r="F40" s="76">
        <v>5</v>
      </c>
      <c r="G40" s="33">
        <f t="shared" si="1"/>
        <v>188.70999999999998</v>
      </c>
      <c r="H40" s="6"/>
      <c r="I40" s="73"/>
      <c r="J40" s="4"/>
      <c r="K40" s="4">
        <f t="shared" si="2"/>
        <v>323.97999999999996</v>
      </c>
      <c r="L40" s="63">
        <v>3.34</v>
      </c>
      <c r="M40" s="63">
        <v>1.67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6</v>
      </c>
      <c r="C41" s="73">
        <v>11</v>
      </c>
      <c r="D41" s="57">
        <f t="shared" si="0"/>
        <v>138.60999999999999</v>
      </c>
      <c r="E41" s="36">
        <v>9</v>
      </c>
      <c r="F41" s="76">
        <v>6</v>
      </c>
      <c r="G41" s="33">
        <f t="shared" si="1"/>
        <v>190.38</v>
      </c>
      <c r="H41" s="6"/>
      <c r="I41" s="73"/>
      <c r="J41" s="4"/>
      <c r="K41" s="4">
        <f t="shared" si="2"/>
        <v>328.99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7</v>
      </c>
      <c r="C42" s="73">
        <v>1</v>
      </c>
      <c r="D42" s="57">
        <f t="shared" si="0"/>
        <v>141.94999999999999</v>
      </c>
      <c r="E42" s="36">
        <v>9</v>
      </c>
      <c r="F42" s="76">
        <v>6</v>
      </c>
      <c r="G42" s="33">
        <f t="shared" si="1"/>
        <v>190.38</v>
      </c>
      <c r="H42" s="6"/>
      <c r="I42" s="73"/>
      <c r="J42" s="4"/>
      <c r="K42" s="4">
        <f t="shared" si="2"/>
        <v>332.33</v>
      </c>
      <c r="L42" s="63">
        <v>3.34</v>
      </c>
      <c r="M42" s="63">
        <v>0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7</v>
      </c>
      <c r="C43" s="73">
        <v>3</v>
      </c>
      <c r="D43" s="57">
        <f t="shared" si="0"/>
        <v>145.29</v>
      </c>
      <c r="E43" s="36">
        <v>9</v>
      </c>
      <c r="F43" s="76">
        <v>7</v>
      </c>
      <c r="G43" s="33">
        <f t="shared" si="1"/>
        <v>192.04999999999998</v>
      </c>
      <c r="H43" s="6"/>
      <c r="I43" s="73"/>
      <c r="J43" s="4"/>
      <c r="K43" s="4">
        <f t="shared" si="2"/>
        <v>337.34</v>
      </c>
      <c r="L43" s="63">
        <v>3.34</v>
      </c>
      <c r="M43" s="63">
        <v>1.667</v>
      </c>
      <c r="N43" s="49">
        <v>27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7</v>
      </c>
      <c r="C44" s="73">
        <v>5</v>
      </c>
      <c r="D44" s="57">
        <f t="shared" si="0"/>
        <v>148.63</v>
      </c>
      <c r="E44" s="36">
        <v>9</v>
      </c>
      <c r="F44" s="76">
        <v>8</v>
      </c>
      <c r="G44" s="33">
        <f t="shared" si="1"/>
        <v>193.72</v>
      </c>
      <c r="H44" s="6"/>
      <c r="I44" s="73"/>
      <c r="J44" s="4"/>
      <c r="K44" s="4">
        <f t="shared" si="2"/>
        <v>342.35</v>
      </c>
      <c r="L44" s="63">
        <v>3.34</v>
      </c>
      <c r="M44" s="63">
        <v>1.67</v>
      </c>
      <c r="N44" s="49">
        <v>26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7</v>
      </c>
      <c r="C45" s="73">
        <v>7</v>
      </c>
      <c r="D45" s="57">
        <f t="shared" si="0"/>
        <v>151.97</v>
      </c>
      <c r="E45" s="36">
        <v>9</v>
      </c>
      <c r="F45" s="76">
        <v>9</v>
      </c>
      <c r="G45" s="33">
        <f t="shared" si="1"/>
        <v>195.39</v>
      </c>
      <c r="H45" s="6"/>
      <c r="I45" s="73"/>
      <c r="J45" s="4"/>
      <c r="K45" s="4">
        <f t="shared" si="2"/>
        <v>347.36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7</v>
      </c>
      <c r="C46" s="73">
        <v>9</v>
      </c>
      <c r="D46" s="57">
        <f t="shared" si="0"/>
        <v>155.31</v>
      </c>
      <c r="E46" s="36">
        <v>9</v>
      </c>
      <c r="F46" s="76">
        <v>10</v>
      </c>
      <c r="G46" s="33">
        <f t="shared" si="1"/>
        <v>197.06</v>
      </c>
      <c r="H46" s="6"/>
      <c r="I46" s="73"/>
      <c r="J46" s="4"/>
      <c r="K46" s="4">
        <f t="shared" si="2"/>
        <v>352.37</v>
      </c>
      <c r="L46" s="63">
        <v>3.34</v>
      </c>
      <c r="M46" s="63">
        <v>1.67</v>
      </c>
      <c r="N46" s="49">
        <v>30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7</v>
      </c>
      <c r="C47" s="73">
        <v>11</v>
      </c>
      <c r="D47" s="57">
        <f t="shared" si="0"/>
        <v>158.65</v>
      </c>
      <c r="E47" s="36">
        <v>9</v>
      </c>
      <c r="F47" s="76">
        <v>11</v>
      </c>
      <c r="G47" s="33">
        <f>(E47*12+F47)*1.67</f>
        <v>198.73</v>
      </c>
      <c r="H47" s="6"/>
      <c r="I47" s="73"/>
      <c r="J47" s="4"/>
      <c r="K47" s="4">
        <f t="shared" si="2"/>
        <v>357.38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8</v>
      </c>
      <c r="C48" s="73">
        <v>1</v>
      </c>
      <c r="D48" s="57">
        <f t="shared" si="0"/>
        <v>161.98999999999998</v>
      </c>
      <c r="E48" s="36">
        <v>10</v>
      </c>
      <c r="F48" s="76">
        <v>0</v>
      </c>
      <c r="G48" s="33">
        <f t="shared" si="1"/>
        <v>200.39999999999998</v>
      </c>
      <c r="H48" s="6"/>
      <c r="I48" s="73"/>
      <c r="J48" s="4"/>
      <c r="K48" s="4">
        <f t="shared" si="2"/>
        <v>362.39</v>
      </c>
      <c r="L48" s="63">
        <v>3.34</v>
      </c>
      <c r="M48" s="63">
        <v>1.67</v>
      </c>
      <c r="N48" s="49">
        <v>33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8</v>
      </c>
      <c r="C49" s="73">
        <v>3</v>
      </c>
      <c r="D49" s="57">
        <f t="shared" si="0"/>
        <v>165.32999999999998</v>
      </c>
      <c r="E49" s="36">
        <v>10</v>
      </c>
      <c r="F49" s="76">
        <v>1</v>
      </c>
      <c r="G49" s="33">
        <f t="shared" si="1"/>
        <v>202.07</v>
      </c>
      <c r="H49" s="6"/>
      <c r="I49" s="73"/>
      <c r="J49" s="4"/>
      <c r="K49" s="4">
        <f t="shared" si="2"/>
        <v>367.4</v>
      </c>
      <c r="L49" s="63">
        <v>3.34</v>
      </c>
      <c r="M49" s="63">
        <v>1.67</v>
      </c>
      <c r="N49" s="49">
        <v>31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8</v>
      </c>
      <c r="C50" s="73">
        <v>5</v>
      </c>
      <c r="D50" s="57">
        <f t="shared" si="0"/>
        <v>168.67</v>
      </c>
      <c r="E50" s="36">
        <v>10</v>
      </c>
      <c r="F50" s="76">
        <v>2</v>
      </c>
      <c r="G50" s="33">
        <f t="shared" si="1"/>
        <v>203.73999999999998</v>
      </c>
      <c r="H50" s="6"/>
      <c r="I50" s="73"/>
      <c r="J50" s="4"/>
      <c r="K50" s="4">
        <f t="shared" si="2"/>
        <v>372.40999999999997</v>
      </c>
      <c r="L50" s="63">
        <v>3.34</v>
      </c>
      <c r="M50" s="63">
        <v>1.67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8</v>
      </c>
      <c r="C51" s="73">
        <v>7</v>
      </c>
      <c r="D51" s="57">
        <f t="shared" si="0"/>
        <v>172.01</v>
      </c>
      <c r="E51" s="36">
        <v>10</v>
      </c>
      <c r="F51" s="76">
        <v>3</v>
      </c>
      <c r="G51" s="33">
        <f t="shared" si="1"/>
        <v>205.41</v>
      </c>
      <c r="H51" s="6"/>
      <c r="I51" s="73"/>
      <c r="J51" s="4"/>
      <c r="K51" s="4">
        <f t="shared" si="2"/>
        <v>377.41999999999996</v>
      </c>
      <c r="L51" s="63">
        <v>3.34</v>
      </c>
      <c r="M51" s="63">
        <v>1.67</v>
      </c>
      <c r="N51" s="49">
        <v>32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3</v>
      </c>
      <c r="G52" s="33">
        <f t="shared" si="1"/>
        <v>205.41</v>
      </c>
      <c r="H52" s="6"/>
      <c r="I52" s="73"/>
      <c r="J52" s="4"/>
      <c r="K52" s="4">
        <f t="shared" si="2"/>
        <v>380.76</v>
      </c>
      <c r="L52" s="63">
        <v>3.34</v>
      </c>
      <c r="M52" s="63">
        <v>0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8</v>
      </c>
      <c r="C53" s="73">
        <v>11</v>
      </c>
      <c r="D53" s="57">
        <f t="shared" si="0"/>
        <v>178.69</v>
      </c>
      <c r="E53" s="36">
        <v>10</v>
      </c>
      <c r="F53" s="76">
        <v>4</v>
      </c>
      <c r="G53" s="33">
        <f t="shared" si="1"/>
        <v>207.07999999999998</v>
      </c>
      <c r="H53" s="6"/>
      <c r="I53" s="73"/>
      <c r="J53" s="4"/>
      <c r="K53" s="4">
        <f t="shared" si="2"/>
        <v>385.77</v>
      </c>
      <c r="L53" s="63">
        <v>3.34</v>
      </c>
      <c r="M53" s="63">
        <v>1.67</v>
      </c>
      <c r="N53" s="49">
        <v>32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9</v>
      </c>
      <c r="C54" s="73">
        <v>1</v>
      </c>
      <c r="D54" s="57">
        <f t="shared" si="0"/>
        <v>182.03</v>
      </c>
      <c r="E54" s="36">
        <v>10</v>
      </c>
      <c r="F54" s="76">
        <v>5</v>
      </c>
      <c r="G54" s="33">
        <f t="shared" si="1"/>
        <v>208.75</v>
      </c>
      <c r="H54" s="6"/>
      <c r="I54" s="73"/>
      <c r="J54" s="4"/>
      <c r="K54" s="4">
        <f>D54+G54</f>
        <v>390.78</v>
      </c>
      <c r="L54" s="63">
        <v>3.34</v>
      </c>
      <c r="M54" s="63">
        <v>1.67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9</v>
      </c>
      <c r="C55" s="73">
        <v>3</v>
      </c>
      <c r="D55" s="57">
        <f t="shared" si="0"/>
        <v>185.37</v>
      </c>
      <c r="E55" s="36">
        <v>10</v>
      </c>
      <c r="F55" s="76">
        <v>6</v>
      </c>
      <c r="G55" s="33">
        <f t="shared" si="1"/>
        <v>210.42</v>
      </c>
      <c r="H55" s="6"/>
      <c r="I55" s="73"/>
      <c r="J55" s="4"/>
      <c r="K55" s="4">
        <f t="shared" si="2"/>
        <v>395.78999999999996</v>
      </c>
      <c r="L55" s="63">
        <v>3.34</v>
      </c>
      <c r="M55" s="63">
        <v>1.67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9</v>
      </c>
      <c r="C56" s="73">
        <v>5</v>
      </c>
      <c r="D56" s="57">
        <f t="shared" si="0"/>
        <v>188.70999999999998</v>
      </c>
      <c r="E56" s="36">
        <v>10</v>
      </c>
      <c r="F56" s="76">
        <v>7</v>
      </c>
      <c r="G56" s="33">
        <f t="shared" si="1"/>
        <v>212.09</v>
      </c>
      <c r="H56" s="6"/>
      <c r="I56" s="73"/>
      <c r="J56" s="4"/>
      <c r="K56" s="4">
        <f t="shared" si="2"/>
        <v>400.79999999999995</v>
      </c>
      <c r="L56" s="63">
        <v>3.34</v>
      </c>
      <c r="M56" s="63">
        <v>1.67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9</v>
      </c>
      <c r="C57" s="73">
        <v>7</v>
      </c>
      <c r="D57" s="57">
        <f t="shared" si="0"/>
        <v>192.04999999999998</v>
      </c>
      <c r="E57" s="36">
        <v>10</v>
      </c>
      <c r="F57" s="76">
        <v>8</v>
      </c>
      <c r="G57" s="33">
        <f t="shared" si="1"/>
        <v>213.76</v>
      </c>
      <c r="H57" s="47"/>
      <c r="I57" s="74"/>
      <c r="J57" s="4"/>
      <c r="K57" s="4">
        <f t="shared" si="2"/>
        <v>405.80999999999995</v>
      </c>
      <c r="L57" s="63">
        <v>3.34</v>
      </c>
      <c r="M57" s="63">
        <v>1.67</v>
      </c>
      <c r="N57" s="53">
        <v>30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103.54000000000006</v>
      </c>
      <c r="M58" s="45">
        <f>SUM(M27:M57)</f>
        <v>43.417000000000023</v>
      </c>
      <c r="N58" s="46">
        <f>SUM(N27:N57)</f>
        <v>872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0DC-D26E-4768-85F2-230B9437B7B2}">
  <dimension ref="A1:AH60"/>
  <sheetViews>
    <sheetView topLeftCell="A18" zoomScale="90" zoomScaleNormal="90" workbookViewId="0">
      <selection activeCell="R48" sqref="R4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78</v>
      </c>
      <c r="D8" s="207"/>
      <c r="E8" s="207"/>
      <c r="F8" s="207"/>
      <c r="G8" s="82" t="s">
        <v>9</v>
      </c>
      <c r="H8" s="207">
        <v>2019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9</v>
      </c>
      <c r="D27" s="57">
        <f t="shared" ref="D27:D57" si="0">(B27*12+C27)*1.67</f>
        <v>195.39</v>
      </c>
      <c r="E27" s="36">
        <v>10</v>
      </c>
      <c r="F27" s="76">
        <v>9</v>
      </c>
      <c r="G27" s="33">
        <f t="shared" ref="G27:G57" si="1">(E27*12+F27)*1.67</f>
        <v>215.42999999999998</v>
      </c>
      <c r="H27" s="3"/>
      <c r="I27" s="3"/>
      <c r="J27" s="4"/>
      <c r="K27" s="4">
        <f t="shared" ref="K27:K57" si="2">D27+G27</f>
        <v>410.81999999999994</v>
      </c>
      <c r="L27" s="63">
        <v>3.34</v>
      </c>
      <c r="M27" s="63">
        <v>1.67</v>
      </c>
      <c r="N27" s="52">
        <v>29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9</v>
      </c>
      <c r="C28" s="72">
        <v>11</v>
      </c>
      <c r="D28" s="57">
        <f t="shared" si="0"/>
        <v>198.73</v>
      </c>
      <c r="E28" s="3">
        <v>10</v>
      </c>
      <c r="F28" s="75">
        <v>10</v>
      </c>
      <c r="G28" s="33">
        <f t="shared" si="1"/>
        <v>217.1</v>
      </c>
      <c r="H28" s="6"/>
      <c r="I28" s="6"/>
      <c r="J28" s="4"/>
      <c r="K28" s="4">
        <f t="shared" si="2"/>
        <v>415.83</v>
      </c>
      <c r="L28" s="63">
        <v>3.34</v>
      </c>
      <c r="M28" s="63">
        <v>1.67</v>
      </c>
      <c r="N28" s="49">
        <v>31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10</v>
      </c>
      <c r="C29" s="72">
        <v>1</v>
      </c>
      <c r="D29" s="57">
        <f t="shared" si="0"/>
        <v>202.07</v>
      </c>
      <c r="E29" s="3">
        <v>10</v>
      </c>
      <c r="F29" s="75">
        <v>11</v>
      </c>
      <c r="G29" s="33">
        <f t="shared" si="1"/>
        <v>218.76999999999998</v>
      </c>
      <c r="H29" s="6"/>
      <c r="I29" s="6"/>
      <c r="J29" s="4"/>
      <c r="K29" s="4">
        <f t="shared" si="2"/>
        <v>420.84</v>
      </c>
      <c r="L29" s="63">
        <v>3.34</v>
      </c>
      <c r="M29" s="63">
        <v>1.67</v>
      </c>
      <c r="N29" s="49">
        <v>30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10</v>
      </c>
      <c r="C30" s="72">
        <v>3</v>
      </c>
      <c r="D30" s="57">
        <f t="shared" si="0"/>
        <v>205.41</v>
      </c>
      <c r="E30" s="3">
        <v>10</v>
      </c>
      <c r="F30" s="75">
        <v>11</v>
      </c>
      <c r="G30" s="33">
        <f t="shared" si="1"/>
        <v>218.76999999999998</v>
      </c>
      <c r="H30" s="6"/>
      <c r="I30" s="6"/>
      <c r="J30" s="4"/>
      <c r="K30" s="4">
        <f t="shared" si="2"/>
        <v>424.17999999999995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10</v>
      </c>
      <c r="C31" s="72">
        <v>5</v>
      </c>
      <c r="D31" s="57">
        <f t="shared" si="0"/>
        <v>208.75</v>
      </c>
      <c r="E31" s="3">
        <v>10</v>
      </c>
      <c r="F31" s="75">
        <v>11</v>
      </c>
      <c r="G31" s="33">
        <f t="shared" si="1"/>
        <v>218.76999999999998</v>
      </c>
      <c r="H31" s="6"/>
      <c r="I31" s="6"/>
      <c r="J31" s="4"/>
      <c r="K31" s="4">
        <f t="shared" si="2"/>
        <v>427.52</v>
      </c>
      <c r="L31" s="63">
        <v>3.34</v>
      </c>
      <c r="M31" s="63">
        <v>0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10</v>
      </c>
      <c r="C32" s="73">
        <v>7</v>
      </c>
      <c r="D32" s="57">
        <f t="shared" si="0"/>
        <v>212.09</v>
      </c>
      <c r="E32" s="36">
        <v>11</v>
      </c>
      <c r="F32" s="76">
        <v>0</v>
      </c>
      <c r="G32" s="33">
        <f t="shared" si="1"/>
        <v>220.44</v>
      </c>
      <c r="H32" s="6"/>
      <c r="I32" s="6"/>
      <c r="J32" s="4"/>
      <c r="K32" s="4">
        <f t="shared" si="2"/>
        <v>432.53</v>
      </c>
      <c r="L32" s="63">
        <v>3.34</v>
      </c>
      <c r="M32" s="63">
        <v>1.67</v>
      </c>
      <c r="N32" s="49">
        <v>32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10</v>
      </c>
      <c r="C33" s="73">
        <v>10</v>
      </c>
      <c r="D33" s="57">
        <f t="shared" si="0"/>
        <v>217.1</v>
      </c>
      <c r="E33" s="36">
        <v>11</v>
      </c>
      <c r="F33" s="76">
        <v>0</v>
      </c>
      <c r="G33" s="33">
        <f t="shared" si="1"/>
        <v>220.44</v>
      </c>
      <c r="H33" s="6"/>
      <c r="I33" s="6"/>
      <c r="J33" s="4"/>
      <c r="K33" s="4">
        <f t="shared" si="2"/>
        <v>437.53999999999996</v>
      </c>
      <c r="L33" s="63">
        <v>5.01</v>
      </c>
      <c r="M33" s="63">
        <v>0</v>
      </c>
      <c r="N33" s="49">
        <v>33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2</v>
      </c>
      <c r="C34" s="73">
        <v>9</v>
      </c>
      <c r="D34" s="57">
        <f t="shared" si="0"/>
        <v>55.11</v>
      </c>
      <c r="E34" s="36">
        <v>11</v>
      </c>
      <c r="F34" s="76">
        <v>0</v>
      </c>
      <c r="G34" s="33">
        <f t="shared" si="1"/>
        <v>220.44</v>
      </c>
      <c r="H34" s="6"/>
      <c r="I34" s="73"/>
      <c r="J34" s="4"/>
      <c r="K34" s="4">
        <f t="shared" si="2"/>
        <v>275.55</v>
      </c>
      <c r="L34" s="63">
        <v>3.34</v>
      </c>
      <c r="M34" s="63">
        <v>0</v>
      </c>
      <c r="N34" s="49">
        <v>31</v>
      </c>
      <c r="O34" s="65">
        <v>43564</v>
      </c>
      <c r="P34" s="49">
        <v>2297554</v>
      </c>
      <c r="Q34" s="49">
        <v>11</v>
      </c>
      <c r="R34" s="67">
        <v>6</v>
      </c>
      <c r="S34" s="49">
        <v>2</v>
      </c>
      <c r="T34" s="67">
        <v>9</v>
      </c>
      <c r="U34" s="49">
        <v>175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2</v>
      </c>
      <c r="C35" s="73">
        <v>11</v>
      </c>
      <c r="D35" s="57">
        <f t="shared" si="0"/>
        <v>58.449999999999996</v>
      </c>
      <c r="E35" s="36">
        <v>11</v>
      </c>
      <c r="F35" s="76">
        <v>1</v>
      </c>
      <c r="G35" s="33">
        <f t="shared" si="1"/>
        <v>222.10999999999999</v>
      </c>
      <c r="H35" s="6"/>
      <c r="I35" s="73"/>
      <c r="J35" s="4"/>
      <c r="K35" s="4">
        <f t="shared" si="2"/>
        <v>280.56</v>
      </c>
      <c r="L35" s="63">
        <v>3.34</v>
      </c>
      <c r="M35" s="63">
        <v>1.67</v>
      </c>
      <c r="N35" s="49">
        <v>30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3</v>
      </c>
      <c r="C36" s="73">
        <v>2</v>
      </c>
      <c r="D36" s="57">
        <f t="shared" si="0"/>
        <v>63.459999999999994</v>
      </c>
      <c r="E36" s="36">
        <v>11</v>
      </c>
      <c r="F36" s="76">
        <v>1</v>
      </c>
      <c r="G36" s="33">
        <f t="shared" si="1"/>
        <v>222.10999999999999</v>
      </c>
      <c r="H36" s="6"/>
      <c r="I36" s="73"/>
      <c r="J36" s="4"/>
      <c r="K36" s="4">
        <f t="shared" si="2"/>
        <v>285.57</v>
      </c>
      <c r="L36" s="63">
        <v>5.01</v>
      </c>
      <c r="M36" s="63">
        <v>1.67</v>
      </c>
      <c r="N36" s="49">
        <v>31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3</v>
      </c>
      <c r="C37" s="73">
        <v>5</v>
      </c>
      <c r="D37" s="57">
        <f t="shared" si="0"/>
        <v>68.47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290.58</v>
      </c>
      <c r="L37" s="63">
        <v>5.01</v>
      </c>
      <c r="M37" s="63">
        <v>0</v>
      </c>
      <c r="N37" s="49">
        <v>33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3</v>
      </c>
      <c r="C38" s="73">
        <v>7</v>
      </c>
      <c r="D38" s="57">
        <f t="shared" si="0"/>
        <v>71.81</v>
      </c>
      <c r="E38" s="36">
        <v>11</v>
      </c>
      <c r="F38" s="76">
        <v>1</v>
      </c>
      <c r="G38" s="33">
        <f t="shared" si="1"/>
        <v>222.10999999999999</v>
      </c>
      <c r="H38" s="6"/>
      <c r="I38" s="73"/>
      <c r="J38" s="4"/>
      <c r="K38" s="4">
        <f>D38+G38</f>
        <v>293.91999999999996</v>
      </c>
      <c r="L38" s="63">
        <v>3.34</v>
      </c>
      <c r="M38" s="63">
        <v>0</v>
      </c>
      <c r="N38" s="49">
        <v>31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3</v>
      </c>
      <c r="C39" s="73">
        <v>9</v>
      </c>
      <c r="D39" s="57">
        <f t="shared" si="0"/>
        <v>75.149999999999991</v>
      </c>
      <c r="E39" s="36">
        <v>11</v>
      </c>
      <c r="F39" s="76">
        <v>1</v>
      </c>
      <c r="G39" s="33">
        <f t="shared" si="1"/>
        <v>222.10999999999999</v>
      </c>
      <c r="H39" s="6"/>
      <c r="I39" s="73"/>
      <c r="J39" s="4"/>
      <c r="K39" s="4">
        <f t="shared" si="2"/>
        <v>297.26</v>
      </c>
      <c r="L39" s="63">
        <v>3.34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3</v>
      </c>
      <c r="C40" s="73">
        <v>11</v>
      </c>
      <c r="D40" s="57">
        <f t="shared" si="0"/>
        <v>78.489999999999995</v>
      </c>
      <c r="E40" s="36">
        <v>11</v>
      </c>
      <c r="F40" s="76">
        <v>1</v>
      </c>
      <c r="G40" s="33">
        <f t="shared" si="1"/>
        <v>222.10999999999999</v>
      </c>
      <c r="H40" s="6"/>
      <c r="I40" s="73"/>
      <c r="J40" s="4"/>
      <c r="K40" s="4">
        <f t="shared" si="2"/>
        <v>300.59999999999997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11</v>
      </c>
      <c r="F41" s="76">
        <v>2</v>
      </c>
      <c r="G41" s="33">
        <f t="shared" si="1"/>
        <v>223.78</v>
      </c>
      <c r="H41" s="6"/>
      <c r="I41" s="73"/>
      <c r="J41" s="4"/>
      <c r="K41" s="4">
        <f t="shared" si="2"/>
        <v>305.61</v>
      </c>
      <c r="L41" s="63">
        <v>3.34</v>
      </c>
      <c r="M41" s="63">
        <v>1.67</v>
      </c>
      <c r="N41" s="49">
        <v>29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4</v>
      </c>
      <c r="C42" s="73">
        <v>3</v>
      </c>
      <c r="D42" s="57">
        <f t="shared" si="0"/>
        <v>85.17</v>
      </c>
      <c r="E42" s="36">
        <v>11</v>
      </c>
      <c r="F42" s="76">
        <v>2</v>
      </c>
      <c r="G42" s="33">
        <f t="shared" si="1"/>
        <v>223.78</v>
      </c>
      <c r="H42" s="6"/>
      <c r="I42" s="73"/>
      <c r="J42" s="4"/>
      <c r="K42" s="4">
        <f t="shared" si="2"/>
        <v>308.95</v>
      </c>
      <c r="L42" s="63">
        <v>3.34</v>
      </c>
      <c r="M42" s="63">
        <v>0</v>
      </c>
      <c r="N42" s="49">
        <v>32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4</v>
      </c>
      <c r="C43" s="73">
        <v>5</v>
      </c>
      <c r="D43" s="57">
        <f t="shared" si="0"/>
        <v>88.509999999999991</v>
      </c>
      <c r="E43" s="36">
        <v>11</v>
      </c>
      <c r="F43" s="76">
        <v>2</v>
      </c>
      <c r="G43" s="33">
        <f t="shared" si="1"/>
        <v>223.78</v>
      </c>
      <c r="H43" s="6"/>
      <c r="I43" s="73"/>
      <c r="J43" s="4"/>
      <c r="K43" s="4">
        <f t="shared" si="2"/>
        <v>312.28999999999996</v>
      </c>
      <c r="L43" s="63">
        <v>3.34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4</v>
      </c>
      <c r="C44" s="73">
        <v>7</v>
      </c>
      <c r="D44" s="57">
        <f t="shared" si="0"/>
        <v>91.85</v>
      </c>
      <c r="E44" s="36">
        <v>11</v>
      </c>
      <c r="F44" s="76">
        <v>3</v>
      </c>
      <c r="G44" s="33">
        <f t="shared" si="1"/>
        <v>225.45</v>
      </c>
      <c r="H44" s="6"/>
      <c r="I44" s="73"/>
      <c r="J44" s="4"/>
      <c r="K44" s="4">
        <f t="shared" si="2"/>
        <v>317.29999999999995</v>
      </c>
      <c r="L44" s="63">
        <v>3.34</v>
      </c>
      <c r="M44" s="63">
        <v>1.67</v>
      </c>
      <c r="N44" s="49">
        <v>32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4</v>
      </c>
      <c r="C45" s="73">
        <v>9</v>
      </c>
      <c r="D45" s="57">
        <f t="shared" si="0"/>
        <v>95.19</v>
      </c>
      <c r="E45" s="36">
        <v>11</v>
      </c>
      <c r="F45" s="76">
        <v>3</v>
      </c>
      <c r="G45" s="33">
        <f t="shared" si="1"/>
        <v>225.45</v>
      </c>
      <c r="H45" s="6"/>
      <c r="I45" s="73"/>
      <c r="J45" s="4"/>
      <c r="K45" s="4">
        <f t="shared" si="2"/>
        <v>320.64</v>
      </c>
      <c r="L45" s="63">
        <v>3.34</v>
      </c>
      <c r="M45" s="63">
        <v>0</v>
      </c>
      <c r="N45" s="49">
        <v>33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4</v>
      </c>
      <c r="C46" s="73">
        <v>11</v>
      </c>
      <c r="D46" s="57">
        <f t="shared" si="0"/>
        <v>98.53</v>
      </c>
      <c r="E46" s="36">
        <v>11</v>
      </c>
      <c r="F46" s="76">
        <v>4</v>
      </c>
      <c r="G46" s="33">
        <f t="shared" si="1"/>
        <v>227.12</v>
      </c>
      <c r="H46" s="6"/>
      <c r="I46" s="73"/>
      <c r="J46" s="4"/>
      <c r="K46" s="4">
        <f t="shared" si="2"/>
        <v>325.64999999999998</v>
      </c>
      <c r="L46" s="63">
        <v>3.34</v>
      </c>
      <c r="M46" s="63">
        <v>1.67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5</v>
      </c>
      <c r="C47" s="73">
        <v>1</v>
      </c>
      <c r="D47" s="57">
        <f t="shared" si="0"/>
        <v>101.86999999999999</v>
      </c>
      <c r="E47" s="36">
        <v>11</v>
      </c>
      <c r="F47" s="76">
        <v>5</v>
      </c>
      <c r="G47" s="33">
        <f>(E47*12+F47)*1.67</f>
        <v>228.79</v>
      </c>
      <c r="H47" s="6"/>
      <c r="I47" s="73"/>
      <c r="J47" s="4"/>
      <c r="K47" s="4">
        <f t="shared" si="2"/>
        <v>330.65999999999997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11</v>
      </c>
      <c r="F48" s="76">
        <v>5</v>
      </c>
      <c r="G48" s="33">
        <f t="shared" si="1"/>
        <v>228.79</v>
      </c>
      <c r="H48" s="6"/>
      <c r="I48" s="73"/>
      <c r="J48" s="4"/>
      <c r="K48" s="4">
        <f t="shared" si="2"/>
        <v>334</v>
      </c>
      <c r="L48" s="63">
        <v>3.34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339.01</v>
      </c>
      <c r="L49" s="63">
        <v>3.34</v>
      </c>
      <c r="M49" s="63">
        <v>1.67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11</v>
      </c>
      <c r="F50" s="76">
        <v>7</v>
      </c>
      <c r="G50" s="33">
        <f t="shared" si="1"/>
        <v>232.13</v>
      </c>
      <c r="H50" s="6"/>
      <c r="I50" s="73"/>
      <c r="J50" s="4"/>
      <c r="K50" s="4">
        <f t="shared" si="2"/>
        <v>344.02</v>
      </c>
      <c r="L50" s="63">
        <v>3.34</v>
      </c>
      <c r="M50" s="63">
        <v>1.67</v>
      </c>
      <c r="N50" s="49">
        <v>37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11</v>
      </c>
      <c r="F51" s="76">
        <v>7</v>
      </c>
      <c r="G51" s="33">
        <f t="shared" si="1"/>
        <v>232.13</v>
      </c>
      <c r="H51" s="6"/>
      <c r="I51" s="73"/>
      <c r="J51" s="4"/>
      <c r="K51" s="4">
        <f t="shared" si="2"/>
        <v>347.36</v>
      </c>
      <c r="L51" s="63">
        <v>3.34</v>
      </c>
      <c r="M51" s="63">
        <v>0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5</v>
      </c>
      <c r="C52" s="73">
        <v>11</v>
      </c>
      <c r="D52" s="57">
        <f t="shared" si="0"/>
        <v>118.57</v>
      </c>
      <c r="E52" s="36">
        <v>11</v>
      </c>
      <c r="F52" s="76">
        <v>8</v>
      </c>
      <c r="G52" s="33">
        <f t="shared" si="1"/>
        <v>233.79999999999998</v>
      </c>
      <c r="H52" s="6"/>
      <c r="I52" s="73"/>
      <c r="J52" s="4"/>
      <c r="K52" s="4">
        <f t="shared" si="2"/>
        <v>352.37</v>
      </c>
      <c r="L52" s="63">
        <v>3.34</v>
      </c>
      <c r="M52" s="63">
        <v>1.67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6</v>
      </c>
      <c r="C53" s="73">
        <v>1</v>
      </c>
      <c r="D53" s="57">
        <f t="shared" si="0"/>
        <v>121.91</v>
      </c>
      <c r="E53" s="36">
        <v>11</v>
      </c>
      <c r="F53" s="76">
        <v>9</v>
      </c>
      <c r="G53" s="33">
        <f t="shared" si="1"/>
        <v>235.47</v>
      </c>
      <c r="H53" s="6"/>
      <c r="I53" s="73"/>
      <c r="J53" s="4"/>
      <c r="K53" s="4">
        <f t="shared" si="2"/>
        <v>357.38</v>
      </c>
      <c r="L53" s="63">
        <v>3.34</v>
      </c>
      <c r="M53" s="63">
        <v>1.67</v>
      </c>
      <c r="N53" s="49">
        <v>31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6</v>
      </c>
      <c r="C54" s="73">
        <v>3</v>
      </c>
      <c r="D54" s="57">
        <f t="shared" si="0"/>
        <v>125.25</v>
      </c>
      <c r="E54" s="36">
        <v>11</v>
      </c>
      <c r="F54" s="76">
        <v>10</v>
      </c>
      <c r="G54" s="33">
        <f t="shared" si="1"/>
        <v>237.14</v>
      </c>
      <c r="H54" s="6"/>
      <c r="I54" s="73"/>
      <c r="J54" s="4"/>
      <c r="K54" s="4">
        <f>D54+G54</f>
        <v>362.39</v>
      </c>
      <c r="L54" s="63">
        <v>3.34</v>
      </c>
      <c r="M54" s="63">
        <v>1.67</v>
      </c>
      <c r="N54" s="49">
        <v>32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6</v>
      </c>
      <c r="C55" s="73">
        <v>5</v>
      </c>
      <c r="D55" s="57">
        <f t="shared" si="0"/>
        <v>128.59</v>
      </c>
      <c r="E55" s="36">
        <v>11</v>
      </c>
      <c r="F55" s="76">
        <v>10</v>
      </c>
      <c r="G55" s="33">
        <f t="shared" si="1"/>
        <v>237.14</v>
      </c>
      <c r="H55" s="6"/>
      <c r="I55" s="73"/>
      <c r="J55" s="4"/>
      <c r="K55" s="4">
        <f t="shared" si="2"/>
        <v>365.73</v>
      </c>
      <c r="L55" s="63">
        <v>3.34</v>
      </c>
      <c r="M55" s="63">
        <v>0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1</v>
      </c>
      <c r="B56" s="6">
        <v>6</v>
      </c>
      <c r="C56" s="73">
        <v>7</v>
      </c>
      <c r="D56" s="57">
        <f t="shared" si="0"/>
        <v>131.93</v>
      </c>
      <c r="E56" s="36">
        <v>11</v>
      </c>
      <c r="F56" s="76">
        <v>10</v>
      </c>
      <c r="G56" s="33">
        <f t="shared" si="1"/>
        <v>237.14</v>
      </c>
      <c r="H56" s="6"/>
      <c r="I56" s="73"/>
      <c r="J56" s="4"/>
      <c r="K56" s="4">
        <f t="shared" si="2"/>
        <v>369.07</v>
      </c>
      <c r="L56" s="63">
        <v>3.34</v>
      </c>
      <c r="M56" s="63">
        <v>0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105.21000000000005</v>
      </c>
      <c r="M58" s="45">
        <f>SUM(M27:M57)</f>
        <v>25.050000000000004</v>
      </c>
      <c r="N58" s="46">
        <f>SUM(N27:N57)</f>
        <v>951</v>
      </c>
      <c r="O58" s="43"/>
      <c r="P58" s="43"/>
      <c r="Q58" s="43"/>
      <c r="R58" s="43"/>
      <c r="S58" s="43"/>
      <c r="T58" s="43"/>
      <c r="U58" s="46">
        <f>SUM(U27:U57)</f>
        <v>175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E52C-A64F-4B47-ABAE-18AF5FE3BB3F}">
  <dimension ref="A1:AH60"/>
  <sheetViews>
    <sheetView topLeftCell="A18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8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8"/>
    </row>
    <row r="5" spans="1:34" ht="4.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</row>
    <row r="6" spans="1:34" ht="12.75" customHeight="1">
      <c r="A6" s="88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8"/>
      <c r="K6" s="88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</row>
    <row r="7" spans="1:34" ht="12.75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186" t="s">
        <v>7</v>
      </c>
      <c r="AB7" s="186"/>
      <c r="AC7" s="186"/>
      <c r="AD7" s="186"/>
      <c r="AE7" s="183"/>
      <c r="AF7" s="183"/>
      <c r="AG7" s="183"/>
      <c r="AH7" s="88"/>
    </row>
    <row r="8" spans="1:34" ht="12.75" customHeight="1">
      <c r="A8" s="88" t="s">
        <v>8</v>
      </c>
      <c r="B8" s="88"/>
      <c r="C8" s="206" t="s">
        <v>78</v>
      </c>
      <c r="D8" s="207"/>
      <c r="E8" s="207"/>
      <c r="F8" s="207"/>
      <c r="G8" s="88" t="s">
        <v>9</v>
      </c>
      <c r="H8" s="207">
        <v>2019</v>
      </c>
      <c r="I8" s="207"/>
      <c r="J8" s="88"/>
      <c r="K8" s="8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8"/>
      <c r="X8" s="88"/>
      <c r="Y8" s="88"/>
      <c r="Z8" s="87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8"/>
    </row>
    <row r="9" spans="1:34" ht="12.7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7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8"/>
    </row>
    <row r="10" spans="1:34" ht="12.75" customHeight="1">
      <c r="A10" s="88" t="s">
        <v>15</v>
      </c>
      <c r="B10" s="88"/>
      <c r="C10" s="170" t="s">
        <v>52</v>
      </c>
      <c r="D10" s="170"/>
      <c r="E10" s="170"/>
      <c r="F10" s="170"/>
      <c r="G10" s="170"/>
      <c r="H10" s="170"/>
      <c r="I10" s="170"/>
      <c r="J10" s="88"/>
      <c r="K10" s="11" t="s">
        <v>16</v>
      </c>
      <c r="L10" s="88"/>
      <c r="M10" s="88"/>
      <c r="N10" s="183"/>
      <c r="O10" s="183"/>
      <c r="P10" s="88" t="s">
        <v>17</v>
      </c>
      <c r="Q10" s="184"/>
      <c r="R10" s="185"/>
      <c r="S10" s="185"/>
      <c r="T10" s="185"/>
      <c r="U10" s="185"/>
      <c r="V10" s="185"/>
      <c r="W10" s="88"/>
      <c r="X10" s="88"/>
      <c r="Y10" s="88"/>
      <c r="Z10" s="87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8"/>
    </row>
    <row r="11" spans="1:34" ht="12.75" customHeigh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7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8"/>
    </row>
    <row r="12" spans="1:34" ht="5.25" customHeight="1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8"/>
      <c r="D16" s="88"/>
      <c r="E16" s="29"/>
      <c r="F16" s="15"/>
      <c r="G16" s="28"/>
      <c r="H16" s="88"/>
      <c r="I16" s="88"/>
      <c r="J16" s="8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8"/>
      <c r="AE16" s="88"/>
      <c r="AF16" s="88"/>
      <c r="AG16" s="88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8"/>
      <c r="D18" s="88"/>
      <c r="E18" s="30"/>
      <c r="F18" s="88"/>
      <c r="G18" s="31"/>
      <c r="H18" s="88"/>
      <c r="I18" s="88"/>
      <c r="J18" s="88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8"/>
      <c r="D20" s="88"/>
      <c r="E20" s="30"/>
      <c r="F20" s="88"/>
      <c r="G20" s="31"/>
      <c r="H20" s="88"/>
      <c r="I20" s="88"/>
      <c r="J20" s="88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8"/>
      <c r="D21" s="11">
        <v>1.67</v>
      </c>
      <c r="E21" s="30"/>
      <c r="F21" s="88"/>
      <c r="G21" s="32">
        <v>1.67</v>
      </c>
      <c r="H21" s="88"/>
      <c r="I21" s="8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8"/>
      <c r="D22" s="88"/>
      <c r="E22" s="30"/>
      <c r="F22" s="88"/>
      <c r="G22" s="31"/>
      <c r="H22" s="88"/>
      <c r="I22" s="88"/>
      <c r="J22" s="88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8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4"/>
      <c r="AD25" s="84"/>
      <c r="AE25" s="84"/>
      <c r="AF25" s="84"/>
      <c r="AG25" s="84"/>
      <c r="AH25" s="8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10</v>
      </c>
      <c r="D27" s="57">
        <f t="shared" ref="D27:D57" si="0">(B27*12+C27)*1.67</f>
        <v>136.94</v>
      </c>
      <c r="E27" s="36">
        <v>11</v>
      </c>
      <c r="F27" s="76">
        <v>10</v>
      </c>
      <c r="G27" s="33">
        <f t="shared" ref="G27:G57" si="1">(E27*12+F27)*1.67</f>
        <v>237.14</v>
      </c>
      <c r="H27" s="3"/>
      <c r="I27" s="3"/>
      <c r="J27" s="4"/>
      <c r="K27" s="4">
        <f t="shared" ref="K27:K57" si="2">D27+G27</f>
        <v>374.08</v>
      </c>
      <c r="L27" s="63">
        <v>5.01</v>
      </c>
      <c r="M27" s="63">
        <v>0</v>
      </c>
      <c r="N27" s="52">
        <v>33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7</v>
      </c>
      <c r="C28" s="72">
        <v>0</v>
      </c>
      <c r="D28" s="57">
        <f t="shared" si="0"/>
        <v>140.28</v>
      </c>
      <c r="E28" s="3">
        <v>11</v>
      </c>
      <c r="F28" s="75">
        <v>11</v>
      </c>
      <c r="G28" s="33">
        <f t="shared" si="1"/>
        <v>238.81</v>
      </c>
      <c r="H28" s="6"/>
      <c r="I28" s="6"/>
      <c r="J28" s="4"/>
      <c r="K28" s="4">
        <f t="shared" si="2"/>
        <v>379.09000000000003</v>
      </c>
      <c r="L28" s="63">
        <v>3.34</v>
      </c>
      <c r="M28" s="63">
        <v>1.67</v>
      </c>
      <c r="N28" s="49">
        <v>33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12</v>
      </c>
      <c r="F29" s="75">
        <v>0</v>
      </c>
      <c r="G29" s="33">
        <f t="shared" si="1"/>
        <v>240.48</v>
      </c>
      <c r="H29" s="6"/>
      <c r="I29" s="6"/>
      <c r="J29" s="4"/>
      <c r="K29" s="4">
        <f t="shared" si="2"/>
        <v>384.1</v>
      </c>
      <c r="L29" s="63">
        <v>3.34</v>
      </c>
      <c r="M29" s="63">
        <v>1.67</v>
      </c>
      <c r="N29" s="49">
        <v>31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12</v>
      </c>
      <c r="F30" s="75">
        <v>0</v>
      </c>
      <c r="G30" s="33">
        <f t="shared" si="1"/>
        <v>240.48</v>
      </c>
      <c r="H30" s="6"/>
      <c r="I30" s="6"/>
      <c r="J30" s="4"/>
      <c r="K30" s="4">
        <f t="shared" si="2"/>
        <v>387.43999999999994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7</v>
      </c>
      <c r="C31" s="72">
        <v>6</v>
      </c>
      <c r="D31" s="57">
        <f t="shared" si="0"/>
        <v>150.29999999999998</v>
      </c>
      <c r="E31" s="3">
        <v>12</v>
      </c>
      <c r="F31" s="75">
        <v>1</v>
      </c>
      <c r="G31" s="33">
        <f t="shared" si="1"/>
        <v>242.14999999999998</v>
      </c>
      <c r="H31" s="6"/>
      <c r="I31" s="6"/>
      <c r="J31" s="4"/>
      <c r="K31" s="4">
        <f t="shared" si="2"/>
        <v>392.44999999999993</v>
      </c>
      <c r="L31" s="63">
        <v>3.34</v>
      </c>
      <c r="M31" s="63">
        <v>1.67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7</v>
      </c>
      <c r="C32" s="73">
        <v>8</v>
      </c>
      <c r="D32" s="57">
        <f t="shared" si="0"/>
        <v>153.63999999999999</v>
      </c>
      <c r="E32" s="36">
        <v>12</v>
      </c>
      <c r="F32" s="76">
        <v>1</v>
      </c>
      <c r="G32" s="33">
        <f t="shared" si="1"/>
        <v>242.14999999999998</v>
      </c>
      <c r="H32" s="6"/>
      <c r="I32" s="6"/>
      <c r="J32" s="4"/>
      <c r="K32" s="4">
        <f t="shared" si="2"/>
        <v>395.78999999999996</v>
      </c>
      <c r="L32" s="63">
        <v>3.34</v>
      </c>
      <c r="M32" s="63">
        <v>0</v>
      </c>
      <c r="N32" s="49">
        <v>33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7</v>
      </c>
      <c r="C33" s="73">
        <v>10</v>
      </c>
      <c r="D33" s="57">
        <f t="shared" si="0"/>
        <v>156.97999999999999</v>
      </c>
      <c r="E33" s="36">
        <v>12</v>
      </c>
      <c r="F33" s="76">
        <v>2</v>
      </c>
      <c r="G33" s="33">
        <f t="shared" si="1"/>
        <v>243.82</v>
      </c>
      <c r="H33" s="6"/>
      <c r="I33" s="6"/>
      <c r="J33" s="4"/>
      <c r="K33" s="4">
        <f t="shared" si="2"/>
        <v>400.79999999999995</v>
      </c>
      <c r="L33" s="63">
        <v>3.34</v>
      </c>
      <c r="M33" s="63">
        <v>1.67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7</v>
      </c>
      <c r="C34" s="73">
        <v>11</v>
      </c>
      <c r="D34" s="57">
        <f t="shared" si="0"/>
        <v>158.65</v>
      </c>
      <c r="E34" s="36">
        <v>12</v>
      </c>
      <c r="F34" s="76">
        <v>2</v>
      </c>
      <c r="G34" s="33">
        <f t="shared" si="1"/>
        <v>243.82</v>
      </c>
      <c r="H34" s="6"/>
      <c r="I34" s="73"/>
      <c r="J34" s="4"/>
      <c r="K34" s="4">
        <f t="shared" si="2"/>
        <v>402.47</v>
      </c>
      <c r="L34" s="63">
        <v>1.67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8</v>
      </c>
      <c r="C35" s="73">
        <v>0</v>
      </c>
      <c r="D35" s="57">
        <f t="shared" si="0"/>
        <v>160.32</v>
      </c>
      <c r="E35" s="36">
        <v>12</v>
      </c>
      <c r="F35" s="76">
        <v>2</v>
      </c>
      <c r="G35" s="33">
        <f t="shared" si="1"/>
        <v>243.82</v>
      </c>
      <c r="H35" s="6"/>
      <c r="I35" s="73"/>
      <c r="J35" s="4"/>
      <c r="K35" s="4">
        <f t="shared" si="2"/>
        <v>404.14</v>
      </c>
      <c r="L35" s="63">
        <v>1.67</v>
      </c>
      <c r="M35" s="63">
        <v>0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8</v>
      </c>
      <c r="C36" s="73">
        <v>1</v>
      </c>
      <c r="D36" s="57">
        <f>(B36*12+C36)*1.67</f>
        <v>161.98999999999998</v>
      </c>
      <c r="E36" s="36">
        <v>12</v>
      </c>
      <c r="F36" s="76">
        <v>3</v>
      </c>
      <c r="G36" s="33">
        <f t="shared" si="1"/>
        <v>245.48999999999998</v>
      </c>
      <c r="H36" s="6"/>
      <c r="I36" s="73"/>
      <c r="J36" s="4"/>
      <c r="K36" s="4">
        <f t="shared" si="2"/>
        <v>407.47999999999996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8</v>
      </c>
      <c r="C37" s="73">
        <v>2</v>
      </c>
      <c r="D37" s="57">
        <f t="shared" si="0"/>
        <v>163.66</v>
      </c>
      <c r="E37" s="36">
        <v>12</v>
      </c>
      <c r="F37" s="76">
        <v>3</v>
      </c>
      <c r="G37" s="33">
        <f t="shared" si="1"/>
        <v>245.48999999999998</v>
      </c>
      <c r="H37" s="6"/>
      <c r="I37" s="73"/>
      <c r="J37" s="4"/>
      <c r="K37" s="4">
        <f t="shared" si="2"/>
        <v>409.15</v>
      </c>
      <c r="L37" s="63">
        <v>1.67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8</v>
      </c>
      <c r="C38" s="73">
        <v>5</v>
      </c>
      <c r="D38" s="57">
        <f t="shared" si="0"/>
        <v>168.67</v>
      </c>
      <c r="E38" s="36">
        <v>12</v>
      </c>
      <c r="F38" s="76">
        <v>4</v>
      </c>
      <c r="G38" s="33">
        <f t="shared" si="1"/>
        <v>247.16</v>
      </c>
      <c r="H38" s="6"/>
      <c r="I38" s="73"/>
      <c r="J38" s="4"/>
      <c r="K38" s="4">
        <f>D38+G38</f>
        <v>415.83</v>
      </c>
      <c r="L38" s="63">
        <v>5.01</v>
      </c>
      <c r="M38" s="63">
        <v>1.67</v>
      </c>
      <c r="N38" s="49">
        <v>21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8</v>
      </c>
      <c r="C39" s="73">
        <v>7</v>
      </c>
      <c r="D39" s="57">
        <f t="shared" si="0"/>
        <v>172.01</v>
      </c>
      <c r="E39" s="36">
        <v>12</v>
      </c>
      <c r="F39" s="76">
        <v>5</v>
      </c>
      <c r="G39" s="33">
        <f t="shared" si="1"/>
        <v>248.82999999999998</v>
      </c>
      <c r="H39" s="6"/>
      <c r="I39" s="73"/>
      <c r="J39" s="4"/>
      <c r="K39" s="4">
        <f t="shared" si="2"/>
        <v>420.84</v>
      </c>
      <c r="L39" s="63">
        <v>3.34</v>
      </c>
      <c r="M39" s="63">
        <v>1.67</v>
      </c>
      <c r="N39" s="49">
        <v>22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8</v>
      </c>
      <c r="C40" s="73">
        <v>9</v>
      </c>
      <c r="D40" s="57">
        <f t="shared" si="0"/>
        <v>175.35</v>
      </c>
      <c r="E40" s="36">
        <v>12</v>
      </c>
      <c r="F40" s="76">
        <v>6</v>
      </c>
      <c r="G40" s="33">
        <f t="shared" si="1"/>
        <v>250.5</v>
      </c>
      <c r="H40" s="6"/>
      <c r="I40" s="73"/>
      <c r="J40" s="4"/>
      <c r="K40" s="4">
        <f t="shared" si="2"/>
        <v>425.85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8</v>
      </c>
      <c r="C41" s="73">
        <v>11</v>
      </c>
      <c r="D41" s="57">
        <f t="shared" si="0"/>
        <v>178.69</v>
      </c>
      <c r="E41" s="36">
        <v>12</v>
      </c>
      <c r="F41" s="76">
        <v>7</v>
      </c>
      <c r="G41" s="33">
        <f t="shared" si="1"/>
        <v>252.17</v>
      </c>
      <c r="H41" s="6"/>
      <c r="I41" s="73"/>
      <c r="J41" s="4"/>
      <c r="K41" s="4">
        <f t="shared" si="2"/>
        <v>430.86</v>
      </c>
      <c r="L41" s="63">
        <v>3.34</v>
      </c>
      <c r="M41" s="63">
        <v>1.67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9</v>
      </c>
      <c r="C42" s="73">
        <v>0</v>
      </c>
      <c r="D42" s="57">
        <f t="shared" si="0"/>
        <v>180.35999999999999</v>
      </c>
      <c r="E42" s="36">
        <v>12</v>
      </c>
      <c r="F42" s="76">
        <v>8</v>
      </c>
      <c r="G42" s="33">
        <f t="shared" si="1"/>
        <v>253.83999999999997</v>
      </c>
      <c r="H42" s="6"/>
      <c r="I42" s="73"/>
      <c r="J42" s="4"/>
      <c r="K42" s="4">
        <f t="shared" si="2"/>
        <v>434.19999999999993</v>
      </c>
      <c r="L42" s="63">
        <v>1.67</v>
      </c>
      <c r="M42" s="63">
        <v>1.67</v>
      </c>
      <c r="N42" s="49">
        <v>21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9</v>
      </c>
      <c r="C43" s="73">
        <v>1</v>
      </c>
      <c r="D43" s="57">
        <f t="shared" si="0"/>
        <v>182.03</v>
      </c>
      <c r="E43" s="36">
        <v>12</v>
      </c>
      <c r="F43" s="76">
        <v>9</v>
      </c>
      <c r="G43" s="33">
        <f t="shared" si="1"/>
        <v>255.51</v>
      </c>
      <c r="H43" s="6"/>
      <c r="I43" s="73"/>
      <c r="J43" s="4"/>
      <c r="K43" s="4">
        <f t="shared" si="2"/>
        <v>437.53999999999996</v>
      </c>
      <c r="L43" s="63">
        <v>1.67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9</v>
      </c>
      <c r="C44" s="73">
        <v>4</v>
      </c>
      <c r="D44" s="57">
        <f t="shared" si="0"/>
        <v>187.04</v>
      </c>
      <c r="E44" s="36">
        <v>12</v>
      </c>
      <c r="F44" s="76">
        <v>11</v>
      </c>
      <c r="G44" s="33">
        <f t="shared" si="1"/>
        <v>258.84999999999997</v>
      </c>
      <c r="H44" s="6"/>
      <c r="I44" s="73"/>
      <c r="J44" s="4"/>
      <c r="K44" s="4">
        <f t="shared" si="2"/>
        <v>445.89</v>
      </c>
      <c r="L44" s="63">
        <v>5.01</v>
      </c>
      <c r="M44" s="63">
        <v>3.34</v>
      </c>
      <c r="N44" s="49">
        <v>19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9</v>
      </c>
      <c r="C45" s="73">
        <v>6</v>
      </c>
      <c r="D45" s="57">
        <f t="shared" si="0"/>
        <v>190.38</v>
      </c>
      <c r="E45" s="36">
        <v>13</v>
      </c>
      <c r="F45" s="76">
        <v>1</v>
      </c>
      <c r="G45" s="33">
        <f t="shared" si="1"/>
        <v>262.19</v>
      </c>
      <c r="H45" s="6"/>
      <c r="I45" s="73"/>
      <c r="J45" s="4"/>
      <c r="K45" s="4">
        <f t="shared" si="2"/>
        <v>452.57</v>
      </c>
      <c r="L45" s="63">
        <v>3.34</v>
      </c>
      <c r="M45" s="63">
        <v>3.34</v>
      </c>
      <c r="N45" s="49">
        <v>24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13</v>
      </c>
      <c r="F46" s="76">
        <v>2</v>
      </c>
      <c r="G46" s="33">
        <f t="shared" si="1"/>
        <v>263.86</v>
      </c>
      <c r="H46" s="6"/>
      <c r="I46" s="73"/>
      <c r="J46" s="4"/>
      <c r="K46" s="4">
        <f t="shared" si="2"/>
        <v>457.58000000000004</v>
      </c>
      <c r="L46" s="63">
        <v>3.34</v>
      </c>
      <c r="M46" s="63">
        <v>1.67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9</v>
      </c>
      <c r="C47" s="73">
        <v>10</v>
      </c>
      <c r="D47" s="57">
        <f t="shared" si="0"/>
        <v>197.06</v>
      </c>
      <c r="E47" s="36">
        <v>13</v>
      </c>
      <c r="F47" s="76">
        <v>3</v>
      </c>
      <c r="G47" s="33">
        <f>(E47*12+F47)*1.67</f>
        <v>265.52999999999997</v>
      </c>
      <c r="H47" s="6"/>
      <c r="I47" s="73"/>
      <c r="J47" s="4"/>
      <c r="K47" s="4">
        <f t="shared" si="2"/>
        <v>462.59</v>
      </c>
      <c r="L47" s="63">
        <v>3.34</v>
      </c>
      <c r="M47" s="63">
        <v>1.67</v>
      </c>
      <c r="N47" s="49">
        <v>19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9</v>
      </c>
      <c r="C48" s="73">
        <v>11</v>
      </c>
      <c r="D48" s="57">
        <f t="shared" si="0"/>
        <v>198.73</v>
      </c>
      <c r="E48" s="36">
        <v>13</v>
      </c>
      <c r="F48" s="76">
        <v>4</v>
      </c>
      <c r="G48" s="33">
        <f t="shared" si="1"/>
        <v>267.2</v>
      </c>
      <c r="H48" s="6"/>
      <c r="I48" s="73"/>
      <c r="J48" s="4"/>
      <c r="K48" s="4">
        <f t="shared" si="2"/>
        <v>465.92999999999995</v>
      </c>
      <c r="L48" s="63">
        <v>1.67</v>
      </c>
      <c r="M48" s="63">
        <v>1.67</v>
      </c>
      <c r="N48" s="49">
        <v>22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10</v>
      </c>
      <c r="C49" s="73">
        <v>2</v>
      </c>
      <c r="D49" s="57">
        <f t="shared" si="0"/>
        <v>203.73999999999998</v>
      </c>
      <c r="E49" s="36">
        <v>13</v>
      </c>
      <c r="F49" s="76">
        <v>6</v>
      </c>
      <c r="G49" s="33">
        <f t="shared" si="1"/>
        <v>270.53999999999996</v>
      </c>
      <c r="H49" s="6"/>
      <c r="I49" s="73"/>
      <c r="J49" s="4"/>
      <c r="K49" s="4">
        <f t="shared" si="2"/>
        <v>474.28</v>
      </c>
      <c r="L49" s="63">
        <v>5.01</v>
      </c>
      <c r="M49" s="63">
        <v>3.34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10</v>
      </c>
      <c r="C50" s="73">
        <v>4</v>
      </c>
      <c r="D50" s="57">
        <f t="shared" si="0"/>
        <v>207.07999999999998</v>
      </c>
      <c r="E50" s="36">
        <v>13</v>
      </c>
      <c r="F50" s="76">
        <v>7</v>
      </c>
      <c r="G50" s="33">
        <f t="shared" si="1"/>
        <v>272.20999999999998</v>
      </c>
      <c r="H50" s="6"/>
      <c r="I50" s="73"/>
      <c r="J50" s="4"/>
      <c r="K50" s="4">
        <f t="shared" si="2"/>
        <v>479.28999999999996</v>
      </c>
      <c r="L50" s="63">
        <v>3.34</v>
      </c>
      <c r="M50" s="63">
        <v>1.67</v>
      </c>
      <c r="N50" s="49">
        <v>24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13</v>
      </c>
      <c r="F51" s="76">
        <v>8</v>
      </c>
      <c r="G51" s="33">
        <f t="shared" si="1"/>
        <v>273.88</v>
      </c>
      <c r="H51" s="6"/>
      <c r="I51" s="73"/>
      <c r="J51" s="4"/>
      <c r="K51" s="4">
        <f t="shared" si="2"/>
        <v>484.29999999999995</v>
      </c>
      <c r="L51" s="63">
        <v>3.34</v>
      </c>
      <c r="M51" s="63">
        <v>1.67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10</v>
      </c>
      <c r="C52" s="73">
        <v>8</v>
      </c>
      <c r="D52" s="57">
        <f t="shared" si="0"/>
        <v>213.76</v>
      </c>
      <c r="E52" s="36">
        <v>5</v>
      </c>
      <c r="F52" s="76">
        <v>3</v>
      </c>
      <c r="G52" s="33">
        <f t="shared" si="1"/>
        <v>105.21</v>
      </c>
      <c r="H52" s="6"/>
      <c r="I52" s="73"/>
      <c r="J52" s="4"/>
      <c r="K52" s="4">
        <f t="shared" si="2"/>
        <v>318.96999999999997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>
        <v>8918</v>
      </c>
      <c r="W52" s="49">
        <v>130</v>
      </c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 t="s">
        <v>91</v>
      </c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12</v>
      </c>
      <c r="C53" s="73">
        <v>11</v>
      </c>
      <c r="D53" s="57">
        <f t="shared" si="0"/>
        <v>258.84999999999997</v>
      </c>
      <c r="E53" s="36">
        <v>5</v>
      </c>
      <c r="F53" s="76">
        <v>4</v>
      </c>
      <c r="G53" s="33">
        <f t="shared" si="1"/>
        <v>106.88</v>
      </c>
      <c r="H53" s="6"/>
      <c r="I53" s="73"/>
      <c r="J53" s="4"/>
      <c r="K53" s="4">
        <f t="shared" si="2"/>
        <v>365.72999999999996</v>
      </c>
      <c r="L53" s="63">
        <v>3.34</v>
      </c>
      <c r="M53" s="63">
        <v>1.67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4</v>
      </c>
      <c r="C54" s="73">
        <v>1</v>
      </c>
      <c r="D54" s="57">
        <f t="shared" si="0"/>
        <v>81.83</v>
      </c>
      <c r="E54" s="36">
        <v>5</v>
      </c>
      <c r="F54" s="76">
        <v>5</v>
      </c>
      <c r="G54" s="33">
        <f t="shared" si="1"/>
        <v>108.55</v>
      </c>
      <c r="H54" s="6"/>
      <c r="I54" s="73"/>
      <c r="J54" s="4"/>
      <c r="K54" s="4">
        <f>D54+G54</f>
        <v>190.38</v>
      </c>
      <c r="L54" s="63">
        <v>3.34</v>
      </c>
      <c r="M54" s="63">
        <v>1.67</v>
      </c>
      <c r="N54" s="49">
        <v>26</v>
      </c>
      <c r="O54" s="65">
        <v>43615</v>
      </c>
      <c r="P54" s="70">
        <v>2324987</v>
      </c>
      <c r="Q54" s="49">
        <v>12</v>
      </c>
      <c r="R54" s="67">
        <v>11</v>
      </c>
      <c r="S54" s="49">
        <v>3</v>
      </c>
      <c r="T54" s="67">
        <v>11</v>
      </c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4</v>
      </c>
      <c r="C55" s="73">
        <v>3</v>
      </c>
      <c r="D55" s="57">
        <f t="shared" si="0"/>
        <v>85.17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195.39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4</v>
      </c>
      <c r="C56" s="73">
        <v>5</v>
      </c>
      <c r="D56" s="57">
        <f t="shared" si="0"/>
        <v>88.509999999999991</v>
      </c>
      <c r="E56" s="36">
        <v>5</v>
      </c>
      <c r="F56" s="76">
        <v>7</v>
      </c>
      <c r="G56" s="33">
        <f t="shared" si="1"/>
        <v>111.89</v>
      </c>
      <c r="H56" s="6"/>
      <c r="I56" s="73"/>
      <c r="J56" s="4"/>
      <c r="K56" s="4">
        <f t="shared" si="2"/>
        <v>200.39999999999998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4</v>
      </c>
      <c r="C57" s="73">
        <v>7</v>
      </c>
      <c r="D57" s="57">
        <f t="shared" si="0"/>
        <v>91.85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205.41</v>
      </c>
      <c r="L57" s="63">
        <v>3.34</v>
      </c>
      <c r="M57" s="63">
        <v>1.67</v>
      </c>
      <c r="N57" s="53">
        <v>22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98.530000000000044</v>
      </c>
      <c r="M58" s="45">
        <f>SUM(M27:M57)</f>
        <v>46.760000000000019</v>
      </c>
      <c r="N58" s="46">
        <f>SUM(N27:N57)</f>
        <v>783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D6B0-8D71-48CA-898E-9C063F3FEED9}">
  <dimension ref="A1:AH60"/>
  <sheetViews>
    <sheetView topLeftCell="A15" zoomScale="90" zoomScaleNormal="90" workbookViewId="0">
      <selection activeCell="B56" sqref="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93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93"/>
    </row>
    <row r="5" spans="1:34" ht="4.5" customHeight="1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</row>
    <row r="6" spans="1:34" ht="12.75" customHeight="1">
      <c r="A6" s="93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93"/>
      <c r="K6" s="93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</row>
    <row r="7" spans="1:34" ht="12.7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186" t="s">
        <v>7</v>
      </c>
      <c r="AB7" s="186"/>
      <c r="AC7" s="186"/>
      <c r="AD7" s="186"/>
      <c r="AE7" s="183"/>
      <c r="AF7" s="183"/>
      <c r="AG7" s="183"/>
      <c r="AH7" s="93"/>
    </row>
    <row r="8" spans="1:34" ht="12.75" customHeight="1">
      <c r="A8" s="93" t="s">
        <v>8</v>
      </c>
      <c r="B8" s="93"/>
      <c r="C8" s="206" t="s">
        <v>81</v>
      </c>
      <c r="D8" s="207"/>
      <c r="E8" s="207"/>
      <c r="F8" s="207"/>
      <c r="G8" s="93" t="s">
        <v>9</v>
      </c>
      <c r="H8" s="207">
        <v>2019</v>
      </c>
      <c r="I8" s="207"/>
      <c r="J8" s="93"/>
      <c r="K8" s="93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3"/>
      <c r="X8" s="93"/>
      <c r="Y8" s="93"/>
      <c r="Z8" s="92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93"/>
    </row>
    <row r="9" spans="1:34" ht="12.7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2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93"/>
    </row>
    <row r="10" spans="1:34" ht="12.75" customHeight="1">
      <c r="A10" s="93" t="s">
        <v>15</v>
      </c>
      <c r="B10" s="93"/>
      <c r="C10" s="170" t="s">
        <v>52</v>
      </c>
      <c r="D10" s="170"/>
      <c r="E10" s="170"/>
      <c r="F10" s="170"/>
      <c r="G10" s="170"/>
      <c r="H10" s="170"/>
      <c r="I10" s="170"/>
      <c r="J10" s="93"/>
      <c r="K10" s="11" t="s">
        <v>16</v>
      </c>
      <c r="L10" s="93"/>
      <c r="M10" s="93"/>
      <c r="N10" s="183"/>
      <c r="O10" s="183"/>
      <c r="P10" s="93" t="s">
        <v>17</v>
      </c>
      <c r="Q10" s="184"/>
      <c r="R10" s="185"/>
      <c r="S10" s="185"/>
      <c r="T10" s="185"/>
      <c r="U10" s="185"/>
      <c r="V10" s="185"/>
      <c r="W10" s="93"/>
      <c r="X10" s="93"/>
      <c r="Y10" s="93"/>
      <c r="Z10" s="92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93"/>
    </row>
    <row r="11" spans="1:34" ht="12.7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2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93"/>
    </row>
    <row r="12" spans="1:34" ht="5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3"/>
      <c r="D16" s="93"/>
      <c r="E16" s="29"/>
      <c r="F16" s="15"/>
      <c r="G16" s="28"/>
      <c r="H16" s="93"/>
      <c r="I16" s="93"/>
      <c r="J16" s="93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3"/>
      <c r="AE16" s="93"/>
      <c r="AF16" s="93"/>
      <c r="AG16" s="93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93"/>
      <c r="D18" s="93"/>
      <c r="E18" s="30"/>
      <c r="F18" s="93"/>
      <c r="G18" s="31"/>
      <c r="H18" s="93"/>
      <c r="I18" s="93"/>
      <c r="J18" s="93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93"/>
      <c r="D20" s="93"/>
      <c r="E20" s="30"/>
      <c r="F20" s="93"/>
      <c r="G20" s="31"/>
      <c r="H20" s="93"/>
      <c r="I20" s="93"/>
      <c r="J20" s="93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3"/>
      <c r="D21" s="11">
        <v>1.67</v>
      </c>
      <c r="E21" s="30"/>
      <c r="F21" s="93"/>
      <c r="G21" s="32">
        <v>1.67</v>
      </c>
      <c r="H21" s="93"/>
      <c r="I21" s="93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3"/>
      <c r="D22" s="93"/>
      <c r="E22" s="30"/>
      <c r="F22" s="93"/>
      <c r="G22" s="31"/>
      <c r="H22" s="93"/>
      <c r="I22" s="93"/>
      <c r="J22" s="93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3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9</v>
      </c>
      <c r="D27" s="57">
        <f t="shared" ref="D27:D57" si="0">(B27*12+C27)*1.67</f>
        <v>95.19</v>
      </c>
      <c r="E27" s="36">
        <v>5</v>
      </c>
      <c r="F27" s="76">
        <v>9</v>
      </c>
      <c r="G27" s="33">
        <f t="shared" ref="G27:G57" si="1">(E27*12+F27)*1.67</f>
        <v>115.22999999999999</v>
      </c>
      <c r="H27" s="3"/>
      <c r="I27" s="3"/>
      <c r="J27" s="4"/>
      <c r="K27" s="4">
        <f t="shared" ref="K27:K57" si="2">D27+G27</f>
        <v>210.42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4</v>
      </c>
      <c r="C28" s="72">
        <v>10</v>
      </c>
      <c r="D28" s="57">
        <f t="shared" si="0"/>
        <v>96.86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213.76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5</v>
      </c>
      <c r="C29" s="72">
        <v>0</v>
      </c>
      <c r="D29" s="57">
        <f t="shared" si="0"/>
        <v>100.19999999999999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218.76999999999998</v>
      </c>
      <c r="L29" s="63">
        <v>3.34</v>
      </c>
      <c r="M29" s="63">
        <v>1.67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5</v>
      </c>
      <c r="C30" s="72">
        <v>2</v>
      </c>
      <c r="D30" s="57">
        <f t="shared" si="0"/>
        <v>103.53999999999999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223.77999999999997</v>
      </c>
      <c r="L30" s="63">
        <v>3.34</v>
      </c>
      <c r="M30" s="63">
        <v>1.67</v>
      </c>
      <c r="N30" s="49">
        <v>23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5</v>
      </c>
      <c r="C31" s="72">
        <v>4</v>
      </c>
      <c r="D31" s="57">
        <f t="shared" si="0"/>
        <v>106.88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230.45999999999998</v>
      </c>
      <c r="L31" s="63">
        <v>3.34</v>
      </c>
      <c r="M31" s="63">
        <v>3.34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5</v>
      </c>
      <c r="C32" s="73">
        <v>6</v>
      </c>
      <c r="D32" s="57">
        <f t="shared" si="0"/>
        <v>110.22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235.47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6</v>
      </c>
      <c r="F33" s="76">
        <v>3</v>
      </c>
      <c r="G33" s="33">
        <f t="shared" si="1"/>
        <v>125.25</v>
      </c>
      <c r="H33" s="6"/>
      <c r="I33" s="6"/>
      <c r="J33" s="4"/>
      <c r="K33" s="4">
        <f t="shared" si="2"/>
        <v>237.14</v>
      </c>
      <c r="L33" s="63">
        <v>1.67</v>
      </c>
      <c r="M33" s="63">
        <v>0</v>
      </c>
      <c r="N33" s="49">
        <v>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242.14999999999998</v>
      </c>
      <c r="L34" s="63">
        <v>3.34</v>
      </c>
      <c r="M34" s="63">
        <v>1.67</v>
      </c>
      <c r="N34" s="49">
        <v>19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247.16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>(B36*12+C36)*1.67</f>
        <v>121.91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252.17</v>
      </c>
      <c r="L36" s="63">
        <v>3.34</v>
      </c>
      <c r="M36" s="63">
        <v>1.67</v>
      </c>
      <c r="N36" s="49">
        <v>17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258.85000000000002</v>
      </c>
      <c r="L37" s="63">
        <v>3.34</v>
      </c>
      <c r="M37" s="63">
        <v>3.34</v>
      </c>
      <c r="N37" s="49">
        <v>19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6</v>
      </c>
      <c r="F38" s="76">
        <v>8</v>
      </c>
      <c r="G38" s="33">
        <f t="shared" si="1"/>
        <v>133.6</v>
      </c>
      <c r="H38" s="6"/>
      <c r="I38" s="73"/>
      <c r="J38" s="4"/>
      <c r="K38" s="4">
        <f>D38+G38</f>
        <v>262.19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6</v>
      </c>
      <c r="F39" s="76">
        <v>9</v>
      </c>
      <c r="G39" s="33">
        <f t="shared" si="1"/>
        <v>135.26999999999998</v>
      </c>
      <c r="H39" s="6"/>
      <c r="I39" s="73"/>
      <c r="J39" s="4"/>
      <c r="K39" s="4">
        <f t="shared" si="2"/>
        <v>267.2</v>
      </c>
      <c r="L39" s="63">
        <v>3.34</v>
      </c>
      <c r="M39" s="63">
        <v>1.67</v>
      </c>
      <c r="N39" s="49">
        <v>15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6</v>
      </c>
      <c r="C40" s="73">
        <v>8</v>
      </c>
      <c r="D40" s="57">
        <f t="shared" si="0"/>
        <v>133.6</v>
      </c>
      <c r="E40" s="36">
        <v>6</v>
      </c>
      <c r="F40" s="76">
        <v>9</v>
      </c>
      <c r="G40" s="33">
        <f t="shared" si="1"/>
        <v>135.26999999999998</v>
      </c>
      <c r="H40" s="6"/>
      <c r="I40" s="73"/>
      <c r="J40" s="4"/>
      <c r="K40" s="4">
        <f t="shared" si="2"/>
        <v>268.87</v>
      </c>
      <c r="L40" s="63">
        <v>1.67</v>
      </c>
      <c r="M40" s="63">
        <v>0</v>
      </c>
      <c r="N40" s="71">
        <v>17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6</v>
      </c>
      <c r="C41" s="73">
        <v>10</v>
      </c>
      <c r="D41" s="57">
        <f t="shared" si="0"/>
        <v>136.94</v>
      </c>
      <c r="E41" s="36">
        <v>6</v>
      </c>
      <c r="F41" s="76">
        <v>9</v>
      </c>
      <c r="G41" s="33">
        <f t="shared" si="1"/>
        <v>135.26999999999998</v>
      </c>
      <c r="H41" s="6"/>
      <c r="I41" s="73"/>
      <c r="J41" s="4"/>
      <c r="K41" s="4">
        <f t="shared" si="2"/>
        <v>272.20999999999998</v>
      </c>
      <c r="L41" s="63">
        <v>3.34</v>
      </c>
      <c r="M41" s="63">
        <v>0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6</v>
      </c>
      <c r="C42" s="73">
        <v>11</v>
      </c>
      <c r="D42" s="57">
        <f t="shared" si="0"/>
        <v>138.60999999999999</v>
      </c>
      <c r="E42" s="36">
        <v>6</v>
      </c>
      <c r="F42" s="76">
        <v>9</v>
      </c>
      <c r="G42" s="33">
        <f t="shared" si="1"/>
        <v>135.26999999999998</v>
      </c>
      <c r="H42" s="6"/>
      <c r="I42" s="73"/>
      <c r="J42" s="4"/>
      <c r="K42" s="4">
        <f t="shared" si="2"/>
        <v>273.88</v>
      </c>
      <c r="L42" s="63">
        <v>1.67</v>
      </c>
      <c r="M42" s="63">
        <v>0</v>
      </c>
      <c r="N42" s="49">
        <v>24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7</v>
      </c>
      <c r="C43" s="73">
        <v>0</v>
      </c>
      <c r="D43" s="57">
        <f t="shared" si="0"/>
        <v>140.28</v>
      </c>
      <c r="E43" s="36">
        <v>6</v>
      </c>
      <c r="F43" s="76">
        <v>10</v>
      </c>
      <c r="G43" s="33">
        <f t="shared" si="1"/>
        <v>136.94</v>
      </c>
      <c r="H43" s="6"/>
      <c r="I43" s="73"/>
      <c r="J43" s="4"/>
      <c r="K43" s="4">
        <f t="shared" si="2"/>
        <v>277.22000000000003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7</v>
      </c>
      <c r="C44" s="73">
        <v>3</v>
      </c>
      <c r="D44" s="57">
        <f t="shared" si="0"/>
        <v>145.29</v>
      </c>
      <c r="E44" s="36">
        <v>6</v>
      </c>
      <c r="F44" s="76">
        <v>10</v>
      </c>
      <c r="G44" s="33">
        <f t="shared" si="1"/>
        <v>136.94</v>
      </c>
      <c r="H44" s="6"/>
      <c r="I44" s="73"/>
      <c r="J44" s="4"/>
      <c r="K44" s="4">
        <f t="shared" si="2"/>
        <v>282.23</v>
      </c>
      <c r="L44" s="63">
        <v>5.01</v>
      </c>
      <c r="M44" s="63">
        <v>0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7</v>
      </c>
      <c r="C45" s="73">
        <v>5</v>
      </c>
      <c r="D45" s="57">
        <f t="shared" si="0"/>
        <v>148.63</v>
      </c>
      <c r="E45" s="36">
        <v>6</v>
      </c>
      <c r="F45" s="76">
        <v>10</v>
      </c>
      <c r="G45" s="33">
        <f t="shared" si="1"/>
        <v>136.94</v>
      </c>
      <c r="H45" s="6"/>
      <c r="I45" s="73"/>
      <c r="J45" s="4"/>
      <c r="K45" s="4">
        <f t="shared" si="2"/>
        <v>285.57</v>
      </c>
      <c r="L45" s="63">
        <v>3.34</v>
      </c>
      <c r="M45" s="63">
        <v>0</v>
      </c>
      <c r="N45" s="49">
        <v>28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7</v>
      </c>
      <c r="C46" s="73">
        <v>6</v>
      </c>
      <c r="D46" s="57">
        <f t="shared" si="0"/>
        <v>150.29999999999998</v>
      </c>
      <c r="E46" s="36">
        <v>6</v>
      </c>
      <c r="F46" s="76">
        <v>10</v>
      </c>
      <c r="G46" s="33">
        <f t="shared" si="1"/>
        <v>136.94</v>
      </c>
      <c r="H46" s="6"/>
      <c r="I46" s="73"/>
      <c r="J46" s="4"/>
      <c r="K46" s="4">
        <f t="shared" si="2"/>
        <v>287.24</v>
      </c>
      <c r="L46" s="63">
        <v>1.67</v>
      </c>
      <c r="M46" s="63">
        <v>0</v>
      </c>
      <c r="N46" s="49">
        <v>19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7</v>
      </c>
      <c r="C47" s="73">
        <v>7</v>
      </c>
      <c r="D47" s="57">
        <f t="shared" si="0"/>
        <v>151.97</v>
      </c>
      <c r="E47" s="36">
        <v>6</v>
      </c>
      <c r="F47" s="76">
        <v>11</v>
      </c>
      <c r="G47" s="33">
        <f>(E47*12+F47)*1.67</f>
        <v>138.60999999999999</v>
      </c>
      <c r="H47" s="6"/>
      <c r="I47" s="73"/>
      <c r="J47" s="4"/>
      <c r="K47" s="4">
        <f t="shared" si="2"/>
        <v>290.58</v>
      </c>
      <c r="L47" s="63">
        <v>1.67</v>
      </c>
      <c r="M47" s="63">
        <v>1.67</v>
      </c>
      <c r="N47" s="49">
        <v>15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7</v>
      </c>
      <c r="C48" s="73">
        <v>9</v>
      </c>
      <c r="D48" s="57">
        <f t="shared" si="0"/>
        <v>155.31</v>
      </c>
      <c r="E48" s="36">
        <v>6</v>
      </c>
      <c r="F48" s="76">
        <v>11</v>
      </c>
      <c r="G48" s="33">
        <f t="shared" si="1"/>
        <v>138.60999999999999</v>
      </c>
      <c r="H48" s="6"/>
      <c r="I48" s="73"/>
      <c r="J48" s="4"/>
      <c r="K48" s="4">
        <f t="shared" si="2"/>
        <v>293.91999999999996</v>
      </c>
      <c r="L48" s="63">
        <v>3.34</v>
      </c>
      <c r="M48" s="63">
        <v>0</v>
      </c>
      <c r="N48" s="49">
        <v>18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7</v>
      </c>
      <c r="C49" s="73">
        <v>11</v>
      </c>
      <c r="D49" s="57">
        <f t="shared" si="0"/>
        <v>158.65</v>
      </c>
      <c r="E49" s="36">
        <v>7</v>
      </c>
      <c r="F49" s="76">
        <v>0</v>
      </c>
      <c r="G49" s="33">
        <f t="shared" si="1"/>
        <v>140.28</v>
      </c>
      <c r="H49" s="6"/>
      <c r="I49" s="73"/>
      <c r="J49" s="4"/>
      <c r="K49" s="4">
        <f t="shared" si="2"/>
        <v>298.93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8</v>
      </c>
      <c r="C50" s="73">
        <v>1</v>
      </c>
      <c r="D50" s="57">
        <f t="shared" si="0"/>
        <v>161.98999999999998</v>
      </c>
      <c r="E50" s="36">
        <v>7</v>
      </c>
      <c r="F50" s="76">
        <v>0</v>
      </c>
      <c r="G50" s="33">
        <f t="shared" si="1"/>
        <v>140.28</v>
      </c>
      <c r="H50" s="6"/>
      <c r="I50" s="73"/>
      <c r="J50" s="4"/>
      <c r="K50" s="4">
        <f t="shared" si="2"/>
        <v>302.27</v>
      </c>
      <c r="L50" s="63">
        <v>3.34</v>
      </c>
      <c r="M50" s="63">
        <v>0</v>
      </c>
      <c r="N50" s="49">
        <v>17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8</v>
      </c>
      <c r="C51" s="73">
        <v>3</v>
      </c>
      <c r="D51" s="57">
        <f t="shared" si="0"/>
        <v>165.32999999999998</v>
      </c>
      <c r="E51" s="36">
        <v>7</v>
      </c>
      <c r="F51" s="76">
        <v>0</v>
      </c>
      <c r="G51" s="33">
        <f t="shared" si="1"/>
        <v>140.28</v>
      </c>
      <c r="H51" s="6"/>
      <c r="I51" s="73"/>
      <c r="J51" s="4"/>
      <c r="K51" s="4">
        <f t="shared" si="2"/>
        <v>305.61</v>
      </c>
      <c r="L51" s="63">
        <v>3.34</v>
      </c>
      <c r="M51" s="63">
        <v>0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8</v>
      </c>
      <c r="C52" s="73">
        <v>4</v>
      </c>
      <c r="D52" s="57">
        <f t="shared" si="0"/>
        <v>167</v>
      </c>
      <c r="E52" s="36">
        <v>7</v>
      </c>
      <c r="F52" s="76">
        <v>0</v>
      </c>
      <c r="G52" s="33">
        <f t="shared" si="1"/>
        <v>140.28</v>
      </c>
      <c r="H52" s="6"/>
      <c r="I52" s="73"/>
      <c r="J52" s="4"/>
      <c r="K52" s="4">
        <f t="shared" si="2"/>
        <v>307.27999999999997</v>
      </c>
      <c r="L52" s="63">
        <v>1.67</v>
      </c>
      <c r="M52" s="63">
        <v>0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8</v>
      </c>
      <c r="C53" s="73">
        <v>6</v>
      </c>
      <c r="D53" s="57">
        <f t="shared" si="0"/>
        <v>170.34</v>
      </c>
      <c r="E53" s="36">
        <v>7</v>
      </c>
      <c r="F53" s="76">
        <v>0</v>
      </c>
      <c r="G53" s="33">
        <f t="shared" si="1"/>
        <v>140.28</v>
      </c>
      <c r="H53" s="6"/>
      <c r="I53" s="73"/>
      <c r="J53" s="4"/>
      <c r="K53" s="4">
        <f t="shared" si="2"/>
        <v>310.62</v>
      </c>
      <c r="L53" s="63">
        <v>3.34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8</v>
      </c>
      <c r="C54" s="73">
        <v>8</v>
      </c>
      <c r="D54" s="57">
        <f t="shared" si="0"/>
        <v>173.68</v>
      </c>
      <c r="E54" s="6">
        <v>7</v>
      </c>
      <c r="F54" s="76">
        <v>1</v>
      </c>
      <c r="G54" s="33">
        <f t="shared" si="1"/>
        <v>141.94999999999999</v>
      </c>
      <c r="H54" s="6"/>
      <c r="I54" s="73"/>
      <c r="J54" s="4"/>
      <c r="K54" s="4">
        <f>D54+G54</f>
        <v>315.63</v>
      </c>
      <c r="L54" s="63">
        <v>3.34</v>
      </c>
      <c r="M54" s="63">
        <v>1.67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8</v>
      </c>
      <c r="C55" s="73">
        <v>10</v>
      </c>
      <c r="D55" s="57">
        <f t="shared" si="0"/>
        <v>177.01999999999998</v>
      </c>
      <c r="E55" s="36">
        <v>7</v>
      </c>
      <c r="F55" s="76">
        <v>2</v>
      </c>
      <c r="G55" s="33">
        <f t="shared" si="1"/>
        <v>143.62</v>
      </c>
      <c r="H55" s="6"/>
      <c r="I55" s="73"/>
      <c r="J55" s="4"/>
      <c r="K55" s="4">
        <f t="shared" si="2"/>
        <v>320.64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1</v>
      </c>
      <c r="B56" s="6">
        <v>9</v>
      </c>
      <c r="C56" s="73">
        <v>0</v>
      </c>
      <c r="D56" s="57">
        <f t="shared" si="0"/>
        <v>180.35999999999999</v>
      </c>
      <c r="E56" s="36">
        <v>7</v>
      </c>
      <c r="F56" s="76">
        <v>3</v>
      </c>
      <c r="G56" s="33">
        <f t="shared" si="1"/>
        <v>145.29</v>
      </c>
      <c r="H56" s="6"/>
      <c r="I56" s="73"/>
      <c r="J56" s="4"/>
      <c r="K56" s="4">
        <f t="shared" si="2"/>
        <v>325.64999999999998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60"/>
      <c r="AD57" s="161"/>
      <c r="AE57" s="161"/>
      <c r="AF57" s="161"/>
      <c r="AG57" s="161"/>
      <c r="AH57" s="162"/>
    </row>
    <row r="58" spans="1:34" ht="14.25">
      <c r="A58" s="93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88.510000000000034</v>
      </c>
      <c r="M58" s="45">
        <f>SUM(M27:M57)</f>
        <v>31.730000000000011</v>
      </c>
      <c r="N58" s="46">
        <f>SUM(N27:N57)</f>
        <v>627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D31-E473-4FEE-BC1A-2EFF874C3073}">
  <dimension ref="A1:AH60"/>
  <sheetViews>
    <sheetView topLeftCell="A18" zoomScale="90" zoomScaleNormal="90" workbookViewId="0">
      <selection activeCell="X55" sqref="X55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98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98"/>
    </row>
    <row r="5" spans="1:34" ht="4.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</row>
    <row r="6" spans="1:34" ht="12.75" customHeight="1">
      <c r="A6" s="98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98"/>
      <c r="K6" s="98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</row>
    <row r="7" spans="1:34" ht="12.75" customHeight="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186" t="s">
        <v>7</v>
      </c>
      <c r="AB7" s="186"/>
      <c r="AC7" s="186"/>
      <c r="AD7" s="186"/>
      <c r="AE7" s="183"/>
      <c r="AF7" s="183"/>
      <c r="AG7" s="183"/>
      <c r="AH7" s="98"/>
    </row>
    <row r="8" spans="1:34" ht="12.75" customHeight="1">
      <c r="A8" s="98" t="s">
        <v>8</v>
      </c>
      <c r="B8" s="98"/>
      <c r="C8" s="206" t="s">
        <v>92</v>
      </c>
      <c r="D8" s="207"/>
      <c r="E8" s="207"/>
      <c r="F8" s="207"/>
      <c r="G8" s="98" t="s">
        <v>9</v>
      </c>
      <c r="H8" s="207">
        <v>2019</v>
      </c>
      <c r="I8" s="207"/>
      <c r="J8" s="98"/>
      <c r="K8" s="9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8"/>
      <c r="X8" s="98"/>
      <c r="Y8" s="98"/>
      <c r="Z8" s="97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98"/>
    </row>
    <row r="9" spans="1:34" ht="12.75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7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98"/>
    </row>
    <row r="10" spans="1:34" ht="12.75" customHeight="1">
      <c r="A10" s="98" t="s">
        <v>15</v>
      </c>
      <c r="B10" s="98"/>
      <c r="C10" s="170" t="s">
        <v>52</v>
      </c>
      <c r="D10" s="170"/>
      <c r="E10" s="170"/>
      <c r="F10" s="170"/>
      <c r="G10" s="170"/>
      <c r="H10" s="170"/>
      <c r="I10" s="170"/>
      <c r="J10" s="98"/>
      <c r="K10" s="11" t="s">
        <v>16</v>
      </c>
      <c r="L10" s="98"/>
      <c r="M10" s="98"/>
      <c r="N10" s="183"/>
      <c r="O10" s="183"/>
      <c r="P10" s="98" t="s">
        <v>17</v>
      </c>
      <c r="Q10" s="184"/>
      <c r="R10" s="185"/>
      <c r="S10" s="185"/>
      <c r="T10" s="185"/>
      <c r="U10" s="185"/>
      <c r="V10" s="185"/>
      <c r="W10" s="98"/>
      <c r="X10" s="98"/>
      <c r="Y10" s="98"/>
      <c r="Z10" s="97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98"/>
    </row>
    <row r="11" spans="1:34" ht="12.75" customHeight="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7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98"/>
    </row>
    <row r="12" spans="1:34" ht="5.25" customHeight="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8"/>
      <c r="D16" s="98"/>
      <c r="E16" s="29"/>
      <c r="F16" s="15"/>
      <c r="G16" s="28"/>
      <c r="H16" s="98"/>
      <c r="I16" s="98"/>
      <c r="J16" s="9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8"/>
      <c r="AE16" s="98"/>
      <c r="AF16" s="98"/>
      <c r="AG16" s="98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98"/>
      <c r="D18" s="98"/>
      <c r="E18" s="30"/>
      <c r="F18" s="98"/>
      <c r="G18" s="31"/>
      <c r="H18" s="98"/>
      <c r="I18" s="98"/>
      <c r="J18" s="98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98"/>
      <c r="D20" s="98"/>
      <c r="E20" s="30"/>
      <c r="F20" s="98"/>
      <c r="G20" s="31"/>
      <c r="H20" s="98"/>
      <c r="I20" s="98"/>
      <c r="J20" s="98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8"/>
      <c r="D21" s="11">
        <v>1.67</v>
      </c>
      <c r="E21" s="30"/>
      <c r="F21" s="98"/>
      <c r="G21" s="32">
        <v>1.67</v>
      </c>
      <c r="H21" s="98"/>
      <c r="I21" s="9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8"/>
      <c r="D22" s="98"/>
      <c r="E22" s="30"/>
      <c r="F22" s="98"/>
      <c r="G22" s="31"/>
      <c r="H22" s="98"/>
      <c r="I22" s="98"/>
      <c r="J22" s="98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94"/>
      <c r="AD25" s="94"/>
      <c r="AE25" s="94"/>
      <c r="AF25" s="94"/>
      <c r="AG25" s="94"/>
      <c r="AH25" s="9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2</v>
      </c>
      <c r="D27" s="57">
        <f t="shared" ref="D27:D57" si="0">(B27*12+C27)*1.67</f>
        <v>183.7</v>
      </c>
      <c r="E27" s="36">
        <v>7</v>
      </c>
      <c r="F27" s="76">
        <v>4</v>
      </c>
      <c r="G27" s="33">
        <f t="shared" ref="G27:G57" si="1">(E27*12+F27)*1.67</f>
        <v>146.95999999999998</v>
      </c>
      <c r="H27" s="3"/>
      <c r="I27" s="3"/>
      <c r="J27" s="4"/>
      <c r="K27" s="4">
        <f t="shared" ref="K27:K57" si="2">D27+G27</f>
        <v>330.65999999999997</v>
      </c>
      <c r="L27" s="63">
        <v>3.34</v>
      </c>
      <c r="M27" s="63">
        <v>1.67</v>
      </c>
      <c r="N27" s="52">
        <v>22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9</v>
      </c>
      <c r="C28" s="72">
        <v>4</v>
      </c>
      <c r="D28" s="57">
        <f t="shared" si="0"/>
        <v>187.04</v>
      </c>
      <c r="E28" s="3">
        <v>7</v>
      </c>
      <c r="F28" s="75">
        <v>5</v>
      </c>
      <c r="G28" s="33">
        <f t="shared" si="1"/>
        <v>148.63</v>
      </c>
      <c r="H28" s="6"/>
      <c r="I28" s="6"/>
      <c r="J28" s="4"/>
      <c r="K28" s="4">
        <f t="shared" si="2"/>
        <v>335.66999999999996</v>
      </c>
      <c r="L28" s="63">
        <v>3.34</v>
      </c>
      <c r="M28" s="63">
        <v>1.67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9</v>
      </c>
      <c r="C29" s="72">
        <v>4</v>
      </c>
      <c r="D29" s="57">
        <f t="shared" si="0"/>
        <v>187.04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335.66999999999996</v>
      </c>
      <c r="L29" s="63">
        <v>0</v>
      </c>
      <c r="M29" s="63">
        <v>0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9</v>
      </c>
      <c r="C30" s="72">
        <v>6</v>
      </c>
      <c r="D30" s="57">
        <f t="shared" si="0"/>
        <v>190.38</v>
      </c>
      <c r="E30" s="3">
        <v>7</v>
      </c>
      <c r="F30" s="75">
        <v>5</v>
      </c>
      <c r="G30" s="33">
        <f t="shared" si="1"/>
        <v>148.63</v>
      </c>
      <c r="H30" s="6"/>
      <c r="I30" s="6"/>
      <c r="J30" s="4"/>
      <c r="K30" s="4">
        <f t="shared" si="2"/>
        <v>339.01</v>
      </c>
      <c r="L30" s="63">
        <v>3.34</v>
      </c>
      <c r="M30" s="63">
        <v>0</v>
      </c>
      <c r="N30" s="49">
        <v>27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9</v>
      </c>
      <c r="C31" s="72">
        <v>8</v>
      </c>
      <c r="D31" s="57">
        <f t="shared" si="0"/>
        <v>193.72</v>
      </c>
      <c r="E31" s="3">
        <v>7</v>
      </c>
      <c r="F31" s="75">
        <v>6</v>
      </c>
      <c r="G31" s="33">
        <f t="shared" si="1"/>
        <v>150.29999999999998</v>
      </c>
      <c r="H31" s="6"/>
      <c r="I31" s="6"/>
      <c r="J31" s="4"/>
      <c r="K31" s="4">
        <f t="shared" si="2"/>
        <v>344.02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9</v>
      </c>
      <c r="C32" s="73">
        <v>10</v>
      </c>
      <c r="D32" s="57">
        <f t="shared" si="0"/>
        <v>197.06</v>
      </c>
      <c r="E32" s="36">
        <v>7</v>
      </c>
      <c r="F32" s="76">
        <v>6</v>
      </c>
      <c r="G32" s="33">
        <f t="shared" si="1"/>
        <v>150.29999999999998</v>
      </c>
      <c r="H32" s="6"/>
      <c r="I32" s="6"/>
      <c r="J32" s="4"/>
      <c r="K32" s="4">
        <f t="shared" si="2"/>
        <v>347.36</v>
      </c>
      <c r="L32" s="63">
        <v>3.34</v>
      </c>
      <c r="M32" s="63">
        <v>0</v>
      </c>
      <c r="N32" s="49">
        <v>22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10</v>
      </c>
      <c r="C33" s="73">
        <v>0</v>
      </c>
      <c r="D33" s="57">
        <f t="shared" si="0"/>
        <v>200.39999999999998</v>
      </c>
      <c r="E33" s="36">
        <v>7</v>
      </c>
      <c r="F33" s="76">
        <v>7</v>
      </c>
      <c r="G33" s="33">
        <f t="shared" si="1"/>
        <v>151.97</v>
      </c>
      <c r="H33" s="6"/>
      <c r="I33" s="6"/>
      <c r="J33" s="4"/>
      <c r="K33" s="4">
        <f t="shared" si="2"/>
        <v>352.37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10</v>
      </c>
      <c r="C34" s="73">
        <v>0</v>
      </c>
      <c r="D34" s="57">
        <f t="shared" si="0"/>
        <v>200.39999999999998</v>
      </c>
      <c r="E34" s="36">
        <v>7</v>
      </c>
      <c r="F34" s="76">
        <v>8</v>
      </c>
      <c r="G34" s="33">
        <f t="shared" si="1"/>
        <v>153.63999999999999</v>
      </c>
      <c r="H34" s="6"/>
      <c r="I34" s="73"/>
      <c r="J34" s="4"/>
      <c r="K34" s="4">
        <f t="shared" si="2"/>
        <v>354.03999999999996</v>
      </c>
      <c r="L34" s="63">
        <v>0</v>
      </c>
      <c r="M34" s="63">
        <v>1.67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10</v>
      </c>
      <c r="C35" s="73">
        <v>2</v>
      </c>
      <c r="D35" s="57">
        <f t="shared" si="0"/>
        <v>203.73999999999998</v>
      </c>
      <c r="E35" s="6">
        <v>7</v>
      </c>
      <c r="F35" s="76">
        <v>9</v>
      </c>
      <c r="G35" s="33">
        <f t="shared" si="1"/>
        <v>155.31</v>
      </c>
      <c r="H35" s="6"/>
      <c r="I35" s="73"/>
      <c r="J35" s="4"/>
      <c r="K35" s="4">
        <f t="shared" si="2"/>
        <v>359.04999999999995</v>
      </c>
      <c r="L35" s="63">
        <v>3.34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10</v>
      </c>
      <c r="C36" s="73">
        <v>4</v>
      </c>
      <c r="D36" s="57">
        <f>(B36*12+C36)*1.67</f>
        <v>207.07999999999998</v>
      </c>
      <c r="E36" s="36">
        <v>7</v>
      </c>
      <c r="F36" s="76">
        <v>10</v>
      </c>
      <c r="G36" s="33">
        <f t="shared" si="1"/>
        <v>156.97999999999999</v>
      </c>
      <c r="H36" s="6"/>
      <c r="I36" s="73"/>
      <c r="J36" s="4"/>
      <c r="K36" s="4">
        <f t="shared" si="2"/>
        <v>364.05999999999995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7</v>
      </c>
      <c r="F37" s="76">
        <v>11</v>
      </c>
      <c r="G37" s="33">
        <f t="shared" si="1"/>
        <v>158.65</v>
      </c>
      <c r="H37" s="6"/>
      <c r="I37" s="73"/>
      <c r="J37" s="4"/>
      <c r="K37" s="4">
        <f t="shared" si="2"/>
        <v>369.07</v>
      </c>
      <c r="L37" s="63">
        <v>3.34</v>
      </c>
      <c r="M37" s="63">
        <v>1.67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1</v>
      </c>
      <c r="C38" s="73">
        <v>0</v>
      </c>
      <c r="D38" s="57">
        <f t="shared" si="0"/>
        <v>20.04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180.35999999999999</v>
      </c>
      <c r="L38" s="63">
        <v>3.34</v>
      </c>
      <c r="M38" s="63">
        <v>1.67</v>
      </c>
      <c r="N38" s="49">
        <v>26</v>
      </c>
      <c r="O38" s="65">
        <v>43659</v>
      </c>
      <c r="P38" s="49">
        <v>2348207</v>
      </c>
      <c r="Q38" s="49">
        <v>9</v>
      </c>
      <c r="R38" s="67">
        <v>10</v>
      </c>
      <c r="S38" s="49">
        <v>1</v>
      </c>
      <c r="T38" s="67">
        <v>0</v>
      </c>
      <c r="U38" s="49">
        <v>186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1</v>
      </c>
      <c r="C39" s="73">
        <v>3</v>
      </c>
      <c r="D39" s="57">
        <f t="shared" si="0"/>
        <v>25.049999999999997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187.03999999999996</v>
      </c>
      <c r="L39" s="63">
        <v>5.01</v>
      </c>
      <c r="M39" s="63">
        <v>1.67</v>
      </c>
      <c r="N39" s="49">
        <v>30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1</v>
      </c>
      <c r="C40" s="73">
        <v>5</v>
      </c>
      <c r="D40" s="57">
        <f t="shared" si="0"/>
        <v>28.39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192.05</v>
      </c>
      <c r="L40" s="63">
        <v>3.34</v>
      </c>
      <c r="M40" s="63">
        <v>1.67</v>
      </c>
      <c r="N40" s="71">
        <v>28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1</v>
      </c>
      <c r="C41" s="73">
        <v>7</v>
      </c>
      <c r="D41" s="57">
        <f t="shared" si="0"/>
        <v>31.729999999999997</v>
      </c>
      <c r="E41" s="36">
        <v>8</v>
      </c>
      <c r="F41" s="76">
        <v>3</v>
      </c>
      <c r="G41" s="33">
        <f t="shared" si="1"/>
        <v>165.32999999999998</v>
      </c>
      <c r="H41" s="6"/>
      <c r="I41" s="73"/>
      <c r="J41" s="4"/>
      <c r="K41" s="4">
        <f t="shared" si="2"/>
        <v>197.05999999999997</v>
      </c>
      <c r="L41" s="63">
        <v>3.34</v>
      </c>
      <c r="M41" s="63">
        <v>1.67</v>
      </c>
      <c r="N41" s="49">
        <v>27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1</v>
      </c>
      <c r="C42" s="73">
        <v>8</v>
      </c>
      <c r="D42" s="57">
        <f t="shared" si="0"/>
        <v>33.4</v>
      </c>
      <c r="E42" s="36">
        <v>8</v>
      </c>
      <c r="F42" s="76">
        <v>4</v>
      </c>
      <c r="G42" s="33">
        <f t="shared" si="1"/>
        <v>167</v>
      </c>
      <c r="H42" s="6"/>
      <c r="I42" s="73"/>
      <c r="J42" s="4"/>
      <c r="K42" s="4">
        <f t="shared" si="2"/>
        <v>200.4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1</v>
      </c>
      <c r="C43" s="73">
        <v>10</v>
      </c>
      <c r="D43" s="57">
        <f t="shared" si="0"/>
        <v>36.739999999999995</v>
      </c>
      <c r="E43" s="36">
        <v>8</v>
      </c>
      <c r="F43" s="76">
        <v>5</v>
      </c>
      <c r="G43" s="33">
        <f t="shared" si="1"/>
        <v>168.67</v>
      </c>
      <c r="H43" s="6"/>
      <c r="I43" s="73"/>
      <c r="J43" s="4"/>
      <c r="K43" s="4">
        <f t="shared" si="2"/>
        <v>205.40999999999997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2</v>
      </c>
      <c r="C44" s="73">
        <v>0</v>
      </c>
      <c r="D44" s="57">
        <f t="shared" si="0"/>
        <v>40.08</v>
      </c>
      <c r="E44" s="36">
        <v>8</v>
      </c>
      <c r="F44" s="76">
        <v>6</v>
      </c>
      <c r="G44" s="33">
        <f t="shared" si="1"/>
        <v>170.34</v>
      </c>
      <c r="H44" s="6"/>
      <c r="I44" s="73"/>
      <c r="J44" s="4"/>
      <c r="K44" s="4">
        <f t="shared" si="2"/>
        <v>210.42000000000002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2</v>
      </c>
      <c r="C45" s="73">
        <v>2</v>
      </c>
      <c r="D45" s="57">
        <f t="shared" si="0"/>
        <v>43.42</v>
      </c>
      <c r="E45" s="36">
        <v>8</v>
      </c>
      <c r="F45" s="76">
        <v>7</v>
      </c>
      <c r="G45" s="33">
        <f t="shared" si="1"/>
        <v>172.01</v>
      </c>
      <c r="H45" s="6"/>
      <c r="I45" s="73"/>
      <c r="J45" s="4"/>
      <c r="K45" s="4">
        <f t="shared" si="2"/>
        <v>215.43</v>
      </c>
      <c r="L45" s="63">
        <v>3.34</v>
      </c>
      <c r="M45" s="63">
        <v>1.67</v>
      </c>
      <c r="N45" s="49">
        <v>26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2</v>
      </c>
      <c r="C46" s="73">
        <v>4</v>
      </c>
      <c r="D46" s="57">
        <f t="shared" si="0"/>
        <v>46.76</v>
      </c>
      <c r="E46" s="36">
        <v>8</v>
      </c>
      <c r="F46" s="76">
        <v>8</v>
      </c>
      <c r="G46" s="33">
        <f t="shared" si="1"/>
        <v>173.68</v>
      </c>
      <c r="H46" s="6"/>
      <c r="I46" s="73"/>
      <c r="J46" s="4"/>
      <c r="K46" s="4">
        <f t="shared" si="2"/>
        <v>220.44</v>
      </c>
      <c r="L46" s="63">
        <v>3.34</v>
      </c>
      <c r="M46" s="63">
        <v>1.67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2</v>
      </c>
      <c r="C47" s="73">
        <v>6</v>
      </c>
      <c r="D47" s="57">
        <f t="shared" si="0"/>
        <v>50.099999999999994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225.45</v>
      </c>
      <c r="L47" s="63">
        <v>3.34</v>
      </c>
      <c r="M47" s="63">
        <v>1.67</v>
      </c>
      <c r="N47" s="49">
        <v>28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2</v>
      </c>
      <c r="C48" s="73">
        <v>8</v>
      </c>
      <c r="D48" s="57">
        <f t="shared" si="0"/>
        <v>53.44</v>
      </c>
      <c r="E48" s="36">
        <v>8</v>
      </c>
      <c r="F48" s="76">
        <v>10</v>
      </c>
      <c r="G48" s="33">
        <f t="shared" si="1"/>
        <v>177.01999999999998</v>
      </c>
      <c r="H48" s="6"/>
      <c r="I48" s="73"/>
      <c r="J48" s="4"/>
      <c r="K48" s="4">
        <f t="shared" si="2"/>
        <v>230.45999999999998</v>
      </c>
      <c r="L48" s="63">
        <v>3.34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2</v>
      </c>
      <c r="C49" s="73">
        <v>10</v>
      </c>
      <c r="D49" s="57">
        <f t="shared" si="0"/>
        <v>56.78</v>
      </c>
      <c r="E49" s="36">
        <v>8</v>
      </c>
      <c r="F49" s="76">
        <v>11</v>
      </c>
      <c r="G49" s="33">
        <f t="shared" si="1"/>
        <v>178.69</v>
      </c>
      <c r="H49" s="6"/>
      <c r="I49" s="73"/>
      <c r="J49" s="4"/>
      <c r="K49" s="4">
        <f t="shared" si="2"/>
        <v>235.47</v>
      </c>
      <c r="L49" s="63">
        <v>3.34</v>
      </c>
      <c r="M49" s="63">
        <v>1.67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3</v>
      </c>
      <c r="C50" s="73">
        <v>0</v>
      </c>
      <c r="D50" s="57">
        <f t="shared" si="0"/>
        <v>60.12</v>
      </c>
      <c r="E50" s="36">
        <v>9</v>
      </c>
      <c r="F50" s="76">
        <v>0</v>
      </c>
      <c r="G50" s="33">
        <f t="shared" si="1"/>
        <v>180.35999999999999</v>
      </c>
      <c r="H50" s="6"/>
      <c r="I50" s="73"/>
      <c r="J50" s="4"/>
      <c r="K50" s="4">
        <f t="shared" si="2"/>
        <v>240.48</v>
      </c>
      <c r="L50" s="63">
        <v>3.34</v>
      </c>
      <c r="M50" s="63">
        <v>1.67</v>
      </c>
      <c r="N50" s="49">
        <v>26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3</v>
      </c>
      <c r="C51" s="73">
        <v>2</v>
      </c>
      <c r="D51" s="57">
        <f t="shared" si="0"/>
        <v>63.459999999999994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245.49</v>
      </c>
      <c r="L51" s="63">
        <v>3.34</v>
      </c>
      <c r="M51" s="63">
        <v>1.67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3</v>
      </c>
      <c r="C52" s="73">
        <v>4</v>
      </c>
      <c r="D52" s="57">
        <f t="shared" si="0"/>
        <v>66.8</v>
      </c>
      <c r="E52" s="36">
        <v>9</v>
      </c>
      <c r="F52" s="76">
        <v>2</v>
      </c>
      <c r="G52" s="33">
        <f t="shared" si="1"/>
        <v>183.7</v>
      </c>
      <c r="H52" s="6"/>
      <c r="I52" s="73"/>
      <c r="J52" s="4"/>
      <c r="K52" s="4">
        <f t="shared" si="2"/>
        <v>250.5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3</v>
      </c>
      <c r="C53" s="73">
        <v>5</v>
      </c>
      <c r="D53" s="57">
        <f t="shared" si="0"/>
        <v>68.47</v>
      </c>
      <c r="E53" s="36">
        <v>9</v>
      </c>
      <c r="F53" s="76">
        <v>3</v>
      </c>
      <c r="G53" s="33">
        <f t="shared" si="1"/>
        <v>185.37</v>
      </c>
      <c r="H53" s="6"/>
      <c r="I53" s="73"/>
      <c r="J53" s="4"/>
      <c r="K53" s="4">
        <f t="shared" si="2"/>
        <v>253.84</v>
      </c>
      <c r="L53" s="63">
        <v>1.67</v>
      </c>
      <c r="M53" s="63">
        <v>1.67</v>
      </c>
      <c r="N53" s="49">
        <v>28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6">
        <v>9</v>
      </c>
      <c r="F54" s="76">
        <v>4</v>
      </c>
      <c r="G54" s="33">
        <f t="shared" si="1"/>
        <v>187.04</v>
      </c>
      <c r="H54" s="6"/>
      <c r="I54" s="73"/>
      <c r="J54" s="4"/>
      <c r="K54" s="4">
        <f>D54+G54</f>
        <v>257.18</v>
      </c>
      <c r="L54" s="63">
        <v>1.67</v>
      </c>
      <c r="M54" s="63">
        <v>1.67</v>
      </c>
      <c r="N54" s="49">
        <v>27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3</v>
      </c>
      <c r="C55" s="73">
        <v>7</v>
      </c>
      <c r="D55" s="57">
        <f t="shared" si="0"/>
        <v>71.81</v>
      </c>
      <c r="E55" s="36">
        <v>9</v>
      </c>
      <c r="F55" s="76">
        <v>5</v>
      </c>
      <c r="G55" s="33">
        <f t="shared" si="1"/>
        <v>188.70999999999998</v>
      </c>
      <c r="H55" s="6"/>
      <c r="I55" s="73"/>
      <c r="J55" s="4"/>
      <c r="K55" s="4">
        <f t="shared" si="2"/>
        <v>260.52</v>
      </c>
      <c r="L55" s="63">
        <v>1.67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3</v>
      </c>
      <c r="C56" s="73">
        <v>8</v>
      </c>
      <c r="D56" s="57">
        <f t="shared" si="0"/>
        <v>73.47999999999999</v>
      </c>
      <c r="E56" s="36">
        <v>9</v>
      </c>
      <c r="F56" s="76">
        <v>6</v>
      </c>
      <c r="G56" s="33">
        <f t="shared" si="1"/>
        <v>190.38</v>
      </c>
      <c r="H56" s="6"/>
      <c r="I56" s="73"/>
      <c r="J56" s="4"/>
      <c r="K56" s="4">
        <f t="shared" si="2"/>
        <v>263.86</v>
      </c>
      <c r="L56" s="63">
        <v>1.67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3</v>
      </c>
      <c r="C57" s="73">
        <v>10</v>
      </c>
      <c r="D57" s="57">
        <f t="shared" si="0"/>
        <v>76.819999999999993</v>
      </c>
      <c r="E57" s="36">
        <v>9</v>
      </c>
      <c r="F57" s="76">
        <v>7</v>
      </c>
      <c r="G57" s="33">
        <f t="shared" si="1"/>
        <v>192.04999999999998</v>
      </c>
      <c r="H57" s="47"/>
      <c r="I57" s="74"/>
      <c r="J57" s="4"/>
      <c r="K57" s="4">
        <f t="shared" si="2"/>
        <v>268.87</v>
      </c>
      <c r="L57" s="63">
        <v>3.37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9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90.210000000000051</v>
      </c>
      <c r="M58" s="45">
        <f>SUM(M27:M57)</f>
        <v>46.760000000000026</v>
      </c>
      <c r="N58" s="46">
        <f>SUM(N27:N57)</f>
        <v>789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76</v>
      </c>
      <c r="D8" s="207"/>
      <c r="E8" s="207"/>
      <c r="F8" s="207"/>
      <c r="G8" s="82" t="s">
        <v>9</v>
      </c>
      <c r="H8" s="207">
        <v>2018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v>165.33</v>
      </c>
      <c r="E27" s="36">
        <v>7</v>
      </c>
      <c r="F27" s="76">
        <v>1</v>
      </c>
      <c r="G27" s="33">
        <v>141.94999999999999</v>
      </c>
      <c r="H27" s="3"/>
      <c r="I27" s="3"/>
      <c r="J27" s="4"/>
      <c r="K27" s="4">
        <v>307.27999999999997</v>
      </c>
      <c r="L27" s="63">
        <v>5.01</v>
      </c>
      <c r="M27" s="63">
        <v>1.67</v>
      </c>
      <c r="N27" s="52">
        <v>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 t="s">
        <v>69</v>
      </c>
      <c r="AA27" s="49">
        <v>685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0">A27+1</f>
        <v>3</v>
      </c>
      <c r="B28" s="35">
        <v>8</v>
      </c>
      <c r="C28" s="72">
        <v>5</v>
      </c>
      <c r="D28" s="57">
        <v>168.67</v>
      </c>
      <c r="E28" s="3">
        <v>7</v>
      </c>
      <c r="F28" s="75">
        <v>1</v>
      </c>
      <c r="G28" s="33">
        <v>141.94999999999999</v>
      </c>
      <c r="H28" s="6"/>
      <c r="I28" s="6"/>
      <c r="J28" s="4"/>
      <c r="K28" s="4">
        <v>310.62</v>
      </c>
      <c r="L28" s="63">
        <v>3.34</v>
      </c>
      <c r="M28" s="63">
        <v>1.67</v>
      </c>
      <c r="N28" s="49">
        <v>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0"/>
        <v>4</v>
      </c>
      <c r="B29" s="35">
        <v>8</v>
      </c>
      <c r="C29" s="72">
        <v>8</v>
      </c>
      <c r="D29" s="57">
        <v>173.68</v>
      </c>
      <c r="E29" s="3">
        <v>7</v>
      </c>
      <c r="F29" s="75">
        <v>2</v>
      </c>
      <c r="G29" s="33">
        <v>143.62</v>
      </c>
      <c r="H29" s="6"/>
      <c r="I29" s="6"/>
      <c r="J29" s="4"/>
      <c r="K29" s="4">
        <v>317.3</v>
      </c>
      <c r="L29" s="63">
        <v>5.01</v>
      </c>
      <c r="M29" s="63">
        <v>1.67</v>
      </c>
      <c r="N29" s="49">
        <v>66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0"/>
        <v>5</v>
      </c>
      <c r="B30" s="35">
        <v>8</v>
      </c>
      <c r="C30" s="72">
        <v>11</v>
      </c>
      <c r="D30" s="57">
        <v>178.69</v>
      </c>
      <c r="E30" s="3">
        <v>7</v>
      </c>
      <c r="F30" s="75">
        <v>3</v>
      </c>
      <c r="G30" s="33">
        <v>145.29</v>
      </c>
      <c r="H30" s="6"/>
      <c r="I30" s="6"/>
      <c r="J30" s="4"/>
      <c r="K30" s="4">
        <v>323.98</v>
      </c>
      <c r="L30" s="63">
        <v>5.01</v>
      </c>
      <c r="M30" s="63">
        <v>1.67</v>
      </c>
      <c r="N30" s="49">
        <v>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0"/>
        <v>6</v>
      </c>
      <c r="B31" s="35">
        <v>9</v>
      </c>
      <c r="C31" s="72">
        <v>4</v>
      </c>
      <c r="D31" s="57">
        <v>187.04</v>
      </c>
      <c r="E31" s="3">
        <v>7</v>
      </c>
      <c r="F31" s="75">
        <v>4</v>
      </c>
      <c r="G31" s="33">
        <v>146.96</v>
      </c>
      <c r="H31" s="6"/>
      <c r="I31" s="6"/>
      <c r="J31" s="4"/>
      <c r="K31" s="4">
        <v>334</v>
      </c>
      <c r="L31" s="63">
        <v>8.35</v>
      </c>
      <c r="M31" s="63">
        <v>1.67</v>
      </c>
      <c r="N31" s="49">
        <v>65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12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0"/>
        <v>7</v>
      </c>
      <c r="B32" s="6">
        <v>9</v>
      </c>
      <c r="C32" s="73">
        <v>8</v>
      </c>
      <c r="D32" s="57">
        <v>193.72</v>
      </c>
      <c r="E32" s="36">
        <v>7</v>
      </c>
      <c r="F32" s="76">
        <v>4</v>
      </c>
      <c r="G32" s="33">
        <v>146.96</v>
      </c>
      <c r="H32" s="6"/>
      <c r="I32" s="6"/>
      <c r="J32" s="4"/>
      <c r="K32" s="4">
        <v>340.68</v>
      </c>
      <c r="L32" s="63">
        <v>6.68</v>
      </c>
      <c r="M32" s="63">
        <v>0</v>
      </c>
      <c r="N32" s="49">
        <v>66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12</v>
      </c>
      <c r="Z32" s="71" t="s">
        <v>69</v>
      </c>
      <c r="AA32" s="49">
        <v>675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0"/>
        <v>8</v>
      </c>
      <c r="B33" s="6">
        <v>10</v>
      </c>
      <c r="C33" s="73">
        <v>0</v>
      </c>
      <c r="D33" s="57">
        <v>200.4</v>
      </c>
      <c r="E33" s="36">
        <v>7</v>
      </c>
      <c r="F33" s="76">
        <v>4</v>
      </c>
      <c r="G33" s="33">
        <v>146.96</v>
      </c>
      <c r="H33" s="6"/>
      <c r="I33" s="6"/>
      <c r="J33" s="4"/>
      <c r="K33" s="4">
        <v>347.36</v>
      </c>
      <c r="L33" s="63">
        <v>6.68</v>
      </c>
      <c r="M33" s="63">
        <v>0</v>
      </c>
      <c r="N33" s="49">
        <v>65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12</v>
      </c>
      <c r="Z33" s="71" t="s">
        <v>69</v>
      </c>
      <c r="AA33" s="49">
        <v>670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0"/>
        <v>9</v>
      </c>
      <c r="B34" s="6">
        <v>10</v>
      </c>
      <c r="C34" s="73">
        <v>6</v>
      </c>
      <c r="D34" s="57">
        <v>210.42</v>
      </c>
      <c r="E34" s="36">
        <v>7</v>
      </c>
      <c r="F34" s="76">
        <v>8</v>
      </c>
      <c r="G34" s="33">
        <v>153.63999999999999</v>
      </c>
      <c r="H34" s="6"/>
      <c r="I34" s="73"/>
      <c r="J34" s="4"/>
      <c r="K34" s="4">
        <v>364.06</v>
      </c>
      <c r="L34" s="63">
        <v>10.02</v>
      </c>
      <c r="M34" s="63">
        <v>6.68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12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0"/>
        <v>10</v>
      </c>
      <c r="B35" s="6">
        <v>11</v>
      </c>
      <c r="C35" s="73">
        <v>5</v>
      </c>
      <c r="D35" s="57">
        <v>228.79</v>
      </c>
      <c r="E35" s="36">
        <v>7</v>
      </c>
      <c r="F35" s="76">
        <v>10</v>
      </c>
      <c r="G35" s="33">
        <v>156.97999999999999</v>
      </c>
      <c r="H35" s="6"/>
      <c r="I35" s="73"/>
      <c r="J35" s="4"/>
      <c r="K35" s="4">
        <v>385.77</v>
      </c>
      <c r="L35" s="63">
        <v>18.37</v>
      </c>
      <c r="M35" s="63">
        <v>3.34</v>
      </c>
      <c r="N35" s="49">
        <v>65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12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0"/>
        <v>11</v>
      </c>
      <c r="B36" s="6">
        <v>11</v>
      </c>
      <c r="C36" s="73">
        <v>10</v>
      </c>
      <c r="D36" s="57">
        <v>237.14</v>
      </c>
      <c r="E36" s="36">
        <v>8</v>
      </c>
      <c r="F36" s="76">
        <v>0</v>
      </c>
      <c r="G36" s="33">
        <v>160.32</v>
      </c>
      <c r="H36" s="6"/>
      <c r="I36" s="73"/>
      <c r="J36" s="4"/>
      <c r="K36" s="4">
        <v>397.46</v>
      </c>
      <c r="L36" s="63">
        <v>8.35</v>
      </c>
      <c r="M36" s="63">
        <v>3.34</v>
      </c>
      <c r="N36" s="49">
        <v>65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12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0"/>
        <v>12</v>
      </c>
      <c r="B37" s="6">
        <v>4</v>
      </c>
      <c r="C37" s="73">
        <v>3</v>
      </c>
      <c r="D37" s="57">
        <v>85.17</v>
      </c>
      <c r="E37" s="36">
        <v>8</v>
      </c>
      <c r="F37" s="76">
        <v>3</v>
      </c>
      <c r="G37" s="33">
        <v>165.33</v>
      </c>
      <c r="H37" s="6"/>
      <c r="I37" s="73"/>
      <c r="J37" s="4"/>
      <c r="K37" s="4">
        <v>250.5</v>
      </c>
      <c r="L37" s="63">
        <v>33.4</v>
      </c>
      <c r="M37" s="63">
        <v>5.01</v>
      </c>
      <c r="N37" s="49">
        <v>65</v>
      </c>
      <c r="O37" s="65">
        <v>43143</v>
      </c>
      <c r="P37" s="49">
        <v>12426518</v>
      </c>
      <c r="Q37" s="49">
        <v>13</v>
      </c>
      <c r="R37" s="67">
        <v>6</v>
      </c>
      <c r="S37" s="49">
        <v>4</v>
      </c>
      <c r="T37" s="67">
        <v>3</v>
      </c>
      <c r="U37" s="49">
        <v>185</v>
      </c>
      <c r="V37" s="49"/>
      <c r="W37" s="49"/>
      <c r="X37" s="49">
        <v>680</v>
      </c>
      <c r="Y37" s="49">
        <v>12</v>
      </c>
      <c r="Z37" s="71" t="s">
        <v>69</v>
      </c>
      <c r="AA37" s="49">
        <v>660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0"/>
        <v>13</v>
      </c>
      <c r="B38" s="6">
        <v>4</v>
      </c>
      <c r="C38" s="73">
        <v>7</v>
      </c>
      <c r="D38" s="57">
        <v>91.85</v>
      </c>
      <c r="E38" s="36">
        <v>8</v>
      </c>
      <c r="F38" s="76">
        <v>5</v>
      </c>
      <c r="G38" s="33">
        <v>168.67</v>
      </c>
      <c r="H38" s="6"/>
      <c r="I38" s="73"/>
      <c r="J38" s="4"/>
      <c r="K38" s="4">
        <v>260.52</v>
      </c>
      <c r="L38" s="63">
        <v>6.68</v>
      </c>
      <c r="M38" s="63">
        <v>3.34</v>
      </c>
      <c r="N38" s="49">
        <v>65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12</v>
      </c>
      <c r="Z38" s="71" t="s">
        <v>69</v>
      </c>
      <c r="AA38" s="49">
        <v>660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0"/>
        <v>14</v>
      </c>
      <c r="B39" s="6">
        <v>5</v>
      </c>
      <c r="C39" s="73">
        <v>5</v>
      </c>
      <c r="D39" s="57">
        <v>108.55</v>
      </c>
      <c r="E39" s="36">
        <v>8</v>
      </c>
      <c r="F39" s="76">
        <v>8</v>
      </c>
      <c r="G39" s="33">
        <v>173.68</v>
      </c>
      <c r="H39" s="6"/>
      <c r="I39" s="73"/>
      <c r="J39" s="4"/>
      <c r="K39" s="4">
        <v>282.23</v>
      </c>
      <c r="L39" s="63">
        <v>16.7</v>
      </c>
      <c r="M39" s="63">
        <v>5.01</v>
      </c>
      <c r="N39" s="49">
        <v>66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12</v>
      </c>
      <c r="Z39" s="71" t="s">
        <v>69</v>
      </c>
      <c r="AA39" s="49">
        <v>670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0"/>
        <v>15</v>
      </c>
      <c r="B40" s="6">
        <v>5</v>
      </c>
      <c r="C40" s="73">
        <v>11</v>
      </c>
      <c r="D40" s="57">
        <v>118.57</v>
      </c>
      <c r="E40" s="36">
        <v>8</v>
      </c>
      <c r="F40" s="76">
        <v>10</v>
      </c>
      <c r="G40" s="33">
        <v>177.02</v>
      </c>
      <c r="H40" s="6"/>
      <c r="I40" s="73"/>
      <c r="J40" s="4"/>
      <c r="K40" s="4">
        <v>295.58999999999997</v>
      </c>
      <c r="L40" s="63">
        <v>10.02</v>
      </c>
      <c r="M40" s="63">
        <v>3.34</v>
      </c>
      <c r="N40" s="71">
        <v>65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12</v>
      </c>
      <c r="Z40" s="71" t="s">
        <v>69</v>
      </c>
      <c r="AA40" s="49">
        <v>670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0"/>
        <v>16</v>
      </c>
      <c r="B41" s="6">
        <v>6</v>
      </c>
      <c r="C41" s="73">
        <v>3</v>
      </c>
      <c r="D41" s="57">
        <v>125.25</v>
      </c>
      <c r="E41" s="36">
        <v>8</v>
      </c>
      <c r="F41" s="76">
        <v>10</v>
      </c>
      <c r="G41" s="33">
        <v>177.02</v>
      </c>
      <c r="H41" s="6"/>
      <c r="I41" s="73"/>
      <c r="J41" s="4"/>
      <c r="K41" s="4">
        <v>302.27</v>
      </c>
      <c r="L41" s="63">
        <v>6.68</v>
      </c>
      <c r="M41" s="63">
        <v>0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12</v>
      </c>
      <c r="Z41" s="71" t="s">
        <v>69</v>
      </c>
      <c r="AA41" s="49">
        <v>670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0"/>
        <v>17</v>
      </c>
      <c r="B42" s="6">
        <v>6</v>
      </c>
      <c r="C42" s="73">
        <v>8</v>
      </c>
      <c r="D42" s="57">
        <v>133.6</v>
      </c>
      <c r="E42" s="36">
        <v>9</v>
      </c>
      <c r="F42" s="76">
        <v>0</v>
      </c>
      <c r="G42" s="33">
        <v>180.36</v>
      </c>
      <c r="H42" s="6"/>
      <c r="I42" s="73"/>
      <c r="J42" s="4"/>
      <c r="K42" s="4">
        <v>313.95999999999998</v>
      </c>
      <c r="L42" s="63">
        <v>8.35</v>
      </c>
      <c r="M42" s="63">
        <v>3.34</v>
      </c>
      <c r="N42" s="49">
        <v>67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12</v>
      </c>
      <c r="Z42" s="71" t="s">
        <v>69</v>
      </c>
      <c r="AA42" s="49">
        <v>670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0"/>
        <v>18</v>
      </c>
      <c r="B43" s="6">
        <v>7</v>
      </c>
      <c r="C43" s="73">
        <v>0</v>
      </c>
      <c r="D43" s="57">
        <v>140.28</v>
      </c>
      <c r="E43" s="36">
        <v>9</v>
      </c>
      <c r="F43" s="76">
        <v>2</v>
      </c>
      <c r="G43" s="33">
        <v>183.7</v>
      </c>
      <c r="H43" s="6"/>
      <c r="I43" s="73"/>
      <c r="J43" s="4"/>
      <c r="K43" s="4">
        <v>323.98</v>
      </c>
      <c r="L43" s="63">
        <v>6.68</v>
      </c>
      <c r="M43" s="63">
        <v>3.34</v>
      </c>
      <c r="N43" s="49">
        <v>63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12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0"/>
        <v>19</v>
      </c>
      <c r="B44" s="6">
        <v>7</v>
      </c>
      <c r="C44" s="73">
        <v>4</v>
      </c>
      <c r="D44" s="57">
        <v>146.96</v>
      </c>
      <c r="E44" s="36">
        <v>9</v>
      </c>
      <c r="F44" s="76">
        <v>2</v>
      </c>
      <c r="G44" s="33">
        <v>183.7</v>
      </c>
      <c r="H44" s="6"/>
      <c r="I44" s="73"/>
      <c r="J44" s="4"/>
      <c r="K44" s="4">
        <v>330.66</v>
      </c>
      <c r="L44" s="63">
        <v>6.68</v>
      </c>
      <c r="M44" s="63">
        <v>0</v>
      </c>
      <c r="N44" s="49">
        <v>65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12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0"/>
        <v>20</v>
      </c>
      <c r="B45" s="6">
        <v>7</v>
      </c>
      <c r="C45" s="73">
        <v>8</v>
      </c>
      <c r="D45" s="57">
        <v>153.63999999999999</v>
      </c>
      <c r="E45" s="36">
        <v>9</v>
      </c>
      <c r="F45" s="76">
        <v>4</v>
      </c>
      <c r="G45" s="33">
        <v>187.04</v>
      </c>
      <c r="H45" s="6"/>
      <c r="I45" s="73"/>
      <c r="J45" s="4"/>
      <c r="K45" s="4">
        <v>340.68</v>
      </c>
      <c r="L45" s="63">
        <v>6.68</v>
      </c>
      <c r="M45" s="63">
        <v>3.34</v>
      </c>
      <c r="N45" s="49">
        <v>63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12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0"/>
        <v>21</v>
      </c>
      <c r="B46" s="6">
        <v>8</v>
      </c>
      <c r="C46" s="73">
        <v>2</v>
      </c>
      <c r="D46" s="57">
        <v>163.66</v>
      </c>
      <c r="E46" s="36">
        <v>9</v>
      </c>
      <c r="F46" s="76">
        <v>4</v>
      </c>
      <c r="G46" s="33">
        <v>187.04</v>
      </c>
      <c r="H46" s="6"/>
      <c r="I46" s="73"/>
      <c r="J46" s="4"/>
      <c r="K46" s="4">
        <v>350.7</v>
      </c>
      <c r="L46" s="63">
        <v>10.02</v>
      </c>
      <c r="M46" s="63">
        <v>0</v>
      </c>
      <c r="N46" s="49">
        <v>64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0"/>
        <v>22</v>
      </c>
      <c r="B47" s="6">
        <v>8</v>
      </c>
      <c r="C47" s="73">
        <v>8</v>
      </c>
      <c r="D47" s="57">
        <v>173.68</v>
      </c>
      <c r="E47" s="36">
        <v>9</v>
      </c>
      <c r="F47" s="76">
        <v>4</v>
      </c>
      <c r="G47" s="33">
        <v>187.04</v>
      </c>
      <c r="H47" s="6"/>
      <c r="I47" s="73"/>
      <c r="J47" s="4"/>
      <c r="K47" s="4">
        <v>360.72</v>
      </c>
      <c r="L47" s="63">
        <v>10.02</v>
      </c>
      <c r="M47" s="63">
        <v>0</v>
      </c>
      <c r="N47" s="49">
        <v>156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0"/>
        <v>23</v>
      </c>
      <c r="B48" s="6">
        <v>9</v>
      </c>
      <c r="C48" s="73">
        <v>1</v>
      </c>
      <c r="D48" s="57">
        <v>182.03</v>
      </c>
      <c r="E48" s="36">
        <v>9</v>
      </c>
      <c r="F48" s="76">
        <v>4</v>
      </c>
      <c r="G48" s="33">
        <v>187.04</v>
      </c>
      <c r="H48" s="6"/>
      <c r="I48" s="73"/>
      <c r="J48" s="4"/>
      <c r="K48" s="4">
        <v>369.07</v>
      </c>
      <c r="L48" s="63">
        <v>8.35</v>
      </c>
      <c r="M48" s="63">
        <v>0</v>
      </c>
      <c r="N48" s="49">
        <v>65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0"/>
        <v>24</v>
      </c>
      <c r="B49" s="6">
        <v>9</v>
      </c>
      <c r="C49" s="73">
        <v>4</v>
      </c>
      <c r="D49" s="57">
        <v>187.04</v>
      </c>
      <c r="E49" s="36">
        <v>9</v>
      </c>
      <c r="F49" s="76">
        <v>4</v>
      </c>
      <c r="G49" s="33">
        <v>187.04</v>
      </c>
      <c r="H49" s="6"/>
      <c r="I49" s="73"/>
      <c r="J49" s="4"/>
      <c r="K49" s="4">
        <v>374.08</v>
      </c>
      <c r="L49" s="63">
        <v>5.01</v>
      </c>
      <c r="M49" s="63">
        <v>0</v>
      </c>
      <c r="N49" s="49">
        <v>66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0"/>
        <v>25</v>
      </c>
      <c r="B50" s="6">
        <v>10</v>
      </c>
      <c r="C50" s="73">
        <v>0</v>
      </c>
      <c r="D50" s="57">
        <v>200.4</v>
      </c>
      <c r="E50" s="36">
        <v>9</v>
      </c>
      <c r="F50" s="76">
        <v>8</v>
      </c>
      <c r="G50" s="33">
        <v>193.72</v>
      </c>
      <c r="H50" s="6"/>
      <c r="I50" s="73"/>
      <c r="J50" s="4"/>
      <c r="K50" s="4">
        <v>394.12</v>
      </c>
      <c r="L50" s="63">
        <v>13.36</v>
      </c>
      <c r="M50" s="63">
        <v>6.68</v>
      </c>
      <c r="N50" s="49">
        <v>64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0"/>
        <v>26</v>
      </c>
      <c r="B51" s="6">
        <v>10</v>
      </c>
      <c r="C51" s="73">
        <v>4</v>
      </c>
      <c r="D51" s="57">
        <v>207.08</v>
      </c>
      <c r="E51" s="36">
        <v>9</v>
      </c>
      <c r="F51" s="76">
        <v>8</v>
      </c>
      <c r="G51" s="33">
        <v>193.72</v>
      </c>
      <c r="H51" s="6"/>
      <c r="I51" s="73"/>
      <c r="J51" s="4"/>
      <c r="K51" s="4">
        <v>400.8</v>
      </c>
      <c r="L51" s="63">
        <v>6.68</v>
      </c>
      <c r="M51" s="63">
        <v>0</v>
      </c>
      <c r="N51" s="49">
        <v>65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0"/>
        <v>27</v>
      </c>
      <c r="B52" s="6">
        <v>1</v>
      </c>
      <c r="C52" s="73">
        <v>6</v>
      </c>
      <c r="D52" s="57">
        <v>30.06</v>
      </c>
      <c r="E52" s="36">
        <v>9</v>
      </c>
      <c r="F52" s="76">
        <v>10</v>
      </c>
      <c r="G52" s="33">
        <v>197.06</v>
      </c>
      <c r="H52" s="6"/>
      <c r="I52" s="73"/>
      <c r="J52" s="4"/>
      <c r="K52" s="4">
        <v>227.12</v>
      </c>
      <c r="L52" s="63">
        <v>6.68</v>
      </c>
      <c r="M52" s="63">
        <v>3.34</v>
      </c>
      <c r="N52" s="49">
        <v>66</v>
      </c>
      <c r="O52" s="65">
        <v>43158</v>
      </c>
      <c r="P52" s="49">
        <v>12443840</v>
      </c>
      <c r="Q52" s="49">
        <v>10</v>
      </c>
      <c r="R52" s="49">
        <v>6</v>
      </c>
      <c r="S52" s="49">
        <v>1</v>
      </c>
      <c r="T52" s="67">
        <v>4</v>
      </c>
      <c r="U52" s="49">
        <v>184</v>
      </c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0"/>
        <v>28</v>
      </c>
      <c r="B53" s="6">
        <v>1</v>
      </c>
      <c r="C53" s="73">
        <v>10</v>
      </c>
      <c r="D53" s="57">
        <v>36.74</v>
      </c>
      <c r="E53" s="36">
        <v>9</v>
      </c>
      <c r="F53" s="76">
        <v>10</v>
      </c>
      <c r="G53" s="33">
        <v>197.06</v>
      </c>
      <c r="H53" s="6"/>
      <c r="I53" s="73"/>
      <c r="J53" s="4"/>
      <c r="K53" s="4">
        <v>233.8</v>
      </c>
      <c r="L53" s="63">
        <v>6.68</v>
      </c>
      <c r="M53" s="63">
        <v>0</v>
      </c>
      <c r="N53" s="49">
        <v>63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0"/>
        <v>29</v>
      </c>
      <c r="B54" s="6"/>
      <c r="C54" s="73"/>
      <c r="D54" s="57"/>
      <c r="E54" s="36"/>
      <c r="F54" s="76"/>
      <c r="G54" s="33"/>
      <c r="H54" s="6"/>
      <c r="I54" s="73"/>
      <c r="J54" s="4"/>
      <c r="K54" s="4"/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0"/>
        <v>30</v>
      </c>
      <c r="B55" s="6"/>
      <c r="C55" s="73"/>
      <c r="D55" s="57"/>
      <c r="E55" s="36"/>
      <c r="F55" s="76"/>
      <c r="G55" s="33"/>
      <c r="H55" s="6"/>
      <c r="I55" s="73"/>
      <c r="J55" s="4"/>
      <c r="K55" s="4"/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/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2</v>
      </c>
      <c r="C57" s="73">
        <v>4</v>
      </c>
      <c r="D57" s="57">
        <v>46.76</v>
      </c>
      <c r="E57" s="36">
        <v>10</v>
      </c>
      <c r="F57" s="76">
        <v>0</v>
      </c>
      <c r="G57" s="33">
        <v>200.4</v>
      </c>
      <c r="H57" s="47"/>
      <c r="I57" s="74"/>
      <c r="J57" s="4"/>
      <c r="K57" s="4">
        <v>247.16</v>
      </c>
      <c r="L57" s="63">
        <v>10.02</v>
      </c>
      <c r="M57" s="63">
        <v>3.34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255.51000000000008</v>
      </c>
      <c r="M58" s="45">
        <f>SUM(M27:M57)</f>
        <v>61.790000000000006</v>
      </c>
      <c r="N58" s="46">
        <f>SUM(N27:N57)</f>
        <v>1906</v>
      </c>
      <c r="O58" s="43"/>
      <c r="P58" s="43"/>
      <c r="Q58" s="43"/>
      <c r="R58" s="43"/>
      <c r="S58" s="43"/>
      <c r="T58" s="43"/>
      <c r="U58" s="46">
        <f>SUM(U27:U57)</f>
        <v>369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0E0C-8FEB-4C99-8671-F65CD3066AB8}">
  <dimension ref="A1:AH60"/>
  <sheetViews>
    <sheetView topLeftCell="A22" zoomScale="90" zoomScaleNormal="90" workbookViewId="0">
      <selection activeCell="O57" sqref="O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00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00"/>
    </row>
    <row r="5" spans="1:34" ht="4.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</row>
    <row r="6" spans="1:34" ht="12.75" customHeight="1">
      <c r="A6" s="100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00"/>
      <c r="K6" s="100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</row>
    <row r="7" spans="1:34" ht="12.75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86" t="s">
        <v>7</v>
      </c>
      <c r="AB7" s="186"/>
      <c r="AC7" s="186"/>
      <c r="AD7" s="186"/>
      <c r="AE7" s="183"/>
      <c r="AF7" s="183"/>
      <c r="AG7" s="183"/>
      <c r="AH7" s="100"/>
    </row>
    <row r="8" spans="1:34" ht="12.75" customHeight="1">
      <c r="A8" s="100" t="s">
        <v>8</v>
      </c>
      <c r="B8" s="100"/>
      <c r="C8" s="206" t="s">
        <v>93</v>
      </c>
      <c r="D8" s="207"/>
      <c r="E8" s="207"/>
      <c r="F8" s="207"/>
      <c r="G8" s="100" t="s">
        <v>9</v>
      </c>
      <c r="H8" s="207">
        <v>2019</v>
      </c>
      <c r="I8" s="207"/>
      <c r="J8" s="100"/>
      <c r="K8" s="10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0"/>
      <c r="X8" s="100"/>
      <c r="Y8" s="100"/>
      <c r="Z8" s="99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00"/>
    </row>
    <row r="9" spans="1:34" ht="12.7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99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00"/>
    </row>
    <row r="10" spans="1:34" ht="12.75" customHeight="1">
      <c r="A10" s="100" t="s">
        <v>15</v>
      </c>
      <c r="B10" s="100"/>
      <c r="C10" s="170" t="s">
        <v>52</v>
      </c>
      <c r="D10" s="170"/>
      <c r="E10" s="170"/>
      <c r="F10" s="170"/>
      <c r="G10" s="170"/>
      <c r="H10" s="170"/>
      <c r="I10" s="170"/>
      <c r="J10" s="100"/>
      <c r="K10" s="11" t="s">
        <v>16</v>
      </c>
      <c r="L10" s="100"/>
      <c r="M10" s="100"/>
      <c r="N10" s="183"/>
      <c r="O10" s="183"/>
      <c r="P10" s="100" t="s">
        <v>17</v>
      </c>
      <c r="Q10" s="184"/>
      <c r="R10" s="185"/>
      <c r="S10" s="185"/>
      <c r="T10" s="185"/>
      <c r="U10" s="185"/>
      <c r="V10" s="185"/>
      <c r="W10" s="100"/>
      <c r="X10" s="100"/>
      <c r="Y10" s="100"/>
      <c r="Z10" s="99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00"/>
    </row>
    <row r="11" spans="1:34" ht="12.75" customHeight="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99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00"/>
    </row>
    <row r="12" spans="1:34" ht="5.2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0"/>
      <c r="D16" s="100"/>
      <c r="E16" s="29"/>
      <c r="F16" s="15"/>
      <c r="G16" s="28"/>
      <c r="H16" s="100"/>
      <c r="I16" s="100"/>
      <c r="J16" s="10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0"/>
      <c r="AE16" s="100"/>
      <c r="AF16" s="100"/>
      <c r="AG16" s="100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00"/>
      <c r="D18" s="100"/>
      <c r="E18" s="30"/>
      <c r="F18" s="100"/>
      <c r="G18" s="31"/>
      <c r="H18" s="100"/>
      <c r="I18" s="100"/>
      <c r="J18" s="100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00"/>
      <c r="D20" s="100"/>
      <c r="E20" s="30"/>
      <c r="F20" s="100"/>
      <c r="G20" s="31"/>
      <c r="H20" s="100"/>
      <c r="I20" s="100"/>
      <c r="J20" s="100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0"/>
      <c r="D21" s="11">
        <v>1.67</v>
      </c>
      <c r="E21" s="30"/>
      <c r="F21" s="100"/>
      <c r="G21" s="32">
        <v>1.67</v>
      </c>
      <c r="H21" s="100"/>
      <c r="I21" s="10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0"/>
      <c r="D22" s="100"/>
      <c r="E22" s="30"/>
      <c r="F22" s="100"/>
      <c r="G22" s="31"/>
      <c r="H22" s="100"/>
      <c r="I22" s="100"/>
      <c r="J22" s="100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2"/>
      <c r="AD25" s="102"/>
      <c r="AE25" s="102"/>
      <c r="AF25" s="102"/>
      <c r="AG25" s="102"/>
      <c r="AH25" s="10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3</v>
      </c>
      <c r="C27" s="72">
        <v>10</v>
      </c>
      <c r="D27" s="57">
        <f t="shared" ref="D27:D57" si="0">(B27*12+C27)*1.67</f>
        <v>76.819999999999993</v>
      </c>
      <c r="E27" s="36">
        <v>9</v>
      </c>
      <c r="F27" s="76">
        <v>7</v>
      </c>
      <c r="G27" s="33">
        <f t="shared" ref="G27:G57" si="1">(E27*12+F27)*1.67</f>
        <v>192.04999999999998</v>
      </c>
      <c r="H27" s="3"/>
      <c r="I27" s="3"/>
      <c r="J27" s="4"/>
      <c r="K27" s="4">
        <f t="shared" ref="K27:K57" si="2">D27+G27</f>
        <v>268.87</v>
      </c>
      <c r="L27" s="63">
        <v>0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3</v>
      </c>
      <c r="C28" s="72">
        <v>11</v>
      </c>
      <c r="D28" s="57">
        <f t="shared" si="0"/>
        <v>78.489999999999995</v>
      </c>
      <c r="E28" s="3">
        <v>9</v>
      </c>
      <c r="F28" s="75">
        <v>7</v>
      </c>
      <c r="G28" s="33">
        <f t="shared" si="1"/>
        <v>192.04999999999998</v>
      </c>
      <c r="H28" s="6"/>
      <c r="I28" s="6"/>
      <c r="J28" s="4"/>
      <c r="K28" s="4">
        <f t="shared" si="2"/>
        <v>270.53999999999996</v>
      </c>
      <c r="L28" s="63">
        <v>1.67</v>
      </c>
      <c r="M28" s="63">
        <v>0</v>
      </c>
      <c r="N28" s="49">
        <v>28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4</v>
      </c>
      <c r="C29" s="72">
        <v>0</v>
      </c>
      <c r="D29" s="57">
        <f t="shared" si="0"/>
        <v>80.16</v>
      </c>
      <c r="E29" s="3">
        <v>9</v>
      </c>
      <c r="F29" s="75">
        <v>7</v>
      </c>
      <c r="G29" s="33">
        <f t="shared" si="1"/>
        <v>192.04999999999998</v>
      </c>
      <c r="H29" s="6"/>
      <c r="I29" s="6"/>
      <c r="J29" s="4"/>
      <c r="K29" s="4">
        <f t="shared" si="2"/>
        <v>272.20999999999998</v>
      </c>
      <c r="L29" s="63">
        <v>1.67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4</v>
      </c>
      <c r="C30" s="72">
        <v>2</v>
      </c>
      <c r="D30" s="57">
        <f t="shared" si="0"/>
        <v>83.5</v>
      </c>
      <c r="E30" s="3">
        <v>9</v>
      </c>
      <c r="F30" s="75">
        <v>7</v>
      </c>
      <c r="G30" s="33">
        <f t="shared" si="1"/>
        <v>192.04999999999998</v>
      </c>
      <c r="H30" s="6"/>
      <c r="I30" s="6"/>
      <c r="J30" s="4"/>
      <c r="K30" s="4">
        <f t="shared" si="2"/>
        <v>275.54999999999995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4</v>
      </c>
      <c r="C31" s="72">
        <v>3</v>
      </c>
      <c r="D31" s="57">
        <f t="shared" si="0"/>
        <v>85.17</v>
      </c>
      <c r="E31" s="3">
        <v>9</v>
      </c>
      <c r="F31" s="75">
        <v>7</v>
      </c>
      <c r="G31" s="33">
        <f t="shared" si="1"/>
        <v>192.04999999999998</v>
      </c>
      <c r="H31" s="6"/>
      <c r="I31" s="6"/>
      <c r="J31" s="4"/>
      <c r="K31" s="4">
        <f t="shared" si="2"/>
        <v>277.21999999999997</v>
      </c>
      <c r="L31" s="63">
        <v>1.67</v>
      </c>
      <c r="M31" s="63">
        <v>0</v>
      </c>
      <c r="N31" s="49">
        <v>27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4</v>
      </c>
      <c r="C32" s="73">
        <v>4</v>
      </c>
      <c r="D32" s="57">
        <f t="shared" si="0"/>
        <v>86.84</v>
      </c>
      <c r="E32" s="36">
        <v>9</v>
      </c>
      <c r="F32" s="76">
        <v>8</v>
      </c>
      <c r="G32" s="33">
        <f t="shared" si="1"/>
        <v>193.72</v>
      </c>
      <c r="H32" s="6"/>
      <c r="I32" s="6"/>
      <c r="J32" s="4"/>
      <c r="K32" s="4">
        <f t="shared" si="2"/>
        <v>280.56</v>
      </c>
      <c r="L32" s="63">
        <v>1.67</v>
      </c>
      <c r="M32" s="63">
        <v>1.67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4</v>
      </c>
      <c r="C33" s="73">
        <v>7</v>
      </c>
      <c r="D33" s="57">
        <f t="shared" si="0"/>
        <v>91.85</v>
      </c>
      <c r="E33" s="36">
        <v>9</v>
      </c>
      <c r="F33" s="76">
        <v>10</v>
      </c>
      <c r="G33" s="33">
        <f t="shared" si="1"/>
        <v>197.06</v>
      </c>
      <c r="H33" s="6"/>
      <c r="I33" s="6"/>
      <c r="J33" s="4"/>
      <c r="K33" s="4">
        <f t="shared" si="2"/>
        <v>288.90999999999997</v>
      </c>
      <c r="L33" s="63">
        <v>5.01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4</v>
      </c>
      <c r="C34" s="73">
        <v>9</v>
      </c>
      <c r="D34" s="57">
        <f t="shared" si="0"/>
        <v>95.19</v>
      </c>
      <c r="E34" s="36">
        <v>9</v>
      </c>
      <c r="F34" s="76">
        <v>11</v>
      </c>
      <c r="G34" s="33">
        <f t="shared" si="1"/>
        <v>198.73</v>
      </c>
      <c r="H34" s="6"/>
      <c r="I34" s="73"/>
      <c r="J34" s="4"/>
      <c r="K34" s="4">
        <f t="shared" si="2"/>
        <v>293.91999999999996</v>
      </c>
      <c r="L34" s="63">
        <v>3.34</v>
      </c>
      <c r="M34" s="63">
        <v>1.67</v>
      </c>
      <c r="N34" s="49">
        <v>26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4</v>
      </c>
      <c r="C35" s="73">
        <v>11</v>
      </c>
      <c r="D35" s="57">
        <f t="shared" si="0"/>
        <v>98.53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298.92999999999995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5</v>
      </c>
      <c r="C36" s="73">
        <v>0</v>
      </c>
      <c r="D36" s="57">
        <f>(B36*12+C36)*1.67</f>
        <v>100.19999999999999</v>
      </c>
      <c r="E36" s="36">
        <v>10</v>
      </c>
      <c r="F36" s="76">
        <v>1</v>
      </c>
      <c r="G36" s="33">
        <f t="shared" si="1"/>
        <v>202.07</v>
      </c>
      <c r="H36" s="6"/>
      <c r="I36" s="73"/>
      <c r="J36" s="4"/>
      <c r="K36" s="4">
        <f t="shared" si="2"/>
        <v>302.27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5</v>
      </c>
      <c r="C37" s="73">
        <v>2</v>
      </c>
      <c r="D37" s="57">
        <f t="shared" si="0"/>
        <v>103.53999999999999</v>
      </c>
      <c r="E37" s="36">
        <v>10</v>
      </c>
      <c r="F37" s="76">
        <v>1</v>
      </c>
      <c r="G37" s="33">
        <f t="shared" si="1"/>
        <v>202.07</v>
      </c>
      <c r="H37" s="6"/>
      <c r="I37" s="73"/>
      <c r="J37" s="4"/>
      <c r="K37" s="4">
        <f t="shared" si="2"/>
        <v>305.61</v>
      </c>
      <c r="L37" s="63">
        <v>3.34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5</v>
      </c>
      <c r="C38" s="73">
        <v>3</v>
      </c>
      <c r="D38" s="57">
        <f t="shared" si="0"/>
        <v>105.21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307.27999999999997</v>
      </c>
      <c r="L38" s="63">
        <v>1.67</v>
      </c>
      <c r="M38" s="63">
        <v>0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5</v>
      </c>
      <c r="C39" s="73">
        <v>5</v>
      </c>
      <c r="D39" s="57">
        <f t="shared" si="0"/>
        <v>108.55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310.62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5</v>
      </c>
      <c r="C40" s="73">
        <v>7</v>
      </c>
      <c r="D40" s="57">
        <f t="shared" si="0"/>
        <v>111.89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313.95999999999998</v>
      </c>
      <c r="L40" s="63">
        <v>3.34</v>
      </c>
      <c r="M40" s="63">
        <v>0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5</v>
      </c>
      <c r="C41" s="73">
        <v>8</v>
      </c>
      <c r="D41" s="57">
        <f t="shared" si="0"/>
        <v>113.56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318.97000000000003</v>
      </c>
      <c r="L41" s="63">
        <v>1.67</v>
      </c>
      <c r="M41" s="63">
        <v>3.34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5</v>
      </c>
      <c r="C42" s="73">
        <v>10</v>
      </c>
      <c r="D42" s="57">
        <f t="shared" si="0"/>
        <v>116.89999999999999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323.97999999999996</v>
      </c>
      <c r="L42" s="63">
        <v>3.34</v>
      </c>
      <c r="M42" s="63">
        <v>1.67</v>
      </c>
      <c r="N42" s="49">
        <v>26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6</v>
      </c>
      <c r="C43" s="73">
        <v>0</v>
      </c>
      <c r="D43" s="57">
        <f t="shared" si="0"/>
        <v>120.24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328.99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6</v>
      </c>
      <c r="C44" s="73">
        <v>2</v>
      </c>
      <c r="D44" s="57">
        <f t="shared" si="0"/>
        <v>123.58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334</v>
      </c>
      <c r="L44" s="63">
        <v>3.34</v>
      </c>
      <c r="M44" s="63">
        <v>1.67</v>
      </c>
      <c r="N44" s="49">
        <v>28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10</v>
      </c>
      <c r="F45" s="76">
        <v>6</v>
      </c>
      <c r="G45" s="33">
        <f t="shared" si="1"/>
        <v>210.42</v>
      </c>
      <c r="H45" s="6"/>
      <c r="I45" s="73"/>
      <c r="J45" s="4"/>
      <c r="K45" s="4">
        <f t="shared" si="2"/>
        <v>335.66999999999996</v>
      </c>
      <c r="L45" s="63">
        <v>1.67</v>
      </c>
      <c r="M45" s="63">
        <v>0</v>
      </c>
      <c r="N45" s="49">
        <v>25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342.35</v>
      </c>
      <c r="L46" s="63">
        <v>3.34</v>
      </c>
      <c r="M46" s="63">
        <v>3.34</v>
      </c>
      <c r="N46" s="49">
        <v>26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10</v>
      </c>
      <c r="F47" s="76">
        <v>9</v>
      </c>
      <c r="G47" s="33">
        <f>(E47*12+F47)*1.67</f>
        <v>215.42999999999998</v>
      </c>
      <c r="H47" s="6"/>
      <c r="I47" s="73"/>
      <c r="J47" s="4"/>
      <c r="K47" s="4">
        <f t="shared" si="2"/>
        <v>347.36</v>
      </c>
      <c r="L47" s="63">
        <v>3.34</v>
      </c>
      <c r="M47" s="63">
        <v>1.67</v>
      </c>
      <c r="N47" s="49">
        <v>25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6</v>
      </c>
      <c r="C48" s="73">
        <v>9</v>
      </c>
      <c r="D48" s="57">
        <f t="shared" si="0"/>
        <v>135.26999999999998</v>
      </c>
      <c r="E48" s="36">
        <v>10</v>
      </c>
      <c r="F48" s="76">
        <v>10</v>
      </c>
      <c r="G48" s="33">
        <f t="shared" si="1"/>
        <v>217.1</v>
      </c>
      <c r="H48" s="6"/>
      <c r="I48" s="73"/>
      <c r="J48" s="4"/>
      <c r="K48" s="4">
        <f t="shared" si="2"/>
        <v>352.37</v>
      </c>
      <c r="L48" s="63">
        <v>3.34</v>
      </c>
      <c r="M48" s="63">
        <v>1.67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6</v>
      </c>
      <c r="C49" s="73">
        <v>11</v>
      </c>
      <c r="D49" s="57">
        <f t="shared" si="0"/>
        <v>138.60999999999999</v>
      </c>
      <c r="E49" s="36">
        <v>10</v>
      </c>
      <c r="F49" s="76">
        <v>11</v>
      </c>
      <c r="G49" s="33">
        <f t="shared" si="1"/>
        <v>218.76999999999998</v>
      </c>
      <c r="H49" s="6"/>
      <c r="I49" s="73"/>
      <c r="J49" s="4"/>
      <c r="K49" s="4">
        <f t="shared" si="2"/>
        <v>357.38</v>
      </c>
      <c r="L49" s="63">
        <v>3.34</v>
      </c>
      <c r="M49" s="63">
        <v>1.67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7</v>
      </c>
      <c r="C50" s="73">
        <v>1</v>
      </c>
      <c r="D50" s="57">
        <f t="shared" si="0"/>
        <v>141.94999999999999</v>
      </c>
      <c r="E50" s="36">
        <v>11</v>
      </c>
      <c r="F50" s="76">
        <v>0</v>
      </c>
      <c r="G50" s="33">
        <f t="shared" si="1"/>
        <v>220.44</v>
      </c>
      <c r="H50" s="6"/>
      <c r="I50" s="73"/>
      <c r="J50" s="4"/>
      <c r="K50" s="4">
        <f t="shared" si="2"/>
        <v>362.39</v>
      </c>
      <c r="L50" s="63">
        <v>3.34</v>
      </c>
      <c r="M50" s="63">
        <v>1.67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7</v>
      </c>
      <c r="C51" s="73">
        <v>2</v>
      </c>
      <c r="D51" s="57">
        <f t="shared" si="0"/>
        <v>143.62</v>
      </c>
      <c r="E51" s="36">
        <v>11</v>
      </c>
      <c r="F51" s="76">
        <v>1</v>
      </c>
      <c r="G51" s="33">
        <f t="shared" si="1"/>
        <v>222.10999999999999</v>
      </c>
      <c r="H51" s="6"/>
      <c r="I51" s="73"/>
      <c r="J51" s="4"/>
      <c r="K51" s="4">
        <f t="shared" si="2"/>
        <v>365.73</v>
      </c>
      <c r="L51" s="63">
        <v>1.67</v>
      </c>
      <c r="M51" s="63">
        <v>1.67</v>
      </c>
      <c r="N51" s="49">
        <v>24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7</v>
      </c>
      <c r="C52" s="73">
        <v>4</v>
      </c>
      <c r="D52" s="57">
        <f t="shared" si="0"/>
        <v>146.95999999999998</v>
      </c>
      <c r="E52" s="36">
        <v>11</v>
      </c>
      <c r="F52" s="76">
        <v>2</v>
      </c>
      <c r="G52" s="33">
        <f t="shared" si="1"/>
        <v>223.78</v>
      </c>
      <c r="H52" s="6"/>
      <c r="I52" s="73"/>
      <c r="J52" s="4"/>
      <c r="K52" s="4">
        <f t="shared" si="2"/>
        <v>370.74</v>
      </c>
      <c r="L52" s="63">
        <v>3.4</v>
      </c>
      <c r="M52" s="63">
        <v>1.67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7</v>
      </c>
      <c r="C53" s="73">
        <v>5</v>
      </c>
      <c r="D53" s="57">
        <f t="shared" si="0"/>
        <v>148.63</v>
      </c>
      <c r="E53" s="36">
        <v>11</v>
      </c>
      <c r="F53" s="76">
        <v>3</v>
      </c>
      <c r="G53" s="33">
        <f t="shared" si="1"/>
        <v>225.45</v>
      </c>
      <c r="H53" s="6"/>
      <c r="I53" s="73"/>
      <c r="J53" s="4"/>
      <c r="K53" s="4">
        <f t="shared" si="2"/>
        <v>374.08</v>
      </c>
      <c r="L53" s="63">
        <v>1.67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7</v>
      </c>
      <c r="C54" s="73">
        <v>6</v>
      </c>
      <c r="D54" s="57">
        <f t="shared" si="0"/>
        <v>150.29999999999998</v>
      </c>
      <c r="E54" s="6">
        <v>11</v>
      </c>
      <c r="F54" s="76">
        <v>4</v>
      </c>
      <c r="G54" s="33">
        <f t="shared" si="1"/>
        <v>227.12</v>
      </c>
      <c r="H54" s="6"/>
      <c r="I54" s="73"/>
      <c r="J54" s="4"/>
      <c r="K54" s="4">
        <f>D54+G54</f>
        <v>377.41999999999996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7</v>
      </c>
      <c r="C55" s="73">
        <v>8</v>
      </c>
      <c r="D55" s="57">
        <f t="shared" si="0"/>
        <v>153.63999999999999</v>
      </c>
      <c r="E55" s="36">
        <v>11</v>
      </c>
      <c r="F55" s="76">
        <v>5</v>
      </c>
      <c r="G55" s="33">
        <f t="shared" si="1"/>
        <v>228.79</v>
      </c>
      <c r="H55" s="6"/>
      <c r="I55" s="73"/>
      <c r="J55" s="4"/>
      <c r="K55" s="4">
        <f t="shared" si="2"/>
        <v>382.42999999999995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7</v>
      </c>
      <c r="C56" s="73">
        <v>10</v>
      </c>
      <c r="D56" s="57">
        <f t="shared" si="0"/>
        <v>156.97999999999999</v>
      </c>
      <c r="E56" s="36">
        <v>11</v>
      </c>
      <c r="F56" s="76">
        <v>6</v>
      </c>
      <c r="G56" s="33">
        <f t="shared" si="1"/>
        <v>230.45999999999998</v>
      </c>
      <c r="H56" s="6"/>
      <c r="I56" s="73"/>
      <c r="J56" s="4"/>
      <c r="K56" s="4">
        <f t="shared" si="2"/>
        <v>387.43999999999994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7</v>
      </c>
      <c r="C57" s="73">
        <v>11</v>
      </c>
      <c r="D57" s="57">
        <f t="shared" si="0"/>
        <v>158.65</v>
      </c>
      <c r="E57" s="36">
        <v>11</v>
      </c>
      <c r="F57" s="76">
        <v>7</v>
      </c>
      <c r="G57" s="33">
        <f t="shared" si="1"/>
        <v>232.13</v>
      </c>
      <c r="H57" s="47"/>
      <c r="I57" s="74"/>
      <c r="J57" s="4"/>
      <c r="K57" s="4">
        <f t="shared" si="2"/>
        <v>390.78</v>
      </c>
      <c r="L57" s="63">
        <v>1.67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10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81.890000000000043</v>
      </c>
      <c r="M58" s="45">
        <f>SUM(M27:M57)</f>
        <v>40.080000000000013</v>
      </c>
      <c r="N58" s="46">
        <f>SUM(N27:N57)</f>
        <v>799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2FC9-B473-4FFB-9ABF-A15F33F12AB1}">
  <dimension ref="A1:AH60"/>
  <sheetViews>
    <sheetView topLeftCell="A19" zoomScale="90" zoomScaleNormal="90" workbookViewId="0">
      <selection activeCell="X57" sqref="X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05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05"/>
    </row>
    <row r="5" spans="1:34" ht="4.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</row>
    <row r="6" spans="1:34" ht="12.75" customHeight="1">
      <c r="A6" s="105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05"/>
      <c r="K6" s="105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</row>
    <row r="7" spans="1:34" ht="12.75" customHeight="1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86" t="s">
        <v>7</v>
      </c>
      <c r="AB7" s="186"/>
      <c r="AC7" s="186"/>
      <c r="AD7" s="186"/>
      <c r="AE7" s="183"/>
      <c r="AF7" s="183"/>
      <c r="AG7" s="183"/>
      <c r="AH7" s="105"/>
    </row>
    <row r="8" spans="1:34" ht="12.75" customHeight="1">
      <c r="A8" s="105" t="s">
        <v>8</v>
      </c>
      <c r="B8" s="105"/>
      <c r="C8" s="206" t="s">
        <v>94</v>
      </c>
      <c r="D8" s="207"/>
      <c r="E8" s="207"/>
      <c r="F8" s="207"/>
      <c r="G8" s="105" t="s">
        <v>9</v>
      </c>
      <c r="H8" s="207">
        <v>2019</v>
      </c>
      <c r="I8" s="207"/>
      <c r="J8" s="105"/>
      <c r="K8" s="105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5"/>
      <c r="X8" s="105"/>
      <c r="Y8" s="105"/>
      <c r="Z8" s="104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05"/>
    </row>
    <row r="9" spans="1:34" ht="12.75" customHeight="1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4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05"/>
    </row>
    <row r="10" spans="1:34" ht="12.75" customHeight="1">
      <c r="A10" s="105" t="s">
        <v>15</v>
      </c>
      <c r="B10" s="105"/>
      <c r="C10" s="170" t="s">
        <v>52</v>
      </c>
      <c r="D10" s="170"/>
      <c r="E10" s="170"/>
      <c r="F10" s="170"/>
      <c r="G10" s="170"/>
      <c r="H10" s="170"/>
      <c r="I10" s="170"/>
      <c r="J10" s="105"/>
      <c r="K10" s="11" t="s">
        <v>16</v>
      </c>
      <c r="L10" s="105"/>
      <c r="M10" s="105"/>
      <c r="N10" s="183"/>
      <c r="O10" s="183"/>
      <c r="P10" s="105" t="s">
        <v>17</v>
      </c>
      <c r="Q10" s="184"/>
      <c r="R10" s="185"/>
      <c r="S10" s="185"/>
      <c r="T10" s="185"/>
      <c r="U10" s="185"/>
      <c r="V10" s="185"/>
      <c r="W10" s="105"/>
      <c r="X10" s="105"/>
      <c r="Y10" s="105"/>
      <c r="Z10" s="104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05"/>
    </row>
    <row r="11" spans="1:34" ht="12.75" customHeight="1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4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05"/>
    </row>
    <row r="12" spans="1:34" ht="5.25" customHeight="1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5"/>
      <c r="D16" s="105"/>
      <c r="E16" s="29"/>
      <c r="F16" s="15"/>
      <c r="G16" s="28"/>
      <c r="H16" s="105"/>
      <c r="I16" s="105"/>
      <c r="J16" s="105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5"/>
      <c r="AE16" s="105"/>
      <c r="AF16" s="105"/>
      <c r="AG16" s="105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05"/>
      <c r="D18" s="105"/>
      <c r="E18" s="30"/>
      <c r="F18" s="105"/>
      <c r="G18" s="31"/>
      <c r="H18" s="105"/>
      <c r="I18" s="105"/>
      <c r="J18" s="105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05"/>
      <c r="D20" s="105"/>
      <c r="E20" s="30"/>
      <c r="F20" s="105"/>
      <c r="G20" s="31"/>
      <c r="H20" s="105"/>
      <c r="I20" s="105"/>
      <c r="J20" s="105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5"/>
      <c r="D21" s="11">
        <v>1.67</v>
      </c>
      <c r="E21" s="30"/>
      <c r="F21" s="105"/>
      <c r="G21" s="32">
        <v>1.67</v>
      </c>
      <c r="H21" s="105"/>
      <c r="I21" s="105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5"/>
      <c r="D22" s="105"/>
      <c r="E22" s="30"/>
      <c r="F22" s="105"/>
      <c r="G22" s="31"/>
      <c r="H22" s="105"/>
      <c r="I22" s="105"/>
      <c r="J22" s="105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5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11</v>
      </c>
      <c r="F27" s="76">
        <v>8</v>
      </c>
      <c r="G27" s="33">
        <f t="shared" ref="G27:G57" si="1">(E27*12+F27)*1.67</f>
        <v>233.79999999999998</v>
      </c>
      <c r="H27" s="3"/>
      <c r="I27" s="3"/>
      <c r="J27" s="4"/>
      <c r="K27" s="4">
        <f t="shared" ref="K27:K57" si="2">D27+G27</f>
        <v>395.78999999999996</v>
      </c>
      <c r="L27" s="63">
        <v>3.34</v>
      </c>
      <c r="M27" s="63">
        <v>1.67</v>
      </c>
      <c r="N27" s="52" t="s">
        <v>95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8</v>
      </c>
      <c r="C28" s="72">
        <v>3</v>
      </c>
      <c r="D28" s="57">
        <f t="shared" si="0"/>
        <v>165.32999999999998</v>
      </c>
      <c r="E28" s="3">
        <v>11</v>
      </c>
      <c r="F28" s="75">
        <v>9</v>
      </c>
      <c r="G28" s="33">
        <f t="shared" si="1"/>
        <v>235.47</v>
      </c>
      <c r="H28" s="6"/>
      <c r="I28" s="6"/>
      <c r="J28" s="4"/>
      <c r="K28" s="4">
        <f t="shared" si="2"/>
        <v>400.79999999999995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8</v>
      </c>
      <c r="C29" s="72">
        <v>5</v>
      </c>
      <c r="D29" s="57">
        <f t="shared" si="0"/>
        <v>168.67</v>
      </c>
      <c r="E29" s="3">
        <v>11</v>
      </c>
      <c r="F29" s="75">
        <v>10</v>
      </c>
      <c r="G29" s="33">
        <f t="shared" si="1"/>
        <v>237.14</v>
      </c>
      <c r="H29" s="6"/>
      <c r="I29" s="6"/>
      <c r="J29" s="4"/>
      <c r="K29" s="4">
        <f t="shared" si="2"/>
        <v>405.80999999999995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8</v>
      </c>
      <c r="C30" s="72">
        <v>6</v>
      </c>
      <c r="D30" s="57">
        <f t="shared" si="0"/>
        <v>170.34</v>
      </c>
      <c r="E30" s="3">
        <v>11</v>
      </c>
      <c r="F30" s="75">
        <v>10</v>
      </c>
      <c r="G30" s="33">
        <f t="shared" si="1"/>
        <v>237.14</v>
      </c>
      <c r="H30" s="6"/>
      <c r="I30" s="6"/>
      <c r="J30" s="4"/>
      <c r="K30" s="4">
        <f t="shared" si="2"/>
        <v>407.48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8</v>
      </c>
      <c r="C31" s="72">
        <v>8</v>
      </c>
      <c r="D31" s="57">
        <f t="shared" si="0"/>
        <v>173.68</v>
      </c>
      <c r="E31" s="3">
        <v>11</v>
      </c>
      <c r="F31" s="75">
        <v>10</v>
      </c>
      <c r="G31" s="33">
        <f t="shared" si="1"/>
        <v>237.14</v>
      </c>
      <c r="H31" s="6"/>
      <c r="I31" s="6"/>
      <c r="J31" s="4"/>
      <c r="K31" s="4">
        <f t="shared" si="2"/>
        <v>410.82</v>
      </c>
      <c r="L31" s="63">
        <v>3.34</v>
      </c>
      <c r="M31" s="63">
        <v>0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8</v>
      </c>
      <c r="C32" s="73">
        <v>9</v>
      </c>
      <c r="D32" s="57">
        <f t="shared" si="0"/>
        <v>175.35</v>
      </c>
      <c r="E32" s="36">
        <v>11</v>
      </c>
      <c r="F32" s="76">
        <v>10</v>
      </c>
      <c r="G32" s="33">
        <f t="shared" si="1"/>
        <v>237.14</v>
      </c>
      <c r="H32" s="6"/>
      <c r="I32" s="6"/>
      <c r="J32" s="4"/>
      <c r="K32" s="4">
        <f t="shared" si="2"/>
        <v>412.49</v>
      </c>
      <c r="L32" s="63">
        <v>1.67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8</v>
      </c>
      <c r="C33" s="73">
        <v>11</v>
      </c>
      <c r="D33" s="57">
        <f t="shared" si="0"/>
        <v>178.69</v>
      </c>
      <c r="E33" s="36">
        <v>11</v>
      </c>
      <c r="F33" s="76">
        <v>10</v>
      </c>
      <c r="G33" s="33">
        <f t="shared" si="1"/>
        <v>237.14</v>
      </c>
      <c r="H33" s="6"/>
      <c r="I33" s="6"/>
      <c r="J33" s="4"/>
      <c r="K33" s="4">
        <f t="shared" si="2"/>
        <v>415.83</v>
      </c>
      <c r="L33" s="63">
        <v>3.34</v>
      </c>
      <c r="M33" s="63">
        <v>0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9</v>
      </c>
      <c r="C34" s="73">
        <v>1</v>
      </c>
      <c r="D34" s="57">
        <f t="shared" si="0"/>
        <v>182.03</v>
      </c>
      <c r="E34" s="36">
        <v>11</v>
      </c>
      <c r="F34" s="76">
        <v>10</v>
      </c>
      <c r="G34" s="33">
        <f t="shared" si="1"/>
        <v>237.14</v>
      </c>
      <c r="H34" s="6"/>
      <c r="I34" s="73"/>
      <c r="J34" s="4"/>
      <c r="K34" s="4">
        <f t="shared" si="2"/>
        <v>419.16999999999996</v>
      </c>
      <c r="L34" s="63">
        <v>3.34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9</v>
      </c>
      <c r="C35" s="73">
        <v>3</v>
      </c>
      <c r="D35" s="57">
        <f t="shared" si="0"/>
        <v>185.37</v>
      </c>
      <c r="E35" s="6">
        <v>11</v>
      </c>
      <c r="F35" s="76">
        <v>10</v>
      </c>
      <c r="G35" s="33">
        <f t="shared" si="1"/>
        <v>237.14</v>
      </c>
      <c r="H35" s="6"/>
      <c r="I35" s="73"/>
      <c r="J35" s="4"/>
      <c r="K35" s="4">
        <f t="shared" si="2"/>
        <v>422.51</v>
      </c>
      <c r="L35" s="63">
        <v>3.34</v>
      </c>
      <c r="M35" s="63">
        <v>0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9</v>
      </c>
      <c r="C36" s="73">
        <v>4</v>
      </c>
      <c r="D36" s="57">
        <f>(B36*12+C36)*1.67</f>
        <v>187.04</v>
      </c>
      <c r="E36" s="36">
        <v>11</v>
      </c>
      <c r="F36" s="76">
        <v>10</v>
      </c>
      <c r="G36" s="33">
        <f t="shared" si="1"/>
        <v>237.14</v>
      </c>
      <c r="H36" s="6"/>
      <c r="I36" s="73"/>
      <c r="J36" s="4"/>
      <c r="K36" s="4">
        <f t="shared" si="2"/>
        <v>424.17999999999995</v>
      </c>
      <c r="L36" s="63">
        <v>1.67</v>
      </c>
      <c r="M36" s="63">
        <v>0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9</v>
      </c>
      <c r="C37" s="73">
        <v>5</v>
      </c>
      <c r="D37" s="57">
        <f t="shared" si="0"/>
        <v>188.70999999999998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292.25</v>
      </c>
      <c r="L37" s="63">
        <v>1.67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>
        <v>130</v>
      </c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9</v>
      </c>
      <c r="C38" s="73">
        <v>7</v>
      </c>
      <c r="D38" s="57">
        <f t="shared" si="0"/>
        <v>192.04999999999998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295.58999999999997</v>
      </c>
      <c r="L38" s="63">
        <v>3.34</v>
      </c>
      <c r="M38" s="63">
        <v>0</v>
      </c>
      <c r="N38" s="49">
        <v>25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9</v>
      </c>
      <c r="C39" s="73">
        <v>9</v>
      </c>
      <c r="D39" s="57">
        <f t="shared" si="0"/>
        <v>195.39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298.92999999999995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9</v>
      </c>
      <c r="C40" s="73">
        <v>11</v>
      </c>
      <c r="D40" s="57">
        <f t="shared" si="0"/>
        <v>198.73</v>
      </c>
      <c r="E40" s="36">
        <v>5</v>
      </c>
      <c r="F40" s="76">
        <v>2</v>
      </c>
      <c r="G40" s="33">
        <f t="shared" si="1"/>
        <v>103.53999999999999</v>
      </c>
      <c r="H40" s="6"/>
      <c r="I40" s="73"/>
      <c r="J40" s="4"/>
      <c r="K40" s="4">
        <f t="shared" si="2"/>
        <v>302.27</v>
      </c>
      <c r="L40" s="63">
        <v>3.34</v>
      </c>
      <c r="M40" s="63">
        <v>0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10</v>
      </c>
      <c r="C41" s="73">
        <v>1</v>
      </c>
      <c r="D41" s="57">
        <f t="shared" si="0"/>
        <v>202.07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307.27999999999997</v>
      </c>
      <c r="L41" s="63">
        <v>3.34</v>
      </c>
      <c r="M41" s="63">
        <v>1.67</v>
      </c>
      <c r="N41" s="49">
        <v>26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10</v>
      </c>
      <c r="C42" s="73">
        <v>2</v>
      </c>
      <c r="D42" s="57">
        <f t="shared" si="0"/>
        <v>203.73999999999998</v>
      </c>
      <c r="E42" s="36">
        <v>5</v>
      </c>
      <c r="F42" s="76">
        <v>4</v>
      </c>
      <c r="G42" s="33">
        <f t="shared" si="1"/>
        <v>106.88</v>
      </c>
      <c r="H42" s="6"/>
      <c r="I42" s="73"/>
      <c r="J42" s="4"/>
      <c r="K42" s="4">
        <f t="shared" si="2"/>
        <v>310.62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10</v>
      </c>
      <c r="C43" s="73">
        <v>3</v>
      </c>
      <c r="D43" s="57">
        <f t="shared" si="0"/>
        <v>205.41</v>
      </c>
      <c r="E43" s="36">
        <v>5</v>
      </c>
      <c r="F43" s="76">
        <v>5</v>
      </c>
      <c r="G43" s="33">
        <f t="shared" si="1"/>
        <v>108.55</v>
      </c>
      <c r="H43" s="6"/>
      <c r="I43" s="73"/>
      <c r="J43" s="4"/>
      <c r="K43" s="4">
        <f t="shared" si="2"/>
        <v>313.95999999999998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10</v>
      </c>
      <c r="C44" s="73">
        <v>5</v>
      </c>
      <c r="D44" s="57">
        <f t="shared" si="0"/>
        <v>208.75</v>
      </c>
      <c r="E44" s="36">
        <v>5</v>
      </c>
      <c r="F44" s="76">
        <v>6</v>
      </c>
      <c r="G44" s="33">
        <f t="shared" si="1"/>
        <v>110.22</v>
      </c>
      <c r="H44" s="6"/>
      <c r="I44" s="73"/>
      <c r="J44" s="4"/>
      <c r="K44" s="4">
        <f t="shared" si="2"/>
        <v>318.97000000000003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1</v>
      </c>
      <c r="C45" s="73">
        <v>4</v>
      </c>
      <c r="D45" s="57">
        <f t="shared" si="0"/>
        <v>26.72</v>
      </c>
      <c r="E45" s="36">
        <v>5</v>
      </c>
      <c r="F45" s="76">
        <v>6</v>
      </c>
      <c r="G45" s="33">
        <f t="shared" si="1"/>
        <v>110.22</v>
      </c>
      <c r="H45" s="6"/>
      <c r="I45" s="73"/>
      <c r="J45" s="4"/>
      <c r="K45" s="4">
        <f t="shared" si="2"/>
        <v>136.94</v>
      </c>
      <c r="L45" s="63">
        <v>1.67</v>
      </c>
      <c r="M45" s="63">
        <v>0</v>
      </c>
      <c r="N45" s="49">
        <v>25</v>
      </c>
      <c r="O45" s="65">
        <v>43728</v>
      </c>
      <c r="P45" s="49">
        <v>2386719</v>
      </c>
      <c r="Q45" s="49">
        <v>10</v>
      </c>
      <c r="R45" s="67">
        <v>2</v>
      </c>
      <c r="S45" s="49">
        <v>1</v>
      </c>
      <c r="T45" s="67">
        <v>4</v>
      </c>
      <c r="U45" s="49">
        <v>177</v>
      </c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1</v>
      </c>
      <c r="C46" s="73">
        <v>5</v>
      </c>
      <c r="D46" s="57">
        <f t="shared" si="0"/>
        <v>28.39</v>
      </c>
      <c r="E46" s="36">
        <v>5</v>
      </c>
      <c r="F46" s="76">
        <v>6</v>
      </c>
      <c r="G46" s="33">
        <f t="shared" si="1"/>
        <v>110.22</v>
      </c>
      <c r="H46" s="6"/>
      <c r="I46" s="73"/>
      <c r="J46" s="4"/>
      <c r="K46" s="4">
        <f t="shared" si="2"/>
        <v>138.61000000000001</v>
      </c>
      <c r="L46" s="63">
        <v>1.67</v>
      </c>
      <c r="M46" s="63">
        <v>0</v>
      </c>
      <c r="N46" s="49">
        <v>24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1</v>
      </c>
      <c r="C47" s="73">
        <v>6</v>
      </c>
      <c r="D47" s="57">
        <f t="shared" si="0"/>
        <v>30.06</v>
      </c>
      <c r="E47" s="36">
        <v>5</v>
      </c>
      <c r="F47" s="76">
        <v>6</v>
      </c>
      <c r="G47" s="33">
        <f>(E47*12+F47)*1.67</f>
        <v>110.22</v>
      </c>
      <c r="H47" s="6"/>
      <c r="I47" s="73"/>
      <c r="J47" s="4"/>
      <c r="K47" s="4">
        <f t="shared" si="2"/>
        <v>140.28</v>
      </c>
      <c r="L47" s="63">
        <v>1.67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1</v>
      </c>
      <c r="C48" s="73">
        <v>7</v>
      </c>
      <c r="D48" s="57">
        <f t="shared" si="0"/>
        <v>31.729999999999997</v>
      </c>
      <c r="E48" s="36">
        <v>5</v>
      </c>
      <c r="F48" s="76">
        <v>6</v>
      </c>
      <c r="G48" s="33">
        <f t="shared" si="1"/>
        <v>110.22</v>
      </c>
      <c r="H48" s="6"/>
      <c r="I48" s="73"/>
      <c r="J48" s="4"/>
      <c r="K48" s="4">
        <f t="shared" si="2"/>
        <v>141.94999999999999</v>
      </c>
      <c r="L48" s="63">
        <v>1.67</v>
      </c>
      <c r="M48" s="63">
        <v>0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1</v>
      </c>
      <c r="C49" s="73">
        <v>8</v>
      </c>
      <c r="D49" s="57">
        <f t="shared" si="0"/>
        <v>33.4</v>
      </c>
      <c r="E49" s="36">
        <v>5</v>
      </c>
      <c r="F49" s="76">
        <v>6</v>
      </c>
      <c r="G49" s="33">
        <f t="shared" si="1"/>
        <v>110.22</v>
      </c>
      <c r="H49" s="6"/>
      <c r="I49" s="73"/>
      <c r="J49" s="4"/>
      <c r="K49" s="4">
        <f t="shared" si="2"/>
        <v>143.62</v>
      </c>
      <c r="L49" s="63">
        <v>1.67</v>
      </c>
      <c r="M49" s="63">
        <v>0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1</v>
      </c>
      <c r="C50" s="73">
        <v>10</v>
      </c>
      <c r="D50" s="57">
        <f t="shared" si="0"/>
        <v>36.739999999999995</v>
      </c>
      <c r="E50" s="36">
        <v>5</v>
      </c>
      <c r="F50" s="76">
        <v>6</v>
      </c>
      <c r="G50" s="33">
        <f t="shared" si="1"/>
        <v>110.22</v>
      </c>
      <c r="H50" s="6"/>
      <c r="I50" s="73"/>
      <c r="J50" s="4"/>
      <c r="K50" s="4">
        <f t="shared" si="2"/>
        <v>146.95999999999998</v>
      </c>
      <c r="L50" s="63">
        <v>3.34</v>
      </c>
      <c r="M50" s="63">
        <v>0</v>
      </c>
      <c r="N50" s="49">
        <v>25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1</v>
      </c>
      <c r="C51" s="73">
        <v>11</v>
      </c>
      <c r="D51" s="57">
        <f t="shared" si="0"/>
        <v>38.409999999999997</v>
      </c>
      <c r="E51" s="36">
        <v>5</v>
      </c>
      <c r="F51" s="76">
        <v>8</v>
      </c>
      <c r="G51" s="33">
        <f t="shared" si="1"/>
        <v>113.56</v>
      </c>
      <c r="H51" s="6"/>
      <c r="I51" s="73"/>
      <c r="J51" s="4"/>
      <c r="K51" s="4">
        <f t="shared" si="2"/>
        <v>151.97</v>
      </c>
      <c r="L51" s="63">
        <v>1.67</v>
      </c>
      <c r="M51" s="63">
        <v>3.34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2</v>
      </c>
      <c r="C52" s="73">
        <v>0</v>
      </c>
      <c r="D52" s="57">
        <f t="shared" si="0"/>
        <v>40.08</v>
      </c>
      <c r="E52" s="36">
        <v>5</v>
      </c>
      <c r="F52" s="76">
        <v>8</v>
      </c>
      <c r="G52" s="33">
        <f t="shared" si="1"/>
        <v>113.56</v>
      </c>
      <c r="H52" s="6"/>
      <c r="I52" s="73"/>
      <c r="J52" s="4"/>
      <c r="K52" s="4">
        <f t="shared" si="2"/>
        <v>153.63999999999999</v>
      </c>
      <c r="L52" s="63">
        <v>1.67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2</v>
      </c>
      <c r="C53" s="73">
        <v>2</v>
      </c>
      <c r="D53" s="57">
        <f t="shared" si="0"/>
        <v>43.42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156.98000000000002</v>
      </c>
      <c r="L53" s="63">
        <v>3.34</v>
      </c>
      <c r="M53" s="63">
        <v>0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2</v>
      </c>
      <c r="C54" s="73">
        <v>3</v>
      </c>
      <c r="D54" s="57">
        <f t="shared" si="0"/>
        <v>45.089999999999996</v>
      </c>
      <c r="E54" s="6">
        <v>5</v>
      </c>
      <c r="F54" s="76">
        <v>9</v>
      </c>
      <c r="G54" s="33">
        <f t="shared" si="1"/>
        <v>115.22999999999999</v>
      </c>
      <c r="H54" s="6"/>
      <c r="I54" s="73"/>
      <c r="J54" s="4"/>
      <c r="K54" s="4">
        <f>D54+G54</f>
        <v>160.32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2</v>
      </c>
      <c r="C55" s="73">
        <v>4</v>
      </c>
      <c r="D55" s="57">
        <f t="shared" si="0"/>
        <v>46.76</v>
      </c>
      <c r="E55" s="36">
        <v>5</v>
      </c>
      <c r="F55" s="76">
        <v>9</v>
      </c>
      <c r="G55" s="33">
        <f t="shared" si="1"/>
        <v>115.22999999999999</v>
      </c>
      <c r="H55" s="6"/>
      <c r="I55" s="73"/>
      <c r="J55" s="4"/>
      <c r="K55" s="4">
        <f t="shared" si="2"/>
        <v>161.98999999999998</v>
      </c>
      <c r="L55" s="63">
        <v>1.67</v>
      </c>
      <c r="M55" s="63">
        <v>0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1</v>
      </c>
      <c r="B56" s="6">
        <v>2</v>
      </c>
      <c r="C56" s="73">
        <v>6</v>
      </c>
      <c r="D56" s="57">
        <f t="shared" si="0"/>
        <v>50.099999999999994</v>
      </c>
      <c r="E56" s="36">
        <v>5</v>
      </c>
      <c r="F56" s="76">
        <v>10</v>
      </c>
      <c r="G56" s="33">
        <f t="shared" si="1"/>
        <v>116.89999999999999</v>
      </c>
      <c r="H56" s="6"/>
      <c r="I56" s="73"/>
      <c r="J56" s="4"/>
      <c r="K56" s="4">
        <f t="shared" si="2"/>
        <v>167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60"/>
      <c r="AD57" s="161"/>
      <c r="AE57" s="161"/>
      <c r="AF57" s="161"/>
      <c r="AG57" s="161"/>
      <c r="AH57" s="162"/>
    </row>
    <row r="58" spans="1:34" ht="14.25">
      <c r="A58" s="105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75.150000000000048</v>
      </c>
      <c r="M58" s="45">
        <f>SUM(M27:M57)</f>
        <v>18.369999999999997</v>
      </c>
      <c r="N58" s="46">
        <f>SUM(N27:N57)</f>
        <v>730</v>
      </c>
      <c r="O58" s="43"/>
      <c r="P58" s="43"/>
      <c r="Q58" s="43"/>
      <c r="R58" s="43"/>
      <c r="S58" s="43"/>
      <c r="T58" s="43"/>
      <c r="U58" s="46">
        <f>SUM(U27:U57)</f>
        <v>177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4933-A7EE-45F3-ABFE-901A4E56BF5F}">
  <dimension ref="A1:AH60"/>
  <sheetViews>
    <sheetView topLeftCell="A21" zoomScale="90" zoomScaleNormal="90" workbookViewId="0">
      <selection activeCell="B57" sqref="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10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10"/>
    </row>
    <row r="5" spans="1:34" ht="4.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1:34" ht="12.75" customHeight="1">
      <c r="A6" s="110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10"/>
      <c r="K6" s="110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</row>
    <row r="7" spans="1:34" ht="12.75" customHeigh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86" t="s">
        <v>7</v>
      </c>
      <c r="AB7" s="186"/>
      <c r="AC7" s="186"/>
      <c r="AD7" s="186"/>
      <c r="AE7" s="183"/>
      <c r="AF7" s="183"/>
      <c r="AG7" s="183"/>
      <c r="AH7" s="110"/>
    </row>
    <row r="8" spans="1:34" ht="12.75" customHeight="1">
      <c r="A8" s="110" t="s">
        <v>8</v>
      </c>
      <c r="B8" s="110"/>
      <c r="C8" s="206" t="s">
        <v>96</v>
      </c>
      <c r="D8" s="207"/>
      <c r="E8" s="207"/>
      <c r="F8" s="207"/>
      <c r="G8" s="110" t="s">
        <v>9</v>
      </c>
      <c r="H8" s="207">
        <v>2019</v>
      </c>
      <c r="I8" s="207"/>
      <c r="J8" s="110"/>
      <c r="K8" s="11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0"/>
      <c r="X8" s="110"/>
      <c r="Y8" s="110"/>
      <c r="Z8" s="109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10"/>
    </row>
    <row r="9" spans="1:34" ht="12.7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09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10"/>
    </row>
    <row r="10" spans="1:34" ht="12.75" customHeight="1">
      <c r="A10" s="110" t="s">
        <v>15</v>
      </c>
      <c r="B10" s="110"/>
      <c r="C10" s="170" t="s">
        <v>52</v>
      </c>
      <c r="D10" s="170"/>
      <c r="E10" s="170"/>
      <c r="F10" s="170"/>
      <c r="G10" s="170"/>
      <c r="H10" s="170"/>
      <c r="I10" s="170"/>
      <c r="J10" s="110"/>
      <c r="K10" s="11" t="s">
        <v>16</v>
      </c>
      <c r="L10" s="110"/>
      <c r="M10" s="110"/>
      <c r="N10" s="183"/>
      <c r="O10" s="183"/>
      <c r="P10" s="110" t="s">
        <v>17</v>
      </c>
      <c r="Q10" s="184"/>
      <c r="R10" s="185"/>
      <c r="S10" s="185"/>
      <c r="T10" s="185"/>
      <c r="U10" s="185"/>
      <c r="V10" s="185"/>
      <c r="W10" s="110"/>
      <c r="X10" s="110"/>
      <c r="Y10" s="110"/>
      <c r="Z10" s="109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10"/>
    </row>
    <row r="11" spans="1:34" ht="12.75" customHeight="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09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10"/>
    </row>
    <row r="12" spans="1:34" ht="5.25" customHeight="1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0"/>
      <c r="D16" s="110"/>
      <c r="E16" s="29"/>
      <c r="F16" s="15"/>
      <c r="G16" s="28"/>
      <c r="H16" s="110"/>
      <c r="I16" s="110"/>
      <c r="J16" s="11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0"/>
      <c r="AE16" s="110"/>
      <c r="AF16" s="110"/>
      <c r="AG16" s="110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10"/>
      <c r="D18" s="110"/>
      <c r="E18" s="30"/>
      <c r="F18" s="110"/>
      <c r="G18" s="31"/>
      <c r="H18" s="110"/>
      <c r="I18" s="110"/>
      <c r="J18" s="110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10"/>
      <c r="D20" s="110"/>
      <c r="E20" s="30"/>
      <c r="F20" s="110"/>
      <c r="G20" s="31"/>
      <c r="H20" s="110"/>
      <c r="I20" s="110"/>
      <c r="J20" s="110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0"/>
      <c r="D21" s="11">
        <v>1.67</v>
      </c>
      <c r="E21" s="30"/>
      <c r="F21" s="110"/>
      <c r="G21" s="32">
        <v>1.67</v>
      </c>
      <c r="H21" s="110"/>
      <c r="I21" s="11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0"/>
      <c r="D22" s="110"/>
      <c r="E22" s="30"/>
      <c r="F22" s="110"/>
      <c r="G22" s="31"/>
      <c r="H22" s="110"/>
      <c r="I22" s="110"/>
      <c r="J22" s="110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2"/>
      <c r="AD25" s="112"/>
      <c r="AE25" s="112"/>
      <c r="AF25" s="112"/>
      <c r="AG25" s="112"/>
      <c r="AH25" s="11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8</v>
      </c>
      <c r="D27" s="57">
        <f t="shared" ref="D27:D57" si="0">(B27*12+C27)*1.67</f>
        <v>53.44</v>
      </c>
      <c r="E27" s="36">
        <v>6</v>
      </c>
      <c r="F27" s="76">
        <v>0</v>
      </c>
      <c r="G27" s="33">
        <f t="shared" ref="G27:G57" si="1">(E27*12+F27)*1.67</f>
        <v>120.24</v>
      </c>
      <c r="H27" s="3"/>
      <c r="I27" s="3"/>
      <c r="J27" s="4"/>
      <c r="K27" s="4">
        <f t="shared" ref="K27:K57" si="2">D27+G27</f>
        <v>173.68</v>
      </c>
      <c r="L27" s="63">
        <v>3.34</v>
      </c>
      <c r="M27" s="63">
        <v>3.34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2</v>
      </c>
      <c r="C28" s="72">
        <v>9</v>
      </c>
      <c r="D28" s="57">
        <f t="shared" si="0"/>
        <v>55.11</v>
      </c>
      <c r="E28" s="3">
        <v>6</v>
      </c>
      <c r="F28" s="75">
        <v>1</v>
      </c>
      <c r="G28" s="33">
        <f t="shared" si="1"/>
        <v>121.91</v>
      </c>
      <c r="H28" s="6"/>
      <c r="I28" s="6"/>
      <c r="J28" s="4"/>
      <c r="K28" s="4">
        <f t="shared" si="2"/>
        <v>177.01999999999998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2</v>
      </c>
      <c r="C29" s="72">
        <v>11</v>
      </c>
      <c r="D29" s="57">
        <f t="shared" si="0"/>
        <v>58.449999999999996</v>
      </c>
      <c r="E29" s="3">
        <v>6</v>
      </c>
      <c r="F29" s="75">
        <v>1</v>
      </c>
      <c r="G29" s="33">
        <f t="shared" si="1"/>
        <v>121.91</v>
      </c>
      <c r="H29" s="6"/>
      <c r="I29" s="6"/>
      <c r="J29" s="4"/>
      <c r="K29" s="4">
        <f t="shared" si="2"/>
        <v>180.35999999999999</v>
      </c>
      <c r="L29" s="63">
        <v>3.34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3</v>
      </c>
      <c r="C30" s="72">
        <v>0</v>
      </c>
      <c r="D30" s="57">
        <f t="shared" si="0"/>
        <v>60.12</v>
      </c>
      <c r="E30" s="3">
        <v>6</v>
      </c>
      <c r="F30" s="75">
        <v>1</v>
      </c>
      <c r="G30" s="33">
        <f t="shared" si="1"/>
        <v>121.91</v>
      </c>
      <c r="H30" s="6"/>
      <c r="I30" s="6"/>
      <c r="J30" s="4"/>
      <c r="K30" s="4">
        <f t="shared" si="2"/>
        <v>182.03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3</v>
      </c>
      <c r="C31" s="72">
        <v>2</v>
      </c>
      <c r="D31" s="57">
        <f t="shared" si="0"/>
        <v>63.459999999999994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187.04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3</v>
      </c>
      <c r="C32" s="73">
        <v>3</v>
      </c>
      <c r="D32" s="57">
        <f t="shared" si="0"/>
        <v>65.13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/>
      <c r="K32" s="4">
        <f t="shared" si="2"/>
        <v>188.70999999999998</v>
      </c>
      <c r="L32" s="63">
        <v>1.67</v>
      </c>
      <c r="M32" s="63">
        <v>0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3</v>
      </c>
      <c r="C33" s="73">
        <v>5</v>
      </c>
      <c r="D33" s="57">
        <f t="shared" si="0"/>
        <v>68.47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195.39</v>
      </c>
      <c r="L33" s="63">
        <v>3.34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3</v>
      </c>
      <c r="C34" s="73">
        <v>7</v>
      </c>
      <c r="D34" s="57">
        <f t="shared" si="0"/>
        <v>71.81</v>
      </c>
      <c r="E34" s="36">
        <v>6</v>
      </c>
      <c r="F34" s="76">
        <v>6</v>
      </c>
      <c r="G34" s="33">
        <f t="shared" si="1"/>
        <v>130.26</v>
      </c>
      <c r="H34" s="6"/>
      <c r="I34" s="73"/>
      <c r="J34" s="4"/>
      <c r="K34" s="4">
        <f t="shared" si="2"/>
        <v>202.07</v>
      </c>
      <c r="L34" s="63">
        <v>3.34</v>
      </c>
      <c r="M34" s="63">
        <v>3.34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3</v>
      </c>
      <c r="C35" s="73">
        <v>9</v>
      </c>
      <c r="D35" s="57">
        <f t="shared" si="0"/>
        <v>75.149999999999991</v>
      </c>
      <c r="E35" s="6">
        <v>6</v>
      </c>
      <c r="F35" s="76">
        <v>7</v>
      </c>
      <c r="G35" s="33">
        <f t="shared" si="1"/>
        <v>131.93</v>
      </c>
      <c r="H35" s="6"/>
      <c r="I35" s="73"/>
      <c r="J35" s="4"/>
      <c r="K35" s="4">
        <f t="shared" si="2"/>
        <v>207.07999999999998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3</v>
      </c>
      <c r="C36" s="73">
        <v>11</v>
      </c>
      <c r="D36" s="57">
        <f>(B36*12+C36)*1.67</f>
        <v>78.489999999999995</v>
      </c>
      <c r="E36" s="36">
        <v>6</v>
      </c>
      <c r="F36" s="76">
        <v>8</v>
      </c>
      <c r="G36" s="33">
        <f t="shared" si="1"/>
        <v>133.6</v>
      </c>
      <c r="H36" s="6"/>
      <c r="I36" s="73"/>
      <c r="J36" s="4"/>
      <c r="K36" s="4">
        <f t="shared" si="2"/>
        <v>212.08999999999997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213.76</v>
      </c>
      <c r="L37" s="63">
        <v>1.67</v>
      </c>
      <c r="M37" s="63">
        <v>0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4</v>
      </c>
      <c r="C38" s="73">
        <v>1</v>
      </c>
      <c r="D38" s="57">
        <f t="shared" si="0"/>
        <v>81.83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>D38+G38</f>
        <v>217.09999999999997</v>
      </c>
      <c r="L38" s="63">
        <v>1.67</v>
      </c>
      <c r="M38" s="63">
        <v>1.67</v>
      </c>
      <c r="N38" s="49">
        <v>15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3.34</v>
      </c>
      <c r="M39" s="63">
        <v>1.67</v>
      </c>
      <c r="N39" s="49">
        <v>12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12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4</v>
      </c>
      <c r="C41" s="73">
        <v>6</v>
      </c>
      <c r="D41" s="57">
        <f t="shared" si="0"/>
        <v>90.179999999999993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228.78999999999996</v>
      </c>
      <c r="L41" s="63">
        <v>1.67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4</v>
      </c>
      <c r="C42" s="73">
        <v>7</v>
      </c>
      <c r="D42" s="57">
        <f t="shared" si="0"/>
        <v>91.85</v>
      </c>
      <c r="E42" s="36">
        <v>6</v>
      </c>
      <c r="F42" s="76">
        <v>11</v>
      </c>
      <c r="G42" s="33">
        <f t="shared" si="1"/>
        <v>138.60999999999999</v>
      </c>
      <c r="H42" s="6"/>
      <c r="I42" s="73"/>
      <c r="J42" s="4"/>
      <c r="K42" s="4">
        <f t="shared" si="2"/>
        <v>230.45999999999998</v>
      </c>
      <c r="L42" s="63">
        <v>1.67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4</v>
      </c>
      <c r="C43" s="73">
        <v>8</v>
      </c>
      <c r="D43" s="57">
        <f t="shared" si="0"/>
        <v>93.52</v>
      </c>
      <c r="E43" s="36">
        <v>6</v>
      </c>
      <c r="F43" s="76">
        <v>11</v>
      </c>
      <c r="G43" s="33">
        <f t="shared" si="1"/>
        <v>138.60999999999999</v>
      </c>
      <c r="H43" s="6"/>
      <c r="I43" s="73"/>
      <c r="J43" s="4"/>
      <c r="K43" s="4">
        <f t="shared" si="2"/>
        <v>232.13</v>
      </c>
      <c r="L43" s="63">
        <v>1.67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6</v>
      </c>
      <c r="F44" s="76">
        <v>11</v>
      </c>
      <c r="G44" s="33">
        <f t="shared" si="1"/>
        <v>138.60999999999999</v>
      </c>
      <c r="H44" s="6"/>
      <c r="I44" s="73"/>
      <c r="J44" s="4"/>
      <c r="K44" s="4">
        <f t="shared" si="2"/>
        <v>233.79999999999998</v>
      </c>
      <c r="L44" s="63">
        <v>1.67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7</v>
      </c>
      <c r="F45" s="76">
        <v>0</v>
      </c>
      <c r="G45" s="33">
        <f t="shared" si="1"/>
        <v>140.28</v>
      </c>
      <c r="H45" s="6"/>
      <c r="I45" s="73"/>
      <c r="J45" s="4"/>
      <c r="K45" s="4">
        <f t="shared" si="2"/>
        <v>238.81</v>
      </c>
      <c r="L45" s="63">
        <v>3.34</v>
      </c>
      <c r="M45" s="63">
        <v>1.67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5</v>
      </c>
      <c r="C46" s="73">
        <v>1</v>
      </c>
      <c r="D46" s="57">
        <f t="shared" si="0"/>
        <v>101.86999999999999</v>
      </c>
      <c r="E46" s="36">
        <v>7</v>
      </c>
      <c r="F46" s="76">
        <v>0</v>
      </c>
      <c r="G46" s="33">
        <f t="shared" si="1"/>
        <v>140.28</v>
      </c>
      <c r="H46" s="6"/>
      <c r="I46" s="73"/>
      <c r="J46" s="4"/>
      <c r="K46" s="4">
        <f t="shared" si="2"/>
        <v>242.14999999999998</v>
      </c>
      <c r="L46" s="63">
        <v>3.34</v>
      </c>
      <c r="M46" s="63">
        <v>0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5</v>
      </c>
      <c r="C47" s="73">
        <v>2</v>
      </c>
      <c r="D47" s="57">
        <f t="shared" si="0"/>
        <v>103.53999999999999</v>
      </c>
      <c r="E47" s="36">
        <v>7</v>
      </c>
      <c r="F47" s="76">
        <v>0</v>
      </c>
      <c r="G47" s="33">
        <f>(E47*12+F47)*1.67</f>
        <v>140.28</v>
      </c>
      <c r="H47" s="6"/>
      <c r="I47" s="73"/>
      <c r="J47" s="4"/>
      <c r="K47" s="4">
        <f t="shared" si="2"/>
        <v>243.82</v>
      </c>
      <c r="L47" s="63">
        <v>1.67</v>
      </c>
      <c r="M47" s="63">
        <v>0</v>
      </c>
      <c r="N47" s="49">
        <v>24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7</v>
      </c>
      <c r="F48" s="76">
        <v>0</v>
      </c>
      <c r="G48" s="33">
        <f t="shared" si="1"/>
        <v>140.28</v>
      </c>
      <c r="H48" s="6"/>
      <c r="I48" s="73"/>
      <c r="J48" s="4"/>
      <c r="K48" s="4">
        <f t="shared" si="2"/>
        <v>245.49</v>
      </c>
      <c r="L48" s="63">
        <v>1.67</v>
      </c>
      <c r="M48" s="63">
        <v>0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7</v>
      </c>
      <c r="F49" s="76">
        <v>1</v>
      </c>
      <c r="G49" s="33">
        <f t="shared" si="1"/>
        <v>141.94999999999999</v>
      </c>
      <c r="H49" s="6"/>
      <c r="I49" s="73"/>
      <c r="J49" s="4"/>
      <c r="K49" s="4">
        <f t="shared" si="2"/>
        <v>250.5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7</v>
      </c>
      <c r="F50" s="76">
        <v>2</v>
      </c>
      <c r="G50" s="33">
        <f t="shared" si="1"/>
        <v>143.62</v>
      </c>
      <c r="H50" s="6"/>
      <c r="I50" s="73"/>
      <c r="J50" s="4"/>
      <c r="K50" s="4">
        <f t="shared" si="2"/>
        <v>255.51</v>
      </c>
      <c r="L50" s="63">
        <v>3.34</v>
      </c>
      <c r="M50" s="63">
        <v>1.67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7</v>
      </c>
      <c r="F51" s="76">
        <v>3</v>
      </c>
      <c r="G51" s="33">
        <f t="shared" si="1"/>
        <v>145.29</v>
      </c>
      <c r="H51" s="6"/>
      <c r="I51" s="73"/>
      <c r="J51" s="4"/>
      <c r="K51" s="4">
        <f t="shared" si="2"/>
        <v>260.52</v>
      </c>
      <c r="L51" s="63">
        <v>3.34</v>
      </c>
      <c r="M51" s="63">
        <v>1.67</v>
      </c>
      <c r="N51" s="49">
        <v>22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5</v>
      </c>
      <c r="C52" s="73">
        <v>10</v>
      </c>
      <c r="D52" s="57">
        <f t="shared" si="0"/>
        <v>116.89999999999999</v>
      </c>
      <c r="E52" s="36">
        <v>7</v>
      </c>
      <c r="F52" s="76">
        <v>4</v>
      </c>
      <c r="G52" s="33">
        <f t="shared" si="1"/>
        <v>146.95999999999998</v>
      </c>
      <c r="H52" s="6"/>
      <c r="I52" s="73"/>
      <c r="J52" s="4"/>
      <c r="K52" s="4">
        <f t="shared" si="2"/>
        <v>263.85999999999996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5</v>
      </c>
      <c r="C53" s="73">
        <v>11</v>
      </c>
      <c r="D53" s="57">
        <f t="shared" si="0"/>
        <v>118.57</v>
      </c>
      <c r="E53" s="36">
        <v>7</v>
      </c>
      <c r="F53" s="76">
        <v>4</v>
      </c>
      <c r="G53" s="33">
        <f t="shared" si="1"/>
        <v>146.95999999999998</v>
      </c>
      <c r="H53" s="6"/>
      <c r="I53" s="73"/>
      <c r="J53" s="4"/>
      <c r="K53" s="4">
        <f t="shared" si="2"/>
        <v>265.52999999999997</v>
      </c>
      <c r="L53" s="63">
        <v>1.67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5</v>
      </c>
      <c r="C54" s="73">
        <v>11</v>
      </c>
      <c r="D54" s="57">
        <f t="shared" si="0"/>
        <v>118.57</v>
      </c>
      <c r="E54" s="6">
        <v>7</v>
      </c>
      <c r="F54" s="76">
        <v>5</v>
      </c>
      <c r="G54" s="33">
        <f t="shared" si="1"/>
        <v>148.63</v>
      </c>
      <c r="H54" s="6"/>
      <c r="I54" s="73"/>
      <c r="J54" s="4"/>
      <c r="K54" s="4">
        <f>D54+G54</f>
        <v>267.2</v>
      </c>
      <c r="L54" s="63">
        <v>0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6</v>
      </c>
      <c r="C55" s="73">
        <v>1</v>
      </c>
      <c r="D55" s="57">
        <f t="shared" si="0"/>
        <v>121.91</v>
      </c>
      <c r="E55" s="36">
        <v>7</v>
      </c>
      <c r="F55" s="76">
        <v>6</v>
      </c>
      <c r="G55" s="33">
        <f t="shared" si="1"/>
        <v>150.29999999999998</v>
      </c>
      <c r="H55" s="6"/>
      <c r="I55" s="73"/>
      <c r="J55" s="4"/>
      <c r="K55" s="4">
        <f t="shared" si="2"/>
        <v>272.20999999999998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6</v>
      </c>
      <c r="C56" s="73">
        <v>3</v>
      </c>
      <c r="D56" s="57">
        <f t="shared" si="0"/>
        <v>125.25</v>
      </c>
      <c r="E56" s="36">
        <v>7</v>
      </c>
      <c r="F56" s="76">
        <v>7</v>
      </c>
      <c r="G56" s="33">
        <f t="shared" si="1"/>
        <v>151.97</v>
      </c>
      <c r="H56" s="6"/>
      <c r="I56" s="73"/>
      <c r="J56" s="4"/>
      <c r="K56" s="4">
        <f t="shared" si="2"/>
        <v>277.22000000000003</v>
      </c>
      <c r="L56" s="63">
        <v>3.34</v>
      </c>
      <c r="M56" s="63">
        <v>1.67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6</v>
      </c>
      <c r="C57" s="73">
        <v>4</v>
      </c>
      <c r="D57" s="57">
        <f t="shared" si="0"/>
        <v>126.91999999999999</v>
      </c>
      <c r="E57" s="36">
        <v>7</v>
      </c>
      <c r="F57" s="76">
        <v>8</v>
      </c>
      <c r="G57" s="33">
        <f t="shared" si="1"/>
        <v>153.63999999999999</v>
      </c>
      <c r="H57" s="47"/>
      <c r="I57" s="74"/>
      <c r="J57" s="4"/>
      <c r="K57" s="4">
        <f t="shared" si="2"/>
        <v>280.55999999999995</v>
      </c>
      <c r="L57" s="63">
        <v>1.67</v>
      </c>
      <c r="M57" s="63">
        <v>1.67</v>
      </c>
      <c r="N57" s="53">
        <v>20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11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76.820000000000036</v>
      </c>
      <c r="M58" s="45">
        <f>SUM(M27:M57)</f>
        <v>36.740000000000016</v>
      </c>
      <c r="N58" s="46">
        <f>SUM(N27:N57)</f>
        <v>666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6EBD-6620-42DF-AA2C-9494D6ABA9A5}">
  <dimension ref="A1:AH60"/>
  <sheetViews>
    <sheetView topLeftCell="A19" zoomScale="90" zoomScaleNormal="90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18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18"/>
    </row>
    <row r="5" spans="1:34" ht="4.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4" ht="12.75" customHeight="1">
      <c r="A6" s="118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18"/>
      <c r="K6" s="118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4" ht="12.7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86" t="s">
        <v>7</v>
      </c>
      <c r="AB7" s="186"/>
      <c r="AC7" s="186"/>
      <c r="AD7" s="186"/>
      <c r="AE7" s="183"/>
      <c r="AF7" s="183"/>
      <c r="AG7" s="183"/>
      <c r="AH7" s="118"/>
    </row>
    <row r="8" spans="1:34" ht="12.75" customHeight="1">
      <c r="A8" s="118" t="s">
        <v>8</v>
      </c>
      <c r="B8" s="118"/>
      <c r="C8" s="206" t="s">
        <v>97</v>
      </c>
      <c r="D8" s="207"/>
      <c r="E8" s="207"/>
      <c r="F8" s="207"/>
      <c r="G8" s="118" t="s">
        <v>9</v>
      </c>
      <c r="H8" s="207">
        <v>2019</v>
      </c>
      <c r="I8" s="207"/>
      <c r="J8" s="118"/>
      <c r="K8" s="11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8"/>
      <c r="X8" s="118"/>
      <c r="Y8" s="118"/>
      <c r="Z8" s="117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18"/>
    </row>
    <row r="9" spans="1:34" ht="12.75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7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18"/>
    </row>
    <row r="10" spans="1:34" ht="12.75" customHeight="1">
      <c r="A10" s="118" t="s">
        <v>15</v>
      </c>
      <c r="B10" s="118"/>
      <c r="C10" s="170" t="s">
        <v>52</v>
      </c>
      <c r="D10" s="170"/>
      <c r="E10" s="170"/>
      <c r="F10" s="170"/>
      <c r="G10" s="170"/>
      <c r="H10" s="170"/>
      <c r="I10" s="170"/>
      <c r="J10" s="118"/>
      <c r="K10" s="11" t="s">
        <v>16</v>
      </c>
      <c r="L10" s="118"/>
      <c r="M10" s="118"/>
      <c r="N10" s="183"/>
      <c r="O10" s="183"/>
      <c r="P10" s="118" t="s">
        <v>17</v>
      </c>
      <c r="Q10" s="184"/>
      <c r="R10" s="185"/>
      <c r="S10" s="185"/>
      <c r="T10" s="185"/>
      <c r="U10" s="185"/>
      <c r="V10" s="185"/>
      <c r="W10" s="118"/>
      <c r="X10" s="118"/>
      <c r="Y10" s="118"/>
      <c r="Z10" s="117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18"/>
    </row>
    <row r="11" spans="1:34" ht="12.7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7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18"/>
    </row>
    <row r="12" spans="1:34" ht="5.2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8"/>
      <c r="D16" s="118"/>
      <c r="E16" s="29"/>
      <c r="F16" s="15"/>
      <c r="G16" s="28"/>
      <c r="H16" s="118"/>
      <c r="I16" s="118"/>
      <c r="J16" s="11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8"/>
      <c r="AE16" s="118"/>
      <c r="AF16" s="118"/>
      <c r="AG16" s="118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18"/>
      <c r="D18" s="118"/>
      <c r="E18" s="30"/>
      <c r="F18" s="118"/>
      <c r="G18" s="31"/>
      <c r="H18" s="118"/>
      <c r="I18" s="118"/>
      <c r="J18" s="118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18"/>
      <c r="D20" s="118"/>
      <c r="E20" s="30"/>
      <c r="F20" s="118"/>
      <c r="G20" s="31"/>
      <c r="H20" s="118"/>
      <c r="I20" s="118"/>
      <c r="J20" s="118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8"/>
      <c r="D21" s="11">
        <v>1.67</v>
      </c>
      <c r="E21" s="30"/>
      <c r="F21" s="118"/>
      <c r="G21" s="32">
        <v>1.67</v>
      </c>
      <c r="H21" s="118"/>
      <c r="I21" s="11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8"/>
      <c r="D22" s="118"/>
      <c r="E22" s="30"/>
      <c r="F22" s="118"/>
      <c r="G22" s="31"/>
      <c r="H22" s="118"/>
      <c r="I22" s="118"/>
      <c r="J22" s="118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4"/>
      <c r="AD25" s="114"/>
      <c r="AE25" s="114"/>
      <c r="AF25" s="114"/>
      <c r="AG25" s="114"/>
      <c r="AH25" s="11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5</v>
      </c>
      <c r="D27" s="57">
        <f t="shared" ref="D27:D57" si="0">(B27*12+C27)*1.67</f>
        <v>128.59</v>
      </c>
      <c r="E27" s="36">
        <v>7</v>
      </c>
      <c r="F27" s="76">
        <v>8</v>
      </c>
      <c r="G27" s="33">
        <f t="shared" ref="G27:G57" si="1">(E27*12+F27)*1.67</f>
        <v>153.63999999999999</v>
      </c>
      <c r="H27" s="3"/>
      <c r="I27" s="3"/>
      <c r="J27" s="4"/>
      <c r="K27" s="4">
        <f t="shared" ref="K27:K57" si="2">D27+G27</f>
        <v>282.23</v>
      </c>
      <c r="L27" s="63">
        <v>1.67</v>
      </c>
      <c r="M27" s="63">
        <v>0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6</v>
      </c>
      <c r="C28" s="72">
        <v>7</v>
      </c>
      <c r="D28" s="57">
        <f t="shared" si="0"/>
        <v>131.93</v>
      </c>
      <c r="E28" s="3">
        <v>7</v>
      </c>
      <c r="F28" s="75">
        <v>8</v>
      </c>
      <c r="G28" s="33">
        <f t="shared" si="1"/>
        <v>153.63999999999999</v>
      </c>
      <c r="H28" s="6"/>
      <c r="I28" s="6"/>
      <c r="J28" s="4"/>
      <c r="K28" s="4">
        <f t="shared" si="2"/>
        <v>285.57</v>
      </c>
      <c r="L28" s="63">
        <v>3.34</v>
      </c>
      <c r="M28" s="63">
        <v>0</v>
      </c>
      <c r="N28" s="49">
        <v>15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6</v>
      </c>
      <c r="C29" s="72">
        <v>9</v>
      </c>
      <c r="D29" s="57">
        <f t="shared" si="0"/>
        <v>135.26999999999998</v>
      </c>
      <c r="E29" s="3">
        <v>7</v>
      </c>
      <c r="F29" s="75">
        <v>8</v>
      </c>
      <c r="G29" s="33">
        <f t="shared" si="1"/>
        <v>153.63999999999999</v>
      </c>
      <c r="H29" s="6"/>
      <c r="I29" s="6"/>
      <c r="J29" s="4"/>
      <c r="K29" s="4">
        <f t="shared" si="2"/>
        <v>288.90999999999997</v>
      </c>
      <c r="L29" s="63">
        <v>3.34</v>
      </c>
      <c r="M29" s="63">
        <v>0</v>
      </c>
      <c r="N29" s="49">
        <v>15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6</v>
      </c>
      <c r="C30" s="72">
        <v>11</v>
      </c>
      <c r="D30" s="57">
        <f t="shared" si="0"/>
        <v>138.60999999999999</v>
      </c>
      <c r="E30" s="3">
        <v>7</v>
      </c>
      <c r="F30" s="75">
        <v>9</v>
      </c>
      <c r="G30" s="33">
        <f t="shared" si="1"/>
        <v>155.31</v>
      </c>
      <c r="H30" s="6"/>
      <c r="I30" s="6"/>
      <c r="J30" s="4"/>
      <c r="K30" s="4">
        <f t="shared" si="2"/>
        <v>293.91999999999996</v>
      </c>
      <c r="L30" s="63">
        <v>3.34</v>
      </c>
      <c r="M30" s="63">
        <v>1.67</v>
      </c>
      <c r="N30" s="49">
        <v>22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7</v>
      </c>
      <c r="C31" s="72">
        <v>1</v>
      </c>
      <c r="D31" s="57">
        <f t="shared" si="0"/>
        <v>141.94999999999999</v>
      </c>
      <c r="E31" s="3">
        <v>7</v>
      </c>
      <c r="F31" s="75">
        <v>9</v>
      </c>
      <c r="G31" s="33">
        <f t="shared" si="1"/>
        <v>155.31</v>
      </c>
      <c r="H31" s="6"/>
      <c r="I31" s="6"/>
      <c r="J31" s="4"/>
      <c r="K31" s="4">
        <f t="shared" si="2"/>
        <v>297.26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7</v>
      </c>
      <c r="C32" s="73">
        <v>3</v>
      </c>
      <c r="D32" s="57">
        <f t="shared" si="0"/>
        <v>145.29</v>
      </c>
      <c r="E32" s="36">
        <v>7</v>
      </c>
      <c r="F32" s="76">
        <v>10</v>
      </c>
      <c r="G32" s="33">
        <f t="shared" si="1"/>
        <v>156.97999999999999</v>
      </c>
      <c r="H32" s="6"/>
      <c r="I32" s="6"/>
      <c r="J32" s="4"/>
      <c r="K32" s="4">
        <f t="shared" si="2"/>
        <v>302.27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7</v>
      </c>
      <c r="C33" s="73">
        <v>5</v>
      </c>
      <c r="D33" s="57">
        <f t="shared" si="0"/>
        <v>148.63</v>
      </c>
      <c r="E33" s="36">
        <v>7</v>
      </c>
      <c r="F33" s="76">
        <v>10</v>
      </c>
      <c r="G33" s="33">
        <f t="shared" si="1"/>
        <v>156.97999999999999</v>
      </c>
      <c r="H33" s="6"/>
      <c r="I33" s="6"/>
      <c r="J33" s="4"/>
      <c r="K33" s="4">
        <f t="shared" si="2"/>
        <v>305.61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7</v>
      </c>
      <c r="C34" s="73">
        <v>7</v>
      </c>
      <c r="D34" s="57">
        <f t="shared" si="0"/>
        <v>151.97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308.95</v>
      </c>
      <c r="L34" s="63">
        <v>3.34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7</v>
      </c>
      <c r="C35" s="73">
        <v>9</v>
      </c>
      <c r="D35" s="57">
        <f t="shared" si="0"/>
        <v>155.31</v>
      </c>
      <c r="E35" s="6">
        <v>7</v>
      </c>
      <c r="F35" s="76">
        <v>10</v>
      </c>
      <c r="G35" s="33">
        <f t="shared" si="1"/>
        <v>156.97999999999999</v>
      </c>
      <c r="H35" s="6"/>
      <c r="I35" s="73"/>
      <c r="J35" s="4"/>
      <c r="K35" s="4">
        <f t="shared" si="2"/>
        <v>312.28999999999996</v>
      </c>
      <c r="L35" s="63">
        <v>3.34</v>
      </c>
      <c r="M35" s="63">
        <v>0</v>
      </c>
      <c r="N35" s="49">
        <v>19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7</v>
      </c>
      <c r="C36" s="73">
        <v>11</v>
      </c>
      <c r="D36" s="57">
        <f>(B36*12+C36)*1.67</f>
        <v>158.65</v>
      </c>
      <c r="E36" s="36">
        <v>7</v>
      </c>
      <c r="F36" s="76">
        <v>11</v>
      </c>
      <c r="G36" s="33">
        <f t="shared" si="1"/>
        <v>158.65</v>
      </c>
      <c r="H36" s="6"/>
      <c r="I36" s="73"/>
      <c r="J36" s="4"/>
      <c r="K36" s="4">
        <f t="shared" si="2"/>
        <v>317.3</v>
      </c>
      <c r="L36" s="63">
        <v>3.34</v>
      </c>
      <c r="M36" s="63">
        <v>1.67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8</v>
      </c>
      <c r="C37" s="73">
        <v>1</v>
      </c>
      <c r="D37" s="57">
        <f t="shared" si="0"/>
        <v>161.98999999999998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322.30999999999995</v>
      </c>
      <c r="L37" s="63">
        <v>3.34</v>
      </c>
      <c r="M37" s="63">
        <v>1.67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8</v>
      </c>
      <c r="C38" s="73">
        <v>3</v>
      </c>
      <c r="D38" s="57">
        <f t="shared" si="0"/>
        <v>165.32999999999998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325.64999999999998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8</v>
      </c>
      <c r="C39" s="73">
        <v>5</v>
      </c>
      <c r="D39" s="57">
        <f t="shared" si="0"/>
        <v>168.67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330.65999999999997</v>
      </c>
      <c r="L39" s="63">
        <v>3.34</v>
      </c>
      <c r="M39" s="63">
        <v>1.67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8</v>
      </c>
      <c r="C40" s="73">
        <v>7</v>
      </c>
      <c r="D40" s="57">
        <f t="shared" si="0"/>
        <v>172.01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335.66999999999996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8</v>
      </c>
      <c r="C41" s="73">
        <v>9</v>
      </c>
      <c r="D41" s="57">
        <f t="shared" si="0"/>
        <v>175.35</v>
      </c>
      <c r="E41" s="36">
        <v>8</v>
      </c>
      <c r="F41" s="76">
        <v>2</v>
      </c>
      <c r="G41" s="33">
        <f t="shared" si="1"/>
        <v>163.66</v>
      </c>
      <c r="H41" s="6"/>
      <c r="I41" s="73"/>
      <c r="J41" s="4"/>
      <c r="K41" s="4">
        <f t="shared" si="2"/>
        <v>339.01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8</v>
      </c>
      <c r="C42" s="73">
        <v>10</v>
      </c>
      <c r="D42" s="57">
        <f t="shared" si="0"/>
        <v>177.01999999999998</v>
      </c>
      <c r="E42" s="36">
        <v>8</v>
      </c>
      <c r="F42" s="76">
        <v>3</v>
      </c>
      <c r="G42" s="33">
        <f t="shared" si="1"/>
        <v>165.32999999999998</v>
      </c>
      <c r="H42" s="6"/>
      <c r="I42" s="73"/>
      <c r="J42" s="4"/>
      <c r="K42" s="4">
        <f t="shared" si="2"/>
        <v>342.34999999999997</v>
      </c>
      <c r="L42" s="63">
        <v>1.67</v>
      </c>
      <c r="M42" s="63">
        <v>1.67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9</v>
      </c>
      <c r="C43" s="73">
        <v>0</v>
      </c>
      <c r="D43" s="57">
        <f t="shared" si="0"/>
        <v>180.35999999999999</v>
      </c>
      <c r="E43" s="36">
        <v>8</v>
      </c>
      <c r="F43" s="76">
        <v>4</v>
      </c>
      <c r="G43" s="33">
        <f t="shared" si="1"/>
        <v>167</v>
      </c>
      <c r="H43" s="6"/>
      <c r="I43" s="73"/>
      <c r="J43" s="4"/>
      <c r="K43" s="4">
        <f t="shared" si="2"/>
        <v>347.36</v>
      </c>
      <c r="L43" s="63">
        <v>3.34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9</v>
      </c>
      <c r="C44" s="73">
        <v>2</v>
      </c>
      <c r="D44" s="57">
        <f t="shared" si="0"/>
        <v>183.7</v>
      </c>
      <c r="E44" s="36">
        <v>8</v>
      </c>
      <c r="F44" s="76">
        <v>4</v>
      </c>
      <c r="G44" s="33">
        <f t="shared" si="1"/>
        <v>167</v>
      </c>
      <c r="H44" s="6"/>
      <c r="I44" s="73"/>
      <c r="J44" s="4"/>
      <c r="K44" s="4">
        <f t="shared" si="2"/>
        <v>350.7</v>
      </c>
      <c r="L44" s="63">
        <v>3.34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9</v>
      </c>
      <c r="C45" s="73">
        <v>3</v>
      </c>
      <c r="D45" s="57">
        <f t="shared" si="0"/>
        <v>185.37</v>
      </c>
      <c r="E45" s="36">
        <v>8</v>
      </c>
      <c r="F45" s="76">
        <v>4</v>
      </c>
      <c r="G45" s="33">
        <f t="shared" si="1"/>
        <v>167</v>
      </c>
      <c r="H45" s="6"/>
      <c r="I45" s="73"/>
      <c r="J45" s="4"/>
      <c r="K45" s="4">
        <f t="shared" si="2"/>
        <v>352.37</v>
      </c>
      <c r="L45" s="63">
        <v>1.67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9</v>
      </c>
      <c r="C46" s="73">
        <v>3</v>
      </c>
      <c r="D46" s="57">
        <f t="shared" si="0"/>
        <v>185.37</v>
      </c>
      <c r="E46" s="36">
        <v>8</v>
      </c>
      <c r="F46" s="76">
        <v>4</v>
      </c>
      <c r="G46" s="33">
        <f t="shared" si="1"/>
        <v>167</v>
      </c>
      <c r="H46" s="6"/>
      <c r="I46" s="73"/>
      <c r="J46" s="4"/>
      <c r="K46" s="4">
        <f t="shared" si="2"/>
        <v>352.37</v>
      </c>
      <c r="L46" s="63">
        <v>0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9</v>
      </c>
      <c r="C47" s="73">
        <v>4</v>
      </c>
      <c r="D47" s="57">
        <f t="shared" si="0"/>
        <v>187.04</v>
      </c>
      <c r="E47" s="36">
        <v>8</v>
      </c>
      <c r="F47" s="76">
        <v>4</v>
      </c>
      <c r="G47" s="33">
        <f>(E47*12+F47)*1.67</f>
        <v>167</v>
      </c>
      <c r="H47" s="6"/>
      <c r="I47" s="73"/>
      <c r="J47" s="4"/>
      <c r="K47" s="4">
        <f t="shared" si="2"/>
        <v>354.03999999999996</v>
      </c>
      <c r="L47" s="63">
        <v>1.67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9</v>
      </c>
      <c r="C48" s="73">
        <v>5</v>
      </c>
      <c r="D48" s="57">
        <f t="shared" si="0"/>
        <v>188.70999999999998</v>
      </c>
      <c r="E48" s="36">
        <v>8</v>
      </c>
      <c r="F48" s="76">
        <v>4</v>
      </c>
      <c r="G48" s="33">
        <f t="shared" si="1"/>
        <v>167</v>
      </c>
      <c r="H48" s="6"/>
      <c r="I48" s="73"/>
      <c r="J48" s="4"/>
      <c r="K48" s="4">
        <f t="shared" si="2"/>
        <v>355.71</v>
      </c>
      <c r="L48" s="63">
        <v>1.67</v>
      </c>
      <c r="M48" s="63">
        <v>0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9</v>
      </c>
      <c r="C49" s="73">
        <v>7</v>
      </c>
      <c r="D49" s="57">
        <f t="shared" si="0"/>
        <v>192.04999999999998</v>
      </c>
      <c r="E49" s="36">
        <v>8</v>
      </c>
      <c r="F49" s="76">
        <v>5</v>
      </c>
      <c r="G49" s="33">
        <f t="shared" si="1"/>
        <v>168.67</v>
      </c>
      <c r="H49" s="6"/>
      <c r="I49" s="73"/>
      <c r="J49" s="4"/>
      <c r="K49" s="4">
        <f t="shared" si="2"/>
        <v>360.71999999999997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9</v>
      </c>
      <c r="C50" s="73">
        <v>9</v>
      </c>
      <c r="D50" s="57">
        <f t="shared" si="0"/>
        <v>195.39</v>
      </c>
      <c r="E50" s="36">
        <v>8</v>
      </c>
      <c r="F50" s="76">
        <v>5</v>
      </c>
      <c r="G50" s="33">
        <f t="shared" si="1"/>
        <v>168.67</v>
      </c>
      <c r="H50" s="6"/>
      <c r="I50" s="73"/>
      <c r="J50" s="4"/>
      <c r="K50" s="4">
        <f t="shared" si="2"/>
        <v>364.05999999999995</v>
      </c>
      <c r="L50" s="63">
        <v>3.34</v>
      </c>
      <c r="M50" s="63">
        <v>0</v>
      </c>
      <c r="N50" s="49">
        <v>18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9</v>
      </c>
      <c r="C51" s="73">
        <v>11</v>
      </c>
      <c r="D51" s="57">
        <f t="shared" si="0"/>
        <v>198.73</v>
      </c>
      <c r="E51" s="36">
        <v>8</v>
      </c>
      <c r="F51" s="76">
        <v>6</v>
      </c>
      <c r="G51" s="33">
        <f t="shared" si="1"/>
        <v>170.34</v>
      </c>
      <c r="H51" s="6"/>
      <c r="I51" s="73"/>
      <c r="J51" s="4"/>
      <c r="K51" s="4">
        <f t="shared" si="2"/>
        <v>369.07</v>
      </c>
      <c r="L51" s="63">
        <v>3.34</v>
      </c>
      <c r="M51" s="63">
        <v>1.67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10</v>
      </c>
      <c r="C52" s="73">
        <v>0</v>
      </c>
      <c r="D52" s="57">
        <f t="shared" si="0"/>
        <v>200.39999999999998</v>
      </c>
      <c r="E52" s="36">
        <v>8</v>
      </c>
      <c r="F52" s="76">
        <v>7</v>
      </c>
      <c r="G52" s="33">
        <f t="shared" si="1"/>
        <v>172.01</v>
      </c>
      <c r="H52" s="6"/>
      <c r="I52" s="73"/>
      <c r="J52" s="4"/>
      <c r="K52" s="4">
        <f t="shared" si="2"/>
        <v>372.40999999999997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10</v>
      </c>
      <c r="C53" s="73">
        <v>3</v>
      </c>
      <c r="D53" s="57">
        <f t="shared" si="0"/>
        <v>205.41</v>
      </c>
      <c r="E53" s="36">
        <v>4</v>
      </c>
      <c r="F53" s="76">
        <v>9</v>
      </c>
      <c r="G53" s="33">
        <f t="shared" si="1"/>
        <v>95.19</v>
      </c>
      <c r="H53" s="6"/>
      <c r="I53" s="73"/>
      <c r="J53" s="4"/>
      <c r="K53" s="4">
        <f t="shared" si="2"/>
        <v>300.60000000000002</v>
      </c>
      <c r="L53" s="63">
        <v>3.34</v>
      </c>
      <c r="M53" s="63">
        <v>1.67</v>
      </c>
      <c r="N53" s="49">
        <v>20</v>
      </c>
      <c r="O53" s="65"/>
      <c r="P53" s="49"/>
      <c r="Q53" s="49"/>
      <c r="R53" s="67"/>
      <c r="S53" s="49"/>
      <c r="T53" s="67"/>
      <c r="U53" s="49"/>
      <c r="V53" s="49">
        <v>9678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10</v>
      </c>
      <c r="C54" s="73">
        <v>5</v>
      </c>
      <c r="D54" s="57">
        <f t="shared" si="0"/>
        <v>208.75</v>
      </c>
      <c r="E54" s="6">
        <v>4</v>
      </c>
      <c r="F54" s="76">
        <v>10</v>
      </c>
      <c r="G54" s="33">
        <f t="shared" si="1"/>
        <v>96.86</v>
      </c>
      <c r="H54" s="6"/>
      <c r="I54" s="73"/>
      <c r="J54" s="4"/>
      <c r="K54" s="4">
        <f>D54+G54</f>
        <v>305.61</v>
      </c>
      <c r="L54" s="63">
        <v>3.34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1</v>
      </c>
      <c r="C55" s="73">
        <v>2</v>
      </c>
      <c r="D55" s="57">
        <f t="shared" si="0"/>
        <v>23.38</v>
      </c>
      <c r="E55" s="36">
        <v>4</v>
      </c>
      <c r="F55" s="76">
        <v>10</v>
      </c>
      <c r="G55" s="33">
        <f t="shared" si="1"/>
        <v>96.86</v>
      </c>
      <c r="H55" s="6"/>
      <c r="I55" s="73"/>
      <c r="J55" s="4"/>
      <c r="K55" s="4">
        <f t="shared" si="2"/>
        <v>120.24</v>
      </c>
      <c r="L55" s="63">
        <v>3.34</v>
      </c>
      <c r="M55" s="63">
        <v>0</v>
      </c>
      <c r="N55" s="49">
        <v>20</v>
      </c>
      <c r="O55" s="65">
        <v>43799</v>
      </c>
      <c r="P55" s="49">
        <v>2426856</v>
      </c>
      <c r="Q55" s="49">
        <v>10</v>
      </c>
      <c r="R55" s="67">
        <v>7</v>
      </c>
      <c r="S55" s="49">
        <v>1</v>
      </c>
      <c r="T55" s="67">
        <v>2</v>
      </c>
      <c r="U55" s="49">
        <v>189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1</v>
      </c>
      <c r="B56" s="6">
        <v>1</v>
      </c>
      <c r="C56" s="73">
        <v>4</v>
      </c>
      <c r="D56" s="57">
        <f t="shared" si="0"/>
        <v>26.72</v>
      </c>
      <c r="E56" s="36">
        <v>4</v>
      </c>
      <c r="F56" s="76">
        <v>10</v>
      </c>
      <c r="G56" s="33">
        <f t="shared" si="1"/>
        <v>96.86</v>
      </c>
      <c r="H56" s="6"/>
      <c r="I56" s="73"/>
      <c r="J56" s="4"/>
      <c r="K56" s="4">
        <f t="shared" si="2"/>
        <v>123.58</v>
      </c>
      <c r="L56" s="63">
        <v>3.34</v>
      </c>
      <c r="M56" s="63">
        <v>0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60"/>
      <c r="AD57" s="161"/>
      <c r="AE57" s="161"/>
      <c r="AF57" s="161"/>
      <c r="AG57" s="161"/>
      <c r="AH57" s="162"/>
    </row>
    <row r="58" spans="1:34" ht="14.25">
      <c r="A58" s="11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86.840000000000046</v>
      </c>
      <c r="M58" s="45">
        <f>SUM(M27:M57)</f>
        <v>21.71</v>
      </c>
      <c r="N58" s="46">
        <f>SUM(N27:N57)</f>
        <v>593</v>
      </c>
      <c r="O58" s="43"/>
      <c r="P58" s="43"/>
      <c r="Q58" s="43"/>
      <c r="R58" s="43"/>
      <c r="S58" s="43"/>
      <c r="T58" s="43"/>
      <c r="U58" s="46">
        <f>SUM(U27:U57)</f>
        <v>189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1EB6-DD54-48CC-8665-926F9AF39D01}">
  <dimension ref="A1:AH60"/>
  <sheetViews>
    <sheetView topLeftCell="A22" zoomScale="90" zoomScaleNormal="90" workbookViewId="0">
      <selection activeCell="N58" sqref="N5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20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20"/>
    </row>
    <row r="5" spans="1:34" ht="4.5" customHeight="1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</row>
    <row r="6" spans="1:34" ht="12.75" customHeight="1">
      <c r="A6" s="120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20"/>
      <c r="K6" s="120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</row>
    <row r="7" spans="1:34" ht="12.7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86" t="s">
        <v>7</v>
      </c>
      <c r="AB7" s="186"/>
      <c r="AC7" s="186"/>
      <c r="AD7" s="186"/>
      <c r="AE7" s="183"/>
      <c r="AF7" s="183"/>
      <c r="AG7" s="183"/>
      <c r="AH7" s="120"/>
    </row>
    <row r="8" spans="1:34" ht="12.75" customHeight="1">
      <c r="A8" s="120" t="s">
        <v>8</v>
      </c>
      <c r="B8" s="120"/>
      <c r="C8" s="206" t="s">
        <v>98</v>
      </c>
      <c r="D8" s="207"/>
      <c r="E8" s="207"/>
      <c r="F8" s="207"/>
      <c r="G8" s="120" t="s">
        <v>9</v>
      </c>
      <c r="H8" s="207">
        <v>2019</v>
      </c>
      <c r="I8" s="207"/>
      <c r="J8" s="120"/>
      <c r="K8" s="12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0"/>
      <c r="X8" s="120"/>
      <c r="Y8" s="120"/>
      <c r="Z8" s="119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20"/>
    </row>
    <row r="9" spans="1:34" ht="12.75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19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20"/>
    </row>
    <row r="10" spans="1:34" ht="12.75" customHeight="1">
      <c r="A10" s="120" t="s">
        <v>15</v>
      </c>
      <c r="B10" s="120"/>
      <c r="C10" s="170" t="s">
        <v>52</v>
      </c>
      <c r="D10" s="170"/>
      <c r="E10" s="170"/>
      <c r="F10" s="170"/>
      <c r="G10" s="170"/>
      <c r="H10" s="170"/>
      <c r="I10" s="170"/>
      <c r="J10" s="120"/>
      <c r="K10" s="11" t="s">
        <v>16</v>
      </c>
      <c r="L10" s="120"/>
      <c r="M10" s="120"/>
      <c r="N10" s="183"/>
      <c r="O10" s="183"/>
      <c r="P10" s="120" t="s">
        <v>17</v>
      </c>
      <c r="Q10" s="184"/>
      <c r="R10" s="185"/>
      <c r="S10" s="185"/>
      <c r="T10" s="185"/>
      <c r="U10" s="185"/>
      <c r="V10" s="185"/>
      <c r="W10" s="120"/>
      <c r="X10" s="120"/>
      <c r="Y10" s="120"/>
      <c r="Z10" s="119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20"/>
    </row>
    <row r="11" spans="1:34" ht="12.75" customHeigh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19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20"/>
    </row>
    <row r="12" spans="1:34" ht="5.2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0"/>
      <c r="D16" s="120"/>
      <c r="E16" s="29"/>
      <c r="F16" s="15"/>
      <c r="G16" s="28"/>
      <c r="H16" s="120"/>
      <c r="I16" s="120"/>
      <c r="J16" s="12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0"/>
      <c r="AE16" s="120"/>
      <c r="AF16" s="120"/>
      <c r="AG16" s="120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20"/>
      <c r="D18" s="120"/>
      <c r="E18" s="30"/>
      <c r="F18" s="120"/>
      <c r="G18" s="31"/>
      <c r="H18" s="120"/>
      <c r="I18" s="120"/>
      <c r="J18" s="120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20"/>
      <c r="D20" s="120"/>
      <c r="E20" s="30"/>
      <c r="F20" s="120"/>
      <c r="G20" s="31"/>
      <c r="H20" s="120"/>
      <c r="I20" s="120"/>
      <c r="J20" s="120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0"/>
      <c r="D21" s="11">
        <v>1.67</v>
      </c>
      <c r="E21" s="30"/>
      <c r="F21" s="120"/>
      <c r="G21" s="32">
        <v>1.67</v>
      </c>
      <c r="H21" s="120"/>
      <c r="I21" s="12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0"/>
      <c r="D22" s="120"/>
      <c r="E22" s="30"/>
      <c r="F22" s="120"/>
      <c r="G22" s="31"/>
      <c r="H22" s="120"/>
      <c r="I22" s="120"/>
      <c r="J22" s="120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2"/>
      <c r="AD25" s="122"/>
      <c r="AE25" s="122"/>
      <c r="AF25" s="122"/>
      <c r="AG25" s="122"/>
      <c r="AH25" s="12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5</v>
      </c>
      <c r="D27" s="57">
        <f t="shared" ref="D27:D57" si="0">(B27*12+C27)*1.67</f>
        <v>28.39</v>
      </c>
      <c r="E27" s="36">
        <v>4</v>
      </c>
      <c r="F27" s="76">
        <v>11</v>
      </c>
      <c r="G27" s="33">
        <f t="shared" ref="G27:G57" si="1">(E27*12+F27)*1.67</f>
        <v>98.53</v>
      </c>
      <c r="H27" s="3"/>
      <c r="I27" s="3"/>
      <c r="J27" s="4"/>
      <c r="K27" s="4">
        <f t="shared" ref="K27:K57" si="2">D27+G27</f>
        <v>126.92</v>
      </c>
      <c r="L27" s="63">
        <v>1.67</v>
      </c>
      <c r="M27" s="63">
        <v>1.67</v>
      </c>
      <c r="N27" s="52">
        <v>20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1</v>
      </c>
      <c r="C28" s="72">
        <v>7</v>
      </c>
      <c r="D28" s="57">
        <f t="shared" si="0"/>
        <v>31.729999999999997</v>
      </c>
      <c r="E28" s="3">
        <v>4</v>
      </c>
      <c r="F28" s="75">
        <v>11</v>
      </c>
      <c r="G28" s="33">
        <f t="shared" si="1"/>
        <v>98.53</v>
      </c>
      <c r="H28" s="6"/>
      <c r="I28" s="6"/>
      <c r="J28" s="4"/>
      <c r="K28" s="4">
        <f t="shared" si="2"/>
        <v>130.26</v>
      </c>
      <c r="L28" s="63">
        <v>3.34</v>
      </c>
      <c r="M28" s="63">
        <v>0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1</v>
      </c>
      <c r="C29" s="72">
        <v>9</v>
      </c>
      <c r="D29" s="57">
        <f t="shared" si="0"/>
        <v>35.07</v>
      </c>
      <c r="E29" s="3">
        <v>5</v>
      </c>
      <c r="F29" s="75">
        <v>0</v>
      </c>
      <c r="G29" s="33">
        <f t="shared" si="1"/>
        <v>100.19999999999999</v>
      </c>
      <c r="H29" s="6"/>
      <c r="I29" s="6"/>
      <c r="J29" s="4"/>
      <c r="K29" s="4">
        <f t="shared" si="2"/>
        <v>135.26999999999998</v>
      </c>
      <c r="L29" s="63">
        <v>3.34</v>
      </c>
      <c r="M29" s="63">
        <v>1.67</v>
      </c>
      <c r="N29" s="49">
        <v>20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1</v>
      </c>
      <c r="C30" s="72">
        <v>10</v>
      </c>
      <c r="D30" s="57">
        <f t="shared" si="0"/>
        <v>36.739999999999995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136.94</v>
      </c>
      <c r="L30" s="63">
        <v>1.67</v>
      </c>
      <c r="M30" s="63">
        <v>0</v>
      </c>
      <c r="N30" s="49">
        <v>20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2</v>
      </c>
      <c r="C31" s="72">
        <v>0</v>
      </c>
      <c r="D31" s="57">
        <f t="shared" si="0"/>
        <v>40.08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140.27999999999997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2</v>
      </c>
      <c r="C32" s="73">
        <v>2</v>
      </c>
      <c r="D32" s="57">
        <f t="shared" si="0"/>
        <v>43.42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145.29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2</v>
      </c>
      <c r="C33" s="73">
        <v>4</v>
      </c>
      <c r="D33" s="57">
        <f t="shared" si="0"/>
        <v>46.76</v>
      </c>
      <c r="E33" s="36">
        <v>5</v>
      </c>
      <c r="F33" s="76">
        <v>1</v>
      </c>
      <c r="G33" s="33">
        <f t="shared" si="1"/>
        <v>101.86999999999999</v>
      </c>
      <c r="H33" s="6"/>
      <c r="I33" s="6"/>
      <c r="J33" s="4"/>
      <c r="K33" s="4">
        <f t="shared" si="2"/>
        <v>148.63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2</v>
      </c>
      <c r="C34" s="73">
        <v>5</v>
      </c>
      <c r="D34" s="57">
        <f t="shared" si="0"/>
        <v>48.43</v>
      </c>
      <c r="E34" s="36">
        <v>5</v>
      </c>
      <c r="F34" s="76">
        <v>1</v>
      </c>
      <c r="G34" s="33">
        <f t="shared" si="1"/>
        <v>101.86999999999999</v>
      </c>
      <c r="H34" s="6"/>
      <c r="I34" s="73"/>
      <c r="J34" s="4"/>
      <c r="K34" s="4">
        <f t="shared" si="2"/>
        <v>150.29999999999998</v>
      </c>
      <c r="L34" s="63">
        <v>1.67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2</v>
      </c>
      <c r="C35" s="73">
        <v>7</v>
      </c>
      <c r="D35" s="57">
        <f t="shared" si="0"/>
        <v>51.769999999999996</v>
      </c>
      <c r="E35" s="6">
        <v>5</v>
      </c>
      <c r="F35" s="76">
        <v>2</v>
      </c>
      <c r="G35" s="33">
        <f t="shared" si="1"/>
        <v>103.53999999999999</v>
      </c>
      <c r="H35" s="6"/>
      <c r="I35" s="73"/>
      <c r="J35" s="4"/>
      <c r="K35" s="4">
        <f t="shared" si="2"/>
        <v>155.31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2</v>
      </c>
      <c r="C36" s="73">
        <v>8</v>
      </c>
      <c r="D36" s="57">
        <f>(B36*12+C36)*1.67</f>
        <v>53.44</v>
      </c>
      <c r="E36" s="36">
        <v>5</v>
      </c>
      <c r="F36" s="76">
        <v>2</v>
      </c>
      <c r="G36" s="33">
        <f t="shared" si="1"/>
        <v>103.53999999999999</v>
      </c>
      <c r="H36" s="6"/>
      <c r="I36" s="73"/>
      <c r="J36" s="4"/>
      <c r="K36" s="4">
        <f t="shared" si="2"/>
        <v>156.97999999999999</v>
      </c>
      <c r="L36" s="63">
        <v>1.67</v>
      </c>
      <c r="M36" s="63">
        <v>0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2</v>
      </c>
      <c r="C37" s="73">
        <v>10</v>
      </c>
      <c r="D37" s="57">
        <f t="shared" si="0"/>
        <v>56.78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160.32</v>
      </c>
      <c r="L37" s="63">
        <v>3.34</v>
      </c>
      <c r="M37" s="63">
        <v>0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2</v>
      </c>
      <c r="C38" s="73">
        <v>11</v>
      </c>
      <c r="D38" s="57">
        <f t="shared" si="0"/>
        <v>58.449999999999996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161.98999999999998</v>
      </c>
      <c r="L38" s="63">
        <v>1.67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3</v>
      </c>
      <c r="C39" s="73">
        <v>0</v>
      </c>
      <c r="D39" s="57">
        <f t="shared" si="0"/>
        <v>60.12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163.66</v>
      </c>
      <c r="L39" s="63">
        <v>1.67</v>
      </c>
      <c r="M39" s="63">
        <v>0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3</v>
      </c>
      <c r="C40" s="73">
        <v>2</v>
      </c>
      <c r="D40" s="57">
        <f t="shared" si="0"/>
        <v>63.459999999999994</v>
      </c>
      <c r="E40" s="36">
        <v>5</v>
      </c>
      <c r="F40" s="76">
        <v>3</v>
      </c>
      <c r="G40" s="33">
        <f t="shared" si="1"/>
        <v>105.21</v>
      </c>
      <c r="H40" s="6"/>
      <c r="I40" s="73"/>
      <c r="J40" s="4"/>
      <c r="K40" s="4">
        <f t="shared" si="2"/>
        <v>168.67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3</v>
      </c>
      <c r="C41" s="73">
        <v>4</v>
      </c>
      <c r="D41" s="57">
        <f t="shared" si="0"/>
        <v>66.8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172.01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3</v>
      </c>
      <c r="C42" s="73">
        <v>6</v>
      </c>
      <c r="D42" s="57">
        <f t="shared" si="0"/>
        <v>70.14</v>
      </c>
      <c r="E42" s="36">
        <v>5</v>
      </c>
      <c r="F42" s="76">
        <v>3</v>
      </c>
      <c r="G42" s="33">
        <f t="shared" si="1"/>
        <v>105.21</v>
      </c>
      <c r="H42" s="6"/>
      <c r="I42" s="73"/>
      <c r="J42" s="4"/>
      <c r="K42" s="4">
        <f t="shared" si="2"/>
        <v>175.35</v>
      </c>
      <c r="L42" s="63">
        <v>3.34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3</v>
      </c>
      <c r="C43" s="73">
        <v>8</v>
      </c>
      <c r="D43" s="57">
        <f t="shared" si="0"/>
        <v>73.47999999999999</v>
      </c>
      <c r="E43" s="36">
        <v>5</v>
      </c>
      <c r="F43" s="76">
        <v>3</v>
      </c>
      <c r="G43" s="33">
        <f t="shared" si="1"/>
        <v>105.21</v>
      </c>
      <c r="H43" s="6"/>
      <c r="I43" s="73"/>
      <c r="J43" s="4"/>
      <c r="K43" s="4">
        <f t="shared" si="2"/>
        <v>178.69</v>
      </c>
      <c r="L43" s="63">
        <v>3.34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3</v>
      </c>
      <c r="C44" s="73">
        <v>10</v>
      </c>
      <c r="D44" s="57">
        <f t="shared" si="0"/>
        <v>76.819999999999993</v>
      </c>
      <c r="E44" s="36">
        <v>5</v>
      </c>
      <c r="F44" s="76">
        <v>4</v>
      </c>
      <c r="G44" s="33">
        <f t="shared" si="1"/>
        <v>106.88</v>
      </c>
      <c r="H44" s="6"/>
      <c r="I44" s="73"/>
      <c r="J44" s="4"/>
      <c r="K44" s="4">
        <f t="shared" si="2"/>
        <v>183.7</v>
      </c>
      <c r="L44" s="63">
        <v>3.34</v>
      </c>
      <c r="M44" s="63">
        <v>1.67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4</v>
      </c>
      <c r="C45" s="73">
        <v>0</v>
      </c>
      <c r="D45" s="57">
        <f t="shared" si="0"/>
        <v>80.16</v>
      </c>
      <c r="E45" s="36">
        <v>5</v>
      </c>
      <c r="F45" s="76">
        <v>4</v>
      </c>
      <c r="G45" s="33">
        <f t="shared" si="1"/>
        <v>106.88</v>
      </c>
      <c r="H45" s="6"/>
      <c r="I45" s="73"/>
      <c r="J45" s="4"/>
      <c r="K45" s="4">
        <f t="shared" si="2"/>
        <v>187.04</v>
      </c>
      <c r="L45" s="63">
        <v>3.34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4</v>
      </c>
      <c r="C46" s="73">
        <v>1</v>
      </c>
      <c r="D46" s="57">
        <f t="shared" si="0"/>
        <v>81.83</v>
      </c>
      <c r="E46" s="36">
        <v>5</v>
      </c>
      <c r="F46" s="76">
        <v>4</v>
      </c>
      <c r="G46" s="33">
        <f t="shared" si="1"/>
        <v>106.88</v>
      </c>
      <c r="H46" s="6"/>
      <c r="I46" s="73"/>
      <c r="J46" s="4"/>
      <c r="K46" s="4">
        <f t="shared" si="2"/>
        <v>188.70999999999998</v>
      </c>
      <c r="L46" s="63">
        <v>1.67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4</v>
      </c>
      <c r="C47" s="73">
        <v>3</v>
      </c>
      <c r="D47" s="57">
        <f t="shared" si="0"/>
        <v>85.17</v>
      </c>
      <c r="E47" s="36">
        <v>5</v>
      </c>
      <c r="F47" s="76">
        <v>4</v>
      </c>
      <c r="G47" s="33">
        <f>(E47*12+F47)*1.67</f>
        <v>106.88</v>
      </c>
      <c r="H47" s="6"/>
      <c r="I47" s="73"/>
      <c r="J47" s="4"/>
      <c r="K47" s="4">
        <f t="shared" si="2"/>
        <v>192.05</v>
      </c>
      <c r="L47" s="63">
        <v>3.34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4</v>
      </c>
      <c r="C48" s="73">
        <v>5</v>
      </c>
      <c r="D48" s="57">
        <f t="shared" si="0"/>
        <v>88.509999999999991</v>
      </c>
      <c r="E48" s="36">
        <v>5</v>
      </c>
      <c r="F48" s="76">
        <v>5</v>
      </c>
      <c r="G48" s="33">
        <f t="shared" si="1"/>
        <v>108.55</v>
      </c>
      <c r="H48" s="6"/>
      <c r="I48" s="73"/>
      <c r="J48" s="4"/>
      <c r="K48" s="4">
        <f t="shared" si="2"/>
        <v>197.06</v>
      </c>
      <c r="L48" s="63">
        <v>3.34</v>
      </c>
      <c r="M48" s="63">
        <v>1.67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4</v>
      </c>
      <c r="C49" s="73">
        <v>7</v>
      </c>
      <c r="D49" s="57">
        <f t="shared" si="0"/>
        <v>91.85</v>
      </c>
      <c r="E49" s="36">
        <v>5</v>
      </c>
      <c r="F49" s="76">
        <v>5</v>
      </c>
      <c r="G49" s="33">
        <f t="shared" si="1"/>
        <v>108.55</v>
      </c>
      <c r="H49" s="6"/>
      <c r="I49" s="73"/>
      <c r="J49" s="4"/>
      <c r="K49" s="4">
        <f t="shared" si="2"/>
        <v>200.39999999999998</v>
      </c>
      <c r="L49" s="63">
        <v>3.34</v>
      </c>
      <c r="M49" s="63">
        <v>0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5</v>
      </c>
      <c r="F50" s="76">
        <v>5</v>
      </c>
      <c r="G50" s="33">
        <f t="shared" si="1"/>
        <v>108.55</v>
      </c>
      <c r="H50" s="6"/>
      <c r="I50" s="73"/>
      <c r="J50" s="4"/>
      <c r="K50" s="4">
        <f t="shared" si="2"/>
        <v>202.07</v>
      </c>
      <c r="L50" s="63">
        <v>1.67</v>
      </c>
      <c r="M50" s="63">
        <v>0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7</v>
      </c>
      <c r="C51" s="73">
        <v>8</v>
      </c>
      <c r="D51" s="57">
        <f t="shared" si="0"/>
        <v>153.63999999999999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335.66999999999996</v>
      </c>
      <c r="L51" s="63">
        <v>60.12</v>
      </c>
      <c r="M51" s="63">
        <v>73.48</v>
      </c>
      <c r="N51" s="49">
        <v>560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60" t="s">
        <v>99</v>
      </c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9</v>
      </c>
      <c r="C52" s="73">
        <v>0</v>
      </c>
      <c r="D52" s="57">
        <f t="shared" si="0"/>
        <v>180.35999999999999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283.89999999999998</v>
      </c>
      <c r="L52" s="63">
        <v>26.96</v>
      </c>
      <c r="M52" s="63">
        <v>51.51</v>
      </c>
      <c r="N52" s="49">
        <v>310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9</v>
      </c>
      <c r="C53" s="73">
        <v>9</v>
      </c>
      <c r="D53" s="57">
        <f t="shared" si="0"/>
        <v>195.39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308.95</v>
      </c>
      <c r="L53" s="63">
        <v>15.03</v>
      </c>
      <c r="M53" s="63">
        <v>10.02</v>
      </c>
      <c r="N53" s="49">
        <v>235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10</v>
      </c>
      <c r="C54" s="73">
        <v>0</v>
      </c>
      <c r="D54" s="57">
        <f t="shared" si="0"/>
        <v>200.39999999999998</v>
      </c>
      <c r="E54" s="6">
        <v>5</v>
      </c>
      <c r="F54" s="76">
        <v>10</v>
      </c>
      <c r="G54" s="33">
        <f t="shared" si="1"/>
        <v>116.89999999999999</v>
      </c>
      <c r="H54" s="6"/>
      <c r="I54" s="73"/>
      <c r="J54" s="4"/>
      <c r="K54" s="4">
        <f>D54+G54</f>
        <v>317.29999999999995</v>
      </c>
      <c r="L54" s="63">
        <v>5.01</v>
      </c>
      <c r="M54" s="63">
        <v>3.34</v>
      </c>
      <c r="N54" s="49">
        <v>170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2</v>
      </c>
      <c r="C55" s="73">
        <v>0</v>
      </c>
      <c r="D55" s="57">
        <f t="shared" si="0"/>
        <v>40.08</v>
      </c>
      <c r="E55" s="36">
        <v>6</v>
      </c>
      <c r="F55" s="76">
        <v>5</v>
      </c>
      <c r="G55" s="33">
        <f t="shared" si="1"/>
        <v>128.59</v>
      </c>
      <c r="H55" s="6"/>
      <c r="I55" s="73"/>
      <c r="J55" s="4"/>
      <c r="K55" s="4">
        <f t="shared" si="2"/>
        <v>168.67000000000002</v>
      </c>
      <c r="L55" s="63">
        <v>25.05</v>
      </c>
      <c r="M55" s="63">
        <v>11.69</v>
      </c>
      <c r="N55" s="49">
        <v>180</v>
      </c>
      <c r="O55" s="65">
        <v>43829</v>
      </c>
      <c r="P55" s="49">
        <v>2444226</v>
      </c>
      <c r="Q55" s="49">
        <v>10</v>
      </c>
      <c r="R55" s="67">
        <v>7</v>
      </c>
      <c r="S55" s="49">
        <v>1</v>
      </c>
      <c r="T55" s="67">
        <v>3</v>
      </c>
      <c r="U55" s="49">
        <v>186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2</v>
      </c>
      <c r="C56" s="73">
        <v>4</v>
      </c>
      <c r="D56" s="57">
        <f t="shared" si="0"/>
        <v>46.76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183.7</v>
      </c>
      <c r="L56" s="63">
        <v>6.68</v>
      </c>
      <c r="M56" s="63">
        <v>8.35</v>
      </c>
      <c r="N56" s="55">
        <v>175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2</v>
      </c>
      <c r="C57" s="73">
        <v>8</v>
      </c>
      <c r="D57" s="57">
        <f t="shared" si="0"/>
        <v>53.44</v>
      </c>
      <c r="E57" s="36">
        <v>7</v>
      </c>
      <c r="F57" s="76">
        <v>0</v>
      </c>
      <c r="G57" s="33">
        <f t="shared" si="1"/>
        <v>140.28</v>
      </c>
      <c r="H57" s="47"/>
      <c r="I57" s="74"/>
      <c r="J57" s="4"/>
      <c r="K57" s="4">
        <f t="shared" si="2"/>
        <v>193.72</v>
      </c>
      <c r="L57" s="63">
        <v>6.68</v>
      </c>
      <c r="M57" s="63">
        <v>3.34</v>
      </c>
      <c r="N57" s="53">
        <v>165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12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212.33000000000004</v>
      </c>
      <c r="M58" s="45">
        <f>SUM(M27:M57)</f>
        <v>173.42000000000002</v>
      </c>
      <c r="N58" s="46">
        <f>SUM(N27:N57)</f>
        <v>2275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73CE-AE23-46F7-8D91-FEF0CEA61786}">
  <dimension ref="A1:AH60"/>
  <sheetViews>
    <sheetView topLeftCell="A22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28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28"/>
    </row>
    <row r="5" spans="1:34" ht="4.5" customHeight="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1:34" ht="12.75" customHeight="1">
      <c r="A6" s="128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28"/>
      <c r="K6" s="128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</row>
    <row r="7" spans="1:34" ht="12.75" customHeight="1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86" t="s">
        <v>7</v>
      </c>
      <c r="AB7" s="186"/>
      <c r="AC7" s="186"/>
      <c r="AD7" s="186"/>
      <c r="AE7" s="183"/>
      <c r="AF7" s="183"/>
      <c r="AG7" s="183"/>
      <c r="AH7" s="128"/>
    </row>
    <row r="8" spans="1:34" ht="12.75" customHeight="1">
      <c r="A8" s="128" t="s">
        <v>8</v>
      </c>
      <c r="B8" s="128"/>
      <c r="C8" s="206" t="s">
        <v>100</v>
      </c>
      <c r="D8" s="207"/>
      <c r="E8" s="207"/>
      <c r="F8" s="207"/>
      <c r="G8" s="128" t="s">
        <v>9</v>
      </c>
      <c r="H8" s="207">
        <v>2019</v>
      </c>
      <c r="I8" s="207"/>
      <c r="J8" s="128"/>
      <c r="K8" s="12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8"/>
      <c r="X8" s="128"/>
      <c r="Y8" s="128"/>
      <c r="Z8" s="127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28"/>
    </row>
    <row r="9" spans="1:34" ht="12.75" customHeight="1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7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28"/>
    </row>
    <row r="10" spans="1:34" ht="12.75" customHeight="1">
      <c r="A10" s="128" t="s">
        <v>15</v>
      </c>
      <c r="B10" s="128"/>
      <c r="C10" s="170" t="s">
        <v>52</v>
      </c>
      <c r="D10" s="170"/>
      <c r="E10" s="170"/>
      <c r="F10" s="170"/>
      <c r="G10" s="170"/>
      <c r="H10" s="170"/>
      <c r="I10" s="170"/>
      <c r="J10" s="128"/>
      <c r="K10" s="11" t="s">
        <v>16</v>
      </c>
      <c r="L10" s="128"/>
      <c r="M10" s="128"/>
      <c r="N10" s="183"/>
      <c r="O10" s="183"/>
      <c r="P10" s="128" t="s">
        <v>17</v>
      </c>
      <c r="Q10" s="184"/>
      <c r="R10" s="185"/>
      <c r="S10" s="185"/>
      <c r="T10" s="185"/>
      <c r="U10" s="185"/>
      <c r="V10" s="185"/>
      <c r="W10" s="128"/>
      <c r="X10" s="128"/>
      <c r="Y10" s="128"/>
      <c r="Z10" s="127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28"/>
    </row>
    <row r="11" spans="1:34" ht="12.75" customHeight="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7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28"/>
    </row>
    <row r="12" spans="1:34" ht="5.25" customHeight="1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8"/>
      <c r="D16" s="128"/>
      <c r="E16" s="29"/>
      <c r="F16" s="15"/>
      <c r="G16" s="28"/>
      <c r="H16" s="128"/>
      <c r="I16" s="128"/>
      <c r="J16" s="12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8"/>
      <c r="AE16" s="128"/>
      <c r="AF16" s="128"/>
      <c r="AG16" s="128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28"/>
      <c r="D18" s="128"/>
      <c r="E18" s="30"/>
      <c r="F18" s="128"/>
      <c r="G18" s="31"/>
      <c r="H18" s="128"/>
      <c r="I18" s="128"/>
      <c r="J18" s="128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28"/>
      <c r="D20" s="128"/>
      <c r="E20" s="30"/>
      <c r="F20" s="128"/>
      <c r="G20" s="31"/>
      <c r="H20" s="128"/>
      <c r="I20" s="128"/>
      <c r="J20" s="128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8"/>
      <c r="D21" s="11">
        <v>1.67</v>
      </c>
      <c r="E21" s="30"/>
      <c r="F21" s="128"/>
      <c r="G21" s="32">
        <v>1.67</v>
      </c>
      <c r="H21" s="128"/>
      <c r="I21" s="12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8"/>
      <c r="D22" s="128"/>
      <c r="E22" s="30"/>
      <c r="F22" s="128"/>
      <c r="G22" s="31"/>
      <c r="H22" s="128"/>
      <c r="I22" s="128"/>
      <c r="J22" s="128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4"/>
      <c r="AD25" s="124"/>
      <c r="AE25" s="124"/>
      <c r="AF25" s="124"/>
      <c r="AG25" s="124"/>
      <c r="AH25" s="12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10</v>
      </c>
      <c r="D27" s="57">
        <f t="shared" ref="D27:D57" si="0">(B27*12+C27)*1.67</f>
        <v>56.78</v>
      </c>
      <c r="E27" s="36">
        <v>7</v>
      </c>
      <c r="F27" s="76">
        <v>0</v>
      </c>
      <c r="G27" s="33">
        <f t="shared" ref="G27:G57" si="1">(E27*12+F27)*1.67</f>
        <v>140.28</v>
      </c>
      <c r="H27" s="3"/>
      <c r="I27" s="3"/>
      <c r="J27" s="4"/>
      <c r="K27" s="4">
        <f t="shared" ref="K27:K57" si="2">D27+G27</f>
        <v>197.06</v>
      </c>
      <c r="L27" s="63">
        <v>3.34</v>
      </c>
      <c r="M27" s="63">
        <v>0</v>
      </c>
      <c r="N27" s="52">
        <v>165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3</v>
      </c>
      <c r="C28" s="72">
        <v>10</v>
      </c>
      <c r="D28" s="57">
        <f t="shared" si="0"/>
        <v>76.819999999999993</v>
      </c>
      <c r="E28" s="3">
        <v>7</v>
      </c>
      <c r="F28" s="75">
        <v>1</v>
      </c>
      <c r="G28" s="33">
        <f t="shared" si="1"/>
        <v>141.94999999999999</v>
      </c>
      <c r="H28" s="6"/>
      <c r="I28" s="6"/>
      <c r="J28" s="4"/>
      <c r="K28" s="4">
        <f t="shared" si="2"/>
        <v>218.76999999999998</v>
      </c>
      <c r="L28" s="63">
        <v>20.04</v>
      </c>
      <c r="M28" s="63">
        <v>1.67</v>
      </c>
      <c r="N28" s="49">
        <v>165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4</v>
      </c>
      <c r="C29" s="72">
        <v>10</v>
      </c>
      <c r="D29" s="57">
        <f t="shared" si="0"/>
        <v>96.86</v>
      </c>
      <c r="E29" s="3">
        <v>7</v>
      </c>
      <c r="F29" s="75">
        <v>6</v>
      </c>
      <c r="G29" s="33">
        <f t="shared" si="1"/>
        <v>150.29999999999998</v>
      </c>
      <c r="H29" s="6"/>
      <c r="I29" s="6"/>
      <c r="J29" s="4"/>
      <c r="K29" s="4">
        <f t="shared" si="2"/>
        <v>247.15999999999997</v>
      </c>
      <c r="L29" s="63">
        <v>20.04</v>
      </c>
      <c r="M29" s="63">
        <v>8.35</v>
      </c>
      <c r="N29" s="49">
        <v>165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5</v>
      </c>
      <c r="C30" s="72">
        <v>10</v>
      </c>
      <c r="D30" s="57">
        <f t="shared" si="0"/>
        <v>116.89999999999999</v>
      </c>
      <c r="E30" s="3">
        <v>8</v>
      </c>
      <c r="F30" s="75">
        <v>2</v>
      </c>
      <c r="G30" s="33">
        <f t="shared" si="1"/>
        <v>163.66</v>
      </c>
      <c r="H30" s="6"/>
      <c r="I30" s="6"/>
      <c r="J30" s="4"/>
      <c r="K30" s="4">
        <f t="shared" si="2"/>
        <v>280.56</v>
      </c>
      <c r="L30" s="63">
        <v>20.04</v>
      </c>
      <c r="M30" s="63">
        <v>13.36</v>
      </c>
      <c r="N30" s="49">
        <v>165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6</v>
      </c>
      <c r="C31" s="72">
        <v>10</v>
      </c>
      <c r="D31" s="57">
        <f t="shared" si="0"/>
        <v>136.94</v>
      </c>
      <c r="E31" s="3">
        <v>8</v>
      </c>
      <c r="F31" s="75">
        <v>4</v>
      </c>
      <c r="G31" s="33">
        <f t="shared" si="1"/>
        <v>167</v>
      </c>
      <c r="H31" s="6"/>
      <c r="I31" s="6"/>
      <c r="J31" s="4"/>
      <c r="K31" s="4">
        <f t="shared" si="2"/>
        <v>303.94</v>
      </c>
      <c r="L31" s="63">
        <v>20.04</v>
      </c>
      <c r="M31" s="63">
        <v>3.34</v>
      </c>
      <c r="N31" s="49">
        <v>160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8</v>
      </c>
      <c r="C32" s="73">
        <v>0</v>
      </c>
      <c r="D32" s="57">
        <f t="shared" si="0"/>
        <v>160.32</v>
      </c>
      <c r="E32" s="36">
        <v>8</v>
      </c>
      <c r="F32" s="76">
        <v>9</v>
      </c>
      <c r="G32" s="33">
        <f t="shared" si="1"/>
        <v>175.35</v>
      </c>
      <c r="H32" s="6"/>
      <c r="I32" s="6"/>
      <c r="J32" s="4"/>
      <c r="K32" s="4">
        <f t="shared" si="2"/>
        <v>335.66999999999996</v>
      </c>
      <c r="L32" s="63">
        <v>23.36</v>
      </c>
      <c r="M32" s="63">
        <v>8.35</v>
      </c>
      <c r="N32" s="49">
        <v>155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9</v>
      </c>
      <c r="C33" s="73">
        <v>2</v>
      </c>
      <c r="D33" s="57">
        <f t="shared" si="0"/>
        <v>183.7</v>
      </c>
      <c r="E33" s="36">
        <v>9</v>
      </c>
      <c r="F33" s="76">
        <v>2</v>
      </c>
      <c r="G33" s="33">
        <f t="shared" si="1"/>
        <v>183.7</v>
      </c>
      <c r="H33" s="6"/>
      <c r="I33" s="6"/>
      <c r="J33" s="4"/>
      <c r="K33" s="4">
        <f t="shared" si="2"/>
        <v>367.4</v>
      </c>
      <c r="L33" s="63">
        <v>23.36</v>
      </c>
      <c r="M33" s="63">
        <v>8.35</v>
      </c>
      <c r="N33" s="49">
        <v>155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10</v>
      </c>
      <c r="C34" s="73">
        <v>2</v>
      </c>
      <c r="D34" s="57">
        <f t="shared" si="0"/>
        <v>203.73999999999998</v>
      </c>
      <c r="E34" s="36">
        <v>9</v>
      </c>
      <c r="F34" s="76">
        <v>7</v>
      </c>
      <c r="G34" s="33">
        <f t="shared" si="1"/>
        <v>192.04999999999998</v>
      </c>
      <c r="H34" s="6"/>
      <c r="I34" s="73"/>
      <c r="J34" s="4"/>
      <c r="K34" s="4">
        <f t="shared" si="2"/>
        <v>395.78999999999996</v>
      </c>
      <c r="L34" s="63">
        <v>20.04</v>
      </c>
      <c r="M34" s="63">
        <v>8.35</v>
      </c>
      <c r="N34" s="49">
        <v>150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2</v>
      </c>
      <c r="C35" s="73">
        <v>7</v>
      </c>
      <c r="D35" s="57">
        <f t="shared" si="0"/>
        <v>51.769999999999996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252.16999999999996</v>
      </c>
      <c r="L35" s="63">
        <v>20.04</v>
      </c>
      <c r="M35" s="63">
        <v>8.35</v>
      </c>
      <c r="N35" s="49">
        <v>140</v>
      </c>
      <c r="O35" s="65">
        <v>43840</v>
      </c>
      <c r="P35" s="49">
        <v>2450611</v>
      </c>
      <c r="Q35" s="49">
        <v>11</v>
      </c>
      <c r="R35" s="67">
        <v>6</v>
      </c>
      <c r="S35" s="49">
        <v>2</v>
      </c>
      <c r="T35" s="67">
        <v>7</v>
      </c>
      <c r="U35" s="49">
        <v>181</v>
      </c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3</v>
      </c>
      <c r="C36" s="73">
        <v>3</v>
      </c>
      <c r="D36" s="57">
        <f>(B36*12+C36)*1.67</f>
        <v>65.13</v>
      </c>
      <c r="E36" s="36">
        <v>10</v>
      </c>
      <c r="F36" s="76">
        <v>9</v>
      </c>
      <c r="G36" s="33">
        <f t="shared" si="1"/>
        <v>215.42999999999998</v>
      </c>
      <c r="H36" s="6"/>
      <c r="I36" s="73"/>
      <c r="J36" s="4"/>
      <c r="K36" s="4">
        <f t="shared" si="2"/>
        <v>280.55999999999995</v>
      </c>
      <c r="L36" s="63">
        <v>15.03</v>
      </c>
      <c r="M36" s="63">
        <v>15.03</v>
      </c>
      <c r="N36" s="49">
        <v>120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11</v>
      </c>
      <c r="F37" s="76">
        <v>3</v>
      </c>
      <c r="G37" s="33">
        <f t="shared" si="1"/>
        <v>225.45</v>
      </c>
      <c r="H37" s="6"/>
      <c r="I37" s="73"/>
      <c r="J37" s="4"/>
      <c r="K37" s="4">
        <f t="shared" si="2"/>
        <v>305.61</v>
      </c>
      <c r="L37" s="63">
        <v>16.7</v>
      </c>
      <c r="M37" s="63">
        <v>10.02</v>
      </c>
      <c r="N37" s="49">
        <v>110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5</v>
      </c>
      <c r="C38" s="73">
        <v>0</v>
      </c>
      <c r="D38" s="57">
        <f t="shared" si="0"/>
        <v>100.19999999999999</v>
      </c>
      <c r="E38" s="36">
        <v>12</v>
      </c>
      <c r="F38" s="76">
        <v>0</v>
      </c>
      <c r="G38" s="33">
        <f t="shared" si="1"/>
        <v>240.48</v>
      </c>
      <c r="H38" s="6"/>
      <c r="I38" s="73"/>
      <c r="J38" s="4"/>
      <c r="K38" s="4">
        <f>D38+G38</f>
        <v>340.67999999999995</v>
      </c>
      <c r="L38" s="63">
        <v>20.04</v>
      </c>
      <c r="M38" s="63">
        <v>15.03</v>
      </c>
      <c r="N38" s="49">
        <v>110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6</v>
      </c>
      <c r="C39" s="73">
        <v>0</v>
      </c>
      <c r="D39" s="57">
        <f t="shared" si="0"/>
        <v>120.24</v>
      </c>
      <c r="E39" s="36">
        <v>12</v>
      </c>
      <c r="F39" s="76">
        <v>8</v>
      </c>
      <c r="G39" s="33">
        <f t="shared" si="1"/>
        <v>253.83999999999997</v>
      </c>
      <c r="H39" s="6"/>
      <c r="I39" s="73"/>
      <c r="J39" s="4"/>
      <c r="K39" s="4">
        <f t="shared" si="2"/>
        <v>374.08</v>
      </c>
      <c r="L39" s="63">
        <v>20.04</v>
      </c>
      <c r="M39" s="63">
        <v>13.36</v>
      </c>
      <c r="N39" s="49">
        <v>110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13</v>
      </c>
      <c r="F40" s="76">
        <v>7</v>
      </c>
      <c r="G40" s="33">
        <f t="shared" si="1"/>
        <v>272.20999999999998</v>
      </c>
      <c r="H40" s="6"/>
      <c r="I40" s="73"/>
      <c r="J40" s="4"/>
      <c r="K40" s="4">
        <f t="shared" si="2"/>
        <v>407.47999999999996</v>
      </c>
      <c r="L40" s="63">
        <v>15.03</v>
      </c>
      <c r="M40" s="63">
        <v>18.37</v>
      </c>
      <c r="N40" s="71">
        <v>98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7</v>
      </c>
      <c r="C41" s="73">
        <v>5</v>
      </c>
      <c r="D41" s="57">
        <f t="shared" si="0"/>
        <v>148.63</v>
      </c>
      <c r="E41" s="36">
        <v>7</v>
      </c>
      <c r="F41" s="76">
        <v>8</v>
      </c>
      <c r="G41" s="33">
        <f t="shared" si="1"/>
        <v>153.63999999999999</v>
      </c>
      <c r="H41" s="6"/>
      <c r="I41" s="73"/>
      <c r="J41" s="4"/>
      <c r="K41" s="4">
        <f t="shared" si="2"/>
        <v>302.27</v>
      </c>
      <c r="L41" s="63">
        <v>13.36</v>
      </c>
      <c r="M41" s="63">
        <v>21.43</v>
      </c>
      <c r="N41" s="49">
        <v>100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7</v>
      </c>
      <c r="C42" s="73">
        <v>10</v>
      </c>
      <c r="D42" s="57">
        <f t="shared" si="0"/>
        <v>156.97999999999999</v>
      </c>
      <c r="E42" s="36">
        <v>8</v>
      </c>
      <c r="F42" s="76">
        <v>2</v>
      </c>
      <c r="G42" s="33">
        <f t="shared" si="1"/>
        <v>163.66</v>
      </c>
      <c r="H42" s="6"/>
      <c r="I42" s="73"/>
      <c r="J42" s="4"/>
      <c r="K42" s="4">
        <f t="shared" si="2"/>
        <v>320.64</v>
      </c>
      <c r="L42" s="63">
        <v>8.35</v>
      </c>
      <c r="M42" s="63">
        <v>10.02</v>
      </c>
      <c r="N42" s="49">
        <v>95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8</v>
      </c>
      <c r="C43" s="73">
        <v>4</v>
      </c>
      <c r="D43" s="57">
        <f t="shared" si="0"/>
        <v>167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340.68</v>
      </c>
      <c r="L43" s="63">
        <v>10.02</v>
      </c>
      <c r="M43" s="63">
        <v>10.02</v>
      </c>
      <c r="N43" s="49">
        <v>92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8</v>
      </c>
      <c r="C44" s="73">
        <v>9</v>
      </c>
      <c r="D44" s="57">
        <f t="shared" si="0"/>
        <v>175.35</v>
      </c>
      <c r="E44" s="36">
        <v>9</v>
      </c>
      <c r="F44" s="76">
        <v>3</v>
      </c>
      <c r="G44" s="33">
        <f t="shared" si="1"/>
        <v>185.37</v>
      </c>
      <c r="H44" s="6"/>
      <c r="I44" s="73"/>
      <c r="J44" s="4"/>
      <c r="K44" s="4">
        <f t="shared" si="2"/>
        <v>360.72</v>
      </c>
      <c r="L44" s="63">
        <v>8.35</v>
      </c>
      <c r="M44" s="63">
        <v>11.69</v>
      </c>
      <c r="N44" s="49">
        <v>95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9</v>
      </c>
      <c r="C45" s="73">
        <v>4</v>
      </c>
      <c r="D45" s="57">
        <f t="shared" si="0"/>
        <v>187.04</v>
      </c>
      <c r="E45" s="36">
        <v>9</v>
      </c>
      <c r="F45" s="76">
        <v>7</v>
      </c>
      <c r="G45" s="33">
        <f t="shared" si="1"/>
        <v>192.04999999999998</v>
      </c>
      <c r="H45" s="6"/>
      <c r="I45" s="73"/>
      <c r="J45" s="4"/>
      <c r="K45" s="4">
        <f t="shared" si="2"/>
        <v>379.09</v>
      </c>
      <c r="L45" s="63">
        <v>11.69</v>
      </c>
      <c r="M45" s="63">
        <v>6.68</v>
      </c>
      <c r="N45" s="49">
        <v>98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10</v>
      </c>
      <c r="F46" s="76">
        <v>0</v>
      </c>
      <c r="G46" s="33">
        <f t="shared" si="1"/>
        <v>200.39999999999998</v>
      </c>
      <c r="H46" s="6"/>
      <c r="I46" s="73"/>
      <c r="J46" s="4"/>
      <c r="K46" s="4">
        <f t="shared" si="2"/>
        <v>394.12</v>
      </c>
      <c r="L46" s="63">
        <v>6.68</v>
      </c>
      <c r="M46" s="63">
        <v>8.35</v>
      </c>
      <c r="N46" s="49">
        <v>90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10</v>
      </c>
      <c r="C47" s="73">
        <v>1</v>
      </c>
      <c r="D47" s="57">
        <f t="shared" si="0"/>
        <v>202.07</v>
      </c>
      <c r="E47" s="36">
        <v>10</v>
      </c>
      <c r="F47" s="76">
        <v>4</v>
      </c>
      <c r="G47" s="33">
        <f>(E47*12+F47)*1.67</f>
        <v>207.07999999999998</v>
      </c>
      <c r="H47" s="6"/>
      <c r="I47" s="73"/>
      <c r="J47" s="4"/>
      <c r="K47" s="4">
        <f t="shared" si="2"/>
        <v>409.15</v>
      </c>
      <c r="L47" s="63">
        <v>6.68</v>
      </c>
      <c r="M47" s="63">
        <v>6.68</v>
      </c>
      <c r="N47" s="49">
        <v>90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11</v>
      </c>
      <c r="C48" s="73">
        <v>1</v>
      </c>
      <c r="D48" s="57">
        <f t="shared" si="0"/>
        <v>222.10999999999999</v>
      </c>
      <c r="E48" s="36">
        <v>11</v>
      </c>
      <c r="F48" s="76">
        <v>0</v>
      </c>
      <c r="G48" s="33">
        <f t="shared" si="1"/>
        <v>220.44</v>
      </c>
      <c r="H48" s="6"/>
      <c r="I48" s="73"/>
      <c r="J48" s="4"/>
      <c r="K48" s="4">
        <f t="shared" si="2"/>
        <v>442.54999999999995</v>
      </c>
      <c r="L48" s="63">
        <v>20.04</v>
      </c>
      <c r="M48" s="63">
        <v>13.36</v>
      </c>
      <c r="N48" s="49">
        <v>98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11</v>
      </c>
      <c r="C49" s="73">
        <v>5</v>
      </c>
      <c r="D49" s="57">
        <f t="shared" si="0"/>
        <v>228.79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459.25</v>
      </c>
      <c r="L49" s="63">
        <v>6.68</v>
      </c>
      <c r="M49" s="63">
        <v>10.02</v>
      </c>
      <c r="N49" s="49">
        <v>95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12</v>
      </c>
      <c r="C50" s="73">
        <v>0</v>
      </c>
      <c r="D50" s="57">
        <f t="shared" si="0"/>
        <v>240.48</v>
      </c>
      <c r="E50" s="36">
        <v>12</v>
      </c>
      <c r="F50" s="76">
        <v>1</v>
      </c>
      <c r="G50" s="33">
        <f t="shared" si="1"/>
        <v>242.14999999999998</v>
      </c>
      <c r="H50" s="6"/>
      <c r="I50" s="73"/>
      <c r="J50" s="4"/>
      <c r="K50" s="4">
        <f t="shared" si="2"/>
        <v>482.63</v>
      </c>
      <c r="L50" s="63">
        <v>11.69</v>
      </c>
      <c r="M50" s="63">
        <v>11.69</v>
      </c>
      <c r="N50" s="49">
        <v>94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3</v>
      </c>
      <c r="C51" s="73">
        <v>3</v>
      </c>
      <c r="D51" s="57">
        <f t="shared" si="0"/>
        <v>65.13</v>
      </c>
      <c r="E51" s="36">
        <v>12</v>
      </c>
      <c r="F51" s="76">
        <v>9</v>
      </c>
      <c r="G51" s="33">
        <f t="shared" si="1"/>
        <v>255.51</v>
      </c>
      <c r="H51" s="6"/>
      <c r="I51" s="73"/>
      <c r="J51" s="4"/>
      <c r="K51" s="4">
        <f t="shared" si="2"/>
        <v>320.64</v>
      </c>
      <c r="L51" s="63">
        <v>16.7</v>
      </c>
      <c r="M51" s="63">
        <v>13.3</v>
      </c>
      <c r="N51" s="49">
        <v>98</v>
      </c>
      <c r="O51" s="65">
        <v>43856</v>
      </c>
      <c r="P51" s="49">
        <v>2460468</v>
      </c>
      <c r="Q51" s="49">
        <v>12</v>
      </c>
      <c r="R51" s="67">
        <v>9</v>
      </c>
      <c r="S51" s="49">
        <v>3</v>
      </c>
      <c r="T51" s="67">
        <v>3</v>
      </c>
      <c r="U51" s="49">
        <v>190</v>
      </c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3</v>
      </c>
      <c r="C52" s="73">
        <v>10</v>
      </c>
      <c r="D52" s="57">
        <f t="shared" si="0"/>
        <v>76.819999999999993</v>
      </c>
      <c r="E52" s="36">
        <v>13</v>
      </c>
      <c r="F52" s="76">
        <v>4</v>
      </c>
      <c r="G52" s="33">
        <f t="shared" si="1"/>
        <v>267.2</v>
      </c>
      <c r="H52" s="6"/>
      <c r="I52" s="73"/>
      <c r="J52" s="4"/>
      <c r="K52" s="4">
        <f t="shared" si="2"/>
        <v>344.02</v>
      </c>
      <c r="L52" s="63">
        <v>11.69</v>
      </c>
      <c r="M52" s="63">
        <v>11.69</v>
      </c>
      <c r="N52" s="49">
        <v>95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7</v>
      </c>
      <c r="F53" s="76">
        <v>6</v>
      </c>
      <c r="G53" s="33">
        <f t="shared" si="1"/>
        <v>150.29999999999998</v>
      </c>
      <c r="H53" s="6"/>
      <c r="I53" s="73"/>
      <c r="J53" s="4"/>
      <c r="K53" s="4">
        <f t="shared" si="2"/>
        <v>235.46999999999997</v>
      </c>
      <c r="L53" s="63">
        <v>8.35</v>
      </c>
      <c r="M53" s="63">
        <v>23.1</v>
      </c>
      <c r="N53" s="49">
        <v>94</v>
      </c>
      <c r="O53" s="65"/>
      <c r="P53" s="49"/>
      <c r="Q53" s="49"/>
      <c r="R53" s="67"/>
      <c r="S53" s="49"/>
      <c r="T53" s="67"/>
      <c r="U53" s="49"/>
      <c r="V53" s="49">
        <v>9890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6">
        <v>7</v>
      </c>
      <c r="F54" s="76">
        <v>10</v>
      </c>
      <c r="G54" s="33">
        <f t="shared" si="1"/>
        <v>156.97999999999999</v>
      </c>
      <c r="H54" s="6"/>
      <c r="I54" s="73"/>
      <c r="J54" s="4"/>
      <c r="K54" s="4">
        <f>D54+G54</f>
        <v>253.83999999999997</v>
      </c>
      <c r="L54" s="63">
        <v>11.69</v>
      </c>
      <c r="M54" s="63">
        <v>6.68</v>
      </c>
      <c r="N54" s="49">
        <v>90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5</v>
      </c>
      <c r="C55" s="73">
        <v>4</v>
      </c>
      <c r="D55" s="57">
        <f t="shared" si="0"/>
        <v>106.88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272.20999999999998</v>
      </c>
      <c r="L55" s="63">
        <v>10.02</v>
      </c>
      <c r="M55" s="63">
        <v>8.35</v>
      </c>
      <c r="N55" s="49">
        <v>90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6</v>
      </c>
      <c r="C56" s="73">
        <v>1</v>
      </c>
      <c r="D56" s="57">
        <f t="shared" si="0"/>
        <v>121.91</v>
      </c>
      <c r="E56" s="36">
        <v>9</v>
      </c>
      <c r="F56" s="76">
        <v>4</v>
      </c>
      <c r="G56" s="33">
        <f t="shared" si="1"/>
        <v>187.04</v>
      </c>
      <c r="H56" s="6"/>
      <c r="I56" s="73"/>
      <c r="J56" s="4"/>
      <c r="K56" s="4">
        <f t="shared" si="2"/>
        <v>308.95</v>
      </c>
      <c r="L56" s="63">
        <v>15.03</v>
      </c>
      <c r="M56" s="63">
        <v>21.71</v>
      </c>
      <c r="N56" s="55">
        <v>94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6</v>
      </c>
      <c r="C57" s="73">
        <v>10</v>
      </c>
      <c r="D57" s="57">
        <f t="shared" si="0"/>
        <v>136.94</v>
      </c>
      <c r="E57" s="36">
        <v>10</v>
      </c>
      <c r="F57" s="76">
        <v>0</v>
      </c>
      <c r="G57" s="33">
        <f t="shared" si="1"/>
        <v>200.39999999999998</v>
      </c>
      <c r="H57" s="47"/>
      <c r="I57" s="74"/>
      <c r="J57" s="4"/>
      <c r="K57" s="4">
        <f t="shared" si="2"/>
        <v>337.34</v>
      </c>
      <c r="L57" s="63">
        <v>15.03</v>
      </c>
      <c r="M57" s="63">
        <v>13.36</v>
      </c>
      <c r="N57" s="53">
        <v>90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12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449.18999999999994</v>
      </c>
      <c r="M58" s="45">
        <f>SUM(M27:M57)</f>
        <v>340.06000000000012</v>
      </c>
      <c r="N58" s="46">
        <f>SUM(N27:N57)</f>
        <v>3566</v>
      </c>
      <c r="O58" s="43"/>
      <c r="P58" s="43"/>
      <c r="Q58" s="43"/>
      <c r="R58" s="43"/>
      <c r="S58" s="43"/>
      <c r="T58" s="43"/>
      <c r="U58" s="46">
        <f>SUM(U27:U57)</f>
        <v>371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F009-3008-4E56-A679-C5A97F650AB8}">
  <dimension ref="A1:AH60"/>
  <sheetViews>
    <sheetView topLeftCell="A18" zoomScale="90" zoomScaleNormal="90" workbookViewId="0">
      <selection activeCell="X55" sqref="X55:AB55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30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30"/>
    </row>
    <row r="5" spans="1:34" ht="4.5" customHeight="1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</row>
    <row r="6" spans="1:34" ht="12.75" customHeight="1">
      <c r="A6" s="130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30"/>
      <c r="K6" s="130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</row>
    <row r="7" spans="1:34" ht="12.75" customHeight="1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86" t="s">
        <v>7</v>
      </c>
      <c r="AB7" s="186"/>
      <c r="AC7" s="186"/>
      <c r="AD7" s="186"/>
      <c r="AE7" s="183"/>
      <c r="AF7" s="183"/>
      <c r="AG7" s="183"/>
      <c r="AH7" s="130"/>
    </row>
    <row r="8" spans="1:34" ht="12.75" customHeight="1">
      <c r="A8" s="130" t="s">
        <v>8</v>
      </c>
      <c r="B8" s="130"/>
      <c r="C8" s="206" t="s">
        <v>101</v>
      </c>
      <c r="D8" s="207"/>
      <c r="E8" s="207"/>
      <c r="F8" s="207"/>
      <c r="G8" s="130" t="s">
        <v>9</v>
      </c>
      <c r="H8" s="207">
        <v>2019</v>
      </c>
      <c r="I8" s="207"/>
      <c r="J8" s="130"/>
      <c r="K8" s="13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30"/>
      <c r="X8" s="130"/>
      <c r="Y8" s="130"/>
      <c r="Z8" s="129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30"/>
    </row>
    <row r="9" spans="1:34" ht="12.75" customHeight="1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29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30"/>
    </row>
    <row r="10" spans="1:34" ht="12.75" customHeight="1">
      <c r="A10" s="130" t="s">
        <v>15</v>
      </c>
      <c r="B10" s="130"/>
      <c r="C10" s="170" t="s">
        <v>52</v>
      </c>
      <c r="D10" s="170"/>
      <c r="E10" s="170"/>
      <c r="F10" s="170"/>
      <c r="G10" s="170"/>
      <c r="H10" s="170"/>
      <c r="I10" s="170"/>
      <c r="J10" s="130"/>
      <c r="K10" s="11" t="s">
        <v>16</v>
      </c>
      <c r="L10" s="130"/>
      <c r="M10" s="130"/>
      <c r="N10" s="183"/>
      <c r="O10" s="183"/>
      <c r="P10" s="130" t="s">
        <v>17</v>
      </c>
      <c r="Q10" s="184"/>
      <c r="R10" s="185"/>
      <c r="S10" s="185"/>
      <c r="T10" s="185"/>
      <c r="U10" s="185"/>
      <c r="V10" s="185"/>
      <c r="W10" s="130"/>
      <c r="X10" s="130"/>
      <c r="Y10" s="130"/>
      <c r="Z10" s="129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30"/>
    </row>
    <row r="11" spans="1:34" ht="12.75" customHeight="1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29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30"/>
    </row>
    <row r="12" spans="1:34" ht="5.25" customHeight="1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30"/>
      <c r="D16" s="130"/>
      <c r="E16" s="29"/>
      <c r="F16" s="15"/>
      <c r="G16" s="28"/>
      <c r="H16" s="130"/>
      <c r="I16" s="130"/>
      <c r="J16" s="13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30"/>
      <c r="AE16" s="130"/>
      <c r="AF16" s="130"/>
      <c r="AG16" s="130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30"/>
      <c r="D18" s="130"/>
      <c r="E18" s="30"/>
      <c r="F18" s="130"/>
      <c r="G18" s="31"/>
      <c r="H18" s="130"/>
      <c r="I18" s="130"/>
      <c r="J18" s="130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30"/>
      <c r="D20" s="130"/>
      <c r="E20" s="30"/>
      <c r="F20" s="130"/>
      <c r="G20" s="31"/>
      <c r="H20" s="130"/>
      <c r="I20" s="130"/>
      <c r="J20" s="130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30"/>
      <c r="D21" s="11">
        <v>1.67</v>
      </c>
      <c r="E21" s="30"/>
      <c r="F21" s="130"/>
      <c r="G21" s="32">
        <v>1.67</v>
      </c>
      <c r="H21" s="130"/>
      <c r="I21" s="13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30"/>
      <c r="D22" s="130"/>
      <c r="E22" s="30"/>
      <c r="F22" s="130"/>
      <c r="G22" s="31"/>
      <c r="H22" s="130"/>
      <c r="I22" s="130"/>
      <c r="J22" s="130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3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3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2"/>
      <c r="AD25" s="132"/>
      <c r="AE25" s="132"/>
      <c r="AF25" s="132"/>
      <c r="AG25" s="132"/>
      <c r="AH25" s="13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7</v>
      </c>
      <c r="C27" s="72">
        <v>2</v>
      </c>
      <c r="D27" s="57">
        <f t="shared" ref="D27:D57" si="0">(B27*12+C27)*1.67</f>
        <v>143.62</v>
      </c>
      <c r="E27" s="36">
        <v>10</v>
      </c>
      <c r="F27" s="76">
        <v>3</v>
      </c>
      <c r="G27" s="33">
        <f t="shared" ref="G27:G57" si="1">(E27*12+F27)*1.67</f>
        <v>205.41</v>
      </c>
      <c r="H27" s="3"/>
      <c r="I27" s="3"/>
      <c r="J27" s="4"/>
      <c r="K27" s="4">
        <f t="shared" ref="K27:K57" si="2">D27+G27</f>
        <v>349.03</v>
      </c>
      <c r="L27" s="63">
        <v>6.68</v>
      </c>
      <c r="M27" s="63">
        <v>5.01</v>
      </c>
      <c r="N27" s="52">
        <v>90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4" si="3">A27+1</f>
        <v>3</v>
      </c>
      <c r="B28" s="35">
        <v>7</v>
      </c>
      <c r="C28" s="72">
        <v>5</v>
      </c>
      <c r="D28" s="57">
        <f t="shared" si="0"/>
        <v>148.63</v>
      </c>
      <c r="E28" s="3">
        <v>10</v>
      </c>
      <c r="F28" s="75">
        <v>7</v>
      </c>
      <c r="G28" s="33">
        <f t="shared" si="1"/>
        <v>212.09</v>
      </c>
      <c r="H28" s="6"/>
      <c r="I28" s="6"/>
      <c r="J28" s="4"/>
      <c r="K28" s="4">
        <f t="shared" si="2"/>
        <v>360.72</v>
      </c>
      <c r="L28" s="63">
        <v>5.01</v>
      </c>
      <c r="M28" s="63">
        <v>6.68</v>
      </c>
      <c r="N28" s="49">
        <v>90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7</v>
      </c>
      <c r="C29" s="72">
        <v>7</v>
      </c>
      <c r="D29" s="57">
        <f t="shared" si="0"/>
        <v>151.97</v>
      </c>
      <c r="E29" s="3">
        <v>11</v>
      </c>
      <c r="F29" s="75">
        <v>0</v>
      </c>
      <c r="G29" s="33">
        <f t="shared" si="1"/>
        <v>220.44</v>
      </c>
      <c r="H29" s="6"/>
      <c r="I29" s="6"/>
      <c r="J29" s="4"/>
      <c r="K29" s="4">
        <f t="shared" si="2"/>
        <v>372.40999999999997</v>
      </c>
      <c r="L29" s="63">
        <v>3.34</v>
      </c>
      <c r="M29" s="63">
        <v>8.35</v>
      </c>
      <c r="N29" s="49">
        <v>90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8</v>
      </c>
      <c r="C30" s="72">
        <v>1</v>
      </c>
      <c r="D30" s="57">
        <f t="shared" si="0"/>
        <v>161.98999999999998</v>
      </c>
      <c r="E30" s="3">
        <v>5</v>
      </c>
      <c r="F30" s="75">
        <v>2</v>
      </c>
      <c r="G30" s="33">
        <f t="shared" si="1"/>
        <v>103.53999999999999</v>
      </c>
      <c r="H30" s="6"/>
      <c r="I30" s="6"/>
      <c r="J30" s="4"/>
      <c r="K30" s="4">
        <f t="shared" si="2"/>
        <v>265.52999999999997</v>
      </c>
      <c r="L30" s="63">
        <v>8.35</v>
      </c>
      <c r="M30" s="63">
        <v>23.1</v>
      </c>
      <c r="N30" s="49">
        <v>90</v>
      </c>
      <c r="O30" s="65"/>
      <c r="P30" s="49"/>
      <c r="Q30" s="49"/>
      <c r="R30" s="67"/>
      <c r="S30" s="49"/>
      <c r="T30" s="67"/>
      <c r="U30" s="49"/>
      <c r="V30" s="49"/>
      <c r="W30" s="49">
        <v>140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8</v>
      </c>
      <c r="C31" s="72">
        <v>6</v>
      </c>
      <c r="D31" s="57">
        <f t="shared" si="0"/>
        <v>170.34</v>
      </c>
      <c r="E31" s="3">
        <v>5</v>
      </c>
      <c r="F31" s="75">
        <v>8</v>
      </c>
      <c r="G31" s="33">
        <f t="shared" si="1"/>
        <v>113.56</v>
      </c>
      <c r="H31" s="6"/>
      <c r="I31" s="6"/>
      <c r="J31" s="4"/>
      <c r="K31" s="4">
        <f t="shared" si="2"/>
        <v>283.89999999999998</v>
      </c>
      <c r="L31" s="63">
        <v>8.35</v>
      </c>
      <c r="M31" s="63">
        <v>10.02</v>
      </c>
      <c r="N31" s="49">
        <v>90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9</v>
      </c>
      <c r="C32" s="73">
        <v>0</v>
      </c>
      <c r="D32" s="57">
        <f t="shared" si="0"/>
        <v>180.35999999999999</v>
      </c>
      <c r="E32" s="36">
        <v>6</v>
      </c>
      <c r="F32" s="76">
        <v>1</v>
      </c>
      <c r="G32" s="33">
        <f t="shared" si="1"/>
        <v>121.91</v>
      </c>
      <c r="H32" s="6"/>
      <c r="I32" s="6"/>
      <c r="J32" s="4"/>
      <c r="K32" s="4">
        <f t="shared" si="2"/>
        <v>302.27</v>
      </c>
      <c r="L32" s="63">
        <v>10.02</v>
      </c>
      <c r="M32" s="63">
        <v>8.35</v>
      </c>
      <c r="N32" s="49">
        <v>90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9</v>
      </c>
      <c r="C33" s="73">
        <v>4</v>
      </c>
      <c r="D33" s="57">
        <f t="shared" si="0"/>
        <v>187.04</v>
      </c>
      <c r="E33" s="36">
        <v>6</v>
      </c>
      <c r="F33" s="76">
        <v>6</v>
      </c>
      <c r="G33" s="33">
        <f t="shared" si="1"/>
        <v>130.26</v>
      </c>
      <c r="H33" s="6"/>
      <c r="I33" s="6"/>
      <c r="J33" s="4"/>
      <c r="K33" s="4">
        <f t="shared" si="2"/>
        <v>317.29999999999995</v>
      </c>
      <c r="L33" s="63">
        <v>6.68</v>
      </c>
      <c r="M33" s="63">
        <v>8.35</v>
      </c>
      <c r="N33" s="49">
        <v>85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6</v>
      </c>
      <c r="F34" s="76">
        <v>11</v>
      </c>
      <c r="G34" s="33">
        <f t="shared" si="1"/>
        <v>138.60999999999999</v>
      </c>
      <c r="H34" s="6"/>
      <c r="I34" s="73"/>
      <c r="J34" s="4"/>
      <c r="K34" s="4">
        <f t="shared" si="2"/>
        <v>334</v>
      </c>
      <c r="L34" s="63">
        <v>8.35</v>
      </c>
      <c r="M34" s="63">
        <v>8.35</v>
      </c>
      <c r="N34" s="49">
        <v>84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1</v>
      </c>
      <c r="C35" s="73">
        <v>4</v>
      </c>
      <c r="D35" s="57">
        <f t="shared" si="0"/>
        <v>26.72</v>
      </c>
      <c r="E35" s="6">
        <v>7</v>
      </c>
      <c r="F35" s="76">
        <v>8</v>
      </c>
      <c r="G35" s="33">
        <f t="shared" si="1"/>
        <v>153.63999999999999</v>
      </c>
      <c r="H35" s="6"/>
      <c r="I35" s="73"/>
      <c r="J35" s="4"/>
      <c r="K35" s="4">
        <f t="shared" si="2"/>
        <v>180.35999999999999</v>
      </c>
      <c r="L35" s="63">
        <v>15.03</v>
      </c>
      <c r="M35" s="63">
        <v>15.03</v>
      </c>
      <c r="N35" s="49">
        <v>80</v>
      </c>
      <c r="O35" s="65">
        <v>43871</v>
      </c>
      <c r="P35" s="49">
        <v>2469439</v>
      </c>
      <c r="Q35" s="49">
        <v>10</v>
      </c>
      <c r="R35" s="67">
        <v>6</v>
      </c>
      <c r="S35" s="49">
        <v>1</v>
      </c>
      <c r="T35" s="67">
        <v>4</v>
      </c>
      <c r="U35" s="49">
        <v>184</v>
      </c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1</v>
      </c>
      <c r="C36" s="73">
        <v>10</v>
      </c>
      <c r="D36" s="57">
        <f>(B36*12+C36)*1.67</f>
        <v>36.739999999999995</v>
      </c>
      <c r="E36" s="36">
        <v>8</v>
      </c>
      <c r="F36" s="76">
        <v>2</v>
      </c>
      <c r="G36" s="33">
        <f t="shared" si="1"/>
        <v>163.66</v>
      </c>
      <c r="H36" s="6"/>
      <c r="I36" s="73"/>
      <c r="J36" s="4"/>
      <c r="K36" s="4">
        <f t="shared" si="2"/>
        <v>200.39999999999998</v>
      </c>
      <c r="L36" s="63">
        <v>10.02</v>
      </c>
      <c r="M36" s="63">
        <v>10.02</v>
      </c>
      <c r="N36" s="49">
        <v>85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2</v>
      </c>
      <c r="C37" s="73">
        <v>3</v>
      </c>
      <c r="D37" s="57">
        <f t="shared" si="0"/>
        <v>45.089999999999996</v>
      </c>
      <c r="E37" s="36">
        <v>8</v>
      </c>
      <c r="F37" s="76">
        <v>8</v>
      </c>
      <c r="G37" s="33">
        <f t="shared" si="1"/>
        <v>173.68</v>
      </c>
      <c r="H37" s="6"/>
      <c r="I37" s="73"/>
      <c r="J37" s="4"/>
      <c r="K37" s="4">
        <f t="shared" si="2"/>
        <v>218.77</v>
      </c>
      <c r="L37" s="63">
        <v>8.35</v>
      </c>
      <c r="M37" s="63">
        <v>10.02</v>
      </c>
      <c r="N37" s="49">
        <v>84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2</v>
      </c>
      <c r="C38" s="73">
        <v>7</v>
      </c>
      <c r="D38" s="57">
        <f t="shared" si="0"/>
        <v>51.769999999999996</v>
      </c>
      <c r="E38" s="36">
        <v>9</v>
      </c>
      <c r="F38" s="76">
        <v>2</v>
      </c>
      <c r="G38" s="33">
        <f t="shared" si="1"/>
        <v>183.7</v>
      </c>
      <c r="H38" s="6"/>
      <c r="I38" s="73"/>
      <c r="J38" s="4"/>
      <c r="K38" s="4">
        <f>D38+G38</f>
        <v>235.46999999999997</v>
      </c>
      <c r="L38" s="63">
        <v>6.68</v>
      </c>
      <c r="M38" s="63">
        <v>6.68</v>
      </c>
      <c r="N38" s="49">
        <v>88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3</v>
      </c>
      <c r="C39" s="73">
        <v>1</v>
      </c>
      <c r="D39" s="57">
        <f t="shared" si="0"/>
        <v>61.79</v>
      </c>
      <c r="E39" s="36">
        <v>9</v>
      </c>
      <c r="F39" s="76">
        <v>7</v>
      </c>
      <c r="G39" s="33">
        <f t="shared" si="1"/>
        <v>192.04999999999998</v>
      </c>
      <c r="H39" s="6"/>
      <c r="I39" s="73"/>
      <c r="J39" s="4"/>
      <c r="K39" s="4">
        <f t="shared" si="2"/>
        <v>253.83999999999997</v>
      </c>
      <c r="L39" s="63">
        <v>10.02</v>
      </c>
      <c r="M39" s="63">
        <v>8.35</v>
      </c>
      <c r="N39" s="49">
        <v>88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3</v>
      </c>
      <c r="C40" s="73">
        <v>7</v>
      </c>
      <c r="D40" s="57">
        <f t="shared" si="0"/>
        <v>71.81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273.88</v>
      </c>
      <c r="L40" s="63">
        <v>10.02</v>
      </c>
      <c r="M40" s="63">
        <v>10.02</v>
      </c>
      <c r="N40" s="71">
        <v>85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4</v>
      </c>
      <c r="C41" s="73">
        <v>0</v>
      </c>
      <c r="D41" s="57">
        <f t="shared" si="0"/>
        <v>80.16</v>
      </c>
      <c r="E41" s="36">
        <v>10</v>
      </c>
      <c r="F41" s="76">
        <v>10</v>
      </c>
      <c r="G41" s="33">
        <f t="shared" si="1"/>
        <v>217.1</v>
      </c>
      <c r="H41" s="6"/>
      <c r="I41" s="73"/>
      <c r="J41" s="4"/>
      <c r="K41" s="4">
        <f t="shared" si="2"/>
        <v>297.26</v>
      </c>
      <c r="L41" s="63">
        <v>8.35</v>
      </c>
      <c r="M41" s="63">
        <v>15.03</v>
      </c>
      <c r="N41" s="49">
        <v>80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4</v>
      </c>
      <c r="C42" s="73">
        <v>6</v>
      </c>
      <c r="D42" s="57">
        <f t="shared" si="0"/>
        <v>90.179999999999993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318.96999999999997</v>
      </c>
      <c r="L42" s="63">
        <v>10.02</v>
      </c>
      <c r="M42" s="63">
        <v>11.69</v>
      </c>
      <c r="N42" s="49">
        <v>78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4</v>
      </c>
      <c r="C43" s="73">
        <v>11</v>
      </c>
      <c r="D43" s="57">
        <f t="shared" si="0"/>
        <v>98.53</v>
      </c>
      <c r="E43" s="36">
        <v>11</v>
      </c>
      <c r="F43" s="76">
        <v>11</v>
      </c>
      <c r="G43" s="33">
        <f t="shared" si="1"/>
        <v>238.81</v>
      </c>
      <c r="H43" s="6"/>
      <c r="I43" s="73"/>
      <c r="J43" s="4"/>
      <c r="K43" s="4">
        <f t="shared" si="2"/>
        <v>337.34000000000003</v>
      </c>
      <c r="L43" s="63">
        <v>8.35</v>
      </c>
      <c r="M43" s="63">
        <v>10.02</v>
      </c>
      <c r="N43" s="49">
        <v>80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5</v>
      </c>
      <c r="C44" s="73">
        <v>4</v>
      </c>
      <c r="D44" s="57">
        <f t="shared" si="0"/>
        <v>106.88</v>
      </c>
      <c r="E44" s="36">
        <v>6</v>
      </c>
      <c r="F44" s="76">
        <v>0</v>
      </c>
      <c r="G44" s="33">
        <f t="shared" si="1"/>
        <v>120.24</v>
      </c>
      <c r="H44" s="6"/>
      <c r="I44" s="73"/>
      <c r="J44" s="4"/>
      <c r="K44" s="4">
        <f t="shared" si="2"/>
        <v>227.12</v>
      </c>
      <c r="L44" s="63">
        <v>8.35</v>
      </c>
      <c r="M44" s="63">
        <v>11.69</v>
      </c>
      <c r="N44" s="49">
        <v>85</v>
      </c>
      <c r="O44" s="65"/>
      <c r="P44" s="49"/>
      <c r="Q44" s="49"/>
      <c r="R44" s="49"/>
      <c r="S44" s="49"/>
      <c r="T44" s="67"/>
      <c r="U44" s="49"/>
      <c r="V44" s="49"/>
      <c r="W44" s="49">
        <v>130</v>
      </c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5</v>
      </c>
      <c r="C45" s="73">
        <v>9</v>
      </c>
      <c r="D45" s="57">
        <f t="shared" si="0"/>
        <v>115.22999999999999</v>
      </c>
      <c r="E45" s="36">
        <v>6</v>
      </c>
      <c r="F45" s="76">
        <v>6</v>
      </c>
      <c r="G45" s="33">
        <f t="shared" si="1"/>
        <v>130.26</v>
      </c>
      <c r="H45" s="6"/>
      <c r="I45" s="73"/>
      <c r="J45" s="4"/>
      <c r="K45" s="4">
        <f t="shared" si="2"/>
        <v>245.48999999999998</v>
      </c>
      <c r="L45" s="63">
        <v>8.35</v>
      </c>
      <c r="M45" s="63">
        <v>10.02</v>
      </c>
      <c r="N45" s="49">
        <v>80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6</v>
      </c>
      <c r="C46" s="73">
        <v>2</v>
      </c>
      <c r="D46" s="57">
        <f t="shared" si="0"/>
        <v>123.58</v>
      </c>
      <c r="E46" s="36">
        <v>7</v>
      </c>
      <c r="F46" s="76">
        <v>1</v>
      </c>
      <c r="G46" s="33">
        <f t="shared" si="1"/>
        <v>141.94999999999999</v>
      </c>
      <c r="H46" s="6"/>
      <c r="I46" s="73"/>
      <c r="J46" s="4"/>
      <c r="K46" s="4">
        <f t="shared" si="2"/>
        <v>265.52999999999997</v>
      </c>
      <c r="L46" s="63">
        <v>8.35</v>
      </c>
      <c r="M46" s="63">
        <v>11.69</v>
      </c>
      <c r="N46" s="49">
        <v>84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6</v>
      </c>
      <c r="C47" s="73">
        <v>8</v>
      </c>
      <c r="D47" s="57">
        <f t="shared" si="0"/>
        <v>133.6</v>
      </c>
      <c r="E47" s="36">
        <v>7</v>
      </c>
      <c r="F47" s="76">
        <v>11</v>
      </c>
      <c r="G47" s="33">
        <f>(E47*12+F47)*1.67</f>
        <v>158.65</v>
      </c>
      <c r="H47" s="6"/>
      <c r="I47" s="73"/>
      <c r="J47" s="4"/>
      <c r="K47" s="4">
        <f t="shared" si="2"/>
        <v>292.25</v>
      </c>
      <c r="L47" s="63">
        <v>10.02</v>
      </c>
      <c r="M47" s="63">
        <v>16.7</v>
      </c>
      <c r="N47" s="49">
        <v>86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7</v>
      </c>
      <c r="C48" s="73">
        <v>2</v>
      </c>
      <c r="D48" s="57">
        <f t="shared" si="0"/>
        <v>143.62</v>
      </c>
      <c r="E48" s="36">
        <v>8</v>
      </c>
      <c r="F48" s="76">
        <v>2</v>
      </c>
      <c r="G48" s="33">
        <f t="shared" si="1"/>
        <v>163.66</v>
      </c>
      <c r="H48" s="6"/>
      <c r="I48" s="73"/>
      <c r="J48" s="4"/>
      <c r="K48" s="4">
        <f t="shared" si="2"/>
        <v>307.27999999999997</v>
      </c>
      <c r="L48" s="63">
        <v>10.02</v>
      </c>
      <c r="M48" s="63">
        <v>5.01</v>
      </c>
      <c r="N48" s="49">
        <v>84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7</v>
      </c>
      <c r="C49" s="73">
        <v>6</v>
      </c>
      <c r="D49" s="57">
        <f t="shared" si="0"/>
        <v>150.29999999999998</v>
      </c>
      <c r="E49" s="36">
        <v>8</v>
      </c>
      <c r="F49" s="76">
        <v>8</v>
      </c>
      <c r="G49" s="33">
        <f t="shared" si="1"/>
        <v>173.68</v>
      </c>
      <c r="H49" s="6"/>
      <c r="I49" s="73"/>
      <c r="J49" s="4"/>
      <c r="K49" s="4">
        <f t="shared" si="2"/>
        <v>323.98</v>
      </c>
      <c r="L49" s="63">
        <v>6.68</v>
      </c>
      <c r="M49" s="63">
        <v>10.02</v>
      </c>
      <c r="N49" s="49">
        <v>80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7</v>
      </c>
      <c r="C50" s="73">
        <v>10</v>
      </c>
      <c r="D50" s="57">
        <f t="shared" si="0"/>
        <v>156.97999999999999</v>
      </c>
      <c r="E50" s="36">
        <v>9</v>
      </c>
      <c r="F50" s="76">
        <v>2</v>
      </c>
      <c r="G50" s="33">
        <f t="shared" si="1"/>
        <v>183.7</v>
      </c>
      <c r="H50" s="6"/>
      <c r="I50" s="73"/>
      <c r="J50" s="4"/>
      <c r="K50" s="4">
        <f t="shared" si="2"/>
        <v>340.67999999999995</v>
      </c>
      <c r="L50" s="63">
        <v>6.68</v>
      </c>
      <c r="M50" s="63">
        <v>10.02</v>
      </c>
      <c r="N50" s="49">
        <v>82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8</v>
      </c>
      <c r="C51" s="73">
        <v>4</v>
      </c>
      <c r="D51" s="57">
        <f t="shared" si="0"/>
        <v>167</v>
      </c>
      <c r="E51" s="36">
        <v>9</v>
      </c>
      <c r="F51" s="76">
        <v>9</v>
      </c>
      <c r="G51" s="33">
        <f t="shared" si="1"/>
        <v>195.39</v>
      </c>
      <c r="H51" s="6"/>
      <c r="I51" s="73"/>
      <c r="J51" s="4"/>
      <c r="K51" s="4">
        <f t="shared" si="2"/>
        <v>362.39</v>
      </c>
      <c r="L51" s="63">
        <v>10.02</v>
      </c>
      <c r="M51" s="63">
        <v>11.69</v>
      </c>
      <c r="N51" s="49">
        <v>90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4</v>
      </c>
      <c r="G52" s="33">
        <f t="shared" si="1"/>
        <v>207.07999999999998</v>
      </c>
      <c r="H52" s="6"/>
      <c r="I52" s="73"/>
      <c r="J52" s="4"/>
      <c r="K52" s="4">
        <f t="shared" si="2"/>
        <v>382.42999999999995</v>
      </c>
      <c r="L52" s="63">
        <v>8.35</v>
      </c>
      <c r="M52" s="63">
        <v>11.69</v>
      </c>
      <c r="N52" s="49">
        <v>85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9</v>
      </c>
      <c r="C53" s="73">
        <v>2</v>
      </c>
      <c r="D53" s="57">
        <f t="shared" si="0"/>
        <v>183.7</v>
      </c>
      <c r="E53" s="36">
        <v>4</v>
      </c>
      <c r="F53" s="76">
        <v>3</v>
      </c>
      <c r="G53" s="33">
        <f t="shared" si="1"/>
        <v>85.17</v>
      </c>
      <c r="H53" s="6"/>
      <c r="I53" s="73"/>
      <c r="J53" s="4"/>
      <c r="K53" s="4">
        <f t="shared" si="2"/>
        <v>268.87</v>
      </c>
      <c r="L53" s="63">
        <v>8.35</v>
      </c>
      <c r="M53" s="63">
        <v>8.35</v>
      </c>
      <c r="N53" s="49">
        <v>85</v>
      </c>
      <c r="O53" s="65"/>
      <c r="P53" s="49"/>
      <c r="Q53" s="49"/>
      <c r="R53" s="67"/>
      <c r="S53" s="49"/>
      <c r="T53" s="67"/>
      <c r="U53" s="49"/>
      <c r="V53" s="49"/>
      <c r="W53" s="49">
        <v>130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9</v>
      </c>
      <c r="C54" s="73">
        <v>7</v>
      </c>
      <c r="D54" s="57">
        <f t="shared" si="0"/>
        <v>192.04999999999998</v>
      </c>
      <c r="E54" s="6">
        <v>4</v>
      </c>
      <c r="F54" s="76">
        <v>8</v>
      </c>
      <c r="G54" s="33">
        <f t="shared" si="1"/>
        <v>93.52</v>
      </c>
      <c r="H54" s="6"/>
      <c r="I54" s="73"/>
      <c r="J54" s="4"/>
      <c r="K54" s="4">
        <f>D54+G54</f>
        <v>285.57</v>
      </c>
      <c r="L54" s="63">
        <v>8.35</v>
      </c>
      <c r="M54" s="63">
        <v>8.35</v>
      </c>
      <c r="N54" s="49">
        <v>85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v>1</v>
      </c>
      <c r="B55" s="6">
        <v>10</v>
      </c>
      <c r="C55" s="73">
        <v>0</v>
      </c>
      <c r="D55" s="57">
        <f t="shared" si="0"/>
        <v>200.39999999999998</v>
      </c>
      <c r="E55" s="36">
        <v>5</v>
      </c>
      <c r="F55" s="76">
        <v>0</v>
      </c>
      <c r="G55" s="33">
        <f t="shared" si="1"/>
        <v>100.19999999999999</v>
      </c>
      <c r="H55" s="6"/>
      <c r="I55" s="73"/>
      <c r="J55" s="4"/>
      <c r="K55" s="4">
        <f t="shared" si="2"/>
        <v>300.59999999999997</v>
      </c>
      <c r="L55" s="63">
        <v>8.35</v>
      </c>
      <c r="M55" s="63">
        <v>6.68</v>
      </c>
      <c r="N55" s="49">
        <v>86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60"/>
      <c r="AD56" s="161"/>
      <c r="AE56" s="161"/>
      <c r="AF56" s="161"/>
      <c r="AG56" s="161"/>
      <c r="AH56" s="162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60"/>
      <c r="AD57" s="161"/>
      <c r="AE57" s="161"/>
      <c r="AF57" s="161"/>
      <c r="AG57" s="161"/>
      <c r="AH57" s="162"/>
    </row>
    <row r="58" spans="1:34" ht="14.25">
      <c r="A58" s="13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245.48999999999998</v>
      </c>
      <c r="M58" s="45">
        <f>SUM(M27:M57)</f>
        <v>296.98000000000008</v>
      </c>
      <c r="N58" s="46">
        <f>SUM(N27:N57)</f>
        <v>2469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8397-B985-4383-8B9A-D79A9D5A5AC0}">
  <dimension ref="A1:AH60"/>
  <sheetViews>
    <sheetView topLeftCell="A18" zoomScale="90" zoomScaleNormal="90" workbookViewId="0">
      <selection activeCell="O58" sqref="O5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38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38"/>
    </row>
    <row r="5" spans="1:34" ht="4.5" customHeight="1">
      <c r="A5" s="138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</row>
    <row r="6" spans="1:34" ht="12.75" customHeight="1">
      <c r="A6" s="138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38"/>
      <c r="K6" s="138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</row>
    <row r="7" spans="1:34" ht="12.75" customHeight="1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86" t="s">
        <v>7</v>
      </c>
      <c r="AB7" s="186"/>
      <c r="AC7" s="186"/>
      <c r="AD7" s="186"/>
      <c r="AE7" s="183"/>
      <c r="AF7" s="183"/>
      <c r="AG7" s="183"/>
      <c r="AH7" s="138"/>
    </row>
    <row r="8" spans="1:34" ht="12.75" customHeight="1">
      <c r="A8" s="138" t="s">
        <v>8</v>
      </c>
      <c r="B8" s="138"/>
      <c r="C8" s="206" t="s">
        <v>102</v>
      </c>
      <c r="D8" s="207"/>
      <c r="E8" s="207"/>
      <c r="F8" s="207"/>
      <c r="G8" s="138" t="s">
        <v>9</v>
      </c>
      <c r="H8" s="207">
        <v>2019</v>
      </c>
      <c r="I8" s="207"/>
      <c r="J8" s="138"/>
      <c r="K8" s="13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38"/>
      <c r="X8" s="138"/>
      <c r="Y8" s="138"/>
      <c r="Z8" s="137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38"/>
    </row>
    <row r="9" spans="1:34" ht="12.75" customHeight="1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7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38"/>
    </row>
    <row r="10" spans="1:34" ht="12.75" customHeight="1">
      <c r="A10" s="138" t="s">
        <v>15</v>
      </c>
      <c r="B10" s="138"/>
      <c r="C10" s="170" t="s">
        <v>52</v>
      </c>
      <c r="D10" s="170"/>
      <c r="E10" s="170"/>
      <c r="F10" s="170"/>
      <c r="G10" s="170"/>
      <c r="H10" s="170"/>
      <c r="I10" s="170"/>
      <c r="J10" s="138"/>
      <c r="K10" s="11" t="s">
        <v>16</v>
      </c>
      <c r="L10" s="138"/>
      <c r="M10" s="138"/>
      <c r="N10" s="183"/>
      <c r="O10" s="183"/>
      <c r="P10" s="138" t="s">
        <v>17</v>
      </c>
      <c r="Q10" s="184"/>
      <c r="R10" s="185"/>
      <c r="S10" s="185"/>
      <c r="T10" s="185"/>
      <c r="U10" s="185"/>
      <c r="V10" s="185"/>
      <c r="W10" s="138"/>
      <c r="X10" s="138"/>
      <c r="Y10" s="138"/>
      <c r="Z10" s="137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38"/>
    </row>
    <row r="11" spans="1:34" ht="12.75" customHeight="1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7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38"/>
    </row>
    <row r="12" spans="1:34" ht="5.25" customHeight="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38"/>
      <c r="D16" s="138"/>
      <c r="E16" s="29"/>
      <c r="F16" s="15"/>
      <c r="G16" s="28"/>
      <c r="H16" s="138"/>
      <c r="I16" s="138"/>
      <c r="J16" s="13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38"/>
      <c r="AE16" s="138"/>
      <c r="AF16" s="138"/>
      <c r="AG16" s="138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38"/>
      <c r="D18" s="138"/>
      <c r="E18" s="30"/>
      <c r="F18" s="138"/>
      <c r="G18" s="31"/>
      <c r="H18" s="138"/>
      <c r="I18" s="138"/>
      <c r="J18" s="138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38"/>
      <c r="D20" s="138"/>
      <c r="E20" s="30"/>
      <c r="F20" s="138"/>
      <c r="G20" s="31"/>
      <c r="H20" s="138"/>
      <c r="I20" s="138"/>
      <c r="J20" s="138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38"/>
      <c r="D21" s="11">
        <v>1.67</v>
      </c>
      <c r="E21" s="30"/>
      <c r="F21" s="138"/>
      <c r="G21" s="32">
        <v>1.67</v>
      </c>
      <c r="H21" s="138"/>
      <c r="I21" s="13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38"/>
      <c r="D22" s="138"/>
      <c r="E22" s="30"/>
      <c r="F22" s="138"/>
      <c r="G22" s="31"/>
      <c r="H22" s="138"/>
      <c r="I22" s="138"/>
      <c r="J22" s="138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3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3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4"/>
      <c r="AD25" s="134"/>
      <c r="AE25" s="134"/>
      <c r="AF25" s="134"/>
      <c r="AG25" s="134"/>
      <c r="AH25" s="13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5</v>
      </c>
      <c r="D27" s="57">
        <f t="shared" ref="D27:D57" si="0">(B27*12+C27)*1.67</f>
        <v>208.75</v>
      </c>
      <c r="E27" s="36">
        <v>5</v>
      </c>
      <c r="F27" s="76">
        <v>6</v>
      </c>
      <c r="G27" s="33">
        <f t="shared" ref="G27:G57" si="1">(E27*12+F27)*1.67</f>
        <v>110.22</v>
      </c>
      <c r="H27" s="3"/>
      <c r="I27" s="3"/>
      <c r="J27" s="4"/>
      <c r="K27" s="4">
        <f t="shared" ref="K27:K57" si="2">D27+G27</f>
        <v>318.97000000000003</v>
      </c>
      <c r="L27" s="63">
        <v>8.35</v>
      </c>
      <c r="M27" s="63">
        <v>10.02</v>
      </c>
      <c r="N27" s="52">
        <v>85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4" si="3">A27+1</f>
        <v>3</v>
      </c>
      <c r="B28" s="35">
        <v>10</v>
      </c>
      <c r="C28" s="72">
        <v>10</v>
      </c>
      <c r="D28" s="57">
        <f t="shared" si="0"/>
        <v>217.1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334</v>
      </c>
      <c r="L28" s="63">
        <v>8.35</v>
      </c>
      <c r="M28" s="63">
        <v>6.68</v>
      </c>
      <c r="N28" s="49">
        <v>85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11</v>
      </c>
      <c r="C29" s="72">
        <v>4</v>
      </c>
      <c r="D29" s="57">
        <f t="shared" si="0"/>
        <v>227.12</v>
      </c>
      <c r="E29" s="3">
        <v>6</v>
      </c>
      <c r="F29" s="75">
        <v>4</v>
      </c>
      <c r="G29" s="33">
        <f t="shared" si="1"/>
        <v>126.91999999999999</v>
      </c>
      <c r="H29" s="6"/>
      <c r="I29" s="6"/>
      <c r="J29" s="4"/>
      <c r="K29" s="4">
        <f t="shared" si="2"/>
        <v>354.03999999999996</v>
      </c>
      <c r="L29" s="63">
        <v>10.02</v>
      </c>
      <c r="M29" s="63">
        <v>10.02</v>
      </c>
      <c r="N29" s="49">
        <v>80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11</v>
      </c>
      <c r="C30" s="72">
        <v>10</v>
      </c>
      <c r="D30" s="57">
        <f t="shared" si="0"/>
        <v>237.14</v>
      </c>
      <c r="E30" s="3">
        <v>6</v>
      </c>
      <c r="F30" s="75">
        <v>10</v>
      </c>
      <c r="G30" s="33">
        <f t="shared" si="1"/>
        <v>136.94</v>
      </c>
      <c r="H30" s="6"/>
      <c r="I30" s="6"/>
      <c r="J30" s="4"/>
      <c r="K30" s="4">
        <f t="shared" si="2"/>
        <v>374.08</v>
      </c>
      <c r="L30" s="63">
        <v>10.02</v>
      </c>
      <c r="M30" s="63">
        <v>10.02</v>
      </c>
      <c r="N30" s="49">
        <v>80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12</v>
      </c>
      <c r="C31" s="72">
        <v>4</v>
      </c>
      <c r="D31" s="57">
        <f t="shared" si="0"/>
        <v>247.16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394.12</v>
      </c>
      <c r="L31" s="63">
        <v>10.02</v>
      </c>
      <c r="M31" s="63">
        <v>10.02</v>
      </c>
      <c r="N31" s="49">
        <v>78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11</v>
      </c>
      <c r="C32" s="73">
        <v>4</v>
      </c>
      <c r="D32" s="57">
        <f t="shared" si="0"/>
        <v>227.12</v>
      </c>
      <c r="E32" s="36">
        <v>8</v>
      </c>
      <c r="F32" s="76">
        <v>2</v>
      </c>
      <c r="G32" s="33">
        <f t="shared" si="1"/>
        <v>163.66</v>
      </c>
      <c r="H32" s="6"/>
      <c r="I32" s="6"/>
      <c r="J32" s="4"/>
      <c r="K32" s="4">
        <f t="shared" si="2"/>
        <v>390.78</v>
      </c>
      <c r="L32" s="63">
        <v>0</v>
      </c>
      <c r="M32" s="63">
        <v>16.7</v>
      </c>
      <c r="N32" s="49">
        <v>75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 t="s">
        <v>103</v>
      </c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8</v>
      </c>
      <c r="F33" s="76">
        <v>10</v>
      </c>
      <c r="G33" s="33">
        <f t="shared" si="1"/>
        <v>177.01999999999998</v>
      </c>
      <c r="H33" s="6"/>
      <c r="I33" s="6"/>
      <c r="J33" s="4"/>
      <c r="K33" s="4">
        <f t="shared" si="2"/>
        <v>410.81999999999994</v>
      </c>
      <c r="L33" s="63">
        <v>6.68</v>
      </c>
      <c r="M33" s="63">
        <v>13.36</v>
      </c>
      <c r="N33" s="49">
        <v>70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2</v>
      </c>
      <c r="C34" s="73">
        <v>10</v>
      </c>
      <c r="D34" s="57">
        <f t="shared" si="0"/>
        <v>56.78</v>
      </c>
      <c r="E34" s="36">
        <v>9</v>
      </c>
      <c r="F34" s="76">
        <v>5</v>
      </c>
      <c r="G34" s="33">
        <f t="shared" si="1"/>
        <v>188.70999999999998</v>
      </c>
      <c r="H34" s="6"/>
      <c r="I34" s="73"/>
      <c r="J34" s="4"/>
      <c r="K34" s="4">
        <f t="shared" si="2"/>
        <v>245.48999999999998</v>
      </c>
      <c r="L34" s="63">
        <v>5.01</v>
      </c>
      <c r="M34" s="63">
        <v>11.69</v>
      </c>
      <c r="N34" s="49">
        <v>72</v>
      </c>
      <c r="O34" s="65">
        <v>43899</v>
      </c>
      <c r="P34" s="49">
        <v>2485103</v>
      </c>
      <c r="Q34" s="49">
        <v>11</v>
      </c>
      <c r="R34" s="67">
        <v>9</v>
      </c>
      <c r="S34" s="49">
        <v>2</v>
      </c>
      <c r="T34" s="67">
        <v>8</v>
      </c>
      <c r="U34" s="49">
        <v>182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3</v>
      </c>
      <c r="C35" s="73">
        <v>2</v>
      </c>
      <c r="D35" s="57">
        <f t="shared" si="0"/>
        <v>63.459999999999994</v>
      </c>
      <c r="E35" s="6">
        <v>10</v>
      </c>
      <c r="F35" s="76">
        <v>1</v>
      </c>
      <c r="G35" s="33">
        <f t="shared" si="1"/>
        <v>202.07</v>
      </c>
      <c r="H35" s="6"/>
      <c r="I35" s="73"/>
      <c r="J35" s="4"/>
      <c r="K35" s="4">
        <f t="shared" si="2"/>
        <v>265.52999999999997</v>
      </c>
      <c r="L35" s="63">
        <v>6.68</v>
      </c>
      <c r="M35" s="63">
        <v>13.36</v>
      </c>
      <c r="N35" s="49">
        <v>70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>(B36*12+C36)*1.67</f>
        <v>70.14</v>
      </c>
      <c r="E36" s="36">
        <v>10</v>
      </c>
      <c r="F36" s="76">
        <v>10</v>
      </c>
      <c r="G36" s="33">
        <f t="shared" si="1"/>
        <v>217.1</v>
      </c>
      <c r="H36" s="6"/>
      <c r="I36" s="73"/>
      <c r="J36" s="4"/>
      <c r="K36" s="4">
        <f t="shared" si="2"/>
        <v>287.24</v>
      </c>
      <c r="L36" s="63">
        <v>6.68</v>
      </c>
      <c r="M36" s="63">
        <v>15.3</v>
      </c>
      <c r="N36" s="49">
        <v>70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4</v>
      </c>
      <c r="C37" s="73">
        <v>2</v>
      </c>
      <c r="D37" s="57">
        <f t="shared" si="0"/>
        <v>83.5</v>
      </c>
      <c r="E37" s="36">
        <v>11</v>
      </c>
      <c r="F37" s="76">
        <v>10</v>
      </c>
      <c r="G37" s="33">
        <f t="shared" si="1"/>
        <v>237.14</v>
      </c>
      <c r="H37" s="6"/>
      <c r="I37" s="73"/>
      <c r="J37" s="4"/>
      <c r="K37" s="4">
        <f t="shared" si="2"/>
        <v>320.64</v>
      </c>
      <c r="L37" s="63">
        <v>13.36</v>
      </c>
      <c r="M37" s="63">
        <v>20.04</v>
      </c>
      <c r="N37" s="49">
        <v>75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4</v>
      </c>
      <c r="C38" s="73">
        <v>7</v>
      </c>
      <c r="D38" s="57">
        <f t="shared" si="0"/>
        <v>91.85</v>
      </c>
      <c r="E38" s="36">
        <v>12</v>
      </c>
      <c r="F38" s="76">
        <v>8</v>
      </c>
      <c r="G38" s="33">
        <f t="shared" si="1"/>
        <v>253.83999999999997</v>
      </c>
      <c r="H38" s="6"/>
      <c r="I38" s="73"/>
      <c r="J38" s="4"/>
      <c r="K38" s="4">
        <f>D38+G38</f>
        <v>345.68999999999994</v>
      </c>
      <c r="L38" s="63">
        <v>8.35</v>
      </c>
      <c r="M38" s="63">
        <v>16.7</v>
      </c>
      <c r="N38" s="49">
        <v>75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13</v>
      </c>
      <c r="F39" s="76">
        <v>5</v>
      </c>
      <c r="G39" s="33">
        <f t="shared" si="1"/>
        <v>268.87</v>
      </c>
      <c r="H39" s="6"/>
      <c r="I39" s="73"/>
      <c r="J39" s="4"/>
      <c r="K39" s="4">
        <f t="shared" si="2"/>
        <v>369.07</v>
      </c>
      <c r="L39" s="63">
        <v>8.35</v>
      </c>
      <c r="M39" s="63">
        <v>15.03</v>
      </c>
      <c r="N39" s="49">
        <v>78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5</v>
      </c>
      <c r="C40" s="73">
        <v>3</v>
      </c>
      <c r="D40" s="57">
        <f t="shared" si="0"/>
        <v>105.21</v>
      </c>
      <c r="E40" s="36">
        <v>7</v>
      </c>
      <c r="F40" s="76">
        <v>5</v>
      </c>
      <c r="G40" s="33">
        <f t="shared" si="1"/>
        <v>148.63</v>
      </c>
      <c r="H40" s="6"/>
      <c r="I40" s="73"/>
      <c r="J40" s="4"/>
      <c r="K40" s="4">
        <f t="shared" si="2"/>
        <v>253.83999999999997</v>
      </c>
      <c r="L40" s="63">
        <v>5.01</v>
      </c>
      <c r="M40" s="63">
        <v>10.02</v>
      </c>
      <c r="N40" s="71">
        <v>75</v>
      </c>
      <c r="O40" s="65"/>
      <c r="P40" s="49"/>
      <c r="Q40" s="49"/>
      <c r="R40" s="67"/>
      <c r="S40" s="49"/>
      <c r="T40" s="67"/>
      <c r="U40" s="49"/>
      <c r="V40" s="49"/>
      <c r="W40" s="49">
        <v>130</v>
      </c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5</v>
      </c>
      <c r="C41" s="73">
        <v>8</v>
      </c>
      <c r="D41" s="57">
        <f t="shared" si="0"/>
        <v>113.56</v>
      </c>
      <c r="E41" s="36">
        <v>7</v>
      </c>
      <c r="F41" s="76">
        <v>10</v>
      </c>
      <c r="G41" s="33">
        <f t="shared" si="1"/>
        <v>156.97999999999999</v>
      </c>
      <c r="H41" s="6"/>
      <c r="I41" s="73"/>
      <c r="J41" s="4"/>
      <c r="K41" s="4">
        <f t="shared" si="2"/>
        <v>270.53999999999996</v>
      </c>
      <c r="L41" s="63">
        <v>8.35</v>
      </c>
      <c r="M41" s="63">
        <v>8.35</v>
      </c>
      <c r="N41" s="49">
        <v>85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6</v>
      </c>
      <c r="C42" s="73">
        <v>1</v>
      </c>
      <c r="D42" s="57">
        <f t="shared" si="0"/>
        <v>121.91</v>
      </c>
      <c r="E42" s="36">
        <v>8</v>
      </c>
      <c r="F42" s="76">
        <v>5</v>
      </c>
      <c r="G42" s="33">
        <f t="shared" si="1"/>
        <v>168.67</v>
      </c>
      <c r="H42" s="6"/>
      <c r="I42" s="73"/>
      <c r="J42" s="4"/>
      <c r="K42" s="4">
        <f t="shared" si="2"/>
        <v>290.58</v>
      </c>
      <c r="L42" s="63">
        <v>8.35</v>
      </c>
      <c r="M42" s="63">
        <v>11.69</v>
      </c>
      <c r="N42" s="49">
        <v>85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6</v>
      </c>
      <c r="C43" s="73">
        <v>6</v>
      </c>
      <c r="D43" s="57">
        <f t="shared" si="0"/>
        <v>130.26</v>
      </c>
      <c r="E43" s="36">
        <v>8</v>
      </c>
      <c r="F43" s="76">
        <v>11</v>
      </c>
      <c r="G43" s="33">
        <f t="shared" si="1"/>
        <v>178.69</v>
      </c>
      <c r="H43" s="6"/>
      <c r="I43" s="73"/>
      <c r="J43" s="4"/>
      <c r="K43" s="4">
        <f t="shared" si="2"/>
        <v>308.95</v>
      </c>
      <c r="L43" s="63">
        <v>8.35</v>
      </c>
      <c r="M43" s="63">
        <v>10.02</v>
      </c>
      <c r="N43" s="49">
        <v>80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6</v>
      </c>
      <c r="C44" s="73">
        <v>10</v>
      </c>
      <c r="D44" s="57">
        <f t="shared" si="0"/>
        <v>136.94</v>
      </c>
      <c r="E44" s="36">
        <v>9</v>
      </c>
      <c r="F44" s="76">
        <v>6</v>
      </c>
      <c r="G44" s="33">
        <f t="shared" si="1"/>
        <v>190.38</v>
      </c>
      <c r="H44" s="6"/>
      <c r="I44" s="73"/>
      <c r="J44" s="4"/>
      <c r="K44" s="4">
        <f t="shared" si="2"/>
        <v>327.32</v>
      </c>
      <c r="L44" s="63">
        <v>6.68</v>
      </c>
      <c r="M44" s="63">
        <v>11.69</v>
      </c>
      <c r="N44" s="49">
        <v>80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7</v>
      </c>
      <c r="C45" s="73">
        <v>3</v>
      </c>
      <c r="D45" s="57">
        <f t="shared" si="0"/>
        <v>145.29</v>
      </c>
      <c r="E45" s="36">
        <v>9</v>
      </c>
      <c r="F45" s="76">
        <v>11</v>
      </c>
      <c r="G45" s="33">
        <f t="shared" si="1"/>
        <v>198.73</v>
      </c>
      <c r="H45" s="6"/>
      <c r="I45" s="73"/>
      <c r="J45" s="4"/>
      <c r="K45" s="4">
        <f t="shared" si="2"/>
        <v>344.02</v>
      </c>
      <c r="L45" s="63">
        <v>8.35</v>
      </c>
      <c r="M45" s="63">
        <v>8.35</v>
      </c>
      <c r="N45" s="49">
        <v>78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7</v>
      </c>
      <c r="C46" s="73">
        <v>6</v>
      </c>
      <c r="D46" s="57">
        <f t="shared" si="0"/>
        <v>150.29999999999998</v>
      </c>
      <c r="E46" s="36">
        <v>10</v>
      </c>
      <c r="F46" s="76">
        <v>6</v>
      </c>
      <c r="G46" s="33">
        <f t="shared" si="1"/>
        <v>210.42</v>
      </c>
      <c r="H46" s="6"/>
      <c r="I46" s="73"/>
      <c r="J46" s="4"/>
      <c r="K46" s="4">
        <f t="shared" si="2"/>
        <v>360.71999999999997</v>
      </c>
      <c r="L46" s="63">
        <v>5.01</v>
      </c>
      <c r="M46" s="63">
        <v>11.69</v>
      </c>
      <c r="N46" s="49">
        <v>80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7</v>
      </c>
      <c r="C47" s="73">
        <v>10</v>
      </c>
      <c r="D47" s="57">
        <f t="shared" si="0"/>
        <v>156.97999999999999</v>
      </c>
      <c r="E47" s="36">
        <v>11</v>
      </c>
      <c r="F47" s="76">
        <v>1</v>
      </c>
      <c r="G47" s="33">
        <f>(E47*12+F47)*1.67</f>
        <v>222.10999999999999</v>
      </c>
      <c r="H47" s="6"/>
      <c r="I47" s="73"/>
      <c r="J47" s="4"/>
      <c r="K47" s="4">
        <f t="shared" si="2"/>
        <v>379.09</v>
      </c>
      <c r="L47" s="63">
        <v>6.68</v>
      </c>
      <c r="M47" s="63">
        <v>11.69</v>
      </c>
      <c r="N47" s="49">
        <v>75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8</v>
      </c>
      <c r="C48" s="73">
        <v>1</v>
      </c>
      <c r="D48" s="57">
        <f t="shared" si="0"/>
        <v>161.98999999999998</v>
      </c>
      <c r="E48" s="36">
        <v>5</v>
      </c>
      <c r="F48" s="76">
        <v>2</v>
      </c>
      <c r="G48" s="33">
        <f t="shared" si="1"/>
        <v>103.53999999999999</v>
      </c>
      <c r="H48" s="6"/>
      <c r="I48" s="73"/>
      <c r="J48" s="4"/>
      <c r="K48" s="4">
        <f t="shared" si="2"/>
        <v>265.52999999999997</v>
      </c>
      <c r="L48" s="63">
        <v>5.01</v>
      </c>
      <c r="M48" s="63">
        <v>11.69</v>
      </c>
      <c r="N48" s="49">
        <v>75</v>
      </c>
      <c r="O48" s="65"/>
      <c r="P48" s="49"/>
      <c r="Q48" s="49"/>
      <c r="R48" s="67"/>
      <c r="S48" s="49"/>
      <c r="T48" s="67"/>
      <c r="U48" s="49"/>
      <c r="V48" s="49"/>
      <c r="W48" s="49">
        <v>130</v>
      </c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8</v>
      </c>
      <c r="C49" s="73">
        <v>4</v>
      </c>
      <c r="D49" s="57">
        <f t="shared" si="0"/>
        <v>167</v>
      </c>
      <c r="E49" s="36">
        <v>5</v>
      </c>
      <c r="F49" s="76">
        <v>9</v>
      </c>
      <c r="G49" s="33">
        <f t="shared" si="1"/>
        <v>115.22999999999999</v>
      </c>
      <c r="H49" s="6"/>
      <c r="I49" s="73"/>
      <c r="J49" s="4"/>
      <c r="K49" s="4">
        <f t="shared" si="2"/>
        <v>282.23</v>
      </c>
      <c r="L49" s="63">
        <v>5.01</v>
      </c>
      <c r="M49" s="63">
        <v>11.69</v>
      </c>
      <c r="N49" s="49">
        <v>74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8</v>
      </c>
      <c r="C50" s="73">
        <v>9</v>
      </c>
      <c r="D50" s="57">
        <f t="shared" si="0"/>
        <v>175.35</v>
      </c>
      <c r="E50" s="36">
        <v>6</v>
      </c>
      <c r="F50" s="76">
        <v>1</v>
      </c>
      <c r="G50" s="33">
        <f t="shared" si="1"/>
        <v>121.91</v>
      </c>
      <c r="H50" s="6"/>
      <c r="I50" s="73"/>
      <c r="J50" s="4"/>
      <c r="K50" s="4">
        <f t="shared" si="2"/>
        <v>297.26</v>
      </c>
      <c r="L50" s="63">
        <v>8.35</v>
      </c>
      <c r="M50" s="63">
        <v>6.68</v>
      </c>
      <c r="N50" s="49">
        <v>76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9</v>
      </c>
      <c r="C51" s="73">
        <v>2</v>
      </c>
      <c r="D51" s="57">
        <f t="shared" si="0"/>
        <v>183.7</v>
      </c>
      <c r="E51" s="36">
        <v>6</v>
      </c>
      <c r="F51" s="76">
        <v>7</v>
      </c>
      <c r="G51" s="33">
        <f t="shared" si="1"/>
        <v>131.93</v>
      </c>
      <c r="H51" s="6"/>
      <c r="I51" s="73"/>
      <c r="J51" s="4"/>
      <c r="K51" s="4">
        <f t="shared" si="2"/>
        <v>315.63</v>
      </c>
      <c r="L51" s="63">
        <v>8.35</v>
      </c>
      <c r="M51" s="63">
        <v>10.02</v>
      </c>
      <c r="N51" s="49">
        <v>75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9</v>
      </c>
      <c r="C52" s="73">
        <v>5</v>
      </c>
      <c r="D52" s="57">
        <f t="shared" si="0"/>
        <v>188.70999999999998</v>
      </c>
      <c r="E52" s="36">
        <v>6</v>
      </c>
      <c r="F52" s="76">
        <v>10</v>
      </c>
      <c r="G52" s="33">
        <f t="shared" si="1"/>
        <v>136.94</v>
      </c>
      <c r="H52" s="6"/>
      <c r="I52" s="73"/>
      <c r="J52" s="4"/>
      <c r="K52" s="4">
        <f t="shared" si="2"/>
        <v>325.64999999999998</v>
      </c>
      <c r="L52" s="63">
        <v>5.01</v>
      </c>
      <c r="M52" s="63">
        <v>5.01</v>
      </c>
      <c r="N52" s="49">
        <v>75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9</v>
      </c>
      <c r="C53" s="73">
        <v>9</v>
      </c>
      <c r="D53" s="57">
        <f t="shared" si="0"/>
        <v>195.39</v>
      </c>
      <c r="E53" s="36">
        <v>7</v>
      </c>
      <c r="F53" s="76">
        <v>4</v>
      </c>
      <c r="G53" s="33">
        <f t="shared" si="1"/>
        <v>146.95999999999998</v>
      </c>
      <c r="H53" s="6"/>
      <c r="I53" s="73"/>
      <c r="J53" s="4"/>
      <c r="K53" s="4">
        <f t="shared" si="2"/>
        <v>342.34999999999997</v>
      </c>
      <c r="L53" s="63">
        <v>6.68</v>
      </c>
      <c r="M53" s="63">
        <v>10.02</v>
      </c>
      <c r="N53" s="49">
        <v>75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10</v>
      </c>
      <c r="C54" s="73">
        <v>2</v>
      </c>
      <c r="D54" s="57">
        <f t="shared" si="0"/>
        <v>203.73999999999998</v>
      </c>
      <c r="E54" s="6">
        <v>7</v>
      </c>
      <c r="F54" s="76">
        <v>10</v>
      </c>
      <c r="G54" s="33">
        <f t="shared" si="1"/>
        <v>156.97999999999999</v>
      </c>
      <c r="H54" s="6"/>
      <c r="I54" s="73"/>
      <c r="J54" s="4"/>
      <c r="K54" s="4">
        <f>D54+G54</f>
        <v>360.71999999999997</v>
      </c>
      <c r="L54" s="63">
        <v>8.35</v>
      </c>
      <c r="M54" s="63">
        <v>10.02</v>
      </c>
      <c r="N54" s="49">
        <v>78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v>30</v>
      </c>
      <c r="B55" s="6">
        <v>10</v>
      </c>
      <c r="C55" s="73">
        <v>6</v>
      </c>
      <c r="D55" s="57">
        <f t="shared" si="0"/>
        <v>210.42</v>
      </c>
      <c r="E55" s="36">
        <v>8</v>
      </c>
      <c r="F55" s="76">
        <v>4</v>
      </c>
      <c r="G55" s="33">
        <f t="shared" si="1"/>
        <v>167</v>
      </c>
      <c r="H55" s="6"/>
      <c r="I55" s="73"/>
      <c r="J55" s="4"/>
      <c r="K55" s="4">
        <f t="shared" si="2"/>
        <v>377.41999999999996</v>
      </c>
      <c r="L55" s="63">
        <v>6.68</v>
      </c>
      <c r="M55" s="63">
        <v>10.02</v>
      </c>
      <c r="N55" s="49">
        <v>75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10</v>
      </c>
      <c r="C56" s="73">
        <v>10</v>
      </c>
      <c r="D56" s="57">
        <f t="shared" si="0"/>
        <v>217.1</v>
      </c>
      <c r="E56" s="36">
        <v>8</v>
      </c>
      <c r="F56" s="76">
        <v>9</v>
      </c>
      <c r="G56" s="33">
        <f t="shared" si="1"/>
        <v>175.35</v>
      </c>
      <c r="H56" s="6"/>
      <c r="I56" s="73"/>
      <c r="J56" s="4"/>
      <c r="K56" s="4">
        <f t="shared" si="2"/>
        <v>392.45</v>
      </c>
      <c r="L56" s="63">
        <v>6.68</v>
      </c>
      <c r="M56" s="63">
        <v>8.35</v>
      </c>
      <c r="N56" s="55">
        <v>78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2</v>
      </c>
      <c r="C57" s="73">
        <v>5</v>
      </c>
      <c r="D57" s="57">
        <f t="shared" si="0"/>
        <v>48.43</v>
      </c>
      <c r="E57" s="36">
        <v>9</v>
      </c>
      <c r="F57" s="76">
        <v>3</v>
      </c>
      <c r="G57" s="33">
        <f t="shared" si="1"/>
        <v>185.37</v>
      </c>
      <c r="H57" s="47"/>
      <c r="I57" s="74"/>
      <c r="J57" s="4"/>
      <c r="K57" s="4">
        <f t="shared" si="2"/>
        <v>233.8</v>
      </c>
      <c r="L57" s="63">
        <v>11.69</v>
      </c>
      <c r="M57" s="63">
        <v>10.02</v>
      </c>
      <c r="N57" s="53">
        <v>75</v>
      </c>
      <c r="O57" s="77">
        <v>43922</v>
      </c>
      <c r="P57" s="53">
        <v>2498283</v>
      </c>
      <c r="Q57" s="53">
        <v>11</v>
      </c>
      <c r="R57" s="69">
        <v>4</v>
      </c>
      <c r="S57" s="53">
        <v>2</v>
      </c>
      <c r="T57" s="69">
        <v>5</v>
      </c>
      <c r="U57" s="53">
        <v>180</v>
      </c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13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230.45999999999995</v>
      </c>
      <c r="M58" s="45">
        <f>SUM(M27:M57)</f>
        <v>345.95999999999992</v>
      </c>
      <c r="N58" s="46">
        <f>SUM(N27:N57)</f>
        <v>2387</v>
      </c>
      <c r="O58" s="43"/>
      <c r="P58" s="43"/>
      <c r="Q58" s="43"/>
      <c r="R58" s="43"/>
      <c r="S58" s="43"/>
      <c r="T58" s="43"/>
      <c r="U58" s="46">
        <f>SUM(U27:U57)</f>
        <v>362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D51D-260A-4B63-95B9-0E595FA328FE}">
  <dimension ref="A1:AH60"/>
  <sheetViews>
    <sheetView topLeftCell="A22" zoomScale="90" zoomScaleNormal="90" workbookViewId="0">
      <selection activeCell="A56" sqref="A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43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43"/>
    </row>
    <row r="5" spans="1:34" ht="4.5" customHeight="1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</row>
    <row r="6" spans="1:34" ht="12.75" customHeight="1">
      <c r="A6" s="143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43"/>
      <c r="K6" s="143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 spans="1:34" ht="12.75" customHeight="1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86" t="s">
        <v>7</v>
      </c>
      <c r="AB7" s="186"/>
      <c r="AC7" s="186"/>
      <c r="AD7" s="186"/>
      <c r="AE7" s="183"/>
      <c r="AF7" s="183"/>
      <c r="AG7" s="183"/>
      <c r="AH7" s="143"/>
    </row>
    <row r="8" spans="1:34" ht="12.75" customHeight="1">
      <c r="A8" s="143" t="s">
        <v>8</v>
      </c>
      <c r="B8" s="143"/>
      <c r="C8" s="206" t="s">
        <v>104</v>
      </c>
      <c r="D8" s="207"/>
      <c r="E8" s="207"/>
      <c r="F8" s="207"/>
      <c r="G8" s="143" t="s">
        <v>9</v>
      </c>
      <c r="H8" s="207">
        <v>2020</v>
      </c>
      <c r="I8" s="207"/>
      <c r="J8" s="143"/>
      <c r="K8" s="143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43"/>
      <c r="X8" s="143"/>
      <c r="Y8" s="143"/>
      <c r="Z8" s="142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43"/>
    </row>
    <row r="9" spans="1:34" ht="12.75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2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43"/>
    </row>
    <row r="10" spans="1:34" ht="12.75" customHeight="1">
      <c r="A10" s="143" t="s">
        <v>15</v>
      </c>
      <c r="B10" s="143"/>
      <c r="C10" s="170" t="s">
        <v>52</v>
      </c>
      <c r="D10" s="170"/>
      <c r="E10" s="170"/>
      <c r="F10" s="170"/>
      <c r="G10" s="170"/>
      <c r="H10" s="170"/>
      <c r="I10" s="170"/>
      <c r="J10" s="143"/>
      <c r="K10" s="11" t="s">
        <v>16</v>
      </c>
      <c r="L10" s="143"/>
      <c r="M10" s="143"/>
      <c r="N10" s="183"/>
      <c r="O10" s="183"/>
      <c r="P10" s="143" t="s">
        <v>17</v>
      </c>
      <c r="Q10" s="184"/>
      <c r="R10" s="185"/>
      <c r="S10" s="185"/>
      <c r="T10" s="185"/>
      <c r="U10" s="185"/>
      <c r="V10" s="185"/>
      <c r="W10" s="143"/>
      <c r="X10" s="143"/>
      <c r="Y10" s="143"/>
      <c r="Z10" s="142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43"/>
    </row>
    <row r="11" spans="1:34" ht="12.75" customHeight="1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2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43"/>
    </row>
    <row r="12" spans="1:34" ht="5.2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43"/>
      <c r="D16" s="143"/>
      <c r="E16" s="29"/>
      <c r="F16" s="15"/>
      <c r="G16" s="28"/>
      <c r="H16" s="143"/>
      <c r="I16" s="143"/>
      <c r="J16" s="143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43"/>
      <c r="AE16" s="143"/>
      <c r="AF16" s="143"/>
      <c r="AG16" s="143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43"/>
      <c r="D18" s="143"/>
      <c r="E18" s="30"/>
      <c r="F18" s="143"/>
      <c r="G18" s="31"/>
      <c r="H18" s="143"/>
      <c r="I18" s="143"/>
      <c r="J18" s="143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43"/>
      <c r="D20" s="143"/>
      <c r="E20" s="30"/>
      <c r="F20" s="143"/>
      <c r="G20" s="31"/>
      <c r="H20" s="143"/>
      <c r="I20" s="143"/>
      <c r="J20" s="143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43"/>
      <c r="D21" s="11">
        <v>1.67</v>
      </c>
      <c r="E21" s="30"/>
      <c r="F21" s="143"/>
      <c r="G21" s="32">
        <v>1.67</v>
      </c>
      <c r="H21" s="143"/>
      <c r="I21" s="143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43"/>
      <c r="D22" s="143"/>
      <c r="E22" s="30"/>
      <c r="F22" s="143"/>
      <c r="G22" s="31"/>
      <c r="H22" s="143"/>
      <c r="I22" s="143"/>
      <c r="J22" s="143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43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4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9"/>
      <c r="AD25" s="139"/>
      <c r="AE25" s="139"/>
      <c r="AF25" s="139"/>
      <c r="AG25" s="139"/>
      <c r="AH25" s="14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9</v>
      </c>
      <c r="D27" s="57">
        <f t="shared" ref="D27:D57" si="0">(B27*12+C27)*1.67</f>
        <v>55.11</v>
      </c>
      <c r="E27" s="36">
        <v>9</v>
      </c>
      <c r="F27" s="76">
        <v>10</v>
      </c>
      <c r="G27" s="33">
        <f t="shared" ref="G27:G57" si="1">(E27*12+F27)*1.67</f>
        <v>197.06</v>
      </c>
      <c r="H27" s="3"/>
      <c r="I27" s="3"/>
      <c r="J27" s="4"/>
      <c r="K27" s="4">
        <f t="shared" ref="K27:K57" si="2">D27+G27</f>
        <v>252.17000000000002</v>
      </c>
      <c r="L27" s="63">
        <v>6.68</v>
      </c>
      <c r="M27" s="63">
        <v>11.69</v>
      </c>
      <c r="N27" s="52">
        <v>80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4" si="3">A27+1</f>
        <v>3</v>
      </c>
      <c r="B28" s="35">
        <v>3</v>
      </c>
      <c r="C28" s="72">
        <v>3</v>
      </c>
      <c r="D28" s="57">
        <f t="shared" si="0"/>
        <v>65.13</v>
      </c>
      <c r="E28" s="3">
        <v>10</v>
      </c>
      <c r="F28" s="75">
        <v>4</v>
      </c>
      <c r="G28" s="33">
        <f t="shared" si="1"/>
        <v>207.07999999999998</v>
      </c>
      <c r="H28" s="6"/>
      <c r="I28" s="6"/>
      <c r="J28" s="4"/>
      <c r="K28" s="4">
        <f t="shared" si="2"/>
        <v>272.20999999999998</v>
      </c>
      <c r="L28" s="63">
        <v>10.02</v>
      </c>
      <c r="M28" s="63">
        <v>10.02</v>
      </c>
      <c r="N28" s="49">
        <v>70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3</v>
      </c>
      <c r="C29" s="72">
        <v>8</v>
      </c>
      <c r="D29" s="57">
        <f t="shared" si="0"/>
        <v>73.47999999999999</v>
      </c>
      <c r="E29" s="3">
        <v>10</v>
      </c>
      <c r="F29" s="75">
        <v>10</v>
      </c>
      <c r="G29" s="33">
        <f t="shared" si="1"/>
        <v>217.1</v>
      </c>
      <c r="H29" s="6"/>
      <c r="I29" s="6"/>
      <c r="J29" s="4"/>
      <c r="K29" s="4">
        <f t="shared" si="2"/>
        <v>290.58</v>
      </c>
      <c r="L29" s="63">
        <v>8.35</v>
      </c>
      <c r="M29" s="63">
        <v>10.02</v>
      </c>
      <c r="N29" s="49">
        <v>75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4</v>
      </c>
      <c r="C30" s="72">
        <v>2</v>
      </c>
      <c r="D30" s="57">
        <f t="shared" si="0"/>
        <v>83.5</v>
      </c>
      <c r="E30" s="3">
        <v>11</v>
      </c>
      <c r="F30" s="75">
        <v>3</v>
      </c>
      <c r="G30" s="33">
        <f t="shared" si="1"/>
        <v>225.45</v>
      </c>
      <c r="H30" s="6"/>
      <c r="I30" s="6"/>
      <c r="J30" s="4"/>
      <c r="K30" s="4">
        <f t="shared" si="2"/>
        <v>308.95</v>
      </c>
      <c r="L30" s="63">
        <v>10.02</v>
      </c>
      <c r="M30" s="63">
        <v>8.35</v>
      </c>
      <c r="N30" s="49">
        <v>75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4</v>
      </c>
      <c r="C31" s="72">
        <v>7</v>
      </c>
      <c r="D31" s="57">
        <f t="shared" si="0"/>
        <v>91.85</v>
      </c>
      <c r="E31" s="3">
        <v>11</v>
      </c>
      <c r="F31" s="75">
        <v>9</v>
      </c>
      <c r="G31" s="33">
        <f t="shared" si="1"/>
        <v>235.47</v>
      </c>
      <c r="H31" s="6"/>
      <c r="I31" s="6"/>
      <c r="J31" s="4"/>
      <c r="K31" s="4">
        <f t="shared" si="2"/>
        <v>327.32</v>
      </c>
      <c r="L31" s="63">
        <v>8.35</v>
      </c>
      <c r="M31" s="63">
        <v>10.02</v>
      </c>
      <c r="N31" s="49">
        <v>75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5</v>
      </c>
      <c r="C32" s="73">
        <v>2</v>
      </c>
      <c r="D32" s="57">
        <f t="shared" si="0"/>
        <v>103.53999999999999</v>
      </c>
      <c r="E32" s="36">
        <v>5</v>
      </c>
      <c r="F32" s="76">
        <v>10</v>
      </c>
      <c r="G32" s="33">
        <f t="shared" si="1"/>
        <v>116.89999999999999</v>
      </c>
      <c r="H32" s="6"/>
      <c r="I32" s="6"/>
      <c r="J32" s="4"/>
      <c r="K32" s="4">
        <f t="shared" si="2"/>
        <v>220.44</v>
      </c>
      <c r="L32" s="63">
        <v>11.69</v>
      </c>
      <c r="M32" s="63">
        <v>11.69</v>
      </c>
      <c r="N32" s="49">
        <v>78</v>
      </c>
      <c r="O32" s="65"/>
      <c r="P32" s="49"/>
      <c r="Q32" s="49"/>
      <c r="R32" s="67"/>
      <c r="S32" s="49"/>
      <c r="T32" s="67"/>
      <c r="U32" s="49"/>
      <c r="V32" s="49"/>
      <c r="W32" s="49">
        <v>130</v>
      </c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5</v>
      </c>
      <c r="C33" s="73">
        <v>6</v>
      </c>
      <c r="D33" s="57">
        <f t="shared" si="0"/>
        <v>110.22</v>
      </c>
      <c r="E33" s="36">
        <v>6</v>
      </c>
      <c r="F33" s="76">
        <v>5</v>
      </c>
      <c r="G33" s="33">
        <f t="shared" si="1"/>
        <v>128.59</v>
      </c>
      <c r="H33" s="6"/>
      <c r="I33" s="6"/>
      <c r="J33" s="4"/>
      <c r="K33" s="4">
        <f t="shared" si="2"/>
        <v>238.81</v>
      </c>
      <c r="L33" s="63">
        <v>6.68</v>
      </c>
      <c r="M33" s="63">
        <v>11.69</v>
      </c>
      <c r="N33" s="49">
        <v>75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5</v>
      </c>
      <c r="C34" s="73">
        <v>10</v>
      </c>
      <c r="D34" s="57">
        <f t="shared" si="0"/>
        <v>116.89999999999999</v>
      </c>
      <c r="E34" s="36">
        <v>6</v>
      </c>
      <c r="F34" s="76">
        <v>11</v>
      </c>
      <c r="G34" s="33">
        <f t="shared" si="1"/>
        <v>138.60999999999999</v>
      </c>
      <c r="H34" s="6"/>
      <c r="I34" s="73"/>
      <c r="J34" s="4"/>
      <c r="K34" s="4">
        <f t="shared" si="2"/>
        <v>255.51</v>
      </c>
      <c r="L34" s="63">
        <v>6.68</v>
      </c>
      <c r="M34" s="63">
        <v>10.02</v>
      </c>
      <c r="N34" s="49">
        <v>75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6</v>
      </c>
      <c r="C35" s="73">
        <v>2</v>
      </c>
      <c r="D35" s="57">
        <f t="shared" si="0"/>
        <v>123.58</v>
      </c>
      <c r="E35" s="6">
        <v>7</v>
      </c>
      <c r="F35" s="76">
        <v>4</v>
      </c>
      <c r="G35" s="33">
        <f t="shared" si="1"/>
        <v>146.95999999999998</v>
      </c>
      <c r="H35" s="6"/>
      <c r="I35" s="73"/>
      <c r="J35" s="4"/>
      <c r="K35" s="4">
        <f t="shared" si="2"/>
        <v>270.53999999999996</v>
      </c>
      <c r="L35" s="63">
        <v>6.68</v>
      </c>
      <c r="M35" s="63">
        <v>8.35</v>
      </c>
      <c r="N35" s="49">
        <v>75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6</v>
      </c>
      <c r="C36" s="73">
        <v>6</v>
      </c>
      <c r="D36" s="57">
        <f>(B36*12+C36)*1.67</f>
        <v>130.26</v>
      </c>
      <c r="E36" s="36">
        <v>8</v>
      </c>
      <c r="F36" s="76">
        <v>0</v>
      </c>
      <c r="G36" s="33">
        <f t="shared" si="1"/>
        <v>160.32</v>
      </c>
      <c r="H36" s="6"/>
      <c r="I36" s="73"/>
      <c r="J36" s="4"/>
      <c r="K36" s="4">
        <f t="shared" si="2"/>
        <v>290.58</v>
      </c>
      <c r="L36" s="63">
        <v>6.68</v>
      </c>
      <c r="M36" s="63">
        <v>11.69</v>
      </c>
      <c r="N36" s="49">
        <v>75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6</v>
      </c>
      <c r="C37" s="73">
        <v>10</v>
      </c>
      <c r="D37" s="57">
        <f t="shared" si="0"/>
        <v>136.94</v>
      </c>
      <c r="E37" s="36">
        <v>8</v>
      </c>
      <c r="F37" s="76">
        <v>6</v>
      </c>
      <c r="G37" s="33">
        <f t="shared" si="1"/>
        <v>170.34</v>
      </c>
      <c r="H37" s="6"/>
      <c r="I37" s="73"/>
      <c r="J37" s="4"/>
      <c r="K37" s="4">
        <f t="shared" si="2"/>
        <v>307.27999999999997</v>
      </c>
      <c r="L37" s="63">
        <v>6.68</v>
      </c>
      <c r="M37" s="63">
        <v>10.02</v>
      </c>
      <c r="N37" s="49">
        <v>75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7</v>
      </c>
      <c r="C38" s="73">
        <v>3</v>
      </c>
      <c r="D38" s="57">
        <f t="shared" si="0"/>
        <v>145.29</v>
      </c>
      <c r="E38" s="36">
        <v>9</v>
      </c>
      <c r="F38" s="76">
        <v>3</v>
      </c>
      <c r="G38" s="33">
        <f t="shared" si="1"/>
        <v>185.37</v>
      </c>
      <c r="H38" s="6"/>
      <c r="I38" s="73"/>
      <c r="J38" s="4"/>
      <c r="K38" s="4">
        <f>D38+G38</f>
        <v>330.65999999999997</v>
      </c>
      <c r="L38" s="63">
        <v>8.35</v>
      </c>
      <c r="M38" s="63">
        <v>15.03</v>
      </c>
      <c r="N38" s="49">
        <v>78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7</v>
      </c>
      <c r="C39" s="73">
        <v>6</v>
      </c>
      <c r="D39" s="57">
        <f t="shared" si="0"/>
        <v>150.29999999999998</v>
      </c>
      <c r="E39" s="36">
        <v>9</v>
      </c>
      <c r="F39" s="76">
        <v>7</v>
      </c>
      <c r="G39" s="33">
        <f t="shared" si="1"/>
        <v>192.04999999999998</v>
      </c>
      <c r="H39" s="6"/>
      <c r="I39" s="73"/>
      <c r="J39" s="4"/>
      <c r="K39" s="4">
        <f t="shared" si="2"/>
        <v>342.34999999999997</v>
      </c>
      <c r="L39" s="63">
        <v>5.01</v>
      </c>
      <c r="M39" s="63">
        <v>6.68</v>
      </c>
      <c r="N39" s="49">
        <v>75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7</v>
      </c>
      <c r="C40" s="73">
        <v>9</v>
      </c>
      <c r="D40" s="57">
        <f t="shared" si="0"/>
        <v>155.31</v>
      </c>
      <c r="E40" s="36">
        <v>10</v>
      </c>
      <c r="F40" s="76">
        <v>0</v>
      </c>
      <c r="G40" s="33">
        <f t="shared" si="1"/>
        <v>200.39999999999998</v>
      </c>
      <c r="H40" s="6"/>
      <c r="I40" s="73"/>
      <c r="J40" s="4"/>
      <c r="K40" s="4">
        <f t="shared" si="2"/>
        <v>355.71</v>
      </c>
      <c r="L40" s="63">
        <v>5.01</v>
      </c>
      <c r="M40" s="63">
        <v>8.35</v>
      </c>
      <c r="N40" s="71">
        <v>75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8</v>
      </c>
      <c r="C41" s="73">
        <v>1</v>
      </c>
      <c r="D41" s="57">
        <f t="shared" si="0"/>
        <v>161.98999999999998</v>
      </c>
      <c r="E41" s="36">
        <v>10</v>
      </c>
      <c r="F41" s="76">
        <v>5</v>
      </c>
      <c r="G41" s="33">
        <f t="shared" si="1"/>
        <v>208.75</v>
      </c>
      <c r="H41" s="6"/>
      <c r="I41" s="73"/>
      <c r="J41" s="4"/>
      <c r="K41" s="4">
        <f t="shared" si="2"/>
        <v>370.74</v>
      </c>
      <c r="L41" s="63">
        <v>6.68</v>
      </c>
      <c r="M41" s="63">
        <v>8.35</v>
      </c>
      <c r="N41" s="49">
        <v>75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8</v>
      </c>
      <c r="C42" s="73">
        <v>5</v>
      </c>
      <c r="D42" s="57">
        <f t="shared" si="0"/>
        <v>168.67</v>
      </c>
      <c r="E42" s="36">
        <v>10</v>
      </c>
      <c r="F42" s="76">
        <v>9</v>
      </c>
      <c r="G42" s="33">
        <f t="shared" si="1"/>
        <v>215.42999999999998</v>
      </c>
      <c r="H42" s="6"/>
      <c r="I42" s="73"/>
      <c r="J42" s="4"/>
      <c r="K42" s="4">
        <f t="shared" si="2"/>
        <v>384.09999999999997</v>
      </c>
      <c r="L42" s="63">
        <v>6.68</v>
      </c>
      <c r="M42" s="63">
        <v>6.68</v>
      </c>
      <c r="N42" s="49">
        <v>75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8</v>
      </c>
      <c r="C43" s="73">
        <v>8</v>
      </c>
      <c r="D43" s="57">
        <f t="shared" si="0"/>
        <v>173.68</v>
      </c>
      <c r="E43" s="36">
        <v>11</v>
      </c>
      <c r="F43" s="76">
        <v>5</v>
      </c>
      <c r="G43" s="33">
        <f t="shared" si="1"/>
        <v>228.79</v>
      </c>
      <c r="H43" s="6"/>
      <c r="I43" s="73"/>
      <c r="J43" s="4"/>
      <c r="K43" s="4">
        <f t="shared" si="2"/>
        <v>402.47</v>
      </c>
      <c r="L43" s="63">
        <v>5.01</v>
      </c>
      <c r="M43" s="63">
        <v>13.36</v>
      </c>
      <c r="N43" s="49">
        <v>76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9</v>
      </c>
      <c r="C44" s="73">
        <v>0</v>
      </c>
      <c r="D44" s="57">
        <f t="shared" si="0"/>
        <v>180.35999999999999</v>
      </c>
      <c r="E44" s="36">
        <v>11</v>
      </c>
      <c r="F44" s="76">
        <v>10</v>
      </c>
      <c r="G44" s="33">
        <f t="shared" si="1"/>
        <v>237.14</v>
      </c>
      <c r="H44" s="6"/>
      <c r="I44" s="73"/>
      <c r="J44" s="4"/>
      <c r="K44" s="4">
        <f t="shared" si="2"/>
        <v>417.5</v>
      </c>
      <c r="L44" s="63">
        <v>6.68</v>
      </c>
      <c r="M44" s="63">
        <v>8.35</v>
      </c>
      <c r="N44" s="49">
        <v>75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9</v>
      </c>
      <c r="C45" s="73">
        <v>3</v>
      </c>
      <c r="D45" s="57">
        <f t="shared" si="0"/>
        <v>185.37</v>
      </c>
      <c r="E45" s="36">
        <v>12</v>
      </c>
      <c r="F45" s="76">
        <v>2</v>
      </c>
      <c r="G45" s="33">
        <f t="shared" si="1"/>
        <v>243.82</v>
      </c>
      <c r="H45" s="6"/>
      <c r="I45" s="73"/>
      <c r="J45" s="4"/>
      <c r="K45" s="4">
        <f t="shared" si="2"/>
        <v>429.19</v>
      </c>
      <c r="L45" s="63">
        <v>5.01</v>
      </c>
      <c r="M45" s="63">
        <v>6.68</v>
      </c>
      <c r="N45" s="49">
        <v>75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6</v>
      </c>
      <c r="F46" s="76">
        <v>5</v>
      </c>
      <c r="G46" s="33">
        <f t="shared" si="1"/>
        <v>128.59</v>
      </c>
      <c r="H46" s="6"/>
      <c r="I46" s="73"/>
      <c r="J46" s="4"/>
      <c r="K46" s="4">
        <f t="shared" si="2"/>
        <v>322.31</v>
      </c>
      <c r="L46" s="63">
        <v>8.35</v>
      </c>
      <c r="M46" s="63">
        <v>14.77</v>
      </c>
      <c r="N46" s="49">
        <v>75</v>
      </c>
      <c r="O46" s="65"/>
      <c r="P46" s="49"/>
      <c r="Q46" s="49"/>
      <c r="R46" s="67"/>
      <c r="S46" s="49"/>
      <c r="T46" s="67"/>
      <c r="U46" s="49"/>
      <c r="V46" s="49"/>
      <c r="W46" s="49">
        <v>130</v>
      </c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1</v>
      </c>
      <c r="C47" s="73">
        <v>6</v>
      </c>
      <c r="D47" s="57">
        <f t="shared" si="0"/>
        <v>30.06</v>
      </c>
      <c r="E47" s="36">
        <v>7</v>
      </c>
      <c r="F47" s="76">
        <v>1</v>
      </c>
      <c r="G47" s="33">
        <f>(E47*12+F47)*1.67</f>
        <v>141.94999999999999</v>
      </c>
      <c r="H47" s="6"/>
      <c r="I47" s="73"/>
      <c r="J47" s="4"/>
      <c r="K47" s="4">
        <f t="shared" si="2"/>
        <v>172.01</v>
      </c>
      <c r="L47" s="63">
        <v>8.35</v>
      </c>
      <c r="M47" s="63">
        <v>13.36</v>
      </c>
      <c r="N47" s="49">
        <v>75</v>
      </c>
      <c r="O47" s="65">
        <v>43943</v>
      </c>
      <c r="P47" s="49">
        <v>2508843</v>
      </c>
      <c r="Q47" s="49">
        <v>9</v>
      </c>
      <c r="R47" s="67">
        <v>11</v>
      </c>
      <c r="S47" s="49">
        <v>1</v>
      </c>
      <c r="T47" s="67">
        <v>4</v>
      </c>
      <c r="U47" s="49">
        <v>172</v>
      </c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1</v>
      </c>
      <c r="C48" s="73">
        <v>10</v>
      </c>
      <c r="D48" s="57">
        <f t="shared" si="0"/>
        <v>36.739999999999995</v>
      </c>
      <c r="E48" s="36">
        <v>7</v>
      </c>
      <c r="F48" s="76">
        <v>11</v>
      </c>
      <c r="G48" s="33">
        <f t="shared" si="1"/>
        <v>158.65</v>
      </c>
      <c r="H48" s="6"/>
      <c r="I48" s="73"/>
      <c r="J48" s="4"/>
      <c r="K48" s="4">
        <f t="shared" si="2"/>
        <v>195.39</v>
      </c>
      <c r="L48" s="63">
        <v>6.68</v>
      </c>
      <c r="M48" s="63">
        <v>16.7</v>
      </c>
      <c r="N48" s="49">
        <v>75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2</v>
      </c>
      <c r="C49" s="73">
        <v>3</v>
      </c>
      <c r="D49" s="57">
        <f t="shared" si="0"/>
        <v>45.089999999999996</v>
      </c>
      <c r="E49" s="36">
        <v>8</v>
      </c>
      <c r="F49" s="76">
        <v>6</v>
      </c>
      <c r="G49" s="33">
        <f t="shared" si="1"/>
        <v>170.34</v>
      </c>
      <c r="H49" s="6"/>
      <c r="I49" s="73"/>
      <c r="J49" s="4"/>
      <c r="K49" s="4">
        <f t="shared" si="2"/>
        <v>215.43</v>
      </c>
      <c r="L49" s="63">
        <v>8.35</v>
      </c>
      <c r="M49" s="63">
        <v>11.69</v>
      </c>
      <c r="N49" s="49">
        <v>74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2</v>
      </c>
      <c r="C50" s="73">
        <v>7</v>
      </c>
      <c r="D50" s="57">
        <f t="shared" si="0"/>
        <v>51.769999999999996</v>
      </c>
      <c r="E50" s="36">
        <v>8</v>
      </c>
      <c r="F50" s="76">
        <v>11</v>
      </c>
      <c r="G50" s="33">
        <f t="shared" si="1"/>
        <v>178.69</v>
      </c>
      <c r="H50" s="6"/>
      <c r="I50" s="73"/>
      <c r="J50" s="4"/>
      <c r="K50" s="4">
        <f t="shared" si="2"/>
        <v>230.45999999999998</v>
      </c>
      <c r="L50" s="63">
        <v>6.68</v>
      </c>
      <c r="M50" s="63">
        <v>8.35</v>
      </c>
      <c r="N50" s="49">
        <v>75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2</v>
      </c>
      <c r="C51" s="73">
        <v>11</v>
      </c>
      <c r="D51" s="57">
        <f t="shared" si="0"/>
        <v>58.449999999999996</v>
      </c>
      <c r="E51" s="36">
        <v>9</v>
      </c>
      <c r="F51" s="76">
        <v>5</v>
      </c>
      <c r="G51" s="33">
        <f t="shared" si="1"/>
        <v>188.70999999999998</v>
      </c>
      <c r="H51" s="6"/>
      <c r="I51" s="73"/>
      <c r="J51" s="4"/>
      <c r="K51" s="4">
        <f t="shared" si="2"/>
        <v>247.15999999999997</v>
      </c>
      <c r="L51" s="63">
        <v>6.68</v>
      </c>
      <c r="M51" s="63">
        <v>10.02</v>
      </c>
      <c r="N51" s="49">
        <v>70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3</v>
      </c>
      <c r="C52" s="73">
        <v>5</v>
      </c>
      <c r="D52" s="57">
        <f t="shared" si="0"/>
        <v>68.47</v>
      </c>
      <c r="E52" s="36">
        <v>10</v>
      </c>
      <c r="F52" s="76">
        <v>0</v>
      </c>
      <c r="G52" s="33">
        <f t="shared" si="1"/>
        <v>200.39999999999998</v>
      </c>
      <c r="H52" s="6"/>
      <c r="I52" s="73"/>
      <c r="J52" s="4"/>
      <c r="K52" s="4">
        <f t="shared" si="2"/>
        <v>268.87</v>
      </c>
      <c r="L52" s="63">
        <v>10.02</v>
      </c>
      <c r="M52" s="63">
        <v>11.69</v>
      </c>
      <c r="N52" s="49">
        <v>70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685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3</v>
      </c>
      <c r="C53" s="73">
        <v>10</v>
      </c>
      <c r="D53" s="57">
        <f t="shared" si="0"/>
        <v>76.819999999999993</v>
      </c>
      <c r="E53" s="36">
        <v>10</v>
      </c>
      <c r="F53" s="76">
        <v>10</v>
      </c>
      <c r="G53" s="33">
        <f t="shared" si="1"/>
        <v>217.1</v>
      </c>
      <c r="H53" s="6"/>
      <c r="I53" s="73"/>
      <c r="J53" s="4"/>
      <c r="K53" s="4">
        <f t="shared" si="2"/>
        <v>293.91999999999996</v>
      </c>
      <c r="L53" s="63">
        <v>8.35</v>
      </c>
      <c r="M53" s="63">
        <v>16.7</v>
      </c>
      <c r="N53" s="49">
        <v>70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685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4</v>
      </c>
      <c r="C54" s="73">
        <v>3</v>
      </c>
      <c r="D54" s="57">
        <f t="shared" si="0"/>
        <v>85.17</v>
      </c>
      <c r="E54" s="6">
        <v>11</v>
      </c>
      <c r="F54" s="76">
        <v>4</v>
      </c>
      <c r="G54" s="33">
        <f t="shared" si="1"/>
        <v>227.12</v>
      </c>
      <c r="H54" s="6"/>
      <c r="I54" s="73"/>
      <c r="J54" s="4"/>
      <c r="K54" s="4">
        <f>D54+G54</f>
        <v>312.29000000000002</v>
      </c>
      <c r="L54" s="63">
        <v>8.35</v>
      </c>
      <c r="M54" s="63">
        <v>10.02</v>
      </c>
      <c r="N54" s="49">
        <v>70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685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v>30</v>
      </c>
      <c r="B55" s="6">
        <v>4</v>
      </c>
      <c r="C55" s="73">
        <v>7</v>
      </c>
      <c r="D55" s="57">
        <f t="shared" si="0"/>
        <v>91.85</v>
      </c>
      <c r="E55" s="36">
        <v>11</v>
      </c>
      <c r="F55" s="76">
        <v>11</v>
      </c>
      <c r="G55" s="33">
        <f t="shared" si="1"/>
        <v>238.81</v>
      </c>
      <c r="H55" s="6"/>
      <c r="I55" s="73"/>
      <c r="J55" s="4"/>
      <c r="K55" s="4">
        <f t="shared" si="2"/>
        <v>330.65999999999997</v>
      </c>
      <c r="L55" s="63">
        <v>6.68</v>
      </c>
      <c r="M55" s="63">
        <v>11.69</v>
      </c>
      <c r="N55" s="49">
        <v>70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685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1</v>
      </c>
      <c r="B56" s="6">
        <v>5</v>
      </c>
      <c r="C56" s="73">
        <v>0</v>
      </c>
      <c r="D56" s="57">
        <f t="shared" si="0"/>
        <v>100.19999999999999</v>
      </c>
      <c r="E56" s="36">
        <v>12</v>
      </c>
      <c r="F56" s="76">
        <v>4</v>
      </c>
      <c r="G56" s="33">
        <f t="shared" si="1"/>
        <v>247.16</v>
      </c>
      <c r="H56" s="6"/>
      <c r="I56" s="73"/>
      <c r="J56" s="4"/>
      <c r="K56" s="4">
        <f t="shared" si="2"/>
        <v>347.36</v>
      </c>
      <c r="L56" s="63">
        <v>8.35</v>
      </c>
      <c r="M56" s="63">
        <v>8.35</v>
      </c>
      <c r="N56" s="55">
        <v>72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685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60"/>
      <c r="AD57" s="161"/>
      <c r="AE57" s="161"/>
      <c r="AF57" s="161"/>
      <c r="AG57" s="161"/>
      <c r="AH57" s="162"/>
    </row>
    <row r="58" spans="1:34" ht="14.25">
      <c r="A58" s="143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223.78000000000003</v>
      </c>
      <c r="M58" s="45">
        <f>SUM(M27:M57)</f>
        <v>320.38</v>
      </c>
      <c r="N58" s="46">
        <f>SUM(N27:N57)</f>
        <v>2228</v>
      </c>
      <c r="O58" s="43"/>
      <c r="P58" s="43"/>
      <c r="Q58" s="43"/>
      <c r="R58" s="43"/>
      <c r="S58" s="43"/>
      <c r="T58" s="43"/>
      <c r="U58" s="46">
        <f>SUM(U27:U57)</f>
        <v>172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DC12-1AF4-4210-93FA-D84BE619F595}">
  <dimension ref="A1:AH60"/>
  <sheetViews>
    <sheetView topLeftCell="A17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45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45"/>
    </row>
    <row r="5" spans="1:34" ht="4.5" customHeigh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</row>
    <row r="6" spans="1:34" ht="12.75" customHeight="1">
      <c r="A6" s="145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45"/>
      <c r="K6" s="145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</row>
    <row r="7" spans="1:34" ht="12.75" customHeight="1">
      <c r="A7" s="145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86" t="s">
        <v>7</v>
      </c>
      <c r="AB7" s="186"/>
      <c r="AC7" s="186"/>
      <c r="AD7" s="186"/>
      <c r="AE7" s="183"/>
      <c r="AF7" s="183"/>
      <c r="AG7" s="183"/>
      <c r="AH7" s="145"/>
    </row>
    <row r="8" spans="1:34" ht="12.75" customHeight="1">
      <c r="A8" s="145" t="s">
        <v>8</v>
      </c>
      <c r="B8" s="145"/>
      <c r="C8" s="206" t="s">
        <v>105</v>
      </c>
      <c r="D8" s="207"/>
      <c r="E8" s="207"/>
      <c r="F8" s="207"/>
      <c r="G8" s="145" t="s">
        <v>9</v>
      </c>
      <c r="H8" s="207">
        <v>2020</v>
      </c>
      <c r="I8" s="207"/>
      <c r="J8" s="145"/>
      <c r="K8" s="145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45"/>
      <c r="X8" s="145"/>
      <c r="Y8" s="145"/>
      <c r="Z8" s="144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45"/>
    </row>
    <row r="9" spans="1:34" ht="12.75" customHeight="1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4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45"/>
    </row>
    <row r="10" spans="1:34" ht="12.75" customHeight="1">
      <c r="A10" s="145" t="s">
        <v>15</v>
      </c>
      <c r="B10" s="145"/>
      <c r="C10" s="170" t="s">
        <v>52</v>
      </c>
      <c r="D10" s="170"/>
      <c r="E10" s="170"/>
      <c r="F10" s="170"/>
      <c r="G10" s="170"/>
      <c r="H10" s="170"/>
      <c r="I10" s="170"/>
      <c r="J10" s="145"/>
      <c r="K10" s="11" t="s">
        <v>16</v>
      </c>
      <c r="L10" s="145"/>
      <c r="M10" s="145"/>
      <c r="N10" s="183"/>
      <c r="O10" s="183"/>
      <c r="P10" s="145" t="s">
        <v>17</v>
      </c>
      <c r="Q10" s="184"/>
      <c r="R10" s="185"/>
      <c r="S10" s="185"/>
      <c r="T10" s="185"/>
      <c r="U10" s="185"/>
      <c r="V10" s="185"/>
      <c r="W10" s="145"/>
      <c r="X10" s="145"/>
      <c r="Y10" s="145"/>
      <c r="Z10" s="144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45"/>
    </row>
    <row r="11" spans="1:34" ht="12.75" customHeight="1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4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45"/>
    </row>
    <row r="12" spans="1:34" ht="5.25" customHeight="1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45"/>
      <c r="D16" s="145"/>
      <c r="E16" s="29"/>
      <c r="F16" s="15"/>
      <c r="G16" s="28"/>
      <c r="H16" s="145"/>
      <c r="I16" s="145"/>
      <c r="J16" s="145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45"/>
      <c r="AE16" s="145"/>
      <c r="AF16" s="145"/>
      <c r="AG16" s="145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45"/>
      <c r="D18" s="145"/>
      <c r="E18" s="30"/>
      <c r="F18" s="145"/>
      <c r="G18" s="31"/>
      <c r="H18" s="145"/>
      <c r="I18" s="145"/>
      <c r="J18" s="145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45"/>
      <c r="D20" s="145"/>
      <c r="E20" s="30"/>
      <c r="F20" s="145"/>
      <c r="G20" s="31"/>
      <c r="H20" s="145"/>
      <c r="I20" s="145"/>
      <c r="J20" s="145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45"/>
      <c r="D21" s="11">
        <v>1.67</v>
      </c>
      <c r="E21" s="30"/>
      <c r="F21" s="145"/>
      <c r="G21" s="32">
        <v>1.67</v>
      </c>
      <c r="H21" s="145"/>
      <c r="I21" s="145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45"/>
      <c r="D22" s="145"/>
      <c r="E22" s="30"/>
      <c r="F22" s="145"/>
      <c r="G22" s="31"/>
      <c r="H22" s="145"/>
      <c r="I22" s="145"/>
      <c r="J22" s="145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45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4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47"/>
      <c r="AD25" s="147"/>
      <c r="AE25" s="147"/>
      <c r="AF25" s="147"/>
      <c r="AG25" s="147"/>
      <c r="AH25" s="14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4</v>
      </c>
      <c r="D27" s="57">
        <f t="shared" ref="D27:D57" si="0">(B27*12+C27)*1.67</f>
        <v>106.88</v>
      </c>
      <c r="E27" s="36">
        <v>6</v>
      </c>
      <c r="F27" s="76">
        <v>2</v>
      </c>
      <c r="G27" s="33">
        <f t="shared" ref="G27:G57" si="1">(E27*12+F27)*1.67</f>
        <v>123.58</v>
      </c>
      <c r="H27" s="3"/>
      <c r="I27" s="3"/>
      <c r="J27" s="4"/>
      <c r="K27" s="4">
        <f t="shared" ref="K27:K56" si="2">D27</f>
        <v>106.88</v>
      </c>
      <c r="L27" s="63">
        <v>6.68</v>
      </c>
      <c r="M27" s="63">
        <v>6.68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685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4" si="3">A27+1</f>
        <v>3</v>
      </c>
      <c r="B28" s="35">
        <v>5</v>
      </c>
      <c r="C28" s="72">
        <v>8</v>
      </c>
      <c r="D28" s="57">
        <f t="shared" si="0"/>
        <v>113.56</v>
      </c>
      <c r="E28" s="3">
        <v>6</v>
      </c>
      <c r="F28" s="75">
        <v>10</v>
      </c>
      <c r="G28" s="33">
        <f t="shared" si="1"/>
        <v>136.94</v>
      </c>
      <c r="H28" s="6"/>
      <c r="I28" s="6"/>
      <c r="J28" s="4"/>
      <c r="K28" s="4">
        <f t="shared" si="2"/>
        <v>113.56</v>
      </c>
      <c r="L28" s="63">
        <v>6.68</v>
      </c>
      <c r="M28" s="63">
        <v>13.36</v>
      </c>
      <c r="N28" s="49">
        <v>70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685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6</v>
      </c>
      <c r="C29" s="72">
        <v>0</v>
      </c>
      <c r="D29" s="57">
        <f t="shared" si="0"/>
        <v>120.24</v>
      </c>
      <c r="E29" s="3">
        <v>7</v>
      </c>
      <c r="F29" s="75">
        <v>3</v>
      </c>
      <c r="G29" s="33">
        <f t="shared" si="1"/>
        <v>145.29</v>
      </c>
      <c r="H29" s="6"/>
      <c r="I29" s="6"/>
      <c r="J29" s="4"/>
      <c r="K29" s="4">
        <f t="shared" si="2"/>
        <v>120.24</v>
      </c>
      <c r="L29" s="63">
        <v>6.68</v>
      </c>
      <c r="M29" s="63">
        <v>8.35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685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6</v>
      </c>
      <c r="C30" s="72">
        <v>3</v>
      </c>
      <c r="D30" s="57">
        <f t="shared" si="0"/>
        <v>125.25</v>
      </c>
      <c r="E30" s="3">
        <v>7</v>
      </c>
      <c r="F30" s="75">
        <v>6</v>
      </c>
      <c r="G30" s="33">
        <f t="shared" si="1"/>
        <v>150.29999999999998</v>
      </c>
      <c r="H30" s="6"/>
      <c r="I30" s="6"/>
      <c r="J30" s="4"/>
      <c r="K30" s="4">
        <f t="shared" si="2"/>
        <v>125.25</v>
      </c>
      <c r="L30" s="63">
        <v>5.01</v>
      </c>
      <c r="M30" s="63">
        <v>5.01</v>
      </c>
      <c r="N30" s="49">
        <v>70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685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6</v>
      </c>
      <c r="C31" s="72">
        <v>7</v>
      </c>
      <c r="D31" s="57">
        <f t="shared" si="0"/>
        <v>131.93</v>
      </c>
      <c r="E31" s="3">
        <v>7</v>
      </c>
      <c r="F31" s="75">
        <v>10</v>
      </c>
      <c r="G31" s="33">
        <f t="shared" si="1"/>
        <v>156.97999999999999</v>
      </c>
      <c r="H31" s="6"/>
      <c r="I31" s="6"/>
      <c r="J31" s="4"/>
      <c r="K31" s="4">
        <f t="shared" si="2"/>
        <v>131.93</v>
      </c>
      <c r="L31" s="63">
        <v>6.68</v>
      </c>
      <c r="M31" s="63">
        <v>6.68</v>
      </c>
      <c r="N31" s="49">
        <v>75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685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7</v>
      </c>
      <c r="C32" s="73">
        <v>0</v>
      </c>
      <c r="D32" s="57">
        <f t="shared" si="0"/>
        <v>140.28</v>
      </c>
      <c r="E32" s="36">
        <v>8</v>
      </c>
      <c r="F32" s="76">
        <v>3</v>
      </c>
      <c r="G32" s="33">
        <f t="shared" si="1"/>
        <v>165.32999999999998</v>
      </c>
      <c r="H32" s="6"/>
      <c r="I32" s="6"/>
      <c r="J32" s="4"/>
      <c r="K32" s="4">
        <f t="shared" si="2"/>
        <v>140.28</v>
      </c>
      <c r="L32" s="63">
        <v>8.35</v>
      </c>
      <c r="M32" s="63">
        <v>8.35</v>
      </c>
      <c r="N32" s="49">
        <v>70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685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7</v>
      </c>
      <c r="C33" s="73">
        <v>3</v>
      </c>
      <c r="D33" s="57">
        <f t="shared" si="0"/>
        <v>145.29</v>
      </c>
      <c r="E33" s="36">
        <v>8</v>
      </c>
      <c r="F33" s="76">
        <v>8</v>
      </c>
      <c r="G33" s="33">
        <f t="shared" si="1"/>
        <v>173.68</v>
      </c>
      <c r="H33" s="6"/>
      <c r="I33" s="6"/>
      <c r="J33" s="4"/>
      <c r="K33" s="4">
        <f t="shared" si="2"/>
        <v>145.29</v>
      </c>
      <c r="L33" s="63">
        <v>5.01</v>
      </c>
      <c r="M33" s="63">
        <v>8.35</v>
      </c>
      <c r="N33" s="49">
        <v>75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685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7</v>
      </c>
      <c r="C34" s="73">
        <v>6</v>
      </c>
      <c r="D34" s="57">
        <f t="shared" si="0"/>
        <v>150.29999999999998</v>
      </c>
      <c r="E34" s="36">
        <v>9</v>
      </c>
      <c r="F34" s="76">
        <v>1</v>
      </c>
      <c r="G34" s="33">
        <f t="shared" si="1"/>
        <v>182.03</v>
      </c>
      <c r="H34" s="6"/>
      <c r="I34" s="73"/>
      <c r="J34" s="4"/>
      <c r="K34" s="4">
        <f t="shared" si="2"/>
        <v>150.29999999999998</v>
      </c>
      <c r="L34" s="63">
        <v>5.01</v>
      </c>
      <c r="M34" s="63">
        <v>8.35</v>
      </c>
      <c r="N34" s="49">
        <v>75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685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7</v>
      </c>
      <c r="C35" s="73">
        <v>10</v>
      </c>
      <c r="D35" s="57">
        <f t="shared" si="0"/>
        <v>156.97999999999999</v>
      </c>
      <c r="E35" s="6">
        <v>9</v>
      </c>
      <c r="F35" s="76">
        <v>7</v>
      </c>
      <c r="G35" s="33">
        <f t="shared" si="1"/>
        <v>192.04999999999998</v>
      </c>
      <c r="H35" s="6"/>
      <c r="I35" s="73"/>
      <c r="J35" s="4"/>
      <c r="K35" s="4">
        <f t="shared" si="2"/>
        <v>156.97999999999999</v>
      </c>
      <c r="L35" s="63">
        <v>6.68</v>
      </c>
      <c r="M35" s="63">
        <v>10.02</v>
      </c>
      <c r="N35" s="49">
        <v>75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685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8</v>
      </c>
      <c r="C36" s="73">
        <v>3</v>
      </c>
      <c r="D36" s="57">
        <f>(B36*12+C36)*1.67</f>
        <v>165.32999999999998</v>
      </c>
      <c r="E36" s="36">
        <v>10</v>
      </c>
      <c r="F36" s="76">
        <v>1</v>
      </c>
      <c r="G36" s="33">
        <f t="shared" si="1"/>
        <v>202.07</v>
      </c>
      <c r="H36" s="6"/>
      <c r="I36" s="73"/>
      <c r="J36" s="4"/>
      <c r="K36" s="4">
        <f t="shared" si="2"/>
        <v>165.32999999999998</v>
      </c>
      <c r="L36" s="63">
        <v>8.35</v>
      </c>
      <c r="M36" s="63">
        <v>10.02</v>
      </c>
      <c r="N36" s="49">
        <v>75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685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8</v>
      </c>
      <c r="C37" s="73">
        <v>8</v>
      </c>
      <c r="D37" s="57">
        <f t="shared" si="0"/>
        <v>173.68</v>
      </c>
      <c r="E37" s="36">
        <v>10</v>
      </c>
      <c r="F37" s="76">
        <v>8</v>
      </c>
      <c r="G37" s="33">
        <f t="shared" si="1"/>
        <v>213.76</v>
      </c>
      <c r="H37" s="6"/>
      <c r="I37" s="73"/>
      <c r="J37" s="4"/>
      <c r="K37" s="4">
        <f t="shared" si="2"/>
        <v>173.68</v>
      </c>
      <c r="L37" s="63">
        <v>8.35</v>
      </c>
      <c r="M37" s="63">
        <v>11.69</v>
      </c>
      <c r="N37" s="49">
        <v>75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685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9</v>
      </c>
      <c r="C38" s="73">
        <v>2</v>
      </c>
      <c r="D38" s="57">
        <f t="shared" si="0"/>
        <v>183.7</v>
      </c>
      <c r="E38" s="36">
        <v>11</v>
      </c>
      <c r="F38" s="76">
        <v>5</v>
      </c>
      <c r="G38" s="33">
        <f t="shared" si="1"/>
        <v>228.79</v>
      </c>
      <c r="H38" s="6"/>
      <c r="I38" s="73"/>
      <c r="J38" s="4"/>
      <c r="K38" s="4">
        <f t="shared" si="2"/>
        <v>183.7</v>
      </c>
      <c r="L38" s="63">
        <v>10.02</v>
      </c>
      <c r="M38" s="63">
        <v>15.03</v>
      </c>
      <c r="N38" s="49">
        <v>70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685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9</v>
      </c>
      <c r="C39" s="73">
        <v>8</v>
      </c>
      <c r="D39" s="57">
        <f t="shared" si="0"/>
        <v>193.72</v>
      </c>
      <c r="E39" s="36">
        <v>12</v>
      </c>
      <c r="F39" s="76">
        <v>0</v>
      </c>
      <c r="G39" s="33">
        <f t="shared" si="1"/>
        <v>240.48</v>
      </c>
      <c r="H39" s="6"/>
      <c r="I39" s="73"/>
      <c r="J39" s="4"/>
      <c r="K39" s="4">
        <f t="shared" si="2"/>
        <v>193.72</v>
      </c>
      <c r="L39" s="63">
        <v>10.02</v>
      </c>
      <c r="M39" s="63">
        <v>11.69</v>
      </c>
      <c r="N39" s="49">
        <v>78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10</v>
      </c>
      <c r="C40" s="73">
        <v>3</v>
      </c>
      <c r="D40" s="57">
        <f t="shared" si="0"/>
        <v>205.41</v>
      </c>
      <c r="E40" s="36">
        <v>6</v>
      </c>
      <c r="F40" s="76">
        <v>1</v>
      </c>
      <c r="G40" s="33">
        <f t="shared" si="1"/>
        <v>121.91</v>
      </c>
      <c r="H40" s="6"/>
      <c r="I40" s="73"/>
      <c r="J40" s="4"/>
      <c r="K40" s="4">
        <f t="shared" si="2"/>
        <v>205.41</v>
      </c>
      <c r="L40" s="63">
        <v>11.69</v>
      </c>
      <c r="M40" s="63">
        <v>11.69</v>
      </c>
      <c r="N40" s="71">
        <v>70</v>
      </c>
      <c r="O40" s="65"/>
      <c r="P40" s="49"/>
      <c r="Q40" s="49"/>
      <c r="R40" s="67"/>
      <c r="S40" s="49"/>
      <c r="T40" s="67"/>
      <c r="U40" s="49"/>
      <c r="V40" s="49">
        <v>10425</v>
      </c>
      <c r="W40" s="49">
        <v>130</v>
      </c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10</v>
      </c>
      <c r="C41" s="73">
        <v>6</v>
      </c>
      <c r="D41" s="57">
        <f t="shared" si="0"/>
        <v>210.42</v>
      </c>
      <c r="E41" s="36">
        <v>6</v>
      </c>
      <c r="F41" s="76">
        <v>4</v>
      </c>
      <c r="G41" s="33">
        <f t="shared" si="1"/>
        <v>126.91999999999999</v>
      </c>
      <c r="H41" s="6"/>
      <c r="I41" s="73"/>
      <c r="J41" s="4"/>
      <c r="K41" s="4">
        <f t="shared" si="2"/>
        <v>210.42</v>
      </c>
      <c r="L41" s="63">
        <v>5.01</v>
      </c>
      <c r="M41" s="63">
        <v>5.01</v>
      </c>
      <c r="N41" s="49">
        <v>75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10</v>
      </c>
      <c r="C42" s="73">
        <v>10</v>
      </c>
      <c r="D42" s="57">
        <f t="shared" si="0"/>
        <v>217.1</v>
      </c>
      <c r="E42" s="36">
        <v>6</v>
      </c>
      <c r="F42" s="76">
        <v>9</v>
      </c>
      <c r="G42" s="33">
        <f t="shared" si="1"/>
        <v>135.26999999999998</v>
      </c>
      <c r="H42" s="6"/>
      <c r="I42" s="73"/>
      <c r="J42" s="4"/>
      <c r="K42" s="4">
        <f t="shared" si="2"/>
        <v>217.1</v>
      </c>
      <c r="L42" s="63">
        <v>6.68</v>
      </c>
      <c r="M42" s="63">
        <v>8.35</v>
      </c>
      <c r="N42" s="49">
        <v>75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11</v>
      </c>
      <c r="C43" s="73">
        <v>3</v>
      </c>
      <c r="D43" s="57">
        <f t="shared" si="0"/>
        <v>225.45</v>
      </c>
      <c r="E43" s="36">
        <v>7</v>
      </c>
      <c r="F43" s="76">
        <v>5</v>
      </c>
      <c r="G43" s="33">
        <f t="shared" si="1"/>
        <v>148.63</v>
      </c>
      <c r="H43" s="6"/>
      <c r="I43" s="73"/>
      <c r="J43" s="4"/>
      <c r="K43" s="4">
        <f t="shared" si="2"/>
        <v>225.45</v>
      </c>
      <c r="L43" s="63">
        <v>8.35</v>
      </c>
      <c r="M43" s="63">
        <v>13.36</v>
      </c>
      <c r="N43" s="49">
        <v>75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11</v>
      </c>
      <c r="C44" s="73">
        <v>6</v>
      </c>
      <c r="D44" s="57">
        <f t="shared" si="0"/>
        <v>230.45999999999998</v>
      </c>
      <c r="E44" s="36">
        <v>7</v>
      </c>
      <c r="F44" s="76">
        <v>9</v>
      </c>
      <c r="G44" s="33">
        <f t="shared" si="1"/>
        <v>155.31</v>
      </c>
      <c r="H44" s="6"/>
      <c r="I44" s="73"/>
      <c r="J44" s="4"/>
      <c r="K44" s="4">
        <f t="shared" si="2"/>
        <v>230.45999999999998</v>
      </c>
      <c r="L44" s="63">
        <v>5.01</v>
      </c>
      <c r="M44" s="63">
        <v>6.68</v>
      </c>
      <c r="N44" s="49">
        <v>70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11</v>
      </c>
      <c r="C45" s="73">
        <v>9</v>
      </c>
      <c r="D45" s="57">
        <f t="shared" si="0"/>
        <v>235.47</v>
      </c>
      <c r="E45" s="36">
        <v>8</v>
      </c>
      <c r="F45" s="76">
        <v>5</v>
      </c>
      <c r="G45" s="33">
        <f t="shared" si="1"/>
        <v>168.67</v>
      </c>
      <c r="H45" s="6"/>
      <c r="I45" s="73"/>
      <c r="J45" s="4"/>
      <c r="K45" s="4">
        <f t="shared" si="2"/>
        <v>235.47</v>
      </c>
      <c r="L45" s="63">
        <v>5.01</v>
      </c>
      <c r="M45" s="63">
        <v>15.03</v>
      </c>
      <c r="N45" s="49">
        <v>75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12</v>
      </c>
      <c r="C46" s="73">
        <v>3</v>
      </c>
      <c r="D46" s="57">
        <f t="shared" si="0"/>
        <v>245.48999999999998</v>
      </c>
      <c r="E46" s="36">
        <v>8</v>
      </c>
      <c r="F46" s="76">
        <v>11</v>
      </c>
      <c r="G46" s="33">
        <f t="shared" si="1"/>
        <v>178.69</v>
      </c>
      <c r="H46" s="6"/>
      <c r="I46" s="73"/>
      <c r="J46" s="4"/>
      <c r="K46" s="4">
        <f t="shared" si="2"/>
        <v>245.48999999999998</v>
      </c>
      <c r="L46" s="63">
        <v>10.02</v>
      </c>
      <c r="M46" s="63">
        <v>10.02</v>
      </c>
      <c r="N46" s="49">
        <v>75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675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12</v>
      </c>
      <c r="C47" s="73">
        <v>7</v>
      </c>
      <c r="D47" s="57">
        <f t="shared" si="0"/>
        <v>252.17</v>
      </c>
      <c r="E47" s="36">
        <v>9</v>
      </c>
      <c r="F47" s="76">
        <v>5</v>
      </c>
      <c r="G47" s="33">
        <f>(E47*12+F47)*1.67</f>
        <v>188.70999999999998</v>
      </c>
      <c r="H47" s="6"/>
      <c r="I47" s="73"/>
      <c r="J47" s="4"/>
      <c r="K47" s="4">
        <f t="shared" si="2"/>
        <v>252.17</v>
      </c>
      <c r="L47" s="63">
        <v>6.68</v>
      </c>
      <c r="M47" s="63">
        <v>10.02</v>
      </c>
      <c r="N47" s="49">
        <v>75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675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13</v>
      </c>
      <c r="C48" s="73">
        <v>0</v>
      </c>
      <c r="D48" s="57">
        <f t="shared" si="0"/>
        <v>260.52</v>
      </c>
      <c r="E48" s="36">
        <v>9</v>
      </c>
      <c r="F48" s="76">
        <v>11</v>
      </c>
      <c r="G48" s="33">
        <f t="shared" si="1"/>
        <v>198.73</v>
      </c>
      <c r="H48" s="6"/>
      <c r="I48" s="73"/>
      <c r="J48" s="4"/>
      <c r="K48" s="4">
        <f t="shared" si="2"/>
        <v>260.52</v>
      </c>
      <c r="L48" s="63">
        <v>8.35</v>
      </c>
      <c r="M48" s="63">
        <v>10.02</v>
      </c>
      <c r="N48" s="49">
        <v>75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675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13</v>
      </c>
      <c r="C49" s="73">
        <v>3</v>
      </c>
      <c r="D49" s="57">
        <f t="shared" si="0"/>
        <v>265.52999999999997</v>
      </c>
      <c r="E49" s="36">
        <v>10</v>
      </c>
      <c r="F49" s="76">
        <v>3</v>
      </c>
      <c r="G49" s="33">
        <f t="shared" si="1"/>
        <v>205.41</v>
      </c>
      <c r="H49" s="6"/>
      <c r="I49" s="73"/>
      <c r="J49" s="4"/>
      <c r="K49" s="4">
        <f t="shared" si="2"/>
        <v>265.52999999999997</v>
      </c>
      <c r="L49" s="63">
        <v>5.01</v>
      </c>
      <c r="M49" s="63">
        <v>6.68</v>
      </c>
      <c r="N49" s="49">
        <v>75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670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13</v>
      </c>
      <c r="C50" s="73">
        <v>6</v>
      </c>
      <c r="D50" s="57">
        <f t="shared" si="0"/>
        <v>270.53999999999996</v>
      </c>
      <c r="E50" s="36">
        <v>10</v>
      </c>
      <c r="F50" s="76">
        <v>7</v>
      </c>
      <c r="G50" s="33">
        <f t="shared" si="1"/>
        <v>212.09</v>
      </c>
      <c r="H50" s="6"/>
      <c r="I50" s="73"/>
      <c r="J50" s="4"/>
      <c r="K50" s="4">
        <f t="shared" si="2"/>
        <v>270.53999999999996</v>
      </c>
      <c r="L50" s="63">
        <v>5.01</v>
      </c>
      <c r="M50" s="63">
        <v>6.68</v>
      </c>
      <c r="N50" s="49">
        <v>71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670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13</v>
      </c>
      <c r="C51" s="73">
        <v>9</v>
      </c>
      <c r="D51" s="57">
        <f t="shared" si="0"/>
        <v>275.55</v>
      </c>
      <c r="E51" s="36">
        <v>10</v>
      </c>
      <c r="F51" s="76">
        <v>9</v>
      </c>
      <c r="G51" s="33">
        <f t="shared" si="1"/>
        <v>215.42999999999998</v>
      </c>
      <c r="H51" s="6"/>
      <c r="I51" s="73"/>
      <c r="J51" s="4"/>
      <c r="K51" s="4">
        <f t="shared" si="2"/>
        <v>275.55</v>
      </c>
      <c r="L51" s="63">
        <v>5.01</v>
      </c>
      <c r="M51" s="63">
        <v>3.34</v>
      </c>
      <c r="N51" s="49">
        <v>78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670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14</v>
      </c>
      <c r="C52" s="73">
        <v>1</v>
      </c>
      <c r="D52" s="57">
        <f t="shared" si="0"/>
        <v>282.22999999999996</v>
      </c>
      <c r="E52" s="36">
        <v>11</v>
      </c>
      <c r="F52" s="76">
        <v>1</v>
      </c>
      <c r="G52" s="33">
        <f t="shared" si="1"/>
        <v>222.10999999999999</v>
      </c>
      <c r="H52" s="6"/>
      <c r="I52" s="73"/>
      <c r="J52" s="4"/>
      <c r="K52" s="4">
        <f t="shared" si="2"/>
        <v>282.22999999999996</v>
      </c>
      <c r="L52" s="63">
        <v>6.68</v>
      </c>
      <c r="M52" s="63">
        <v>6.68</v>
      </c>
      <c r="N52" s="49">
        <v>78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670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14</v>
      </c>
      <c r="C53" s="73">
        <v>6</v>
      </c>
      <c r="D53" s="57">
        <f t="shared" si="0"/>
        <v>290.58</v>
      </c>
      <c r="E53" s="36">
        <v>11</v>
      </c>
      <c r="F53" s="76">
        <v>6</v>
      </c>
      <c r="G53" s="33">
        <f t="shared" si="1"/>
        <v>230.45999999999998</v>
      </c>
      <c r="H53" s="6"/>
      <c r="I53" s="73"/>
      <c r="J53" s="4"/>
      <c r="K53" s="4">
        <f t="shared" si="2"/>
        <v>290.58</v>
      </c>
      <c r="L53" s="63">
        <v>8.35</v>
      </c>
      <c r="M53" s="63">
        <v>8.35</v>
      </c>
      <c r="N53" s="49">
        <v>78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670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14</v>
      </c>
      <c r="C54" s="73">
        <v>9</v>
      </c>
      <c r="D54" s="57">
        <f t="shared" si="0"/>
        <v>295.58999999999997</v>
      </c>
      <c r="E54" s="6">
        <v>5</v>
      </c>
      <c r="F54" s="76">
        <v>9</v>
      </c>
      <c r="G54" s="33">
        <f t="shared" si="1"/>
        <v>115.22999999999999</v>
      </c>
      <c r="H54" s="6"/>
      <c r="I54" s="73"/>
      <c r="J54" s="4"/>
      <c r="K54" s="4">
        <f t="shared" si="2"/>
        <v>295.58999999999997</v>
      </c>
      <c r="L54" s="63">
        <v>5.01</v>
      </c>
      <c r="M54" s="63">
        <v>14.77</v>
      </c>
      <c r="N54" s="49">
        <v>75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670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v>30</v>
      </c>
      <c r="B55" s="6">
        <v>15</v>
      </c>
      <c r="C55" s="73">
        <v>0</v>
      </c>
      <c r="D55" s="57">
        <f t="shared" si="0"/>
        <v>300.59999999999997</v>
      </c>
      <c r="E55" s="36">
        <v>6</v>
      </c>
      <c r="F55" s="76">
        <v>0</v>
      </c>
      <c r="G55" s="33">
        <f t="shared" si="1"/>
        <v>120.24</v>
      </c>
      <c r="H55" s="6"/>
      <c r="I55" s="73"/>
      <c r="J55" s="4"/>
      <c r="K55" s="4">
        <f t="shared" si="2"/>
        <v>300.59999999999997</v>
      </c>
      <c r="L55" s="63">
        <v>5.01</v>
      </c>
      <c r="M55" s="63">
        <v>5.01</v>
      </c>
      <c r="N55" s="49">
        <v>75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670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15</v>
      </c>
      <c r="C56" s="73">
        <v>5</v>
      </c>
      <c r="D56" s="57">
        <f t="shared" si="0"/>
        <v>308.95</v>
      </c>
      <c r="E56" s="36">
        <v>6</v>
      </c>
      <c r="F56" s="76">
        <v>3</v>
      </c>
      <c r="G56" s="33">
        <f t="shared" si="1"/>
        <v>125.25</v>
      </c>
      <c r="H56" s="6"/>
      <c r="I56" s="73"/>
      <c r="J56" s="4"/>
      <c r="K56" s="4">
        <f t="shared" si="2"/>
        <v>308.95</v>
      </c>
      <c r="L56" s="63">
        <v>8.35</v>
      </c>
      <c r="M56" s="63">
        <v>5.01</v>
      </c>
      <c r="N56" s="55">
        <v>70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670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15</v>
      </c>
      <c r="C57" s="73">
        <v>10</v>
      </c>
      <c r="D57" s="57">
        <f t="shared" si="0"/>
        <v>317.3</v>
      </c>
      <c r="E57" s="36">
        <v>6</v>
      </c>
      <c r="F57" s="76">
        <v>8</v>
      </c>
      <c r="G57" s="33">
        <f t="shared" si="1"/>
        <v>133.6</v>
      </c>
      <c r="H57" s="47"/>
      <c r="I57" s="74"/>
      <c r="J57" s="4"/>
      <c r="K57" s="4">
        <f t="shared" ref="K57" si="4">D57+G57</f>
        <v>450.9</v>
      </c>
      <c r="L57" s="63">
        <v>8.35</v>
      </c>
      <c r="M57" s="63">
        <v>8.35</v>
      </c>
      <c r="N57" s="53">
        <v>78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670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145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217.09999999999991</v>
      </c>
      <c r="M58" s="45">
        <f>SUM(M27:M57)</f>
        <v>278.63</v>
      </c>
      <c r="N58" s="46">
        <f>SUM(N27:N57)</f>
        <v>2291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77</v>
      </c>
      <c r="D8" s="207"/>
      <c r="E8" s="207"/>
      <c r="F8" s="207"/>
      <c r="G8" s="82" t="s">
        <v>9</v>
      </c>
      <c r="H8" s="207">
        <v>2018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v>51.77</v>
      </c>
      <c r="E27" s="36">
        <v>10</v>
      </c>
      <c r="F27" s="76">
        <v>0</v>
      </c>
      <c r="G27" s="33">
        <v>200.4</v>
      </c>
      <c r="H27" s="3"/>
      <c r="I27" s="3"/>
      <c r="J27" s="4"/>
      <c r="K27" s="4">
        <f t="shared" ref="K27:K36" si="0">D27+G27</f>
        <v>252.17000000000002</v>
      </c>
      <c r="L27" s="63">
        <v>5.01</v>
      </c>
      <c r="M27" s="63">
        <v>0</v>
      </c>
      <c r="N27" s="52">
        <v>68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1">A27+1</f>
        <v>3</v>
      </c>
      <c r="B28" s="35">
        <v>3</v>
      </c>
      <c r="C28" s="72">
        <v>1</v>
      </c>
      <c r="D28" s="57">
        <v>61.79</v>
      </c>
      <c r="E28" s="3">
        <v>10</v>
      </c>
      <c r="F28" s="75">
        <v>0</v>
      </c>
      <c r="G28" s="33">
        <v>200.4</v>
      </c>
      <c r="H28" s="6"/>
      <c r="I28" s="6"/>
      <c r="J28" s="4"/>
      <c r="K28" s="4">
        <f t="shared" si="0"/>
        <v>262.19</v>
      </c>
      <c r="L28" s="63">
        <v>10.02</v>
      </c>
      <c r="M28" s="63">
        <v>0</v>
      </c>
      <c r="N28" s="49">
        <v>62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1"/>
        <v>4</v>
      </c>
      <c r="B29" s="35">
        <v>3</v>
      </c>
      <c r="C29" s="72">
        <v>4</v>
      </c>
      <c r="D29" s="57">
        <v>66.8</v>
      </c>
      <c r="E29" s="3">
        <v>10</v>
      </c>
      <c r="F29" s="75">
        <v>0</v>
      </c>
      <c r="G29" s="33">
        <v>200.4</v>
      </c>
      <c r="H29" s="6"/>
      <c r="I29" s="6"/>
      <c r="J29" s="4"/>
      <c r="K29" s="4">
        <f t="shared" si="0"/>
        <v>267.2</v>
      </c>
      <c r="L29" s="63">
        <v>5.01</v>
      </c>
      <c r="M29" s="63">
        <v>0</v>
      </c>
      <c r="N29" s="49">
        <v>67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1"/>
        <v>5</v>
      </c>
      <c r="B30" s="35">
        <v>3</v>
      </c>
      <c r="C30" s="72">
        <v>8</v>
      </c>
      <c r="D30" s="57">
        <v>73.48</v>
      </c>
      <c r="E30" s="3">
        <v>10</v>
      </c>
      <c r="F30" s="75">
        <v>2</v>
      </c>
      <c r="G30" s="33">
        <v>203.74</v>
      </c>
      <c r="H30" s="6"/>
      <c r="I30" s="6"/>
      <c r="J30" s="4"/>
      <c r="K30" s="4">
        <f t="shared" si="0"/>
        <v>277.22000000000003</v>
      </c>
      <c r="L30" s="63">
        <v>6.68</v>
      </c>
      <c r="M30" s="63">
        <v>3.34</v>
      </c>
      <c r="N30" s="49">
        <v>61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1"/>
        <v>6</v>
      </c>
      <c r="B31" s="35">
        <v>4</v>
      </c>
      <c r="C31" s="72">
        <v>2</v>
      </c>
      <c r="D31" s="57">
        <v>83.5</v>
      </c>
      <c r="E31" s="3">
        <v>10</v>
      </c>
      <c r="F31" s="75">
        <v>4</v>
      </c>
      <c r="G31" s="33">
        <v>207.48</v>
      </c>
      <c r="H31" s="6"/>
      <c r="I31" s="6"/>
      <c r="J31" s="4"/>
      <c r="K31" s="4">
        <f t="shared" si="0"/>
        <v>290.98</v>
      </c>
      <c r="L31" s="63">
        <v>10.02</v>
      </c>
      <c r="M31" s="63">
        <v>3.34</v>
      </c>
      <c r="N31" s="49">
        <v>66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1"/>
        <v>7</v>
      </c>
      <c r="B32" s="6">
        <v>4</v>
      </c>
      <c r="C32" s="73">
        <v>6</v>
      </c>
      <c r="D32" s="57">
        <v>90.18</v>
      </c>
      <c r="E32" s="36">
        <v>10</v>
      </c>
      <c r="F32" s="76">
        <v>4</v>
      </c>
      <c r="G32" s="33">
        <v>207.48</v>
      </c>
      <c r="H32" s="6"/>
      <c r="I32" s="6"/>
      <c r="J32" s="4"/>
      <c r="K32" s="4">
        <f t="shared" si="0"/>
        <v>297.65999999999997</v>
      </c>
      <c r="L32" s="63">
        <v>6.68</v>
      </c>
      <c r="M32" s="63">
        <v>0</v>
      </c>
      <c r="N32" s="49">
        <v>63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1"/>
        <v>8</v>
      </c>
      <c r="B33" s="6">
        <v>4</v>
      </c>
      <c r="C33" s="73">
        <v>11</v>
      </c>
      <c r="D33" s="57">
        <v>98.53</v>
      </c>
      <c r="E33" s="36">
        <v>10</v>
      </c>
      <c r="F33" s="76">
        <v>4</v>
      </c>
      <c r="G33" s="33">
        <v>207.48</v>
      </c>
      <c r="H33" s="6"/>
      <c r="I33" s="6"/>
      <c r="J33" s="4"/>
      <c r="K33" s="4">
        <f t="shared" si="0"/>
        <v>306.01</v>
      </c>
      <c r="L33" s="63">
        <v>8.35</v>
      </c>
      <c r="M33" s="63">
        <v>0</v>
      </c>
      <c r="N33" s="49">
        <v>64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1"/>
        <v>9</v>
      </c>
      <c r="B34" s="6">
        <v>5</v>
      </c>
      <c r="C34" s="73">
        <v>3</v>
      </c>
      <c r="D34" s="57">
        <v>105.21</v>
      </c>
      <c r="E34" s="36">
        <v>10</v>
      </c>
      <c r="F34" s="76">
        <v>6</v>
      </c>
      <c r="G34" s="33">
        <v>210.42</v>
      </c>
      <c r="H34" s="6"/>
      <c r="I34" s="73"/>
      <c r="J34" s="4"/>
      <c r="K34" s="4">
        <f t="shared" si="0"/>
        <v>315.63</v>
      </c>
      <c r="L34" s="63">
        <v>6.68</v>
      </c>
      <c r="M34" s="63">
        <v>3.34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1"/>
        <v>10</v>
      </c>
      <c r="B35" s="6">
        <v>5</v>
      </c>
      <c r="C35" s="73">
        <v>7</v>
      </c>
      <c r="D35" s="57">
        <v>111.89</v>
      </c>
      <c r="E35" s="36">
        <v>10</v>
      </c>
      <c r="F35" s="76">
        <v>6</v>
      </c>
      <c r="G35" s="33">
        <v>210.42</v>
      </c>
      <c r="H35" s="6"/>
      <c r="I35" s="73"/>
      <c r="J35" s="4"/>
      <c r="K35" s="4">
        <f t="shared" si="0"/>
        <v>322.31</v>
      </c>
      <c r="L35" s="63">
        <v>6.68</v>
      </c>
      <c r="M35" s="63">
        <v>0</v>
      </c>
      <c r="N35" s="49">
        <v>64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1"/>
        <v>11</v>
      </c>
      <c r="B36" s="6">
        <v>5</v>
      </c>
      <c r="C36" s="73">
        <v>11</v>
      </c>
      <c r="D36" s="57">
        <v>118.57</v>
      </c>
      <c r="E36" s="36">
        <v>10</v>
      </c>
      <c r="F36" s="76">
        <v>8</v>
      </c>
      <c r="G36" s="33">
        <v>213.76</v>
      </c>
      <c r="H36" s="6"/>
      <c r="I36" s="73"/>
      <c r="J36" s="4"/>
      <c r="K36" s="4">
        <f t="shared" si="0"/>
        <v>332.33</v>
      </c>
      <c r="L36" s="63">
        <v>6.68</v>
      </c>
      <c r="M36" s="63">
        <v>3.34</v>
      </c>
      <c r="N36" s="49">
        <v>64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1"/>
        <v>12</v>
      </c>
      <c r="B37" s="6">
        <v>6</v>
      </c>
      <c r="C37" s="73">
        <v>4</v>
      </c>
      <c r="D37" s="57">
        <v>126.92</v>
      </c>
      <c r="E37" s="36">
        <v>10</v>
      </c>
      <c r="F37" s="76">
        <v>9</v>
      </c>
      <c r="G37" s="33">
        <v>215.43</v>
      </c>
      <c r="H37" s="6"/>
      <c r="I37" s="73"/>
      <c r="J37" s="4"/>
      <c r="K37" s="4">
        <f t="shared" ref="K37:K57" si="2">D37+G37</f>
        <v>342.35</v>
      </c>
      <c r="L37" s="63">
        <v>8.35</v>
      </c>
      <c r="M37" s="63">
        <v>1.67</v>
      </c>
      <c r="N37" s="49">
        <v>65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1"/>
        <v>13</v>
      </c>
      <c r="B38" s="6">
        <v>6</v>
      </c>
      <c r="C38" s="73">
        <v>9</v>
      </c>
      <c r="D38" s="57">
        <v>135.27000000000001</v>
      </c>
      <c r="E38" s="36">
        <v>10</v>
      </c>
      <c r="F38" s="76">
        <v>10</v>
      </c>
      <c r="G38" s="33">
        <v>217.1</v>
      </c>
      <c r="H38" s="6"/>
      <c r="I38" s="73"/>
      <c r="J38" s="4"/>
      <c r="K38" s="4">
        <f t="shared" si="2"/>
        <v>352.37</v>
      </c>
      <c r="L38" s="63">
        <v>8.35</v>
      </c>
      <c r="M38" s="63">
        <v>1.67</v>
      </c>
      <c r="N38" s="49">
        <v>63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1"/>
        <v>14</v>
      </c>
      <c r="B39" s="6">
        <v>7</v>
      </c>
      <c r="C39" s="73">
        <v>1</v>
      </c>
      <c r="D39" s="57">
        <v>141.94999999999999</v>
      </c>
      <c r="E39" s="36">
        <v>10</v>
      </c>
      <c r="F39" s="76">
        <v>10</v>
      </c>
      <c r="G39" s="33">
        <v>217.1</v>
      </c>
      <c r="H39" s="6"/>
      <c r="I39" s="73"/>
      <c r="J39" s="4"/>
      <c r="K39" s="4">
        <f t="shared" si="2"/>
        <v>359.04999999999995</v>
      </c>
      <c r="L39" s="63">
        <v>6.68</v>
      </c>
      <c r="M39" s="63">
        <v>0</v>
      </c>
      <c r="N39" s="49">
        <v>61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1"/>
        <v>15</v>
      </c>
      <c r="B40" s="6">
        <v>7</v>
      </c>
      <c r="C40" s="73">
        <v>6</v>
      </c>
      <c r="D40" s="57">
        <v>150.03</v>
      </c>
      <c r="E40" s="36">
        <v>11</v>
      </c>
      <c r="F40" s="76">
        <v>0</v>
      </c>
      <c r="G40" s="33">
        <v>220.44</v>
      </c>
      <c r="H40" s="6"/>
      <c r="I40" s="73"/>
      <c r="J40" s="4"/>
      <c r="K40" s="4">
        <f t="shared" si="2"/>
        <v>370.47</v>
      </c>
      <c r="L40" s="63">
        <v>8.35</v>
      </c>
      <c r="M40" s="63">
        <v>3.34</v>
      </c>
      <c r="N40" s="71">
        <v>62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1"/>
        <v>16</v>
      </c>
      <c r="B41" s="6">
        <v>8</v>
      </c>
      <c r="C41" s="73">
        <v>0</v>
      </c>
      <c r="D41" s="57">
        <v>160.32</v>
      </c>
      <c r="E41" s="36">
        <v>11</v>
      </c>
      <c r="F41" s="76">
        <v>0</v>
      </c>
      <c r="G41" s="33">
        <v>220.44</v>
      </c>
      <c r="H41" s="6"/>
      <c r="I41" s="73"/>
      <c r="J41" s="4"/>
      <c r="K41" s="4">
        <f t="shared" si="2"/>
        <v>380.76</v>
      </c>
      <c r="L41" s="63">
        <v>10.02</v>
      </c>
      <c r="M41" s="63">
        <v>0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1"/>
        <v>17</v>
      </c>
      <c r="B42" s="6">
        <v>8</v>
      </c>
      <c r="C42" s="73">
        <v>6</v>
      </c>
      <c r="D42" s="57">
        <v>170.34</v>
      </c>
      <c r="E42" s="36">
        <v>11</v>
      </c>
      <c r="F42" s="76">
        <v>2</v>
      </c>
      <c r="G42" s="33">
        <v>223.78</v>
      </c>
      <c r="H42" s="6"/>
      <c r="I42" s="73"/>
      <c r="J42" s="4"/>
      <c r="K42" s="4">
        <f t="shared" si="2"/>
        <v>394.12</v>
      </c>
      <c r="L42" s="63">
        <v>10.02</v>
      </c>
      <c r="M42" s="63">
        <v>3.34</v>
      </c>
      <c r="N42" s="49">
        <v>66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1"/>
        <v>18</v>
      </c>
      <c r="B43" s="6">
        <v>8</v>
      </c>
      <c r="C43" s="73">
        <v>11</v>
      </c>
      <c r="D43" s="57">
        <v>178.69</v>
      </c>
      <c r="E43" s="36">
        <v>11</v>
      </c>
      <c r="F43" s="76">
        <v>2</v>
      </c>
      <c r="G43" s="33">
        <v>223.78</v>
      </c>
      <c r="H43" s="6"/>
      <c r="I43" s="73"/>
      <c r="J43" s="4"/>
      <c r="K43" s="4">
        <f t="shared" si="2"/>
        <v>402.47</v>
      </c>
      <c r="L43" s="63">
        <v>8.35</v>
      </c>
      <c r="M43" s="63">
        <v>0</v>
      </c>
      <c r="N43" s="49">
        <v>61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1"/>
        <v>19</v>
      </c>
      <c r="B44" s="6">
        <v>9</v>
      </c>
      <c r="C44" s="73">
        <v>4</v>
      </c>
      <c r="D44" s="57">
        <v>187.04</v>
      </c>
      <c r="E44" s="36">
        <v>11</v>
      </c>
      <c r="F44" s="76">
        <v>3</v>
      </c>
      <c r="G44" s="33">
        <v>225.45</v>
      </c>
      <c r="H44" s="6"/>
      <c r="I44" s="73"/>
      <c r="J44" s="4"/>
      <c r="K44" s="4">
        <f t="shared" si="2"/>
        <v>412.49</v>
      </c>
      <c r="L44" s="63">
        <v>8.35</v>
      </c>
      <c r="M44" s="63">
        <v>1.67</v>
      </c>
      <c r="N44" s="49">
        <v>63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1"/>
        <v>20</v>
      </c>
      <c r="B45" s="6">
        <v>9</v>
      </c>
      <c r="C45" s="73">
        <v>10</v>
      </c>
      <c r="D45" s="57">
        <v>197.06</v>
      </c>
      <c r="E45" s="36">
        <v>11</v>
      </c>
      <c r="F45" s="76">
        <v>3</v>
      </c>
      <c r="G45" s="33">
        <v>225.45</v>
      </c>
      <c r="H45" s="6"/>
      <c r="I45" s="73"/>
      <c r="J45" s="4"/>
      <c r="K45" s="4">
        <f t="shared" si="2"/>
        <v>422.51</v>
      </c>
      <c r="L45" s="63">
        <v>10.02</v>
      </c>
      <c r="M45" s="63">
        <v>0</v>
      </c>
      <c r="N45" s="49">
        <v>65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1"/>
        <v>21</v>
      </c>
      <c r="B46" s="6">
        <v>10</v>
      </c>
      <c r="C46" s="73">
        <v>2</v>
      </c>
      <c r="D46" s="57">
        <v>203.74</v>
      </c>
      <c r="E46" s="36">
        <v>11</v>
      </c>
      <c r="F46" s="76">
        <v>3</v>
      </c>
      <c r="G46" s="33">
        <v>225.45</v>
      </c>
      <c r="H46" s="6"/>
      <c r="I46" s="73"/>
      <c r="J46" s="4"/>
      <c r="K46" s="4">
        <f t="shared" si="2"/>
        <v>429.19</v>
      </c>
      <c r="L46" s="63">
        <v>6.68</v>
      </c>
      <c r="M46" s="63">
        <v>0</v>
      </c>
      <c r="N46" s="49">
        <v>63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1"/>
        <v>22</v>
      </c>
      <c r="B47" s="6">
        <v>10</v>
      </c>
      <c r="C47" s="73">
        <v>6</v>
      </c>
      <c r="D47" s="57">
        <v>210.42</v>
      </c>
      <c r="E47" s="36">
        <v>11</v>
      </c>
      <c r="F47" s="76">
        <v>6</v>
      </c>
      <c r="G47" s="33">
        <v>230.46</v>
      </c>
      <c r="H47" s="6"/>
      <c r="I47" s="73"/>
      <c r="J47" s="4"/>
      <c r="K47" s="4">
        <f t="shared" si="2"/>
        <v>440.88</v>
      </c>
      <c r="L47" s="63">
        <v>6.68</v>
      </c>
      <c r="M47" s="63">
        <v>5.01</v>
      </c>
      <c r="N47" s="49">
        <v>62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1"/>
        <v>23</v>
      </c>
      <c r="B48" s="6">
        <v>10</v>
      </c>
      <c r="C48" s="73">
        <v>10</v>
      </c>
      <c r="D48" s="57">
        <v>217.1</v>
      </c>
      <c r="E48" s="36">
        <v>11</v>
      </c>
      <c r="F48" s="76">
        <v>6</v>
      </c>
      <c r="G48" s="33">
        <v>230.46</v>
      </c>
      <c r="H48" s="6"/>
      <c r="I48" s="73"/>
      <c r="J48" s="4"/>
      <c r="K48" s="4">
        <f t="shared" si="2"/>
        <v>447.56</v>
      </c>
      <c r="L48" s="63">
        <v>6.68</v>
      </c>
      <c r="M48" s="63">
        <v>0</v>
      </c>
      <c r="N48" s="49">
        <v>63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1"/>
        <v>24</v>
      </c>
      <c r="B49" s="6">
        <v>2</v>
      </c>
      <c r="C49" s="73">
        <v>3</v>
      </c>
      <c r="D49" s="57">
        <v>45.09</v>
      </c>
      <c r="E49" s="36">
        <v>11</v>
      </c>
      <c r="F49" s="76">
        <v>8</v>
      </c>
      <c r="G49" s="33">
        <v>233.8</v>
      </c>
      <c r="H49" s="6"/>
      <c r="I49" s="73"/>
      <c r="J49" s="4"/>
      <c r="K49" s="4">
        <f t="shared" si="2"/>
        <v>278.89</v>
      </c>
      <c r="L49" s="63">
        <v>8.35</v>
      </c>
      <c r="M49" s="63">
        <v>3.34</v>
      </c>
      <c r="N49" s="49">
        <v>60</v>
      </c>
      <c r="O49" s="65">
        <v>43183</v>
      </c>
      <c r="P49" s="49">
        <v>12471888</v>
      </c>
      <c r="Q49" s="49">
        <v>11</v>
      </c>
      <c r="R49" s="67">
        <v>3</v>
      </c>
      <c r="S49" s="49">
        <v>2</v>
      </c>
      <c r="T49" s="67">
        <v>3</v>
      </c>
      <c r="U49" s="49">
        <v>180</v>
      </c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1"/>
        <v>25</v>
      </c>
      <c r="B50" s="6">
        <v>2</v>
      </c>
      <c r="C50" s="73">
        <v>7</v>
      </c>
      <c r="D50" s="57">
        <v>51.77</v>
      </c>
      <c r="E50" s="36">
        <v>11</v>
      </c>
      <c r="F50" s="76">
        <v>8</v>
      </c>
      <c r="G50" s="33">
        <v>233.8</v>
      </c>
      <c r="H50" s="6"/>
      <c r="I50" s="73"/>
      <c r="J50" s="4"/>
      <c r="K50" s="4">
        <f t="shared" si="2"/>
        <v>285.57</v>
      </c>
      <c r="L50" s="63">
        <v>6.68</v>
      </c>
      <c r="M50" s="63">
        <v>0</v>
      </c>
      <c r="N50" s="49">
        <v>61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1"/>
        <v>26</v>
      </c>
      <c r="B51" s="6">
        <v>2</v>
      </c>
      <c r="C51" s="73">
        <v>11</v>
      </c>
      <c r="D51" s="57">
        <v>58.45</v>
      </c>
      <c r="E51" s="36">
        <v>11</v>
      </c>
      <c r="F51" s="76">
        <v>10</v>
      </c>
      <c r="G51" s="33">
        <v>237.14</v>
      </c>
      <c r="H51" s="6"/>
      <c r="I51" s="73"/>
      <c r="J51" s="4"/>
      <c r="K51" s="4">
        <f t="shared" si="2"/>
        <v>295.58999999999997</v>
      </c>
      <c r="L51" s="63">
        <v>6.68</v>
      </c>
      <c r="M51" s="63">
        <v>3.34</v>
      </c>
      <c r="N51" s="49">
        <v>62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1"/>
        <v>27</v>
      </c>
      <c r="B52" s="6">
        <v>3</v>
      </c>
      <c r="C52" s="73">
        <v>4</v>
      </c>
      <c r="D52" s="57">
        <v>66.8</v>
      </c>
      <c r="E52" s="36">
        <v>11</v>
      </c>
      <c r="F52" s="76">
        <v>10</v>
      </c>
      <c r="G52" s="33">
        <v>237.14</v>
      </c>
      <c r="H52" s="6"/>
      <c r="I52" s="73"/>
      <c r="J52" s="4"/>
      <c r="K52" s="4">
        <f t="shared" si="2"/>
        <v>303.94</v>
      </c>
      <c r="L52" s="63">
        <v>8.35</v>
      </c>
      <c r="M52" s="63">
        <v>0</v>
      </c>
      <c r="N52" s="49">
        <v>63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1"/>
        <v>28</v>
      </c>
      <c r="B53" s="6">
        <v>3</v>
      </c>
      <c r="C53" s="73">
        <v>8</v>
      </c>
      <c r="D53" s="57">
        <v>73.48</v>
      </c>
      <c r="E53" s="36">
        <v>12</v>
      </c>
      <c r="F53" s="76">
        <v>0</v>
      </c>
      <c r="G53" s="33">
        <v>240.48</v>
      </c>
      <c r="H53" s="6"/>
      <c r="I53" s="73"/>
      <c r="J53" s="4"/>
      <c r="K53" s="4">
        <f t="shared" si="2"/>
        <v>313.95999999999998</v>
      </c>
      <c r="L53" s="63">
        <v>6.68</v>
      </c>
      <c r="M53" s="63">
        <v>3.34</v>
      </c>
      <c r="N53" s="49">
        <v>62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1"/>
        <v>29</v>
      </c>
      <c r="B54" s="6">
        <v>4</v>
      </c>
      <c r="C54" s="73">
        <v>3</v>
      </c>
      <c r="D54" s="57">
        <v>85.17</v>
      </c>
      <c r="E54" s="36">
        <v>12</v>
      </c>
      <c r="F54" s="76">
        <v>0</v>
      </c>
      <c r="G54" s="33">
        <v>240.48</v>
      </c>
      <c r="H54" s="6"/>
      <c r="I54" s="73"/>
      <c r="J54" s="4"/>
      <c r="K54" s="4">
        <f t="shared" si="2"/>
        <v>325.64999999999998</v>
      </c>
      <c r="L54" s="63">
        <v>11.69</v>
      </c>
      <c r="M54" s="63">
        <v>0</v>
      </c>
      <c r="N54" s="49">
        <v>62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1"/>
        <v>30</v>
      </c>
      <c r="B55" s="6">
        <v>4</v>
      </c>
      <c r="C55" s="73">
        <v>8</v>
      </c>
      <c r="D55" s="57">
        <v>93.52</v>
      </c>
      <c r="E55" s="36">
        <v>12</v>
      </c>
      <c r="F55" s="76">
        <v>0</v>
      </c>
      <c r="G55" s="33">
        <v>240.48</v>
      </c>
      <c r="H55" s="6"/>
      <c r="I55" s="73"/>
      <c r="J55" s="4"/>
      <c r="K55" s="4">
        <f t="shared" si="2"/>
        <v>334</v>
      </c>
      <c r="L55" s="63">
        <v>8.35</v>
      </c>
      <c r="M55" s="63">
        <v>0</v>
      </c>
      <c r="N55" s="49">
        <v>64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5</v>
      </c>
      <c r="C56" s="73">
        <v>1</v>
      </c>
      <c r="D56" s="57">
        <v>101.87</v>
      </c>
      <c r="E56" s="36">
        <v>12</v>
      </c>
      <c r="F56" s="76">
        <v>0</v>
      </c>
      <c r="G56" s="33">
        <v>240.48</v>
      </c>
      <c r="H56" s="6"/>
      <c r="I56" s="73"/>
      <c r="J56" s="4"/>
      <c r="K56" s="4">
        <f t="shared" si="2"/>
        <v>342.35</v>
      </c>
      <c r="L56" s="63">
        <v>8.35</v>
      </c>
      <c r="M56" s="63">
        <v>0</v>
      </c>
      <c r="N56" s="55">
        <v>57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5</v>
      </c>
      <c r="C57" s="73">
        <v>7</v>
      </c>
      <c r="D57" s="57">
        <v>111.89</v>
      </c>
      <c r="E57" s="36">
        <v>12</v>
      </c>
      <c r="F57" s="76">
        <v>0</v>
      </c>
      <c r="G57" s="33">
        <v>240.48</v>
      </c>
      <c r="H57" s="47"/>
      <c r="I57" s="74"/>
      <c r="J57" s="4"/>
      <c r="K57" s="4">
        <f t="shared" si="2"/>
        <v>352.37</v>
      </c>
      <c r="L57" s="63">
        <v>10.02</v>
      </c>
      <c r="M57" s="63">
        <v>0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245.49</v>
      </c>
      <c r="M58" s="45">
        <f>SUM(M27:M57)</f>
        <v>40.08</v>
      </c>
      <c r="N58" s="46">
        <f>SUM(N27:N57)</f>
        <v>1952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CE93-5668-4971-9144-3C60A1ECEBFE}">
  <dimension ref="A1:AH60"/>
  <sheetViews>
    <sheetView topLeftCell="A21" zoomScale="90" zoomScaleNormal="90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50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50"/>
    </row>
    <row r="5" spans="1:34" ht="4.5" customHeight="1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</row>
    <row r="6" spans="1:34" ht="12.75" customHeight="1">
      <c r="A6" s="150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50"/>
      <c r="K6" s="150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</row>
    <row r="7" spans="1:34" ht="12.75" customHeight="1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86" t="s">
        <v>7</v>
      </c>
      <c r="AB7" s="186"/>
      <c r="AC7" s="186"/>
      <c r="AD7" s="186"/>
      <c r="AE7" s="183"/>
      <c r="AF7" s="183"/>
      <c r="AG7" s="183"/>
      <c r="AH7" s="150"/>
    </row>
    <row r="8" spans="1:34" ht="12.75" customHeight="1">
      <c r="A8" s="150" t="s">
        <v>8</v>
      </c>
      <c r="B8" s="150"/>
      <c r="C8" s="206" t="s">
        <v>81</v>
      </c>
      <c r="D8" s="207"/>
      <c r="E8" s="207"/>
      <c r="F8" s="207"/>
      <c r="G8" s="150" t="s">
        <v>9</v>
      </c>
      <c r="H8" s="207">
        <v>2020</v>
      </c>
      <c r="I8" s="207"/>
      <c r="J8" s="150"/>
      <c r="K8" s="15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50"/>
      <c r="X8" s="150"/>
      <c r="Y8" s="150"/>
      <c r="Z8" s="149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50"/>
    </row>
    <row r="9" spans="1:34" ht="12.75" customHeight="1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49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50"/>
    </row>
    <row r="10" spans="1:34" ht="12.75" customHeight="1">
      <c r="A10" s="150" t="s">
        <v>15</v>
      </c>
      <c r="B10" s="150"/>
      <c r="C10" s="170" t="s">
        <v>52</v>
      </c>
      <c r="D10" s="170"/>
      <c r="E10" s="170"/>
      <c r="F10" s="170"/>
      <c r="G10" s="170"/>
      <c r="H10" s="170"/>
      <c r="I10" s="170"/>
      <c r="J10" s="150"/>
      <c r="K10" s="11" t="s">
        <v>16</v>
      </c>
      <c r="L10" s="150"/>
      <c r="M10" s="150"/>
      <c r="N10" s="183"/>
      <c r="O10" s="183"/>
      <c r="P10" s="150" t="s">
        <v>17</v>
      </c>
      <c r="Q10" s="184"/>
      <c r="R10" s="185"/>
      <c r="S10" s="185"/>
      <c r="T10" s="185"/>
      <c r="U10" s="185"/>
      <c r="V10" s="185"/>
      <c r="W10" s="150"/>
      <c r="X10" s="150"/>
      <c r="Y10" s="150"/>
      <c r="Z10" s="149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50"/>
    </row>
    <row r="11" spans="1:34" ht="12.75" customHeight="1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49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50"/>
    </row>
    <row r="12" spans="1:34" ht="5.25" customHeight="1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50"/>
      <c r="D16" s="150"/>
      <c r="E16" s="29"/>
      <c r="F16" s="15"/>
      <c r="G16" s="28"/>
      <c r="H16" s="150"/>
      <c r="I16" s="150"/>
      <c r="J16" s="15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50"/>
      <c r="AE16" s="150"/>
      <c r="AF16" s="150"/>
      <c r="AG16" s="150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50"/>
      <c r="D18" s="150"/>
      <c r="E18" s="30"/>
      <c r="F18" s="150"/>
      <c r="G18" s="31"/>
      <c r="H18" s="150"/>
      <c r="I18" s="150"/>
      <c r="J18" s="150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50"/>
      <c r="D20" s="150"/>
      <c r="E20" s="30"/>
      <c r="F20" s="150"/>
      <c r="G20" s="31"/>
      <c r="H20" s="150"/>
      <c r="I20" s="150"/>
      <c r="J20" s="150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50"/>
      <c r="D21" s="11">
        <v>1.67</v>
      </c>
      <c r="E21" s="30"/>
      <c r="F21" s="150"/>
      <c r="G21" s="32">
        <v>1.67</v>
      </c>
      <c r="H21" s="150"/>
      <c r="I21" s="15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50"/>
      <c r="D22" s="150"/>
      <c r="E22" s="30"/>
      <c r="F22" s="150"/>
      <c r="G22" s="31"/>
      <c r="H22" s="150"/>
      <c r="I22" s="150"/>
      <c r="J22" s="150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5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5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52"/>
      <c r="AD25" s="152"/>
      <c r="AE25" s="152"/>
      <c r="AF25" s="152"/>
      <c r="AG25" s="152"/>
      <c r="AH25" s="15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7</v>
      </c>
      <c r="D27" s="57">
        <f t="shared" ref="D27:D57" si="0">(B27*12+C27)*1.67</f>
        <v>91.85</v>
      </c>
      <c r="E27" s="36">
        <v>7</v>
      </c>
      <c r="F27" s="76">
        <v>1</v>
      </c>
      <c r="G27" s="33">
        <f t="shared" ref="G27:G57" si="1">(E27*12+F27)*1.67</f>
        <v>141.94999999999999</v>
      </c>
      <c r="H27" s="3"/>
      <c r="I27" s="3"/>
      <c r="J27" s="4"/>
      <c r="K27" s="4">
        <f t="shared" ref="K27:K56" si="2">D27</f>
        <v>91.85</v>
      </c>
      <c r="L27" s="63">
        <v>11.69</v>
      </c>
      <c r="M27" s="63">
        <v>8.35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675</v>
      </c>
      <c r="Y27" s="49">
        <v>18</v>
      </c>
      <c r="Z27" s="71" t="s">
        <v>69</v>
      </c>
      <c r="AA27" s="49">
        <v>680</v>
      </c>
      <c r="AB27" s="49">
        <v>500</v>
      </c>
      <c r="AC27" s="163" t="s">
        <v>106</v>
      </c>
      <c r="AD27" s="164"/>
      <c r="AE27" s="164"/>
      <c r="AF27" s="164"/>
      <c r="AG27" s="164"/>
      <c r="AH27" s="165"/>
    </row>
    <row r="28" spans="1:34" ht="12.75" customHeight="1">
      <c r="A28" s="5">
        <f t="shared" ref="A28:A54" si="3">A27+1</f>
        <v>3</v>
      </c>
      <c r="B28" s="35">
        <v>4</v>
      </c>
      <c r="C28" s="72">
        <v>11</v>
      </c>
      <c r="D28" s="57">
        <f t="shared" si="0"/>
        <v>98.53</v>
      </c>
      <c r="E28" s="3">
        <v>7</v>
      </c>
      <c r="F28" s="75">
        <v>5</v>
      </c>
      <c r="G28" s="33">
        <f t="shared" si="1"/>
        <v>148.63</v>
      </c>
      <c r="H28" s="6"/>
      <c r="I28" s="6"/>
      <c r="J28" s="4"/>
      <c r="K28" s="4">
        <f t="shared" si="2"/>
        <v>98.53</v>
      </c>
      <c r="L28" s="63">
        <v>6.68</v>
      </c>
      <c r="M28" s="63">
        <v>6.68</v>
      </c>
      <c r="N28" s="49">
        <v>72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675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5</v>
      </c>
      <c r="C29" s="72">
        <v>3</v>
      </c>
      <c r="D29" s="57">
        <f t="shared" si="0"/>
        <v>105.21</v>
      </c>
      <c r="E29" s="3">
        <v>7</v>
      </c>
      <c r="F29" s="75">
        <v>9</v>
      </c>
      <c r="G29" s="33">
        <f t="shared" si="1"/>
        <v>155.31</v>
      </c>
      <c r="H29" s="6"/>
      <c r="I29" s="6"/>
      <c r="J29" s="4"/>
      <c r="K29" s="4">
        <f t="shared" si="2"/>
        <v>105.21</v>
      </c>
      <c r="L29" s="63">
        <v>6.68</v>
      </c>
      <c r="M29" s="63">
        <v>6.68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675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5</v>
      </c>
      <c r="C30" s="72">
        <v>6</v>
      </c>
      <c r="D30" s="57">
        <f t="shared" si="0"/>
        <v>110.22</v>
      </c>
      <c r="E30" s="3">
        <v>8</v>
      </c>
      <c r="F30" s="75">
        <v>2</v>
      </c>
      <c r="G30" s="33">
        <f t="shared" si="1"/>
        <v>163.66</v>
      </c>
      <c r="H30" s="6"/>
      <c r="I30" s="6"/>
      <c r="J30" s="4"/>
      <c r="K30" s="4">
        <f t="shared" si="2"/>
        <v>110.22</v>
      </c>
      <c r="L30" s="63">
        <v>5.01</v>
      </c>
      <c r="M30" s="63">
        <v>8.35</v>
      </c>
      <c r="N30" s="49">
        <v>75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675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6</v>
      </c>
      <c r="C31" s="72">
        <v>0</v>
      </c>
      <c r="D31" s="57">
        <f t="shared" si="0"/>
        <v>120.24</v>
      </c>
      <c r="E31" s="3">
        <v>8</v>
      </c>
      <c r="F31" s="75">
        <v>11</v>
      </c>
      <c r="G31" s="33">
        <f t="shared" si="1"/>
        <v>178.69</v>
      </c>
      <c r="H31" s="6"/>
      <c r="I31" s="6"/>
      <c r="J31" s="4"/>
      <c r="K31" s="4">
        <f t="shared" si="2"/>
        <v>120.24</v>
      </c>
      <c r="L31" s="63">
        <v>10.02</v>
      </c>
      <c r="M31" s="63">
        <v>11.69</v>
      </c>
      <c r="N31" s="49">
        <v>80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675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6</v>
      </c>
      <c r="C32" s="73">
        <v>5</v>
      </c>
      <c r="D32" s="57">
        <f t="shared" si="0"/>
        <v>128.59</v>
      </c>
      <c r="E32" s="36">
        <v>9</v>
      </c>
      <c r="F32" s="76">
        <v>4</v>
      </c>
      <c r="G32" s="33">
        <f t="shared" si="1"/>
        <v>187.04</v>
      </c>
      <c r="H32" s="6"/>
      <c r="I32" s="6"/>
      <c r="J32" s="4"/>
      <c r="K32" s="4">
        <f t="shared" si="2"/>
        <v>128.59</v>
      </c>
      <c r="L32" s="63">
        <v>8.35</v>
      </c>
      <c r="M32" s="63">
        <v>8.35</v>
      </c>
      <c r="N32" s="49">
        <v>75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675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6</v>
      </c>
      <c r="C33" s="73">
        <v>8</v>
      </c>
      <c r="D33" s="57">
        <f t="shared" si="0"/>
        <v>133.6</v>
      </c>
      <c r="E33" s="36">
        <v>10</v>
      </c>
      <c r="F33" s="76">
        <v>0</v>
      </c>
      <c r="G33" s="33">
        <f t="shared" si="1"/>
        <v>200.39999999999998</v>
      </c>
      <c r="H33" s="6"/>
      <c r="I33" s="6"/>
      <c r="J33" s="4"/>
      <c r="K33" s="4">
        <f t="shared" si="2"/>
        <v>133.6</v>
      </c>
      <c r="L33" s="63">
        <v>5.01</v>
      </c>
      <c r="M33" s="63">
        <v>10.02</v>
      </c>
      <c r="N33" s="49">
        <v>80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675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6</v>
      </c>
      <c r="C34" s="73">
        <v>11</v>
      </c>
      <c r="D34" s="57">
        <f t="shared" si="0"/>
        <v>138.60999999999999</v>
      </c>
      <c r="E34" s="36">
        <v>10</v>
      </c>
      <c r="F34" s="76">
        <v>7</v>
      </c>
      <c r="G34" s="33">
        <f t="shared" si="1"/>
        <v>212.09</v>
      </c>
      <c r="H34" s="6"/>
      <c r="I34" s="73"/>
      <c r="J34" s="4"/>
      <c r="K34" s="4">
        <f t="shared" si="2"/>
        <v>138.60999999999999</v>
      </c>
      <c r="L34" s="63">
        <v>5.01</v>
      </c>
      <c r="M34" s="63">
        <v>11.69</v>
      </c>
      <c r="N34" s="49">
        <v>80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675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7</v>
      </c>
      <c r="C35" s="73">
        <v>2</v>
      </c>
      <c r="D35" s="57">
        <f t="shared" si="0"/>
        <v>143.62</v>
      </c>
      <c r="E35" s="6">
        <v>11</v>
      </c>
      <c r="F35" s="76">
        <v>0</v>
      </c>
      <c r="G35" s="33">
        <f t="shared" si="1"/>
        <v>220.44</v>
      </c>
      <c r="H35" s="6"/>
      <c r="I35" s="73"/>
      <c r="J35" s="4"/>
      <c r="K35" s="4">
        <f t="shared" si="2"/>
        <v>143.62</v>
      </c>
      <c r="L35" s="63">
        <v>5.01</v>
      </c>
      <c r="M35" s="63">
        <v>8.35</v>
      </c>
      <c r="N35" s="49">
        <v>80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675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7</v>
      </c>
      <c r="C36" s="73">
        <v>11</v>
      </c>
      <c r="D36" s="57">
        <f>(B36*12+C36)*1.67</f>
        <v>158.65</v>
      </c>
      <c r="E36" s="36">
        <v>11</v>
      </c>
      <c r="F36" s="76">
        <v>7</v>
      </c>
      <c r="G36" s="33">
        <f t="shared" si="1"/>
        <v>232.13</v>
      </c>
      <c r="H36" s="6"/>
      <c r="I36" s="73"/>
      <c r="J36" s="4"/>
      <c r="K36" s="4">
        <f t="shared" si="2"/>
        <v>158.65</v>
      </c>
      <c r="L36" s="63">
        <v>15.03</v>
      </c>
      <c r="M36" s="63">
        <v>11.69</v>
      </c>
      <c r="N36" s="49">
        <v>78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675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8</v>
      </c>
      <c r="C37" s="73">
        <v>5</v>
      </c>
      <c r="D37" s="57">
        <f t="shared" si="0"/>
        <v>168.67</v>
      </c>
      <c r="E37" s="36">
        <v>12</v>
      </c>
      <c r="F37" s="76">
        <v>0</v>
      </c>
      <c r="G37" s="33">
        <f t="shared" si="1"/>
        <v>240.48</v>
      </c>
      <c r="H37" s="6"/>
      <c r="I37" s="73"/>
      <c r="J37" s="4"/>
      <c r="K37" s="4">
        <f t="shared" si="2"/>
        <v>168.67</v>
      </c>
      <c r="L37" s="63">
        <v>8.35</v>
      </c>
      <c r="M37" s="63">
        <v>6.68</v>
      </c>
      <c r="N37" s="49">
        <v>78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675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8</v>
      </c>
      <c r="C38" s="73">
        <v>8</v>
      </c>
      <c r="D38" s="57">
        <f t="shared" si="0"/>
        <v>173.68</v>
      </c>
      <c r="E38" s="36">
        <v>12</v>
      </c>
      <c r="F38" s="76">
        <v>4</v>
      </c>
      <c r="G38" s="33">
        <f t="shared" si="1"/>
        <v>247.16</v>
      </c>
      <c r="H38" s="6"/>
      <c r="I38" s="73"/>
      <c r="J38" s="4"/>
      <c r="K38" s="4">
        <f t="shared" si="2"/>
        <v>173.68</v>
      </c>
      <c r="L38" s="63">
        <v>5.01</v>
      </c>
      <c r="M38" s="63">
        <v>6.68</v>
      </c>
      <c r="N38" s="49">
        <v>78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675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9</v>
      </c>
      <c r="C39" s="73">
        <v>1</v>
      </c>
      <c r="D39" s="57">
        <f t="shared" si="0"/>
        <v>182.03</v>
      </c>
      <c r="E39" s="36">
        <v>12</v>
      </c>
      <c r="F39" s="76">
        <v>9</v>
      </c>
      <c r="G39" s="33">
        <f t="shared" si="1"/>
        <v>255.51</v>
      </c>
      <c r="H39" s="6"/>
      <c r="I39" s="73"/>
      <c r="J39" s="4"/>
      <c r="K39" s="4">
        <f t="shared" si="2"/>
        <v>182.03</v>
      </c>
      <c r="L39" s="63">
        <v>8.35</v>
      </c>
      <c r="M39" s="63">
        <v>8.35</v>
      </c>
      <c r="N39" s="49">
        <v>75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675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9</v>
      </c>
      <c r="C40" s="73">
        <v>5</v>
      </c>
      <c r="D40" s="57">
        <f t="shared" si="0"/>
        <v>188.70999999999998</v>
      </c>
      <c r="E40" s="36">
        <v>6</v>
      </c>
      <c r="F40" s="76">
        <v>7</v>
      </c>
      <c r="G40" s="33">
        <f t="shared" si="1"/>
        <v>131.93</v>
      </c>
      <c r="H40" s="6"/>
      <c r="I40" s="73"/>
      <c r="J40" s="4"/>
      <c r="K40" s="4">
        <f t="shared" si="2"/>
        <v>188.70999999999998</v>
      </c>
      <c r="L40" s="63">
        <v>6.68</v>
      </c>
      <c r="M40" s="63">
        <v>6.68</v>
      </c>
      <c r="N40" s="71">
        <v>75</v>
      </c>
      <c r="O40" s="65"/>
      <c r="P40" s="49"/>
      <c r="Q40" s="49"/>
      <c r="R40" s="67"/>
      <c r="S40" s="49"/>
      <c r="T40" s="67"/>
      <c r="U40" s="49"/>
      <c r="V40" s="49">
        <v>61520</v>
      </c>
      <c r="W40" s="49">
        <v>130</v>
      </c>
      <c r="X40" s="49">
        <v>675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9</v>
      </c>
      <c r="C41" s="73">
        <v>9</v>
      </c>
      <c r="D41" s="57">
        <f t="shared" si="0"/>
        <v>195.39</v>
      </c>
      <c r="E41" s="36">
        <v>7</v>
      </c>
      <c r="F41" s="76">
        <v>0</v>
      </c>
      <c r="G41" s="33">
        <f t="shared" si="1"/>
        <v>140.28</v>
      </c>
      <c r="H41" s="6"/>
      <c r="I41" s="73"/>
      <c r="J41" s="4"/>
      <c r="K41" s="4">
        <f t="shared" si="2"/>
        <v>195.39</v>
      </c>
      <c r="L41" s="63">
        <v>6.68</v>
      </c>
      <c r="M41" s="63">
        <v>8.35</v>
      </c>
      <c r="N41" s="49">
        <v>75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675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10</v>
      </c>
      <c r="C42" s="73">
        <v>0</v>
      </c>
      <c r="D42" s="57">
        <f t="shared" si="0"/>
        <v>200.39999999999998</v>
      </c>
      <c r="E42" s="36">
        <v>7</v>
      </c>
      <c r="F42" s="76">
        <v>6</v>
      </c>
      <c r="G42" s="33">
        <f t="shared" si="1"/>
        <v>150.29999999999998</v>
      </c>
      <c r="H42" s="6"/>
      <c r="I42" s="73"/>
      <c r="J42" s="4"/>
      <c r="K42" s="4">
        <f t="shared" si="2"/>
        <v>200.39999999999998</v>
      </c>
      <c r="L42" s="63">
        <v>5.01</v>
      </c>
      <c r="M42" s="63">
        <v>10.02</v>
      </c>
      <c r="N42" s="49">
        <v>75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675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10</v>
      </c>
      <c r="C43" s="73">
        <v>3</v>
      </c>
      <c r="D43" s="57">
        <f t="shared" si="0"/>
        <v>205.41</v>
      </c>
      <c r="E43" s="36">
        <v>8</v>
      </c>
      <c r="F43" s="76">
        <v>0</v>
      </c>
      <c r="G43" s="33">
        <f t="shared" si="1"/>
        <v>160.32</v>
      </c>
      <c r="H43" s="6"/>
      <c r="I43" s="73"/>
      <c r="J43" s="4"/>
      <c r="K43" s="4">
        <f t="shared" si="2"/>
        <v>205.41</v>
      </c>
      <c r="L43" s="63">
        <v>5.01</v>
      </c>
      <c r="M43" s="63">
        <v>10.02</v>
      </c>
      <c r="N43" s="49">
        <v>75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675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2</v>
      </c>
      <c r="C44" s="73">
        <v>0</v>
      </c>
      <c r="D44" s="57">
        <f t="shared" si="0"/>
        <v>40.08</v>
      </c>
      <c r="E44" s="36">
        <v>8</v>
      </c>
      <c r="F44" s="76">
        <v>6</v>
      </c>
      <c r="G44" s="33">
        <f t="shared" si="1"/>
        <v>170.34</v>
      </c>
      <c r="H44" s="6"/>
      <c r="I44" s="73"/>
      <c r="J44" s="4"/>
      <c r="K44" s="4">
        <f t="shared" si="2"/>
        <v>40.08</v>
      </c>
      <c r="L44" s="63">
        <v>8.35</v>
      </c>
      <c r="M44" s="63">
        <v>10.02</v>
      </c>
      <c r="N44" s="49">
        <v>75</v>
      </c>
      <c r="O44" s="65">
        <v>44001</v>
      </c>
      <c r="P44" s="49">
        <v>2531063</v>
      </c>
      <c r="Q44" s="49">
        <v>11</v>
      </c>
      <c r="R44" s="49">
        <v>0</v>
      </c>
      <c r="S44" s="49">
        <v>2</v>
      </c>
      <c r="T44" s="67">
        <v>0</v>
      </c>
      <c r="U44" s="49">
        <v>180</v>
      </c>
      <c r="V44" s="49"/>
      <c r="W44" s="49"/>
      <c r="X44" s="49">
        <v>675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2</v>
      </c>
      <c r="C45" s="73">
        <v>3</v>
      </c>
      <c r="D45" s="57">
        <f t="shared" si="0"/>
        <v>45.089999999999996</v>
      </c>
      <c r="E45" s="36">
        <v>9</v>
      </c>
      <c r="F45" s="76">
        <v>4</v>
      </c>
      <c r="G45" s="33">
        <f t="shared" si="1"/>
        <v>187.04</v>
      </c>
      <c r="H45" s="6"/>
      <c r="I45" s="73"/>
      <c r="J45" s="4"/>
      <c r="K45" s="4">
        <f t="shared" si="2"/>
        <v>45.089999999999996</v>
      </c>
      <c r="L45" s="63">
        <v>5.01</v>
      </c>
      <c r="M45" s="63">
        <v>16.7</v>
      </c>
      <c r="N45" s="49">
        <v>75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675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2</v>
      </c>
      <c r="C46" s="73">
        <v>6</v>
      </c>
      <c r="D46" s="57">
        <f t="shared" si="0"/>
        <v>50.099999999999994</v>
      </c>
      <c r="E46" s="36">
        <v>9</v>
      </c>
      <c r="F46" s="76">
        <v>10</v>
      </c>
      <c r="G46" s="33">
        <f t="shared" si="1"/>
        <v>197.06</v>
      </c>
      <c r="H46" s="6"/>
      <c r="I46" s="73"/>
      <c r="J46" s="4"/>
      <c r="K46" s="4">
        <f t="shared" si="2"/>
        <v>50.099999999999994</v>
      </c>
      <c r="L46" s="63">
        <v>5.01</v>
      </c>
      <c r="M46" s="63">
        <v>10.02</v>
      </c>
      <c r="N46" s="49">
        <v>75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675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2</v>
      </c>
      <c r="C47" s="73">
        <v>10</v>
      </c>
      <c r="D47" s="57">
        <f t="shared" si="0"/>
        <v>56.78</v>
      </c>
      <c r="E47" s="36">
        <v>10</v>
      </c>
      <c r="F47" s="76">
        <v>2</v>
      </c>
      <c r="G47" s="33">
        <f>(E47*12+F47)*1.67</f>
        <v>203.73999999999998</v>
      </c>
      <c r="H47" s="6"/>
      <c r="I47" s="73"/>
      <c r="J47" s="4"/>
      <c r="K47" s="4">
        <f t="shared" si="2"/>
        <v>56.78</v>
      </c>
      <c r="L47" s="63">
        <v>6.68</v>
      </c>
      <c r="M47" s="63">
        <v>6.68</v>
      </c>
      <c r="N47" s="49">
        <v>75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675</v>
      </c>
      <c r="Y47" s="49">
        <v>18</v>
      </c>
      <c r="Z47" s="71" t="s">
        <v>69</v>
      </c>
      <c r="AA47" s="49">
        <v>680</v>
      </c>
      <c r="AB47" s="49">
        <v>500</v>
      </c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>
        <v>3</v>
      </c>
      <c r="C48" s="73">
        <v>1</v>
      </c>
      <c r="D48" s="57">
        <f t="shared" si="0"/>
        <v>61.79</v>
      </c>
      <c r="E48" s="36">
        <v>10</v>
      </c>
      <c r="F48" s="76">
        <v>6</v>
      </c>
      <c r="G48" s="33">
        <f t="shared" si="1"/>
        <v>210.42</v>
      </c>
      <c r="H48" s="6"/>
      <c r="I48" s="73"/>
      <c r="J48" s="4"/>
      <c r="K48" s="4">
        <f t="shared" si="2"/>
        <v>61.79</v>
      </c>
      <c r="L48" s="63">
        <v>5.01</v>
      </c>
      <c r="M48" s="63">
        <v>6.68</v>
      </c>
      <c r="N48" s="49">
        <v>75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675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3</v>
      </c>
      <c r="C49" s="73">
        <v>6</v>
      </c>
      <c r="D49" s="57">
        <f t="shared" si="0"/>
        <v>70.14</v>
      </c>
      <c r="E49" s="36">
        <v>10</v>
      </c>
      <c r="F49" s="76">
        <v>9</v>
      </c>
      <c r="G49" s="33">
        <f t="shared" si="1"/>
        <v>215.42999999999998</v>
      </c>
      <c r="H49" s="6"/>
      <c r="I49" s="73"/>
      <c r="J49" s="4"/>
      <c r="K49" s="4">
        <f t="shared" si="2"/>
        <v>70.14</v>
      </c>
      <c r="L49" s="63">
        <v>8.35</v>
      </c>
      <c r="M49" s="63">
        <v>5.01</v>
      </c>
      <c r="N49" s="49">
        <v>75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675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3</v>
      </c>
      <c r="C50" s="73">
        <v>9</v>
      </c>
      <c r="D50" s="57">
        <f t="shared" si="0"/>
        <v>75.149999999999991</v>
      </c>
      <c r="E50" s="36">
        <v>11</v>
      </c>
      <c r="F50" s="76">
        <v>0</v>
      </c>
      <c r="G50" s="33">
        <f t="shared" si="1"/>
        <v>220.44</v>
      </c>
      <c r="H50" s="6"/>
      <c r="I50" s="73"/>
      <c r="J50" s="4"/>
      <c r="K50" s="4">
        <f t="shared" si="2"/>
        <v>75.149999999999991</v>
      </c>
      <c r="L50" s="63">
        <v>5.01</v>
      </c>
      <c r="M50" s="63">
        <v>5.01</v>
      </c>
      <c r="N50" s="49">
        <v>75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675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4</v>
      </c>
      <c r="C51" s="73">
        <v>2</v>
      </c>
      <c r="D51" s="57">
        <f t="shared" si="0"/>
        <v>83.5</v>
      </c>
      <c r="E51" s="36">
        <v>11</v>
      </c>
      <c r="F51" s="76">
        <v>6</v>
      </c>
      <c r="G51" s="33">
        <f t="shared" si="1"/>
        <v>230.45999999999998</v>
      </c>
      <c r="H51" s="6"/>
      <c r="I51" s="73"/>
      <c r="J51" s="4"/>
      <c r="K51" s="4">
        <f t="shared" si="2"/>
        <v>83.5</v>
      </c>
      <c r="L51" s="63">
        <v>8.35</v>
      </c>
      <c r="M51" s="63">
        <v>10.02</v>
      </c>
      <c r="N51" s="49">
        <v>75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4</v>
      </c>
      <c r="C52" s="73">
        <v>6</v>
      </c>
      <c r="D52" s="57">
        <f t="shared" si="0"/>
        <v>90.179999999999993</v>
      </c>
      <c r="E52" s="36">
        <v>11</v>
      </c>
      <c r="F52" s="76">
        <v>11</v>
      </c>
      <c r="G52" s="33">
        <f t="shared" si="1"/>
        <v>238.81</v>
      </c>
      <c r="H52" s="6"/>
      <c r="I52" s="73"/>
      <c r="J52" s="4"/>
      <c r="K52" s="4">
        <f t="shared" si="2"/>
        <v>90.179999999999993</v>
      </c>
      <c r="L52" s="63">
        <v>6.68</v>
      </c>
      <c r="M52" s="63">
        <v>8.35</v>
      </c>
      <c r="N52" s="49">
        <v>75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17</v>
      </c>
      <c r="C53" s="73">
        <v>0</v>
      </c>
      <c r="D53" s="57">
        <f t="shared" si="0"/>
        <v>340.68</v>
      </c>
      <c r="E53" s="36">
        <v>12</v>
      </c>
      <c r="F53" s="76">
        <v>4</v>
      </c>
      <c r="G53" s="33">
        <f t="shared" si="1"/>
        <v>247.16</v>
      </c>
      <c r="H53" s="6"/>
      <c r="I53" s="73"/>
      <c r="J53" s="4"/>
      <c r="K53" s="4">
        <f t="shared" si="2"/>
        <v>340.68</v>
      </c>
      <c r="L53" s="63">
        <v>5.01</v>
      </c>
      <c r="M53" s="63">
        <v>8.35</v>
      </c>
      <c r="N53" s="49">
        <v>75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 t="s">
        <v>108</v>
      </c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17</v>
      </c>
      <c r="C54" s="73">
        <v>3</v>
      </c>
      <c r="D54" s="57">
        <f t="shared" si="0"/>
        <v>345.69</v>
      </c>
      <c r="E54" s="6">
        <v>13</v>
      </c>
      <c r="F54" s="76">
        <v>0</v>
      </c>
      <c r="G54" s="33">
        <f t="shared" si="1"/>
        <v>260.52</v>
      </c>
      <c r="H54" s="6"/>
      <c r="I54" s="73"/>
      <c r="J54" s="4"/>
      <c r="K54" s="4">
        <f t="shared" si="2"/>
        <v>345.69</v>
      </c>
      <c r="L54" s="63">
        <v>5.01</v>
      </c>
      <c r="M54" s="63">
        <v>13.36</v>
      </c>
      <c r="N54" s="49">
        <v>75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v>30</v>
      </c>
      <c r="B55" s="6">
        <v>17</v>
      </c>
      <c r="C55" s="73">
        <v>6</v>
      </c>
      <c r="D55" s="57">
        <f t="shared" si="0"/>
        <v>350.7</v>
      </c>
      <c r="E55" s="36">
        <v>7</v>
      </c>
      <c r="F55" s="76">
        <v>1</v>
      </c>
      <c r="G55" s="33">
        <f t="shared" si="1"/>
        <v>141.94999999999999</v>
      </c>
      <c r="H55" s="6"/>
      <c r="I55" s="73"/>
      <c r="J55" s="4"/>
      <c r="K55" s="4">
        <f t="shared" si="2"/>
        <v>350.7</v>
      </c>
      <c r="L55" s="63">
        <v>5.01</v>
      </c>
      <c r="M55" s="63">
        <v>11.69</v>
      </c>
      <c r="N55" s="49">
        <v>75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1</v>
      </c>
      <c r="B56" s="6">
        <v>8</v>
      </c>
      <c r="C56" s="73">
        <v>3</v>
      </c>
      <c r="D56" s="57">
        <f t="shared" si="0"/>
        <v>165.32999999999998</v>
      </c>
      <c r="E56" s="36">
        <v>7</v>
      </c>
      <c r="F56" s="76">
        <v>7</v>
      </c>
      <c r="G56" s="33">
        <f t="shared" si="1"/>
        <v>151.97</v>
      </c>
      <c r="H56" s="6"/>
      <c r="I56" s="73"/>
      <c r="J56" s="4"/>
      <c r="K56" s="4">
        <f t="shared" si="2"/>
        <v>165.32999999999998</v>
      </c>
      <c r="L56" s="63">
        <v>5.01</v>
      </c>
      <c r="M56" s="63">
        <v>10.02</v>
      </c>
      <c r="N56" s="55">
        <v>75</v>
      </c>
      <c r="O56" s="159">
        <v>44013</v>
      </c>
      <c r="P56" s="55">
        <v>2536787</v>
      </c>
      <c r="Q56" s="55">
        <v>17</v>
      </c>
      <c r="R56" s="68">
        <v>7</v>
      </c>
      <c r="S56" s="55">
        <v>8</v>
      </c>
      <c r="T56" s="68">
        <v>1</v>
      </c>
      <c r="U56" s="55">
        <v>191</v>
      </c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ref="K57" si="4">D57+G57</f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60"/>
      <c r="AD57" s="161"/>
      <c r="AE57" s="161"/>
      <c r="AF57" s="161"/>
      <c r="AG57" s="161"/>
      <c r="AH57" s="162"/>
    </row>
    <row r="58" spans="1:34" ht="14.25">
      <c r="A58" s="15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202.06999999999994</v>
      </c>
      <c r="M58" s="45">
        <f>SUM(M27:M57)</f>
        <v>270.54000000000002</v>
      </c>
      <c r="N58" s="46">
        <f>SUM(N27:N57)</f>
        <v>2266</v>
      </c>
      <c r="O58" s="43"/>
      <c r="P58" s="43"/>
      <c r="Q58" s="43"/>
      <c r="R58" s="43"/>
      <c r="S58" s="43"/>
      <c r="T58" s="43"/>
      <c r="U58" s="46">
        <f>SUM(U27:U57)</f>
        <v>371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EB79-D7CE-4029-996C-B3C4F402DCE1}">
  <dimension ref="A1:AH60"/>
  <sheetViews>
    <sheetView tabSelected="1" zoomScale="90" zoomScaleNormal="90" workbookViewId="0">
      <selection activeCell="X30" sqref="X30:AB30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155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155"/>
    </row>
    <row r="5" spans="1:34" ht="4.5" customHeight="1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</row>
    <row r="6" spans="1:34" ht="12.75" customHeight="1">
      <c r="A6" s="155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155"/>
      <c r="K6" s="155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</row>
    <row r="7" spans="1:34" ht="12.75" customHeight="1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86" t="s">
        <v>7</v>
      </c>
      <c r="AB7" s="186"/>
      <c r="AC7" s="186"/>
      <c r="AD7" s="186"/>
      <c r="AE7" s="183"/>
      <c r="AF7" s="183"/>
      <c r="AG7" s="183"/>
      <c r="AH7" s="155"/>
    </row>
    <row r="8" spans="1:34" ht="12.75" customHeight="1">
      <c r="A8" s="155" t="s">
        <v>8</v>
      </c>
      <c r="B8" s="155"/>
      <c r="C8" s="206" t="s">
        <v>107</v>
      </c>
      <c r="D8" s="207"/>
      <c r="E8" s="207"/>
      <c r="F8" s="207"/>
      <c r="G8" s="155" t="s">
        <v>9</v>
      </c>
      <c r="H8" s="207">
        <v>2020</v>
      </c>
      <c r="I8" s="207"/>
      <c r="J8" s="155"/>
      <c r="K8" s="155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55"/>
      <c r="X8" s="155"/>
      <c r="Y8" s="155"/>
      <c r="Z8" s="154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155"/>
    </row>
    <row r="9" spans="1:34" ht="12.75" customHeight="1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4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155"/>
    </row>
    <row r="10" spans="1:34" ht="12.75" customHeight="1">
      <c r="A10" s="155" t="s">
        <v>15</v>
      </c>
      <c r="B10" s="155"/>
      <c r="C10" s="170" t="s">
        <v>52</v>
      </c>
      <c r="D10" s="170"/>
      <c r="E10" s="170"/>
      <c r="F10" s="170"/>
      <c r="G10" s="170"/>
      <c r="H10" s="170"/>
      <c r="I10" s="170"/>
      <c r="J10" s="155"/>
      <c r="K10" s="11" t="s">
        <v>16</v>
      </c>
      <c r="L10" s="155"/>
      <c r="M10" s="155"/>
      <c r="N10" s="183"/>
      <c r="O10" s="183"/>
      <c r="P10" s="155" t="s">
        <v>17</v>
      </c>
      <c r="Q10" s="184"/>
      <c r="R10" s="185"/>
      <c r="S10" s="185"/>
      <c r="T10" s="185"/>
      <c r="U10" s="185"/>
      <c r="V10" s="185"/>
      <c r="W10" s="155"/>
      <c r="X10" s="155"/>
      <c r="Y10" s="155"/>
      <c r="Z10" s="154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155"/>
    </row>
    <row r="11" spans="1:34" ht="12.75" customHeight="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4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155"/>
    </row>
    <row r="12" spans="1:34" ht="5.25" customHeight="1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55"/>
      <c r="D16" s="155"/>
      <c r="E16" s="29"/>
      <c r="F16" s="15"/>
      <c r="G16" s="28"/>
      <c r="H16" s="155"/>
      <c r="I16" s="155"/>
      <c r="J16" s="155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55"/>
      <c r="AE16" s="155"/>
      <c r="AF16" s="155"/>
      <c r="AG16" s="155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155"/>
      <c r="D18" s="155"/>
      <c r="E18" s="30"/>
      <c r="F18" s="155"/>
      <c r="G18" s="31"/>
      <c r="H18" s="155"/>
      <c r="I18" s="155"/>
      <c r="J18" s="155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155"/>
      <c r="D20" s="155"/>
      <c r="E20" s="30"/>
      <c r="F20" s="155"/>
      <c r="G20" s="31"/>
      <c r="H20" s="155"/>
      <c r="I20" s="155"/>
      <c r="J20" s="155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55"/>
      <c r="D21" s="11">
        <v>1.67</v>
      </c>
      <c r="E21" s="30"/>
      <c r="F21" s="155"/>
      <c r="G21" s="32">
        <v>1.67</v>
      </c>
      <c r="H21" s="155"/>
      <c r="I21" s="155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55"/>
      <c r="D22" s="155"/>
      <c r="E22" s="30"/>
      <c r="F22" s="155"/>
      <c r="G22" s="31"/>
      <c r="H22" s="155"/>
      <c r="I22" s="155"/>
      <c r="J22" s="155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55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5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57"/>
      <c r="AD25" s="157"/>
      <c r="AE25" s="157"/>
      <c r="AF25" s="157"/>
      <c r="AG25" s="157"/>
      <c r="AH25" s="15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6</v>
      </c>
      <c r="D27" s="57">
        <f t="shared" ref="D27:D57" si="0">(B27*12+C27)*1.67</f>
        <v>170.34</v>
      </c>
      <c r="E27" s="36">
        <v>8</v>
      </c>
      <c r="F27" s="76">
        <v>0</v>
      </c>
      <c r="G27" s="33">
        <f t="shared" ref="G27:G57" si="1">(E27*12+F27)*1.67</f>
        <v>160.32</v>
      </c>
      <c r="H27" s="3"/>
      <c r="I27" s="3"/>
      <c r="J27" s="4"/>
      <c r="K27" s="4">
        <f t="shared" ref="K27:K56" si="2">D27</f>
        <v>170.34</v>
      </c>
      <c r="L27" s="63">
        <v>5.01</v>
      </c>
      <c r="M27" s="63">
        <v>8.35</v>
      </c>
      <c r="N27" s="52">
        <v>75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4" si="3">A27+1</f>
        <v>3</v>
      </c>
      <c r="B28" s="35">
        <v>8</v>
      </c>
      <c r="C28" s="72">
        <v>9</v>
      </c>
      <c r="D28" s="57">
        <f t="shared" si="0"/>
        <v>175.35</v>
      </c>
      <c r="E28" s="3">
        <v>8</v>
      </c>
      <c r="F28" s="75">
        <v>5</v>
      </c>
      <c r="G28" s="33">
        <f t="shared" si="1"/>
        <v>168.67</v>
      </c>
      <c r="H28" s="6"/>
      <c r="I28" s="6"/>
      <c r="J28" s="4"/>
      <c r="K28" s="4">
        <f t="shared" si="2"/>
        <v>175.35</v>
      </c>
      <c r="L28" s="63">
        <v>5.01</v>
      </c>
      <c r="M28" s="63">
        <v>8.35</v>
      </c>
      <c r="N28" s="49">
        <v>75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9</v>
      </c>
      <c r="C29" s="72">
        <v>5</v>
      </c>
      <c r="D29" s="57">
        <f t="shared" si="0"/>
        <v>188.70999999999998</v>
      </c>
      <c r="E29" s="3">
        <v>8</v>
      </c>
      <c r="F29" s="75">
        <v>10</v>
      </c>
      <c r="G29" s="33">
        <f t="shared" si="1"/>
        <v>177.01999999999998</v>
      </c>
      <c r="H29" s="6"/>
      <c r="I29" s="6"/>
      <c r="J29" s="4"/>
      <c r="K29" s="4">
        <f t="shared" si="2"/>
        <v>188.70999999999998</v>
      </c>
      <c r="L29" s="63">
        <v>13.36</v>
      </c>
      <c r="M29" s="63">
        <v>8.35</v>
      </c>
      <c r="N29" s="49">
        <v>75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9</v>
      </c>
      <c r="C30" s="72">
        <v>8</v>
      </c>
      <c r="D30" s="57">
        <f t="shared" si="0"/>
        <v>193.72</v>
      </c>
      <c r="E30" s="3">
        <v>9</v>
      </c>
      <c r="F30" s="75">
        <v>3</v>
      </c>
      <c r="G30" s="33">
        <f t="shared" si="1"/>
        <v>185.37</v>
      </c>
      <c r="H30" s="6"/>
      <c r="I30" s="6"/>
      <c r="J30" s="4"/>
      <c r="K30" s="4">
        <f t="shared" si="2"/>
        <v>193.72</v>
      </c>
      <c r="L30" s="63">
        <v>5.01</v>
      </c>
      <c r="M30" s="63">
        <v>8.35</v>
      </c>
      <c r="N30" s="49">
        <v>75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/>
      <c r="C31" s="72"/>
      <c r="D31" s="57">
        <f t="shared" si="0"/>
        <v>0</v>
      </c>
      <c r="E31" s="3"/>
      <c r="F31" s="75"/>
      <c r="G31" s="33">
        <f t="shared" si="1"/>
        <v>0</v>
      </c>
      <c r="H31" s="6"/>
      <c r="I31" s="6"/>
      <c r="J31" s="4"/>
      <c r="K31" s="4">
        <f t="shared" si="2"/>
        <v>0</v>
      </c>
      <c r="L31" s="63"/>
      <c r="M31" s="63"/>
      <c r="N31" s="49"/>
      <c r="O31" s="65"/>
      <c r="P31" s="49"/>
      <c r="Q31" s="49"/>
      <c r="R31" s="67"/>
      <c r="S31" s="49"/>
      <c r="T31" s="67"/>
      <c r="U31" s="49"/>
      <c r="V31" s="49"/>
      <c r="W31" s="49"/>
      <c r="X31" s="49"/>
      <c r="Y31" s="49"/>
      <c r="Z31" s="71"/>
      <c r="AA31" s="49"/>
      <c r="AB31" s="49"/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/>
      <c r="C32" s="73"/>
      <c r="D32" s="57">
        <f t="shared" si="0"/>
        <v>0</v>
      </c>
      <c r="E32" s="36"/>
      <c r="F32" s="76"/>
      <c r="G32" s="33">
        <f t="shared" si="1"/>
        <v>0</v>
      </c>
      <c r="H32" s="6"/>
      <c r="I32" s="6"/>
      <c r="J32" s="4"/>
      <c r="K32" s="4">
        <f t="shared" si="2"/>
        <v>0</v>
      </c>
      <c r="L32" s="63"/>
      <c r="M32" s="63"/>
      <c r="N32" s="49"/>
      <c r="O32" s="65"/>
      <c r="P32" s="49"/>
      <c r="Q32" s="49"/>
      <c r="R32" s="67"/>
      <c r="S32" s="49"/>
      <c r="T32" s="67"/>
      <c r="U32" s="49"/>
      <c r="V32" s="49"/>
      <c r="W32" s="49"/>
      <c r="X32" s="49"/>
      <c r="Y32" s="49"/>
      <c r="Z32" s="71"/>
      <c r="AA32" s="49"/>
      <c r="AB32" s="49"/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/>
      <c r="C33" s="73"/>
      <c r="D33" s="57">
        <f t="shared" si="0"/>
        <v>0</v>
      </c>
      <c r="E33" s="36"/>
      <c r="F33" s="76"/>
      <c r="G33" s="33">
        <f t="shared" si="1"/>
        <v>0</v>
      </c>
      <c r="H33" s="6"/>
      <c r="I33" s="6"/>
      <c r="J33" s="4"/>
      <c r="K33" s="4">
        <f t="shared" si="2"/>
        <v>0</v>
      </c>
      <c r="L33" s="63"/>
      <c r="M33" s="63"/>
      <c r="N33" s="49"/>
      <c r="O33" s="65"/>
      <c r="P33" s="49"/>
      <c r="Q33" s="49"/>
      <c r="R33" s="67"/>
      <c r="S33" s="49"/>
      <c r="T33" s="67"/>
      <c r="U33" s="49"/>
      <c r="V33" s="49"/>
      <c r="W33" s="49"/>
      <c r="X33" s="49"/>
      <c r="Y33" s="49"/>
      <c r="Z33" s="71"/>
      <c r="AA33" s="49"/>
      <c r="AB33" s="49"/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/>
      <c r="C34" s="73"/>
      <c r="D34" s="57">
        <f t="shared" si="0"/>
        <v>0</v>
      </c>
      <c r="E34" s="36"/>
      <c r="F34" s="76"/>
      <c r="G34" s="33">
        <f t="shared" si="1"/>
        <v>0</v>
      </c>
      <c r="H34" s="6"/>
      <c r="I34" s="73"/>
      <c r="J34" s="4"/>
      <c r="K34" s="4">
        <f t="shared" si="2"/>
        <v>0</v>
      </c>
      <c r="L34" s="63"/>
      <c r="M34" s="63"/>
      <c r="N34" s="49"/>
      <c r="O34" s="65"/>
      <c r="P34" s="49"/>
      <c r="Q34" s="49"/>
      <c r="R34" s="67"/>
      <c r="S34" s="49"/>
      <c r="T34" s="67"/>
      <c r="U34" s="49"/>
      <c r="V34" s="49"/>
      <c r="W34" s="49"/>
      <c r="X34" s="49"/>
      <c r="Y34" s="49"/>
      <c r="Z34" s="71"/>
      <c r="AA34" s="49"/>
      <c r="AB34" s="49"/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/>
      <c r="C35" s="73"/>
      <c r="D35" s="57">
        <f t="shared" si="0"/>
        <v>0</v>
      </c>
      <c r="E35" s="6"/>
      <c r="F35" s="76"/>
      <c r="G35" s="33">
        <f t="shared" si="1"/>
        <v>0</v>
      </c>
      <c r="H35" s="6"/>
      <c r="I35" s="73"/>
      <c r="J35" s="4"/>
      <c r="K35" s="4">
        <f t="shared" si="2"/>
        <v>0</v>
      </c>
      <c r="L35" s="63"/>
      <c r="M35" s="63"/>
      <c r="N35" s="49"/>
      <c r="O35" s="65"/>
      <c r="P35" s="49"/>
      <c r="Q35" s="49"/>
      <c r="R35" s="67"/>
      <c r="S35" s="49"/>
      <c r="T35" s="67"/>
      <c r="U35" s="49"/>
      <c r="V35" s="49"/>
      <c r="W35" s="49"/>
      <c r="X35" s="49"/>
      <c r="Y35" s="49"/>
      <c r="Z35" s="71"/>
      <c r="AA35" s="49"/>
      <c r="AB35" s="49"/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/>
      <c r="C36" s="73"/>
      <c r="D36" s="57">
        <f>(B36*12+C36)*1.67</f>
        <v>0</v>
      </c>
      <c r="E36" s="36"/>
      <c r="F36" s="76"/>
      <c r="G36" s="33">
        <f t="shared" si="1"/>
        <v>0</v>
      </c>
      <c r="H36" s="6"/>
      <c r="I36" s="73"/>
      <c r="J36" s="4"/>
      <c r="K36" s="4">
        <f t="shared" si="2"/>
        <v>0</v>
      </c>
      <c r="L36" s="63"/>
      <c r="M36" s="63"/>
      <c r="N36" s="49"/>
      <c r="O36" s="83"/>
      <c r="P36" s="49"/>
      <c r="Q36" s="49"/>
      <c r="R36" s="67"/>
      <c r="S36" s="49"/>
      <c r="T36" s="67"/>
      <c r="U36" s="49"/>
      <c r="V36" s="49"/>
      <c r="W36" s="49"/>
      <c r="X36" s="49"/>
      <c r="Y36" s="49"/>
      <c r="Z36" s="71"/>
      <c r="AA36" s="49"/>
      <c r="AB36" s="49"/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/>
      <c r="C37" s="73"/>
      <c r="D37" s="57">
        <f t="shared" si="0"/>
        <v>0</v>
      </c>
      <c r="E37" s="36"/>
      <c r="F37" s="76"/>
      <c r="G37" s="33">
        <f t="shared" si="1"/>
        <v>0</v>
      </c>
      <c r="H37" s="6"/>
      <c r="I37" s="73"/>
      <c r="J37" s="4"/>
      <c r="K37" s="4">
        <f t="shared" si="2"/>
        <v>0</v>
      </c>
      <c r="L37" s="63"/>
      <c r="M37" s="63"/>
      <c r="N37" s="49"/>
      <c r="O37" s="65"/>
      <c r="P37" s="49"/>
      <c r="Q37" s="49"/>
      <c r="R37" s="67"/>
      <c r="S37" s="49"/>
      <c r="T37" s="67"/>
      <c r="U37" s="49"/>
      <c r="V37" s="49"/>
      <c r="W37" s="49"/>
      <c r="X37" s="49"/>
      <c r="Y37" s="49"/>
      <c r="Z37" s="71"/>
      <c r="AA37" s="49"/>
      <c r="AB37" s="49"/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/>
      <c r="C38" s="73"/>
      <c r="D38" s="57">
        <f t="shared" si="0"/>
        <v>0</v>
      </c>
      <c r="E38" s="36"/>
      <c r="F38" s="76"/>
      <c r="G38" s="33">
        <f t="shared" si="1"/>
        <v>0</v>
      </c>
      <c r="H38" s="6"/>
      <c r="I38" s="73"/>
      <c r="J38" s="4"/>
      <c r="K38" s="4">
        <f t="shared" si="2"/>
        <v>0</v>
      </c>
      <c r="L38" s="63"/>
      <c r="M38" s="63"/>
      <c r="N38" s="49"/>
      <c r="O38" s="65"/>
      <c r="P38" s="49"/>
      <c r="Q38" s="49"/>
      <c r="R38" s="67"/>
      <c r="S38" s="49"/>
      <c r="T38" s="67"/>
      <c r="U38" s="49"/>
      <c r="V38" s="49"/>
      <c r="W38" s="49"/>
      <c r="X38" s="49"/>
      <c r="Y38" s="49"/>
      <c r="Z38" s="71"/>
      <c r="AA38" s="49"/>
      <c r="AB38" s="49"/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/>
      <c r="C39" s="73"/>
      <c r="D39" s="57">
        <f t="shared" si="0"/>
        <v>0</v>
      </c>
      <c r="E39" s="36"/>
      <c r="F39" s="76"/>
      <c r="G39" s="33">
        <f t="shared" si="1"/>
        <v>0</v>
      </c>
      <c r="H39" s="6"/>
      <c r="I39" s="73"/>
      <c r="J39" s="4"/>
      <c r="K39" s="4">
        <f t="shared" si="2"/>
        <v>0</v>
      </c>
      <c r="L39" s="63"/>
      <c r="M39" s="63"/>
      <c r="N39" s="49"/>
      <c r="O39" s="65"/>
      <c r="P39" s="49"/>
      <c r="Q39" s="49"/>
      <c r="R39" s="67"/>
      <c r="S39" s="49"/>
      <c r="T39" s="67"/>
      <c r="U39" s="49"/>
      <c r="V39" s="49"/>
      <c r="W39" s="49"/>
      <c r="X39" s="49"/>
      <c r="Y39" s="49"/>
      <c r="Z39" s="71"/>
      <c r="AA39" s="49"/>
      <c r="AB39" s="49"/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/>
      <c r="C40" s="73"/>
      <c r="D40" s="57">
        <f t="shared" si="0"/>
        <v>0</v>
      </c>
      <c r="E40" s="36"/>
      <c r="F40" s="76"/>
      <c r="G40" s="33">
        <f t="shared" si="1"/>
        <v>0</v>
      </c>
      <c r="H40" s="6"/>
      <c r="I40" s="73"/>
      <c r="J40" s="4"/>
      <c r="K40" s="4">
        <f t="shared" si="2"/>
        <v>0</v>
      </c>
      <c r="L40" s="63"/>
      <c r="M40" s="63"/>
      <c r="N40" s="71"/>
      <c r="O40" s="65"/>
      <c r="P40" s="49"/>
      <c r="Q40" s="49"/>
      <c r="R40" s="67"/>
      <c r="S40" s="49"/>
      <c r="T40" s="67"/>
      <c r="U40" s="49"/>
      <c r="V40" s="49"/>
      <c r="W40" s="49"/>
      <c r="X40" s="49"/>
      <c r="Y40" s="49"/>
      <c r="Z40" s="71"/>
      <c r="AA40" s="49"/>
      <c r="AB40" s="49"/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/>
      <c r="C41" s="73"/>
      <c r="D41" s="57">
        <f t="shared" si="0"/>
        <v>0</v>
      </c>
      <c r="E41" s="36"/>
      <c r="F41" s="76"/>
      <c r="G41" s="33">
        <f t="shared" si="1"/>
        <v>0</v>
      </c>
      <c r="H41" s="6"/>
      <c r="I41" s="73"/>
      <c r="J41" s="4"/>
      <c r="K41" s="4">
        <f t="shared" si="2"/>
        <v>0</v>
      </c>
      <c r="L41" s="63"/>
      <c r="M41" s="63"/>
      <c r="N41" s="49"/>
      <c r="O41" s="65"/>
      <c r="P41" s="49"/>
      <c r="Q41" s="49"/>
      <c r="R41" s="67"/>
      <c r="S41" s="49"/>
      <c r="T41" s="67"/>
      <c r="U41" s="49"/>
      <c r="V41" s="49"/>
      <c r="W41" s="49"/>
      <c r="X41" s="49"/>
      <c r="Y41" s="49"/>
      <c r="Z41" s="71"/>
      <c r="AA41" s="49"/>
      <c r="AB41" s="49"/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/>
      <c r="C42" s="73"/>
      <c r="D42" s="57">
        <f t="shared" si="0"/>
        <v>0</v>
      </c>
      <c r="E42" s="36"/>
      <c r="F42" s="76"/>
      <c r="G42" s="33">
        <f t="shared" si="1"/>
        <v>0</v>
      </c>
      <c r="H42" s="6"/>
      <c r="I42" s="73"/>
      <c r="J42" s="4"/>
      <c r="K42" s="4">
        <f t="shared" si="2"/>
        <v>0</v>
      </c>
      <c r="L42" s="63"/>
      <c r="M42" s="63"/>
      <c r="N42" s="49"/>
      <c r="O42" s="65"/>
      <c r="P42" s="49"/>
      <c r="Q42" s="49"/>
      <c r="R42" s="67"/>
      <c r="S42" s="49"/>
      <c r="T42" s="67"/>
      <c r="U42" s="49"/>
      <c r="V42" s="49"/>
      <c r="W42" s="49"/>
      <c r="X42" s="49"/>
      <c r="Y42" s="49"/>
      <c r="Z42" s="71"/>
      <c r="AA42" s="49"/>
      <c r="AB42" s="49"/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/>
      <c r="C43" s="73"/>
      <c r="D43" s="57">
        <f t="shared" si="0"/>
        <v>0</v>
      </c>
      <c r="E43" s="36"/>
      <c r="F43" s="76"/>
      <c r="G43" s="33">
        <f t="shared" si="1"/>
        <v>0</v>
      </c>
      <c r="H43" s="6"/>
      <c r="I43" s="73"/>
      <c r="J43" s="4"/>
      <c r="K43" s="4">
        <f t="shared" si="2"/>
        <v>0</v>
      </c>
      <c r="L43" s="63"/>
      <c r="M43" s="63"/>
      <c r="N43" s="49"/>
      <c r="O43" s="65"/>
      <c r="P43" s="49"/>
      <c r="Q43" s="49"/>
      <c r="R43" s="67"/>
      <c r="S43" s="49"/>
      <c r="T43" s="67"/>
      <c r="U43" s="49"/>
      <c r="V43" s="49"/>
      <c r="W43" s="49"/>
      <c r="X43" s="49"/>
      <c r="Y43" s="49"/>
      <c r="Z43" s="71"/>
      <c r="AA43" s="49"/>
      <c r="AB43" s="49"/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/>
      <c r="C44" s="73"/>
      <c r="D44" s="57">
        <f t="shared" si="0"/>
        <v>0</v>
      </c>
      <c r="E44" s="36"/>
      <c r="F44" s="76"/>
      <c r="G44" s="33">
        <f t="shared" si="1"/>
        <v>0</v>
      </c>
      <c r="H44" s="6"/>
      <c r="I44" s="73"/>
      <c r="J44" s="4"/>
      <c r="K44" s="4">
        <f t="shared" si="2"/>
        <v>0</v>
      </c>
      <c r="L44" s="63"/>
      <c r="M44" s="63"/>
      <c r="N44" s="49"/>
      <c r="O44" s="65"/>
      <c r="P44" s="49"/>
      <c r="Q44" s="49"/>
      <c r="R44" s="49"/>
      <c r="S44" s="49"/>
      <c r="T44" s="67"/>
      <c r="U44" s="49"/>
      <c r="V44" s="49"/>
      <c r="W44" s="49"/>
      <c r="X44" s="49"/>
      <c r="Y44" s="49"/>
      <c r="Z44" s="71"/>
      <c r="AA44" s="49"/>
      <c r="AB44" s="49"/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/>
      <c r="C45" s="73"/>
      <c r="D45" s="57">
        <f t="shared" si="0"/>
        <v>0</v>
      </c>
      <c r="E45" s="36"/>
      <c r="F45" s="76"/>
      <c r="G45" s="33">
        <f t="shared" si="1"/>
        <v>0</v>
      </c>
      <c r="H45" s="6"/>
      <c r="I45" s="73"/>
      <c r="J45" s="4"/>
      <c r="K45" s="4">
        <f t="shared" si="2"/>
        <v>0</v>
      </c>
      <c r="L45" s="63"/>
      <c r="M45" s="63"/>
      <c r="N45" s="49"/>
      <c r="O45" s="65"/>
      <c r="P45" s="49"/>
      <c r="Q45" s="49"/>
      <c r="R45" s="67"/>
      <c r="S45" s="49"/>
      <c r="T45" s="67"/>
      <c r="U45" s="49"/>
      <c r="V45" s="49"/>
      <c r="W45" s="49"/>
      <c r="X45" s="49"/>
      <c r="Y45" s="49"/>
      <c r="Z45" s="71"/>
      <c r="AA45" s="49"/>
      <c r="AB45" s="49"/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/>
      <c r="C46" s="73"/>
      <c r="D46" s="57">
        <f t="shared" si="0"/>
        <v>0</v>
      </c>
      <c r="E46" s="36"/>
      <c r="F46" s="76"/>
      <c r="G46" s="33">
        <f t="shared" si="1"/>
        <v>0</v>
      </c>
      <c r="H46" s="6"/>
      <c r="I46" s="73"/>
      <c r="J46" s="4"/>
      <c r="K46" s="4">
        <f t="shared" si="2"/>
        <v>0</v>
      </c>
      <c r="L46" s="63"/>
      <c r="M46" s="63"/>
      <c r="N46" s="49"/>
      <c r="O46" s="65"/>
      <c r="P46" s="49"/>
      <c r="Q46" s="49"/>
      <c r="R46" s="67"/>
      <c r="S46" s="49"/>
      <c r="T46" s="67"/>
      <c r="U46" s="49"/>
      <c r="V46" s="49"/>
      <c r="W46" s="49"/>
      <c r="X46" s="49"/>
      <c r="Y46" s="49"/>
      <c r="Z46" s="71"/>
      <c r="AA46" s="49"/>
      <c r="AB46" s="49"/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/>
      <c r="C47" s="73"/>
      <c r="D47" s="57">
        <f t="shared" si="0"/>
        <v>0</v>
      </c>
      <c r="E47" s="36"/>
      <c r="F47" s="76"/>
      <c r="G47" s="33">
        <f>(E47*12+F47)*1.67</f>
        <v>0</v>
      </c>
      <c r="H47" s="6"/>
      <c r="I47" s="73"/>
      <c r="J47" s="4"/>
      <c r="K47" s="4">
        <f t="shared" si="2"/>
        <v>0</v>
      </c>
      <c r="L47" s="63"/>
      <c r="M47" s="63"/>
      <c r="N47" s="49"/>
      <c r="O47" s="65"/>
      <c r="P47" s="49"/>
      <c r="Q47" s="49"/>
      <c r="R47" s="67"/>
      <c r="S47" s="49"/>
      <c r="T47" s="67"/>
      <c r="U47" s="49"/>
      <c r="V47" s="49"/>
      <c r="W47" s="49"/>
      <c r="X47" s="49"/>
      <c r="Y47" s="49"/>
      <c r="Z47" s="71"/>
      <c r="AA47" s="49"/>
      <c r="AB47" s="49"/>
      <c r="AC47" s="163"/>
      <c r="AD47" s="164"/>
      <c r="AE47" s="164"/>
      <c r="AF47" s="164"/>
      <c r="AG47" s="164"/>
      <c r="AH47" s="165"/>
    </row>
    <row r="48" spans="1:34" ht="12.75" customHeight="1">
      <c r="A48" s="5">
        <f t="shared" si="3"/>
        <v>23</v>
      </c>
      <c r="B48" s="6"/>
      <c r="C48" s="73"/>
      <c r="D48" s="57">
        <f t="shared" si="0"/>
        <v>0</v>
      </c>
      <c r="E48" s="36"/>
      <c r="F48" s="76"/>
      <c r="G48" s="33">
        <f t="shared" si="1"/>
        <v>0</v>
      </c>
      <c r="H48" s="6"/>
      <c r="I48" s="73"/>
      <c r="J48" s="4"/>
      <c r="K48" s="4">
        <f t="shared" si="2"/>
        <v>0</v>
      </c>
      <c r="L48" s="63"/>
      <c r="M48" s="63"/>
      <c r="N48" s="49"/>
      <c r="O48" s="65"/>
      <c r="P48" s="49"/>
      <c r="Q48" s="49"/>
      <c r="R48" s="67"/>
      <c r="S48" s="49"/>
      <c r="T48" s="67"/>
      <c r="U48" s="49"/>
      <c r="V48" s="49"/>
      <c r="W48" s="49"/>
      <c r="X48" s="49"/>
      <c r="Y48" s="49"/>
      <c r="Z48" s="71"/>
      <c r="AA48" s="49"/>
      <c r="AB48" s="49"/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/>
      <c r="C49" s="73"/>
      <c r="D49" s="57">
        <f t="shared" si="0"/>
        <v>0</v>
      </c>
      <c r="E49" s="36"/>
      <c r="F49" s="76"/>
      <c r="G49" s="33">
        <f t="shared" si="1"/>
        <v>0</v>
      </c>
      <c r="H49" s="6"/>
      <c r="I49" s="73"/>
      <c r="J49" s="4"/>
      <c r="K49" s="4">
        <f t="shared" si="2"/>
        <v>0</v>
      </c>
      <c r="L49" s="63"/>
      <c r="M49" s="63"/>
      <c r="N49" s="49"/>
      <c r="O49" s="65"/>
      <c r="P49" s="49"/>
      <c r="Q49" s="49"/>
      <c r="R49" s="67"/>
      <c r="S49" s="49"/>
      <c r="T49" s="67"/>
      <c r="U49" s="49"/>
      <c r="V49" s="49"/>
      <c r="W49" s="49"/>
      <c r="X49" s="49"/>
      <c r="Y49" s="49"/>
      <c r="Z49" s="71"/>
      <c r="AA49" s="49"/>
      <c r="AB49" s="49"/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/>
      <c r="C50" s="73"/>
      <c r="D50" s="57">
        <f t="shared" si="0"/>
        <v>0</v>
      </c>
      <c r="E50" s="36"/>
      <c r="F50" s="76"/>
      <c r="G50" s="33">
        <f t="shared" si="1"/>
        <v>0</v>
      </c>
      <c r="H50" s="6"/>
      <c r="I50" s="73"/>
      <c r="J50" s="4"/>
      <c r="K50" s="4">
        <f t="shared" si="2"/>
        <v>0</v>
      </c>
      <c r="L50" s="63"/>
      <c r="M50" s="63"/>
      <c r="N50" s="49"/>
      <c r="O50" s="65"/>
      <c r="P50" s="49"/>
      <c r="Q50" s="49"/>
      <c r="R50" s="67"/>
      <c r="S50" s="49"/>
      <c r="T50" s="67"/>
      <c r="U50" s="49"/>
      <c r="V50" s="49"/>
      <c r="W50" s="49"/>
      <c r="X50" s="49"/>
      <c r="Y50" s="49"/>
      <c r="Z50" s="71"/>
      <c r="AA50" s="49"/>
      <c r="AB50" s="49"/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/>
      <c r="C51" s="73"/>
      <c r="D51" s="57">
        <f t="shared" si="0"/>
        <v>0</v>
      </c>
      <c r="E51" s="36"/>
      <c r="F51" s="76"/>
      <c r="G51" s="33">
        <f t="shared" si="1"/>
        <v>0</v>
      </c>
      <c r="H51" s="6"/>
      <c r="I51" s="73"/>
      <c r="J51" s="4"/>
      <c r="K51" s="4">
        <f t="shared" si="2"/>
        <v>0</v>
      </c>
      <c r="L51" s="63"/>
      <c r="M51" s="63"/>
      <c r="N51" s="49"/>
      <c r="O51" s="65"/>
      <c r="P51" s="49"/>
      <c r="Q51" s="49"/>
      <c r="R51" s="67"/>
      <c r="S51" s="49"/>
      <c r="T51" s="67"/>
      <c r="U51" s="49"/>
      <c r="V51" s="49"/>
      <c r="W51" s="49"/>
      <c r="X51" s="49"/>
      <c r="Y51" s="49"/>
      <c r="Z51" s="71"/>
      <c r="AA51" s="49"/>
      <c r="AB51" s="49"/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/>
      <c r="C52" s="73"/>
      <c r="D52" s="57">
        <f t="shared" si="0"/>
        <v>0</v>
      </c>
      <c r="E52" s="36"/>
      <c r="F52" s="76"/>
      <c r="G52" s="33">
        <f t="shared" si="1"/>
        <v>0</v>
      </c>
      <c r="H52" s="6"/>
      <c r="I52" s="73"/>
      <c r="J52" s="4"/>
      <c r="K52" s="4">
        <f t="shared" si="2"/>
        <v>0</v>
      </c>
      <c r="L52" s="63"/>
      <c r="M52" s="63"/>
      <c r="N52" s="49"/>
      <c r="O52" s="65"/>
      <c r="P52" s="49"/>
      <c r="Q52" s="49"/>
      <c r="R52" s="49"/>
      <c r="S52" s="49"/>
      <c r="T52" s="67"/>
      <c r="U52" s="49"/>
      <c r="V52" s="49"/>
      <c r="W52" s="49"/>
      <c r="X52" s="49"/>
      <c r="Y52" s="49"/>
      <c r="Z52" s="71"/>
      <c r="AA52" s="49"/>
      <c r="AB52" s="49"/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/>
      <c r="C53" s="73"/>
      <c r="D53" s="57">
        <f t="shared" si="0"/>
        <v>0</v>
      </c>
      <c r="E53" s="36"/>
      <c r="F53" s="76"/>
      <c r="G53" s="33">
        <f t="shared" si="1"/>
        <v>0</v>
      </c>
      <c r="H53" s="6"/>
      <c r="I53" s="73"/>
      <c r="J53" s="4"/>
      <c r="K53" s="4">
        <f t="shared" si="2"/>
        <v>0</v>
      </c>
      <c r="L53" s="63"/>
      <c r="M53" s="63"/>
      <c r="N53" s="49"/>
      <c r="O53" s="65"/>
      <c r="P53" s="49"/>
      <c r="Q53" s="49"/>
      <c r="R53" s="67"/>
      <c r="S53" s="49"/>
      <c r="T53" s="67"/>
      <c r="U53" s="49"/>
      <c r="V53" s="49"/>
      <c r="W53" s="49"/>
      <c r="X53" s="49"/>
      <c r="Y53" s="49"/>
      <c r="Z53" s="71"/>
      <c r="AA53" s="49"/>
      <c r="AB53" s="49"/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/>
      <c r="C54" s="73"/>
      <c r="D54" s="57">
        <f t="shared" si="0"/>
        <v>0</v>
      </c>
      <c r="E54" s="6"/>
      <c r="F54" s="76"/>
      <c r="G54" s="33">
        <f t="shared" si="1"/>
        <v>0</v>
      </c>
      <c r="H54" s="6"/>
      <c r="I54" s="73"/>
      <c r="J54" s="4"/>
      <c r="K54" s="4">
        <f t="shared" si="2"/>
        <v>0</v>
      </c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160"/>
      <c r="AD54" s="161"/>
      <c r="AE54" s="161"/>
      <c r="AF54" s="161"/>
      <c r="AG54" s="161"/>
      <c r="AH54" s="162"/>
    </row>
    <row r="55" spans="1:34" ht="12.75" customHeight="1">
      <c r="A55" s="5">
        <v>30</v>
      </c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ref="K57" si="4">D57+G57</f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60"/>
      <c r="AD57" s="161"/>
      <c r="AE57" s="161"/>
      <c r="AF57" s="161"/>
      <c r="AG57" s="161"/>
      <c r="AH57" s="162"/>
    </row>
    <row r="58" spans="1:34" ht="14.25">
      <c r="A58" s="155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28.39</v>
      </c>
      <c r="M58" s="45">
        <f>SUM(M27:M57)</f>
        <v>33.4</v>
      </c>
      <c r="N58" s="46">
        <f>SUM(N27:N57)</f>
        <v>300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78</v>
      </c>
      <c r="D8" s="207"/>
      <c r="E8" s="207"/>
      <c r="F8" s="207"/>
      <c r="G8" s="82" t="s">
        <v>9</v>
      </c>
      <c r="H8" s="207">
        <v>2018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11</v>
      </c>
      <c r="D27" s="57">
        <v>118.57</v>
      </c>
      <c r="E27" s="36">
        <v>12</v>
      </c>
      <c r="F27" s="76">
        <v>3</v>
      </c>
      <c r="G27" s="33">
        <v>245.49</v>
      </c>
      <c r="H27" s="3"/>
      <c r="I27" s="3"/>
      <c r="J27" s="4"/>
      <c r="K27" s="4">
        <f t="shared" ref="K27:K57" si="0">D27+G27</f>
        <v>364.06</v>
      </c>
      <c r="L27" s="63">
        <v>6.68</v>
      </c>
      <c r="M27" s="63">
        <v>1.67</v>
      </c>
      <c r="N27" s="52">
        <v>61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1">A27+1</f>
        <v>3</v>
      </c>
      <c r="B28" s="35">
        <v>6</v>
      </c>
      <c r="C28" s="72">
        <v>4</v>
      </c>
      <c r="D28" s="57">
        <v>126.92</v>
      </c>
      <c r="E28" s="3">
        <v>12</v>
      </c>
      <c r="F28" s="75">
        <v>3</v>
      </c>
      <c r="G28" s="33">
        <v>245.49</v>
      </c>
      <c r="H28" s="6"/>
      <c r="I28" s="6"/>
      <c r="J28" s="4"/>
      <c r="K28" s="4">
        <f t="shared" si="0"/>
        <v>372.41</v>
      </c>
      <c r="L28" s="63">
        <v>8.35</v>
      </c>
      <c r="M28" s="63">
        <v>0</v>
      </c>
      <c r="N28" s="49">
        <v>61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1"/>
        <v>4</v>
      </c>
      <c r="B29" s="35">
        <v>6</v>
      </c>
      <c r="C29" s="72">
        <v>8</v>
      </c>
      <c r="D29" s="57">
        <v>133.6</v>
      </c>
      <c r="E29" s="3">
        <v>12</v>
      </c>
      <c r="F29" s="75">
        <v>5</v>
      </c>
      <c r="G29" s="33">
        <v>248.83</v>
      </c>
      <c r="H29" s="6"/>
      <c r="I29" s="6"/>
      <c r="J29" s="4"/>
      <c r="K29" s="4">
        <f t="shared" si="0"/>
        <v>382.43</v>
      </c>
      <c r="L29" s="63">
        <v>6.68</v>
      </c>
      <c r="M29" s="63">
        <v>3.34</v>
      </c>
      <c r="N29" s="49">
        <v>62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1"/>
        <v>5</v>
      </c>
      <c r="B30" s="35">
        <v>7</v>
      </c>
      <c r="C30" s="72">
        <v>0</v>
      </c>
      <c r="D30" s="57">
        <v>140.28</v>
      </c>
      <c r="E30" s="3">
        <v>12</v>
      </c>
      <c r="F30" s="75">
        <v>5</v>
      </c>
      <c r="G30" s="33">
        <v>248.83</v>
      </c>
      <c r="H30" s="6"/>
      <c r="I30" s="6"/>
      <c r="J30" s="4"/>
      <c r="K30" s="4">
        <f t="shared" si="0"/>
        <v>389.11</v>
      </c>
      <c r="L30" s="63">
        <v>6.68</v>
      </c>
      <c r="M30" s="63">
        <v>0</v>
      </c>
      <c r="N30" s="49">
        <v>60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1"/>
        <v>6</v>
      </c>
      <c r="B31" s="35">
        <v>7</v>
      </c>
      <c r="C31" s="72">
        <v>6</v>
      </c>
      <c r="D31" s="57">
        <v>150.30000000000001</v>
      </c>
      <c r="E31" s="3">
        <v>12</v>
      </c>
      <c r="F31" s="75">
        <v>7</v>
      </c>
      <c r="G31" s="33">
        <v>252.17</v>
      </c>
      <c r="H31" s="6"/>
      <c r="I31" s="6"/>
      <c r="J31" s="4"/>
      <c r="K31" s="4">
        <f t="shared" si="0"/>
        <v>402.47</v>
      </c>
      <c r="L31" s="63">
        <v>10.02</v>
      </c>
      <c r="M31" s="63">
        <v>3.34</v>
      </c>
      <c r="N31" s="49">
        <v>61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1"/>
        <v>7</v>
      </c>
      <c r="B32" s="6">
        <v>7</v>
      </c>
      <c r="C32" s="73">
        <v>10</v>
      </c>
      <c r="D32" s="57">
        <v>156.97999999999999</v>
      </c>
      <c r="E32" s="36">
        <v>12</v>
      </c>
      <c r="F32" s="76">
        <v>7</v>
      </c>
      <c r="G32" s="33">
        <v>252.17</v>
      </c>
      <c r="H32" s="6"/>
      <c r="I32" s="6"/>
      <c r="J32" s="4"/>
      <c r="K32" s="4">
        <f t="shared" si="0"/>
        <v>409.15</v>
      </c>
      <c r="L32" s="63">
        <v>6.68</v>
      </c>
      <c r="M32" s="63">
        <v>0</v>
      </c>
      <c r="N32" s="49">
        <v>59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1"/>
        <v>8</v>
      </c>
      <c r="B33" s="6">
        <v>8</v>
      </c>
      <c r="C33" s="73">
        <v>0</v>
      </c>
      <c r="D33" s="57">
        <v>160.32</v>
      </c>
      <c r="E33" s="36">
        <v>12</v>
      </c>
      <c r="F33" s="76">
        <v>7</v>
      </c>
      <c r="G33" s="33">
        <v>252.17</v>
      </c>
      <c r="H33" s="6"/>
      <c r="I33" s="6"/>
      <c r="J33" s="4"/>
      <c r="K33" s="4">
        <f t="shared" si="0"/>
        <v>412.49</v>
      </c>
      <c r="L33" s="63">
        <v>3.34</v>
      </c>
      <c r="M33" s="63">
        <v>0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63" t="s">
        <v>79</v>
      </c>
      <c r="AD33" s="164"/>
      <c r="AE33" s="164"/>
      <c r="AF33" s="164"/>
      <c r="AG33" s="164"/>
      <c r="AH33" s="165"/>
    </row>
    <row r="34" spans="1:34" ht="12.75" customHeight="1">
      <c r="A34" s="5">
        <f t="shared" si="1"/>
        <v>9</v>
      </c>
      <c r="B34" s="6">
        <v>8</v>
      </c>
      <c r="C34" s="73">
        <v>3</v>
      </c>
      <c r="D34" s="57">
        <v>165.33</v>
      </c>
      <c r="E34" s="36">
        <v>12</v>
      </c>
      <c r="F34" s="76">
        <v>10</v>
      </c>
      <c r="G34" s="33">
        <v>257.18</v>
      </c>
      <c r="H34" s="6"/>
      <c r="I34" s="73"/>
      <c r="J34" s="4"/>
      <c r="K34" s="4">
        <f t="shared" si="0"/>
        <v>422.51</v>
      </c>
      <c r="L34" s="63">
        <v>5.01</v>
      </c>
      <c r="M34" s="63">
        <v>5.01</v>
      </c>
      <c r="N34" s="49">
        <v>86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1"/>
        <v>10</v>
      </c>
      <c r="B35" s="6">
        <v>8</v>
      </c>
      <c r="C35" s="73">
        <v>9</v>
      </c>
      <c r="D35" s="57">
        <v>175.35</v>
      </c>
      <c r="E35" s="36">
        <v>12</v>
      </c>
      <c r="F35" s="76">
        <v>10</v>
      </c>
      <c r="G35" s="33">
        <v>257.18</v>
      </c>
      <c r="H35" s="6"/>
      <c r="I35" s="73"/>
      <c r="J35" s="4"/>
      <c r="K35" s="4">
        <f t="shared" si="0"/>
        <v>432.53</v>
      </c>
      <c r="L35" s="63">
        <v>10.02</v>
      </c>
      <c r="M35" s="63">
        <v>0</v>
      </c>
      <c r="N35" s="49">
        <v>61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1"/>
        <v>11</v>
      </c>
      <c r="B36" s="6">
        <v>9</v>
      </c>
      <c r="C36" s="73">
        <v>0</v>
      </c>
      <c r="D36" s="57">
        <v>180.36</v>
      </c>
      <c r="E36" s="36">
        <v>12</v>
      </c>
      <c r="F36" s="76">
        <v>10</v>
      </c>
      <c r="G36" s="33">
        <v>257.18</v>
      </c>
      <c r="H36" s="6"/>
      <c r="I36" s="73"/>
      <c r="J36" s="4"/>
      <c r="K36" s="4">
        <f t="shared" si="0"/>
        <v>437.54</v>
      </c>
      <c r="L36" s="63">
        <v>5.01</v>
      </c>
      <c r="M36" s="63">
        <v>0</v>
      </c>
      <c r="N36" s="49">
        <v>60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1"/>
        <v>12</v>
      </c>
      <c r="B37" s="6">
        <v>9</v>
      </c>
      <c r="C37" s="73">
        <v>4</v>
      </c>
      <c r="D37" s="57">
        <v>187.04</v>
      </c>
      <c r="E37" s="36">
        <v>13</v>
      </c>
      <c r="F37" s="76">
        <v>1</v>
      </c>
      <c r="G37" s="33">
        <v>262.19</v>
      </c>
      <c r="H37" s="6"/>
      <c r="I37" s="73"/>
      <c r="J37" s="4"/>
      <c r="K37" s="4">
        <f t="shared" si="0"/>
        <v>449.23</v>
      </c>
      <c r="L37" s="63">
        <v>6.68</v>
      </c>
      <c r="M37" s="63">
        <v>5.01</v>
      </c>
      <c r="N37" s="49">
        <v>59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1"/>
        <v>13</v>
      </c>
      <c r="B38" s="6">
        <v>9</v>
      </c>
      <c r="C38" s="73">
        <v>11</v>
      </c>
      <c r="D38" s="57">
        <v>198.73</v>
      </c>
      <c r="E38" s="36">
        <v>13</v>
      </c>
      <c r="F38" s="76">
        <v>1</v>
      </c>
      <c r="G38" s="33">
        <v>262.19</v>
      </c>
      <c r="H38" s="6"/>
      <c r="I38" s="73"/>
      <c r="J38" s="4"/>
      <c r="K38" s="4">
        <f t="shared" si="0"/>
        <v>460.91999999999996</v>
      </c>
      <c r="L38" s="63">
        <v>11.69</v>
      </c>
      <c r="M38" s="63">
        <v>0</v>
      </c>
      <c r="N38" s="49">
        <v>61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1"/>
        <v>14</v>
      </c>
      <c r="B39" s="6">
        <v>10</v>
      </c>
      <c r="C39" s="73">
        <v>3</v>
      </c>
      <c r="D39" s="57">
        <v>205.41</v>
      </c>
      <c r="E39" s="36">
        <v>13</v>
      </c>
      <c r="F39" s="76">
        <v>1</v>
      </c>
      <c r="G39" s="33">
        <v>262.19</v>
      </c>
      <c r="H39" s="6"/>
      <c r="I39" s="73"/>
      <c r="J39" s="4"/>
      <c r="K39" s="4">
        <f t="shared" si="0"/>
        <v>467.6</v>
      </c>
      <c r="L39" s="63">
        <v>6.68</v>
      </c>
      <c r="M39" s="63">
        <v>0</v>
      </c>
      <c r="N39" s="49">
        <v>59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1"/>
        <v>15</v>
      </c>
      <c r="B40" s="6">
        <v>10</v>
      </c>
      <c r="C40" s="73">
        <v>6</v>
      </c>
      <c r="D40" s="57">
        <v>210.42</v>
      </c>
      <c r="E40" s="36">
        <v>13</v>
      </c>
      <c r="F40" s="76">
        <v>1</v>
      </c>
      <c r="G40" s="33">
        <v>262.19</v>
      </c>
      <c r="H40" s="6"/>
      <c r="I40" s="73"/>
      <c r="J40" s="4"/>
      <c r="K40" s="4">
        <f t="shared" si="0"/>
        <v>472.61</v>
      </c>
      <c r="L40" s="63">
        <v>5.01</v>
      </c>
      <c r="M40" s="63">
        <v>0</v>
      </c>
      <c r="N40" s="71">
        <v>59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1"/>
        <v>16</v>
      </c>
      <c r="B41" s="6">
        <v>10</v>
      </c>
      <c r="C41" s="73">
        <v>10</v>
      </c>
      <c r="D41" s="57">
        <f t="shared" ref="D41:D54" si="2">(B41*12+C41)*1.67</f>
        <v>217.1</v>
      </c>
      <c r="E41" s="36">
        <v>13</v>
      </c>
      <c r="F41" s="76">
        <v>4</v>
      </c>
      <c r="G41" s="33">
        <f t="shared" ref="G41:G46" si="3">(E41*12+F41)*1.67</f>
        <v>267.2</v>
      </c>
      <c r="H41" s="6"/>
      <c r="I41" s="73"/>
      <c r="J41" s="4"/>
      <c r="K41" s="4">
        <f t="shared" si="0"/>
        <v>484.29999999999995</v>
      </c>
      <c r="L41" s="63">
        <v>6.68</v>
      </c>
      <c r="M41" s="63">
        <v>5.01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1"/>
        <v>17</v>
      </c>
      <c r="B42" s="6">
        <v>2</v>
      </c>
      <c r="C42" s="73">
        <v>4</v>
      </c>
      <c r="D42" s="57">
        <f t="shared" si="2"/>
        <v>46.76</v>
      </c>
      <c r="E42" s="36">
        <v>13</v>
      </c>
      <c r="F42" s="76">
        <v>5</v>
      </c>
      <c r="G42" s="33">
        <f t="shared" si="3"/>
        <v>268.87</v>
      </c>
      <c r="H42" s="6"/>
      <c r="I42" s="73"/>
      <c r="J42" s="4"/>
      <c r="K42" s="4">
        <f t="shared" si="0"/>
        <v>315.63</v>
      </c>
      <c r="L42" s="63">
        <v>11.69</v>
      </c>
      <c r="M42" s="63">
        <v>1.67</v>
      </c>
      <c r="N42" s="49">
        <v>62</v>
      </c>
      <c r="O42" s="65">
        <v>43207</v>
      </c>
      <c r="P42" s="49">
        <v>12496673</v>
      </c>
      <c r="Q42" s="49">
        <v>11</v>
      </c>
      <c r="R42" s="67">
        <v>3</v>
      </c>
      <c r="S42" s="49">
        <v>2</v>
      </c>
      <c r="T42" s="67">
        <v>2</v>
      </c>
      <c r="U42" s="49">
        <v>181</v>
      </c>
      <c r="V42" s="49"/>
      <c r="W42" s="49"/>
      <c r="X42" s="49">
        <v>680</v>
      </c>
      <c r="Y42" s="49">
        <v>13</v>
      </c>
      <c r="Z42" s="71" t="s">
        <v>69</v>
      </c>
      <c r="AA42" s="49">
        <v>685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1"/>
        <v>18</v>
      </c>
      <c r="B43" s="6">
        <v>2</v>
      </c>
      <c r="C43" s="73">
        <v>7</v>
      </c>
      <c r="D43" s="57">
        <f t="shared" si="2"/>
        <v>51.769999999999996</v>
      </c>
      <c r="E43" s="36">
        <v>13</v>
      </c>
      <c r="F43" s="76">
        <v>6</v>
      </c>
      <c r="G43" s="33">
        <f t="shared" si="3"/>
        <v>270.53999999999996</v>
      </c>
      <c r="H43" s="6"/>
      <c r="I43" s="73"/>
      <c r="J43" s="4"/>
      <c r="K43" s="4">
        <f t="shared" si="0"/>
        <v>322.30999999999995</v>
      </c>
      <c r="L43" s="63">
        <v>5.01</v>
      </c>
      <c r="M43" s="63">
        <v>1.67</v>
      </c>
      <c r="N43" s="49">
        <v>56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1"/>
        <v>19</v>
      </c>
      <c r="B44" s="6">
        <v>3</v>
      </c>
      <c r="C44" s="73">
        <v>0</v>
      </c>
      <c r="D44" s="57">
        <f t="shared" si="2"/>
        <v>60.12</v>
      </c>
      <c r="E44" s="36">
        <v>13</v>
      </c>
      <c r="F44" s="76">
        <v>7</v>
      </c>
      <c r="G44" s="33">
        <f t="shared" si="3"/>
        <v>272.20999999999998</v>
      </c>
      <c r="H44" s="6"/>
      <c r="I44" s="73"/>
      <c r="J44" s="4"/>
      <c r="K44" s="4">
        <f t="shared" si="0"/>
        <v>332.33</v>
      </c>
      <c r="L44" s="63">
        <v>8.35</v>
      </c>
      <c r="M44" s="63">
        <v>1.67</v>
      </c>
      <c r="N44" s="49">
        <v>58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685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1"/>
        <v>20</v>
      </c>
      <c r="B45" s="6">
        <v>3</v>
      </c>
      <c r="C45" s="73">
        <v>6</v>
      </c>
      <c r="D45" s="57">
        <f t="shared" si="2"/>
        <v>70.14</v>
      </c>
      <c r="E45" s="36">
        <v>7</v>
      </c>
      <c r="F45" s="76">
        <v>1</v>
      </c>
      <c r="G45" s="33">
        <f t="shared" si="3"/>
        <v>141.94999999999999</v>
      </c>
      <c r="H45" s="6"/>
      <c r="I45" s="73"/>
      <c r="J45" s="4"/>
      <c r="K45" s="4">
        <f t="shared" si="0"/>
        <v>212.08999999999997</v>
      </c>
      <c r="L45" s="63">
        <v>10.02</v>
      </c>
      <c r="M45" s="63">
        <v>0</v>
      </c>
      <c r="N45" s="49">
        <v>61</v>
      </c>
      <c r="O45" s="65"/>
      <c r="P45" s="49"/>
      <c r="Q45" s="49"/>
      <c r="R45" s="67"/>
      <c r="S45" s="49"/>
      <c r="T45" s="67"/>
      <c r="U45" s="49"/>
      <c r="V45" s="49"/>
      <c r="W45" s="49">
        <v>130</v>
      </c>
      <c r="X45" s="49">
        <v>680</v>
      </c>
      <c r="Y45" s="49">
        <v>13</v>
      </c>
      <c r="Z45" s="71" t="s">
        <v>69</v>
      </c>
      <c r="AA45" s="49">
        <v>685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1"/>
        <v>21</v>
      </c>
      <c r="B46" s="6">
        <v>3</v>
      </c>
      <c r="C46" s="73">
        <v>11</v>
      </c>
      <c r="D46" s="57">
        <f t="shared" si="2"/>
        <v>78.489999999999995</v>
      </c>
      <c r="E46" s="36">
        <v>7</v>
      </c>
      <c r="F46" s="76">
        <v>1</v>
      </c>
      <c r="G46" s="33">
        <f t="shared" si="3"/>
        <v>141.94999999999999</v>
      </c>
      <c r="H46" s="6"/>
      <c r="I46" s="73"/>
      <c r="J46" s="4"/>
      <c r="K46" s="4">
        <f t="shared" si="0"/>
        <v>220.44</v>
      </c>
      <c r="L46" s="63">
        <v>8.35</v>
      </c>
      <c r="M46" s="63">
        <v>0</v>
      </c>
      <c r="N46" s="49">
        <v>57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685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1"/>
        <v>22</v>
      </c>
      <c r="B47" s="6">
        <v>4</v>
      </c>
      <c r="C47" s="73">
        <v>4</v>
      </c>
      <c r="D47" s="57">
        <f t="shared" si="2"/>
        <v>86.84</v>
      </c>
      <c r="E47" s="36">
        <v>7</v>
      </c>
      <c r="F47" s="76">
        <v>1</v>
      </c>
      <c r="G47" s="33">
        <f t="shared" ref="G47:G54" si="4">(E47*12+F47)*1.67</f>
        <v>141.94999999999999</v>
      </c>
      <c r="H47" s="6"/>
      <c r="I47" s="73"/>
      <c r="J47" s="4"/>
      <c r="K47" s="4">
        <f t="shared" si="0"/>
        <v>228.79</v>
      </c>
      <c r="L47" s="63">
        <v>8.35</v>
      </c>
      <c r="M47" s="63">
        <v>0</v>
      </c>
      <c r="N47" s="49">
        <v>59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685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1"/>
        <v>23</v>
      </c>
      <c r="B48" s="6">
        <v>4</v>
      </c>
      <c r="C48" s="73">
        <v>8</v>
      </c>
      <c r="D48" s="57">
        <f t="shared" si="2"/>
        <v>93.52</v>
      </c>
      <c r="E48" s="36">
        <v>7</v>
      </c>
      <c r="F48" s="76">
        <v>1</v>
      </c>
      <c r="G48" s="33">
        <f t="shared" si="4"/>
        <v>141.94999999999999</v>
      </c>
      <c r="H48" s="6"/>
      <c r="I48" s="73"/>
      <c r="J48" s="4"/>
      <c r="K48" s="4">
        <f t="shared" si="0"/>
        <v>235.46999999999997</v>
      </c>
      <c r="L48" s="63">
        <v>6.68</v>
      </c>
      <c r="M48" s="63">
        <v>0</v>
      </c>
      <c r="N48" s="49">
        <v>58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685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1"/>
        <v>24</v>
      </c>
      <c r="B49" s="6">
        <v>5</v>
      </c>
      <c r="C49" s="73">
        <v>1</v>
      </c>
      <c r="D49" s="57">
        <f t="shared" si="2"/>
        <v>101.86999999999999</v>
      </c>
      <c r="E49" s="36">
        <v>7</v>
      </c>
      <c r="F49" s="76">
        <v>2</v>
      </c>
      <c r="G49" s="33">
        <f t="shared" si="4"/>
        <v>143.62</v>
      </c>
      <c r="H49" s="6"/>
      <c r="I49" s="73"/>
      <c r="J49" s="4"/>
      <c r="K49" s="4">
        <f t="shared" si="0"/>
        <v>245.49</v>
      </c>
      <c r="L49" s="63">
        <v>8.35</v>
      </c>
      <c r="M49" s="63">
        <v>1.67</v>
      </c>
      <c r="N49" s="49">
        <v>59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685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1"/>
        <v>25</v>
      </c>
      <c r="B50" s="6">
        <v>5</v>
      </c>
      <c r="C50" s="73">
        <v>4</v>
      </c>
      <c r="D50" s="57">
        <f t="shared" si="2"/>
        <v>106.88</v>
      </c>
      <c r="E50" s="36">
        <v>7</v>
      </c>
      <c r="F50" s="76">
        <v>2</v>
      </c>
      <c r="G50" s="33">
        <f t="shared" si="4"/>
        <v>143.62</v>
      </c>
      <c r="H50" s="6"/>
      <c r="I50" s="73"/>
      <c r="J50" s="4"/>
      <c r="K50" s="4">
        <f t="shared" si="0"/>
        <v>250.5</v>
      </c>
      <c r="L50" s="63">
        <v>5.01</v>
      </c>
      <c r="M50" s="63">
        <v>0</v>
      </c>
      <c r="N50" s="49">
        <v>57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685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1"/>
        <v>26</v>
      </c>
      <c r="B51" s="6">
        <v>5</v>
      </c>
      <c r="C51" s="73">
        <v>9</v>
      </c>
      <c r="D51" s="57">
        <f t="shared" si="2"/>
        <v>115.22999999999999</v>
      </c>
      <c r="E51" s="36">
        <v>7</v>
      </c>
      <c r="F51" s="76">
        <v>2</v>
      </c>
      <c r="G51" s="33">
        <f t="shared" si="4"/>
        <v>143.62</v>
      </c>
      <c r="H51" s="6"/>
      <c r="I51" s="73"/>
      <c r="J51" s="4"/>
      <c r="K51" s="4">
        <f t="shared" si="0"/>
        <v>258.85000000000002</v>
      </c>
      <c r="L51" s="63">
        <v>8.35</v>
      </c>
      <c r="M51" s="63">
        <v>0</v>
      </c>
      <c r="N51" s="49">
        <v>58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685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1"/>
        <v>27</v>
      </c>
      <c r="B52" s="6">
        <v>6</v>
      </c>
      <c r="C52" s="73">
        <v>1</v>
      </c>
      <c r="D52" s="57">
        <f t="shared" si="2"/>
        <v>121.91</v>
      </c>
      <c r="E52" s="36">
        <v>7</v>
      </c>
      <c r="F52" s="76">
        <v>2</v>
      </c>
      <c r="G52" s="33">
        <f t="shared" si="4"/>
        <v>143.62</v>
      </c>
      <c r="H52" s="6"/>
      <c r="I52" s="73"/>
      <c r="J52" s="4"/>
      <c r="K52" s="4">
        <f t="shared" si="0"/>
        <v>265.52999999999997</v>
      </c>
      <c r="L52" s="63">
        <v>6.68</v>
      </c>
      <c r="M52" s="63">
        <v>0</v>
      </c>
      <c r="N52" s="49">
        <v>56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685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1"/>
        <v>28</v>
      </c>
      <c r="B53" s="6">
        <v>6</v>
      </c>
      <c r="C53" s="73">
        <v>5</v>
      </c>
      <c r="D53" s="57">
        <f t="shared" si="2"/>
        <v>128.59</v>
      </c>
      <c r="E53" s="36">
        <v>7</v>
      </c>
      <c r="F53" s="76">
        <v>2</v>
      </c>
      <c r="G53" s="33">
        <f t="shared" si="4"/>
        <v>143.62</v>
      </c>
      <c r="H53" s="6"/>
      <c r="I53" s="73"/>
      <c r="J53" s="4"/>
      <c r="K53" s="4">
        <f t="shared" si="0"/>
        <v>272.21000000000004</v>
      </c>
      <c r="L53" s="63">
        <v>6.68</v>
      </c>
      <c r="M53" s="63">
        <v>0</v>
      </c>
      <c r="N53" s="49">
        <v>56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685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1"/>
        <v>29</v>
      </c>
      <c r="B54" s="6">
        <v>6</v>
      </c>
      <c r="C54" s="73">
        <v>10</v>
      </c>
      <c r="D54" s="57">
        <f t="shared" si="2"/>
        <v>136.94</v>
      </c>
      <c r="E54" s="36">
        <v>7</v>
      </c>
      <c r="F54" s="76">
        <v>2</v>
      </c>
      <c r="G54" s="33">
        <f t="shared" si="4"/>
        <v>143.62</v>
      </c>
      <c r="H54" s="6"/>
      <c r="I54" s="73"/>
      <c r="J54" s="4"/>
      <c r="K54" s="4">
        <f t="shared" si="0"/>
        <v>280.56</v>
      </c>
      <c r="L54" s="63">
        <v>8.35</v>
      </c>
      <c r="M54" s="63">
        <v>0</v>
      </c>
      <c r="N54" s="49">
        <v>56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685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1"/>
        <v>30</v>
      </c>
      <c r="B55" s="6">
        <v>7</v>
      </c>
      <c r="C55" s="73">
        <v>3</v>
      </c>
      <c r="D55" s="57">
        <f>(B55*12+C55)*1.67</f>
        <v>145.29</v>
      </c>
      <c r="E55" s="36">
        <v>7</v>
      </c>
      <c r="F55" s="76">
        <v>2</v>
      </c>
      <c r="G55" s="33">
        <f>(E55*12+F55)*1.67</f>
        <v>143.62</v>
      </c>
      <c r="H55" s="6"/>
      <c r="I55" s="73"/>
      <c r="J55" s="4"/>
      <c r="K55" s="4">
        <f t="shared" si="0"/>
        <v>288.90999999999997</v>
      </c>
      <c r="L55" s="63">
        <v>8.35</v>
      </c>
      <c r="M55" s="63">
        <v>0</v>
      </c>
      <c r="N55" s="49">
        <v>59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685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>
        <f t="shared" si="0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7</v>
      </c>
      <c r="C57" s="73">
        <v>8</v>
      </c>
      <c r="D57" s="57">
        <f>(B57*12+C57)*1.67</f>
        <v>153.63999999999999</v>
      </c>
      <c r="E57" s="36">
        <v>7</v>
      </c>
      <c r="F57" s="76">
        <v>2</v>
      </c>
      <c r="G57" s="33">
        <f>(E57*12+F57)*1.67</f>
        <v>143.62</v>
      </c>
      <c r="H57" s="47"/>
      <c r="I57" s="74"/>
      <c r="J57" s="4"/>
      <c r="K57" s="4">
        <f t="shared" si="0"/>
        <v>297.26</v>
      </c>
      <c r="L57" s="63">
        <v>8.35</v>
      </c>
      <c r="M57" s="63">
        <v>0</v>
      </c>
      <c r="N57" s="53">
        <v>68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685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223.78</v>
      </c>
      <c r="M58" s="45">
        <f>SUM(M27:M57)</f>
        <v>30.060000000000002</v>
      </c>
      <c r="N58" s="46">
        <f>SUM(N27:N57)</f>
        <v>1787</v>
      </c>
      <c r="O58" s="43"/>
      <c r="P58" s="43"/>
      <c r="Q58" s="43"/>
      <c r="R58" s="43"/>
      <c r="S58" s="43"/>
      <c r="T58" s="43"/>
      <c r="U58" s="46">
        <f>SUM(U27:U57)</f>
        <v>181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0"/>
  <sheetViews>
    <sheetView topLeftCell="A26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80</v>
      </c>
      <c r="D8" s="207"/>
      <c r="E8" s="207"/>
      <c r="F8" s="207"/>
      <c r="G8" s="82" t="s">
        <v>9</v>
      </c>
      <c r="H8" s="207">
        <v>2018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7</v>
      </c>
      <c r="F27" s="76">
        <v>2</v>
      </c>
      <c r="G27" s="33">
        <f t="shared" ref="G27:G57" si="1">(E27*12+F27)*1.67</f>
        <v>143.62</v>
      </c>
      <c r="H27" s="3"/>
      <c r="I27" s="3"/>
      <c r="J27" s="4"/>
      <c r="K27" s="4">
        <f t="shared" ref="K27:K55" si="2">D27+G27</f>
        <v>305.61</v>
      </c>
      <c r="L27" s="63">
        <v>8.34</v>
      </c>
      <c r="M27" s="63">
        <v>0</v>
      </c>
      <c r="N27" s="52">
        <v>56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7</v>
      </c>
      <c r="F28" s="75">
        <v>2</v>
      </c>
      <c r="G28" s="33">
        <f t="shared" si="1"/>
        <v>143.62</v>
      </c>
      <c r="H28" s="6"/>
      <c r="I28" s="6"/>
      <c r="J28" s="4"/>
      <c r="K28" s="4">
        <f t="shared" si="2"/>
        <v>313.96000000000004</v>
      </c>
      <c r="L28" s="63">
        <v>8.35</v>
      </c>
      <c r="M28" s="63">
        <v>0</v>
      </c>
      <c r="N28" s="49">
        <v>53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9</v>
      </c>
      <c r="C29" s="72">
        <v>0</v>
      </c>
      <c r="D29" s="57">
        <f t="shared" si="0"/>
        <v>180.35999999999999</v>
      </c>
      <c r="E29" s="3">
        <v>7</v>
      </c>
      <c r="F29" s="75">
        <v>2</v>
      </c>
      <c r="G29" s="33">
        <f t="shared" si="1"/>
        <v>143.62</v>
      </c>
      <c r="H29" s="6"/>
      <c r="I29" s="6"/>
      <c r="J29" s="4"/>
      <c r="K29" s="4">
        <f t="shared" si="2"/>
        <v>323.98</v>
      </c>
      <c r="L29" s="63">
        <v>10.02</v>
      </c>
      <c r="M29" s="63">
        <v>0</v>
      </c>
      <c r="N29" s="49">
        <v>55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9</v>
      </c>
      <c r="C30" s="72">
        <v>4</v>
      </c>
      <c r="D30" s="57">
        <f t="shared" si="0"/>
        <v>187.04</v>
      </c>
      <c r="E30" s="3">
        <v>7</v>
      </c>
      <c r="F30" s="75">
        <v>2</v>
      </c>
      <c r="G30" s="33">
        <f t="shared" si="1"/>
        <v>143.62</v>
      </c>
      <c r="H30" s="6"/>
      <c r="I30" s="6"/>
      <c r="J30" s="4"/>
      <c r="K30" s="4">
        <f t="shared" si="2"/>
        <v>330.65999999999997</v>
      </c>
      <c r="L30" s="63">
        <v>6.68</v>
      </c>
      <c r="M30" s="63">
        <v>0</v>
      </c>
      <c r="N30" s="49">
        <v>59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9</v>
      </c>
      <c r="C31" s="72">
        <v>9</v>
      </c>
      <c r="D31" s="57">
        <f t="shared" si="0"/>
        <v>195.39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342.34999999999997</v>
      </c>
      <c r="L31" s="63">
        <v>8.35</v>
      </c>
      <c r="M31" s="63">
        <v>3.34</v>
      </c>
      <c r="N31" s="49">
        <v>56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10</v>
      </c>
      <c r="C32" s="73">
        <v>5</v>
      </c>
      <c r="D32" s="57">
        <f t="shared" si="0"/>
        <v>208.75</v>
      </c>
      <c r="E32" s="36">
        <v>7</v>
      </c>
      <c r="F32" s="76">
        <v>4</v>
      </c>
      <c r="G32" s="33">
        <f t="shared" si="1"/>
        <v>146.95999999999998</v>
      </c>
      <c r="H32" s="6"/>
      <c r="I32" s="6"/>
      <c r="J32" s="4"/>
      <c r="K32" s="4">
        <f t="shared" si="2"/>
        <v>355.71</v>
      </c>
      <c r="L32" s="63">
        <v>13.36</v>
      </c>
      <c r="M32" s="63">
        <v>0</v>
      </c>
      <c r="N32" s="49">
        <v>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2</v>
      </c>
      <c r="C33" s="73">
        <v>2</v>
      </c>
      <c r="D33" s="57">
        <f t="shared" si="0"/>
        <v>43.42</v>
      </c>
      <c r="E33" s="36">
        <v>7</v>
      </c>
      <c r="F33" s="76">
        <v>5</v>
      </c>
      <c r="G33" s="33">
        <f t="shared" si="1"/>
        <v>148.63</v>
      </c>
      <c r="H33" s="6"/>
      <c r="I33" s="6"/>
      <c r="J33" s="4"/>
      <c r="K33" s="4">
        <f t="shared" si="2"/>
        <v>192.05</v>
      </c>
      <c r="L33" s="63">
        <v>16.7</v>
      </c>
      <c r="M33" s="63">
        <v>1.67</v>
      </c>
      <c r="N33" s="49">
        <v>55</v>
      </c>
      <c r="O33" s="65">
        <v>43228</v>
      </c>
      <c r="P33" s="49"/>
      <c r="Q33" s="49">
        <v>11</v>
      </c>
      <c r="R33" s="67">
        <v>3</v>
      </c>
      <c r="S33" s="49">
        <v>2</v>
      </c>
      <c r="T33" s="67">
        <v>2</v>
      </c>
      <c r="U33" s="49">
        <v>130</v>
      </c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63" t="s">
        <v>79</v>
      </c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2</v>
      </c>
      <c r="C34" s="73">
        <v>7</v>
      </c>
      <c r="D34" s="57">
        <f t="shared" si="0"/>
        <v>51.769999999999996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200.39999999999998</v>
      </c>
      <c r="L34" s="63">
        <v>8.35</v>
      </c>
      <c r="M34" s="63">
        <v>0</v>
      </c>
      <c r="N34" s="49">
        <v>55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3</v>
      </c>
      <c r="C35" s="73">
        <v>0</v>
      </c>
      <c r="D35" s="57">
        <f t="shared" si="0"/>
        <v>60.12</v>
      </c>
      <c r="E35" s="36">
        <v>7</v>
      </c>
      <c r="F35" s="76">
        <v>5</v>
      </c>
      <c r="G35" s="33">
        <f t="shared" si="1"/>
        <v>148.63</v>
      </c>
      <c r="H35" s="6"/>
      <c r="I35" s="73"/>
      <c r="J35" s="4"/>
      <c r="K35" s="4">
        <f t="shared" si="2"/>
        <v>208.75</v>
      </c>
      <c r="L35" s="63">
        <v>8.35</v>
      </c>
      <c r="M35" s="63">
        <v>0</v>
      </c>
      <c r="N35" s="49">
        <v>54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 t="shared" si="0"/>
        <v>70.14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222.11</v>
      </c>
      <c r="L36" s="63">
        <v>10.02</v>
      </c>
      <c r="M36" s="63">
        <v>3.34</v>
      </c>
      <c r="N36" s="49">
        <v>54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3</v>
      </c>
      <c r="C37" s="73">
        <v>11</v>
      </c>
      <c r="D37" s="57">
        <f t="shared" si="0"/>
        <v>78.489999999999995</v>
      </c>
      <c r="E37" s="36">
        <v>7</v>
      </c>
      <c r="F37" s="76">
        <v>7</v>
      </c>
      <c r="G37" s="33">
        <f t="shared" si="1"/>
        <v>151.97</v>
      </c>
      <c r="H37" s="6"/>
      <c r="I37" s="73"/>
      <c r="J37" s="4"/>
      <c r="K37" s="4">
        <f t="shared" si="2"/>
        <v>230.45999999999998</v>
      </c>
      <c r="L37" s="63">
        <v>8.35</v>
      </c>
      <c r="M37" s="63">
        <v>0</v>
      </c>
      <c r="N37" s="49">
        <v>55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4</v>
      </c>
      <c r="C38" s="73">
        <v>4</v>
      </c>
      <c r="D38" s="57">
        <f t="shared" si="0"/>
        <v>86.84</v>
      </c>
      <c r="E38" s="36">
        <v>7</v>
      </c>
      <c r="F38" s="76">
        <v>8</v>
      </c>
      <c r="G38" s="33">
        <f t="shared" si="1"/>
        <v>153.63999999999999</v>
      </c>
      <c r="H38" s="6"/>
      <c r="I38" s="73"/>
      <c r="J38" s="4"/>
      <c r="K38" s="4">
        <f t="shared" si="2"/>
        <v>240.48</v>
      </c>
      <c r="L38" s="63">
        <v>8.35</v>
      </c>
      <c r="M38" s="63">
        <v>1.67</v>
      </c>
      <c r="N38" s="49">
        <v>54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4</v>
      </c>
      <c r="C39" s="73">
        <v>9</v>
      </c>
      <c r="D39" s="57">
        <f t="shared" si="0"/>
        <v>95.19</v>
      </c>
      <c r="E39" s="36">
        <v>7</v>
      </c>
      <c r="F39" s="76">
        <v>9</v>
      </c>
      <c r="G39" s="33">
        <f t="shared" si="1"/>
        <v>155.31</v>
      </c>
      <c r="H39" s="6"/>
      <c r="I39" s="73"/>
      <c r="J39" s="4"/>
      <c r="K39" s="4">
        <f t="shared" si="2"/>
        <v>250.5</v>
      </c>
      <c r="L39" s="63">
        <v>8.35</v>
      </c>
      <c r="M39" s="63">
        <v>1.67</v>
      </c>
      <c r="N39" s="49">
        <v>53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7</v>
      </c>
      <c r="F40" s="76">
        <v>9</v>
      </c>
      <c r="G40" s="33">
        <f t="shared" si="1"/>
        <v>155.31</v>
      </c>
      <c r="H40" s="6"/>
      <c r="I40" s="73"/>
      <c r="J40" s="4"/>
      <c r="K40" s="4">
        <f t="shared" si="2"/>
        <v>258.85000000000002</v>
      </c>
      <c r="L40" s="63">
        <v>8.35</v>
      </c>
      <c r="M40" s="63">
        <v>0</v>
      </c>
      <c r="N40" s="71">
        <v>53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5</v>
      </c>
      <c r="C41" s="73">
        <v>5</v>
      </c>
      <c r="D41" s="57">
        <f t="shared" si="0"/>
        <v>108.55</v>
      </c>
      <c r="E41" s="36">
        <v>7</v>
      </c>
      <c r="F41" s="76">
        <v>10</v>
      </c>
      <c r="G41" s="33">
        <f t="shared" si="1"/>
        <v>156.97999999999999</v>
      </c>
      <c r="H41" s="6"/>
      <c r="I41" s="73"/>
      <c r="J41" s="4"/>
      <c r="K41" s="4">
        <f t="shared" si="2"/>
        <v>265.52999999999997</v>
      </c>
      <c r="L41" s="63">
        <v>5.01</v>
      </c>
      <c r="M41" s="63">
        <v>1.67</v>
      </c>
      <c r="N41" s="49">
        <v>54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5</v>
      </c>
      <c r="C42" s="73">
        <v>9</v>
      </c>
      <c r="D42" s="57">
        <f t="shared" si="0"/>
        <v>115.22999999999999</v>
      </c>
      <c r="E42" s="36">
        <v>7</v>
      </c>
      <c r="F42" s="76">
        <v>10</v>
      </c>
      <c r="G42" s="33">
        <f t="shared" si="1"/>
        <v>156.97999999999999</v>
      </c>
      <c r="H42" s="6"/>
      <c r="I42" s="73"/>
      <c r="J42" s="4"/>
      <c r="K42" s="4">
        <f t="shared" si="2"/>
        <v>272.20999999999998</v>
      </c>
      <c r="L42" s="63">
        <v>6.68</v>
      </c>
      <c r="M42" s="63">
        <v>0</v>
      </c>
      <c r="N42" s="49">
        <v>52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6</v>
      </c>
      <c r="C43" s="73">
        <v>2</v>
      </c>
      <c r="D43" s="57">
        <f t="shared" si="0"/>
        <v>123.58</v>
      </c>
      <c r="E43" s="36">
        <v>7</v>
      </c>
      <c r="F43" s="76">
        <v>10</v>
      </c>
      <c r="G43" s="33">
        <f t="shared" si="1"/>
        <v>156.97999999999999</v>
      </c>
      <c r="H43" s="6"/>
      <c r="I43" s="73"/>
      <c r="J43" s="4"/>
      <c r="K43" s="4">
        <f t="shared" si="2"/>
        <v>280.56</v>
      </c>
      <c r="L43" s="63">
        <v>8.35</v>
      </c>
      <c r="M43" s="63">
        <v>0</v>
      </c>
      <c r="N43" s="49">
        <v>54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6</v>
      </c>
      <c r="C44" s="73">
        <v>6</v>
      </c>
      <c r="D44" s="57">
        <f t="shared" si="0"/>
        <v>130.26</v>
      </c>
      <c r="E44" s="36">
        <v>7</v>
      </c>
      <c r="F44" s="76">
        <v>10</v>
      </c>
      <c r="G44" s="33">
        <f t="shared" si="1"/>
        <v>156.97999999999999</v>
      </c>
      <c r="H44" s="6"/>
      <c r="I44" s="73"/>
      <c r="J44" s="4"/>
      <c r="K44" s="4">
        <f t="shared" si="2"/>
        <v>287.24</v>
      </c>
      <c r="L44" s="63">
        <v>8.35</v>
      </c>
      <c r="M44" s="63">
        <v>0</v>
      </c>
      <c r="N44" s="49">
        <v>54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6</v>
      </c>
      <c r="C45" s="73">
        <v>9</v>
      </c>
      <c r="D45" s="57">
        <f t="shared" si="0"/>
        <v>135.26999999999998</v>
      </c>
      <c r="E45" s="36">
        <v>7</v>
      </c>
      <c r="F45" s="76">
        <v>10</v>
      </c>
      <c r="G45" s="33">
        <f t="shared" si="1"/>
        <v>156.97999999999999</v>
      </c>
      <c r="H45" s="6"/>
      <c r="I45" s="73"/>
      <c r="J45" s="4"/>
      <c r="K45" s="4">
        <f t="shared" si="2"/>
        <v>292.25</v>
      </c>
      <c r="L45" s="63">
        <v>5.01</v>
      </c>
      <c r="M45" s="63">
        <v>0</v>
      </c>
      <c r="N45" s="49">
        <v>54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7</v>
      </c>
      <c r="C46" s="73">
        <v>0</v>
      </c>
      <c r="D46" s="57">
        <f t="shared" si="0"/>
        <v>140.28</v>
      </c>
      <c r="E46" s="36">
        <v>7</v>
      </c>
      <c r="F46" s="76">
        <v>10</v>
      </c>
      <c r="G46" s="33">
        <f t="shared" si="1"/>
        <v>156.97999999999999</v>
      </c>
      <c r="H46" s="6"/>
      <c r="I46" s="73"/>
      <c r="J46" s="4"/>
      <c r="K46" s="4">
        <f t="shared" si="2"/>
        <v>297.26</v>
      </c>
      <c r="L46" s="63">
        <v>5.01</v>
      </c>
      <c r="M46" s="63">
        <v>0</v>
      </c>
      <c r="N46" s="49">
        <v>53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7</v>
      </c>
      <c r="C47" s="73">
        <v>4</v>
      </c>
      <c r="D47" s="57">
        <f t="shared" si="0"/>
        <v>146.95999999999998</v>
      </c>
      <c r="E47" s="36">
        <v>7</v>
      </c>
      <c r="F47" s="76">
        <v>11</v>
      </c>
      <c r="G47" s="33">
        <f t="shared" si="1"/>
        <v>158.65</v>
      </c>
      <c r="H47" s="6"/>
      <c r="I47" s="73"/>
      <c r="J47" s="4"/>
      <c r="K47" s="4">
        <f t="shared" si="2"/>
        <v>305.61</v>
      </c>
      <c r="L47" s="63">
        <v>6.68</v>
      </c>
      <c r="M47" s="63">
        <v>1.67</v>
      </c>
      <c r="N47" s="49">
        <v>53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7</v>
      </c>
      <c r="C48" s="73">
        <v>8</v>
      </c>
      <c r="D48" s="57">
        <f t="shared" si="0"/>
        <v>153.63999999999999</v>
      </c>
      <c r="E48" s="36">
        <v>8</v>
      </c>
      <c r="F48" s="76">
        <v>0</v>
      </c>
      <c r="G48" s="33">
        <f t="shared" si="1"/>
        <v>160.32</v>
      </c>
      <c r="H48" s="6"/>
      <c r="I48" s="73"/>
      <c r="J48" s="4"/>
      <c r="K48" s="4">
        <f t="shared" si="2"/>
        <v>313.95999999999998</v>
      </c>
      <c r="L48" s="63">
        <v>6.68</v>
      </c>
      <c r="M48" s="63">
        <v>1.67</v>
      </c>
      <c r="N48" s="49">
        <v>53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8</v>
      </c>
      <c r="C49" s="73">
        <v>0</v>
      </c>
      <c r="D49" s="57">
        <f t="shared" si="0"/>
        <v>160.32</v>
      </c>
      <c r="E49" s="36">
        <v>8</v>
      </c>
      <c r="F49" s="76">
        <v>0</v>
      </c>
      <c r="G49" s="33">
        <f t="shared" si="1"/>
        <v>160.32</v>
      </c>
      <c r="H49" s="6"/>
      <c r="I49" s="73"/>
      <c r="J49" s="4"/>
      <c r="K49" s="4">
        <f t="shared" si="2"/>
        <v>320.64</v>
      </c>
      <c r="L49" s="63">
        <v>6.68</v>
      </c>
      <c r="M49" s="63">
        <v>0</v>
      </c>
      <c r="N49" s="49">
        <v>51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8</v>
      </c>
      <c r="C50" s="73">
        <v>3</v>
      </c>
      <c r="D50" s="57">
        <f t="shared" si="0"/>
        <v>165.32999999999998</v>
      </c>
      <c r="E50" s="36">
        <v>8</v>
      </c>
      <c r="F50" s="76">
        <v>1</v>
      </c>
      <c r="G50" s="33">
        <f t="shared" si="1"/>
        <v>161.98999999999998</v>
      </c>
      <c r="H50" s="6"/>
      <c r="I50" s="73"/>
      <c r="J50" s="4"/>
      <c r="K50" s="4">
        <f t="shared" si="2"/>
        <v>327.31999999999994</v>
      </c>
      <c r="L50" s="63">
        <v>5.01</v>
      </c>
      <c r="M50" s="63">
        <v>1.67</v>
      </c>
      <c r="N50" s="49">
        <v>51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8</v>
      </c>
      <c r="C51" s="73">
        <v>6</v>
      </c>
      <c r="D51" s="57">
        <f t="shared" si="0"/>
        <v>170.34</v>
      </c>
      <c r="E51" s="36">
        <v>8</v>
      </c>
      <c r="F51" s="76">
        <v>1</v>
      </c>
      <c r="G51" s="33">
        <f t="shared" si="1"/>
        <v>161.98999999999998</v>
      </c>
      <c r="H51" s="6"/>
      <c r="I51" s="73"/>
      <c r="J51" s="4"/>
      <c r="K51" s="4">
        <f t="shared" si="2"/>
        <v>332.33</v>
      </c>
      <c r="L51" s="63">
        <v>5.01</v>
      </c>
      <c r="M51" s="63">
        <v>1.67</v>
      </c>
      <c r="N51" s="49">
        <v>50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8</v>
      </c>
      <c r="C52" s="73">
        <v>10</v>
      </c>
      <c r="D52" s="57">
        <f t="shared" si="0"/>
        <v>177.01999999999998</v>
      </c>
      <c r="E52" s="36">
        <v>8</v>
      </c>
      <c r="F52" s="76">
        <v>2</v>
      </c>
      <c r="G52" s="33">
        <f t="shared" si="1"/>
        <v>163.66</v>
      </c>
      <c r="H52" s="6"/>
      <c r="I52" s="73"/>
      <c r="J52" s="4"/>
      <c r="K52" s="4">
        <f t="shared" si="2"/>
        <v>340.67999999999995</v>
      </c>
      <c r="L52" s="63">
        <v>6.68</v>
      </c>
      <c r="M52" s="63">
        <v>1.67</v>
      </c>
      <c r="N52" s="49">
        <v>52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9</v>
      </c>
      <c r="C53" s="73">
        <v>1</v>
      </c>
      <c r="D53" s="57">
        <f t="shared" si="0"/>
        <v>182.03</v>
      </c>
      <c r="E53" s="36">
        <v>8</v>
      </c>
      <c r="F53" s="76">
        <v>3</v>
      </c>
      <c r="G53" s="33">
        <f t="shared" si="1"/>
        <v>165.32999999999998</v>
      </c>
      <c r="H53" s="6"/>
      <c r="I53" s="73"/>
      <c r="J53" s="4"/>
      <c r="K53" s="4">
        <f t="shared" si="2"/>
        <v>347.36</v>
      </c>
      <c r="L53" s="63">
        <v>5.01</v>
      </c>
      <c r="M53" s="63">
        <v>1.67</v>
      </c>
      <c r="N53" s="49">
        <v>50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9</v>
      </c>
      <c r="C54" s="73">
        <v>4</v>
      </c>
      <c r="D54" s="57">
        <f t="shared" si="0"/>
        <v>187.04</v>
      </c>
      <c r="E54" s="36">
        <v>8</v>
      </c>
      <c r="F54" s="76">
        <v>3</v>
      </c>
      <c r="G54" s="33">
        <f t="shared" si="1"/>
        <v>165.32999999999998</v>
      </c>
      <c r="H54" s="6"/>
      <c r="I54" s="73"/>
      <c r="J54" s="4"/>
      <c r="K54" s="4">
        <f t="shared" si="2"/>
        <v>352.37</v>
      </c>
      <c r="L54" s="63">
        <v>5.01</v>
      </c>
      <c r="M54" s="63">
        <v>0</v>
      </c>
      <c r="N54" s="49">
        <v>50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9</v>
      </c>
      <c r="C55" s="73">
        <v>7</v>
      </c>
      <c r="D55" s="57">
        <f t="shared" si="0"/>
        <v>192.04999999999998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357.38</v>
      </c>
      <c r="L55" s="63">
        <v>5.01</v>
      </c>
      <c r="M55" s="63">
        <v>0</v>
      </c>
      <c r="N55" s="49">
        <v>47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9</v>
      </c>
      <c r="C56" s="73">
        <v>10</v>
      </c>
      <c r="D56" s="57">
        <f t="shared" si="0"/>
        <v>197.06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>D56+G56</f>
        <v>362.39</v>
      </c>
      <c r="L56" s="63">
        <v>5.01</v>
      </c>
      <c r="M56" s="63">
        <v>0</v>
      </c>
      <c r="N56" s="55">
        <v>49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10</v>
      </c>
      <c r="C57" s="73">
        <v>0</v>
      </c>
      <c r="D57" s="57">
        <f t="shared" si="0"/>
        <v>200.39999999999998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>D57+G57</f>
        <v>365.72999999999996</v>
      </c>
      <c r="L57" s="63">
        <v>3.34</v>
      </c>
      <c r="M57" s="63">
        <v>0</v>
      </c>
      <c r="N57" s="53">
        <v>48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230.4499999999999</v>
      </c>
      <c r="M58" s="45">
        <f>SUM(M27:M57)</f>
        <v>23.380000000000003</v>
      </c>
      <c r="N58" s="46">
        <f>SUM(N27:N57)</f>
        <v>1642</v>
      </c>
      <c r="O58" s="43"/>
      <c r="P58" s="43"/>
      <c r="Q58" s="43"/>
      <c r="R58" s="43"/>
      <c r="S58" s="43"/>
      <c r="T58" s="43"/>
      <c r="U58" s="46">
        <f>SUM(U27:U57)</f>
        <v>130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0"/>
  <sheetViews>
    <sheetView topLeftCell="A2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81</v>
      </c>
      <c r="D8" s="207"/>
      <c r="E8" s="207"/>
      <c r="F8" s="207"/>
      <c r="G8" s="82" t="s">
        <v>9</v>
      </c>
      <c r="H8" s="207">
        <v>2018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3</v>
      </c>
      <c r="D27" s="57">
        <f t="shared" ref="D27:D56" si="0">(B27*12+C27)*1.67</f>
        <v>205.41</v>
      </c>
      <c r="E27" s="36">
        <v>8</v>
      </c>
      <c r="F27" s="76">
        <v>4</v>
      </c>
      <c r="G27" s="33">
        <f t="shared" ref="G27:G56" si="1">(E27*12+F27)*1.67</f>
        <v>167</v>
      </c>
      <c r="H27" s="3"/>
      <c r="I27" s="3"/>
      <c r="J27" s="4"/>
      <c r="K27" s="4">
        <f t="shared" ref="K27:K57" si="2">D27+G27</f>
        <v>372.40999999999997</v>
      </c>
      <c r="L27" s="63">
        <v>5.01</v>
      </c>
      <c r="M27" s="63">
        <v>1.67</v>
      </c>
      <c r="N27" s="52">
        <v>49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10</v>
      </c>
      <c r="C28" s="72">
        <v>6</v>
      </c>
      <c r="D28" s="57">
        <f t="shared" si="0"/>
        <v>210.42</v>
      </c>
      <c r="E28" s="3">
        <v>8</v>
      </c>
      <c r="F28" s="75">
        <v>5</v>
      </c>
      <c r="G28" s="33">
        <f t="shared" si="1"/>
        <v>168.67</v>
      </c>
      <c r="H28" s="6"/>
      <c r="I28" s="6"/>
      <c r="J28" s="4"/>
      <c r="K28" s="4">
        <f t="shared" si="2"/>
        <v>379.09</v>
      </c>
      <c r="L28" s="63">
        <v>5.01</v>
      </c>
      <c r="M28" s="63">
        <v>1.67</v>
      </c>
      <c r="N28" s="49">
        <v>47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10</v>
      </c>
      <c r="C29" s="72">
        <v>10</v>
      </c>
      <c r="D29" s="57">
        <f t="shared" si="0"/>
        <v>217.1</v>
      </c>
      <c r="E29" s="3">
        <v>8</v>
      </c>
      <c r="F29" s="75">
        <v>6</v>
      </c>
      <c r="G29" s="33">
        <f t="shared" si="1"/>
        <v>170.34</v>
      </c>
      <c r="H29" s="6"/>
      <c r="I29" s="6"/>
      <c r="J29" s="4"/>
      <c r="K29" s="4">
        <f t="shared" si="2"/>
        <v>387.44</v>
      </c>
      <c r="L29" s="63">
        <v>6.68</v>
      </c>
      <c r="M29" s="63">
        <v>1.67</v>
      </c>
      <c r="N29" s="49">
        <v>46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11</v>
      </c>
      <c r="C30" s="72">
        <v>1</v>
      </c>
      <c r="D30" s="57">
        <f t="shared" si="0"/>
        <v>222.10999999999999</v>
      </c>
      <c r="E30" s="3">
        <v>8</v>
      </c>
      <c r="F30" s="75">
        <v>7</v>
      </c>
      <c r="G30" s="33">
        <f t="shared" si="1"/>
        <v>172.01</v>
      </c>
      <c r="H30" s="6"/>
      <c r="I30" s="6"/>
      <c r="J30" s="4"/>
      <c r="K30" s="4">
        <f t="shared" si="2"/>
        <v>394.12</v>
      </c>
      <c r="L30" s="63">
        <v>5.01</v>
      </c>
      <c r="M30" s="63">
        <v>1.67</v>
      </c>
      <c r="N30" s="49">
        <v>48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11</v>
      </c>
      <c r="C31" s="72">
        <v>4</v>
      </c>
      <c r="D31" s="57">
        <f t="shared" si="0"/>
        <v>227.12</v>
      </c>
      <c r="E31" s="3">
        <v>2</v>
      </c>
      <c r="F31" s="75">
        <v>3</v>
      </c>
      <c r="G31" s="33">
        <f t="shared" si="1"/>
        <v>45.089999999999996</v>
      </c>
      <c r="H31" s="6"/>
      <c r="I31" s="6"/>
      <c r="J31" s="4"/>
      <c r="K31" s="4">
        <f t="shared" si="2"/>
        <v>272.20999999999998</v>
      </c>
      <c r="L31" s="63">
        <v>5.01</v>
      </c>
      <c r="M31" s="63">
        <v>3.34</v>
      </c>
      <c r="N31" s="49">
        <v>47</v>
      </c>
      <c r="O31" s="65"/>
      <c r="P31" s="49"/>
      <c r="Q31" s="49"/>
      <c r="R31" s="67"/>
      <c r="S31" s="49"/>
      <c r="T31" s="67"/>
      <c r="U31" s="49"/>
      <c r="V31" s="49" t="s">
        <v>82</v>
      </c>
      <c r="W31" s="49">
        <v>130</v>
      </c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11</v>
      </c>
      <c r="C32" s="73">
        <v>6</v>
      </c>
      <c r="D32" s="57">
        <f t="shared" si="0"/>
        <v>230.45999999999998</v>
      </c>
      <c r="E32" s="36">
        <v>2</v>
      </c>
      <c r="F32" s="76">
        <v>3</v>
      </c>
      <c r="G32" s="33">
        <f t="shared" si="1"/>
        <v>45.089999999999996</v>
      </c>
      <c r="H32" s="6"/>
      <c r="I32" s="6"/>
      <c r="J32" s="4"/>
      <c r="K32" s="4">
        <f t="shared" si="2"/>
        <v>275.54999999999995</v>
      </c>
      <c r="L32" s="63">
        <v>3.34</v>
      </c>
      <c r="M32" s="63">
        <v>0</v>
      </c>
      <c r="N32" s="49">
        <v>44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2</v>
      </c>
      <c r="F33" s="76">
        <v>3</v>
      </c>
      <c r="G33" s="33">
        <f t="shared" si="1"/>
        <v>45.089999999999996</v>
      </c>
      <c r="H33" s="6"/>
      <c r="I33" s="6"/>
      <c r="J33" s="4"/>
      <c r="K33" s="4">
        <f t="shared" si="2"/>
        <v>278.89</v>
      </c>
      <c r="L33" s="63">
        <v>3.34</v>
      </c>
      <c r="M33" s="63">
        <v>0</v>
      </c>
      <c r="N33" s="49">
        <v>46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11</v>
      </c>
      <c r="C34" s="73">
        <v>10</v>
      </c>
      <c r="D34" s="57">
        <f t="shared" si="0"/>
        <v>237.14</v>
      </c>
      <c r="E34" s="36">
        <v>2</v>
      </c>
      <c r="F34" s="76">
        <v>4</v>
      </c>
      <c r="G34" s="33">
        <f t="shared" si="1"/>
        <v>46.76</v>
      </c>
      <c r="H34" s="6"/>
      <c r="I34" s="73"/>
      <c r="J34" s="4"/>
      <c r="K34" s="4">
        <f t="shared" si="2"/>
        <v>283.89999999999998</v>
      </c>
      <c r="L34" s="63">
        <v>3.34</v>
      </c>
      <c r="M34" s="63">
        <v>1.67</v>
      </c>
      <c r="N34" s="49">
        <v>45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12</v>
      </c>
      <c r="C35" s="73">
        <v>1</v>
      </c>
      <c r="D35" s="57">
        <f t="shared" si="0"/>
        <v>242.14999999999998</v>
      </c>
      <c r="E35" s="36">
        <v>2</v>
      </c>
      <c r="F35" s="76">
        <v>5</v>
      </c>
      <c r="G35" s="33">
        <f t="shared" si="1"/>
        <v>48.43</v>
      </c>
      <c r="H35" s="6"/>
      <c r="I35" s="73"/>
      <c r="J35" s="4"/>
      <c r="K35" s="4">
        <f t="shared" si="2"/>
        <v>290.58</v>
      </c>
      <c r="L35" s="63">
        <v>5.01</v>
      </c>
      <c r="M35" s="63">
        <v>1.67</v>
      </c>
      <c r="N35" s="49">
        <v>45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12</v>
      </c>
      <c r="C36" s="73">
        <v>3</v>
      </c>
      <c r="D36" s="57">
        <f t="shared" si="0"/>
        <v>245.48999999999998</v>
      </c>
      <c r="E36" s="36">
        <v>2</v>
      </c>
      <c r="F36" s="76">
        <v>6</v>
      </c>
      <c r="G36" s="33">
        <f t="shared" si="1"/>
        <v>50.099999999999994</v>
      </c>
      <c r="H36" s="6"/>
      <c r="I36" s="73"/>
      <c r="J36" s="4"/>
      <c r="K36" s="4">
        <f t="shared" si="2"/>
        <v>295.58999999999997</v>
      </c>
      <c r="L36" s="63">
        <v>3.34</v>
      </c>
      <c r="M36" s="63">
        <v>1.67</v>
      </c>
      <c r="N36" s="49">
        <v>41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12</v>
      </c>
      <c r="C37" s="73">
        <v>5</v>
      </c>
      <c r="D37" s="57">
        <f t="shared" si="0"/>
        <v>248.82999999999998</v>
      </c>
      <c r="E37" s="36">
        <v>2</v>
      </c>
      <c r="F37" s="76">
        <v>7</v>
      </c>
      <c r="G37" s="33">
        <f t="shared" si="1"/>
        <v>51.769999999999996</v>
      </c>
      <c r="H37" s="6"/>
      <c r="I37" s="73"/>
      <c r="J37" s="4"/>
      <c r="K37" s="4">
        <f t="shared" si="2"/>
        <v>300.59999999999997</v>
      </c>
      <c r="L37" s="63">
        <v>3.34</v>
      </c>
      <c r="M37" s="63">
        <v>1.67</v>
      </c>
      <c r="N37" s="49">
        <v>47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12</v>
      </c>
      <c r="C38" s="73">
        <v>8</v>
      </c>
      <c r="D38" s="57">
        <f t="shared" si="0"/>
        <v>253.83999999999997</v>
      </c>
      <c r="E38" s="36">
        <v>2</v>
      </c>
      <c r="F38" s="76">
        <v>7</v>
      </c>
      <c r="G38" s="33">
        <f t="shared" si="1"/>
        <v>51.769999999999996</v>
      </c>
      <c r="H38" s="6"/>
      <c r="I38" s="73"/>
      <c r="J38" s="4"/>
      <c r="K38" s="4">
        <f t="shared" si="2"/>
        <v>305.60999999999996</v>
      </c>
      <c r="L38" s="63">
        <v>5.01</v>
      </c>
      <c r="M38" s="63">
        <v>0</v>
      </c>
      <c r="N38" s="49">
        <v>46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12</v>
      </c>
      <c r="C39" s="73">
        <v>10</v>
      </c>
      <c r="D39" s="57">
        <f t="shared" si="0"/>
        <v>257.18</v>
      </c>
      <c r="E39" s="36">
        <v>2</v>
      </c>
      <c r="F39" s="76">
        <v>8</v>
      </c>
      <c r="G39" s="33">
        <f t="shared" si="1"/>
        <v>53.44</v>
      </c>
      <c r="H39" s="6"/>
      <c r="I39" s="73"/>
      <c r="J39" s="4"/>
      <c r="K39" s="4">
        <f t="shared" si="2"/>
        <v>310.62</v>
      </c>
      <c r="L39" s="63">
        <v>3.34</v>
      </c>
      <c r="M39" s="63">
        <v>1.67</v>
      </c>
      <c r="N39" s="49">
        <v>40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3</v>
      </c>
      <c r="C40" s="73">
        <v>10</v>
      </c>
      <c r="D40" s="57">
        <f t="shared" si="0"/>
        <v>76.819999999999993</v>
      </c>
      <c r="E40" s="36">
        <v>2</v>
      </c>
      <c r="F40" s="76">
        <v>9</v>
      </c>
      <c r="G40" s="33">
        <f t="shared" si="1"/>
        <v>55.11</v>
      </c>
      <c r="H40" s="6"/>
      <c r="I40" s="73"/>
      <c r="J40" s="4"/>
      <c r="K40" s="4">
        <f t="shared" si="2"/>
        <v>131.93</v>
      </c>
      <c r="L40" s="63">
        <v>3.34</v>
      </c>
      <c r="M40" s="63">
        <v>1.67</v>
      </c>
      <c r="N40" s="71">
        <v>38</v>
      </c>
      <c r="O40" s="65">
        <v>43266</v>
      </c>
      <c r="P40" s="49">
        <v>12567769</v>
      </c>
      <c r="Q40" s="49">
        <v>12</v>
      </c>
      <c r="R40" s="67">
        <v>8</v>
      </c>
      <c r="S40" s="49">
        <v>3</v>
      </c>
      <c r="T40" s="67">
        <v>8</v>
      </c>
      <c r="U40" s="49">
        <v>180</v>
      </c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2</v>
      </c>
      <c r="F41" s="76">
        <v>10</v>
      </c>
      <c r="G41" s="33">
        <f t="shared" si="1"/>
        <v>56.78</v>
      </c>
      <c r="H41" s="6"/>
      <c r="I41" s="73"/>
      <c r="J41" s="4"/>
      <c r="K41" s="4">
        <f t="shared" si="2"/>
        <v>138.61000000000001</v>
      </c>
      <c r="L41" s="63">
        <v>5.01</v>
      </c>
      <c r="M41" s="63">
        <v>1.67</v>
      </c>
      <c r="N41" s="49">
        <v>47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4</v>
      </c>
      <c r="C42" s="73">
        <v>4</v>
      </c>
      <c r="D42" s="57">
        <f t="shared" si="0"/>
        <v>86.84</v>
      </c>
      <c r="E42" s="36">
        <v>2</v>
      </c>
      <c r="F42" s="76">
        <v>10</v>
      </c>
      <c r="G42" s="33">
        <f t="shared" si="1"/>
        <v>56.78</v>
      </c>
      <c r="H42" s="6"/>
      <c r="I42" s="73"/>
      <c r="J42" s="4"/>
      <c r="K42" s="4">
        <f t="shared" si="2"/>
        <v>143.62</v>
      </c>
      <c r="L42" s="63">
        <v>5.01</v>
      </c>
      <c r="M42" s="63">
        <v>0</v>
      </c>
      <c r="N42" s="49">
        <v>41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4</v>
      </c>
      <c r="C43" s="73">
        <v>6</v>
      </c>
      <c r="D43" s="57">
        <f t="shared" si="0"/>
        <v>90.179999999999993</v>
      </c>
      <c r="E43" s="36">
        <v>2</v>
      </c>
      <c r="F43" s="76">
        <v>10</v>
      </c>
      <c r="G43" s="33">
        <f t="shared" si="1"/>
        <v>56.78</v>
      </c>
      <c r="H43" s="6"/>
      <c r="I43" s="73"/>
      <c r="J43" s="4"/>
      <c r="K43" s="4">
        <f t="shared" si="2"/>
        <v>146.95999999999998</v>
      </c>
      <c r="L43" s="63">
        <v>3.34</v>
      </c>
      <c r="M43" s="63">
        <v>0</v>
      </c>
      <c r="N43" s="49">
        <v>40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2</v>
      </c>
      <c r="F44" s="76">
        <v>11</v>
      </c>
      <c r="G44" s="33">
        <f t="shared" si="1"/>
        <v>58.449999999999996</v>
      </c>
      <c r="H44" s="6"/>
      <c r="I44" s="73"/>
      <c r="J44" s="4"/>
      <c r="K44" s="4">
        <f t="shared" si="2"/>
        <v>153.63999999999999</v>
      </c>
      <c r="L44" s="63">
        <v>5.01</v>
      </c>
      <c r="M44" s="63">
        <v>1.67</v>
      </c>
      <c r="N44" s="49">
        <v>44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3</v>
      </c>
      <c r="F45" s="76">
        <v>0</v>
      </c>
      <c r="G45" s="33">
        <f t="shared" si="1"/>
        <v>60.12</v>
      </c>
      <c r="H45" s="6"/>
      <c r="I45" s="73"/>
      <c r="J45" s="4"/>
      <c r="K45" s="4">
        <f t="shared" si="2"/>
        <v>158.65</v>
      </c>
      <c r="L45" s="63">
        <v>3.34</v>
      </c>
      <c r="M45" s="63">
        <v>1.67</v>
      </c>
      <c r="N45" s="49">
        <v>41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5</v>
      </c>
      <c r="C46" s="73">
        <v>4</v>
      </c>
      <c r="D46" s="57">
        <f t="shared" si="0"/>
        <v>106.88</v>
      </c>
      <c r="E46" s="36">
        <v>3</v>
      </c>
      <c r="F46" s="76">
        <v>2</v>
      </c>
      <c r="G46" s="33">
        <f t="shared" si="1"/>
        <v>63.459999999999994</v>
      </c>
      <c r="H46" s="6"/>
      <c r="I46" s="73"/>
      <c r="J46" s="4"/>
      <c r="K46" s="4">
        <f t="shared" si="2"/>
        <v>170.33999999999997</v>
      </c>
      <c r="L46" s="63">
        <v>8.35</v>
      </c>
      <c r="M46" s="63">
        <v>3.34</v>
      </c>
      <c r="N46" s="49">
        <v>42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5</v>
      </c>
      <c r="C47" s="73">
        <v>9</v>
      </c>
      <c r="D47" s="57">
        <f t="shared" si="0"/>
        <v>115.22999999999999</v>
      </c>
      <c r="E47" s="36">
        <v>3</v>
      </c>
      <c r="F47" s="76">
        <v>4</v>
      </c>
      <c r="G47" s="33">
        <f t="shared" si="1"/>
        <v>66.8</v>
      </c>
      <c r="H47" s="6"/>
      <c r="I47" s="73"/>
      <c r="J47" s="4"/>
      <c r="K47" s="4">
        <f t="shared" si="2"/>
        <v>182.02999999999997</v>
      </c>
      <c r="L47" s="63">
        <v>6.68</v>
      </c>
      <c r="M47" s="63">
        <v>3.34</v>
      </c>
      <c r="N47" s="49">
        <v>41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6</v>
      </c>
      <c r="C48" s="73">
        <v>0</v>
      </c>
      <c r="D48" s="57">
        <f t="shared" si="0"/>
        <v>120.24</v>
      </c>
      <c r="E48" s="36">
        <v>3</v>
      </c>
      <c r="F48" s="76">
        <v>5</v>
      </c>
      <c r="G48" s="33">
        <f t="shared" si="1"/>
        <v>68.47</v>
      </c>
      <c r="H48" s="6"/>
      <c r="I48" s="73"/>
      <c r="J48" s="4"/>
      <c r="K48" s="4">
        <f t="shared" si="2"/>
        <v>188.70999999999998</v>
      </c>
      <c r="L48" s="63">
        <v>5.01</v>
      </c>
      <c r="M48" s="63">
        <v>1.67</v>
      </c>
      <c r="N48" s="49">
        <v>41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6</v>
      </c>
      <c r="C49" s="73">
        <v>3</v>
      </c>
      <c r="D49" s="57">
        <f t="shared" si="0"/>
        <v>125.25</v>
      </c>
      <c r="E49" s="36">
        <v>3</v>
      </c>
      <c r="F49" s="76">
        <v>6</v>
      </c>
      <c r="G49" s="33">
        <f t="shared" si="1"/>
        <v>70.14</v>
      </c>
      <c r="H49" s="6"/>
      <c r="I49" s="73"/>
      <c r="J49" s="4"/>
      <c r="K49" s="4">
        <f t="shared" si="2"/>
        <v>195.39</v>
      </c>
      <c r="L49" s="63">
        <v>5.01</v>
      </c>
      <c r="M49" s="63">
        <v>1.67</v>
      </c>
      <c r="N49" s="49">
        <v>40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3</v>
      </c>
      <c r="F50" s="76">
        <v>8</v>
      </c>
      <c r="G50" s="33">
        <f t="shared" si="1"/>
        <v>73.47999999999999</v>
      </c>
      <c r="H50" s="6"/>
      <c r="I50" s="73"/>
      <c r="J50" s="4"/>
      <c r="K50" s="4">
        <f t="shared" si="2"/>
        <v>205.41</v>
      </c>
      <c r="L50" s="63">
        <v>6.68</v>
      </c>
      <c r="M50" s="63">
        <v>3.34</v>
      </c>
      <c r="N50" s="49">
        <v>42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15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6</v>
      </c>
      <c r="C51" s="73">
        <v>10</v>
      </c>
      <c r="D51" s="57">
        <f t="shared" si="0"/>
        <v>136.94</v>
      </c>
      <c r="E51" s="36">
        <v>3</v>
      </c>
      <c r="F51" s="76">
        <v>9</v>
      </c>
      <c r="G51" s="33">
        <f t="shared" si="1"/>
        <v>75.149999999999991</v>
      </c>
      <c r="H51" s="6"/>
      <c r="I51" s="73"/>
      <c r="J51" s="4"/>
      <c r="K51" s="4">
        <f t="shared" si="2"/>
        <v>212.08999999999997</v>
      </c>
      <c r="L51" s="63">
        <v>5.01</v>
      </c>
      <c r="M51" s="63">
        <v>1.67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15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7</v>
      </c>
      <c r="C52" s="73">
        <v>1</v>
      </c>
      <c r="D52" s="57">
        <f t="shared" si="0"/>
        <v>141.94999999999999</v>
      </c>
      <c r="E52" s="36">
        <v>3</v>
      </c>
      <c r="F52" s="76">
        <v>11</v>
      </c>
      <c r="G52" s="33">
        <f t="shared" si="1"/>
        <v>78.489999999999995</v>
      </c>
      <c r="H52" s="6"/>
      <c r="I52" s="73"/>
      <c r="J52" s="4"/>
      <c r="K52" s="4">
        <f t="shared" si="2"/>
        <v>220.44</v>
      </c>
      <c r="L52" s="63">
        <v>5.01</v>
      </c>
      <c r="M52" s="63">
        <v>3.34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15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7</v>
      </c>
      <c r="C53" s="73">
        <v>3</v>
      </c>
      <c r="D53" s="57">
        <f t="shared" si="0"/>
        <v>145.29</v>
      </c>
      <c r="E53" s="36">
        <v>4</v>
      </c>
      <c r="F53" s="76">
        <v>0</v>
      </c>
      <c r="G53" s="33">
        <f t="shared" si="1"/>
        <v>80.16</v>
      </c>
      <c r="H53" s="6"/>
      <c r="I53" s="73"/>
      <c r="J53" s="4"/>
      <c r="K53" s="4">
        <f t="shared" si="2"/>
        <v>225.45</v>
      </c>
      <c r="L53" s="63">
        <v>3.34</v>
      </c>
      <c r="M53" s="63">
        <v>1.67</v>
      </c>
      <c r="N53" s="49">
        <v>41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15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7</v>
      </c>
      <c r="C54" s="73">
        <v>7</v>
      </c>
      <c r="D54" s="57">
        <f t="shared" si="0"/>
        <v>151.97</v>
      </c>
      <c r="E54" s="36">
        <v>4</v>
      </c>
      <c r="F54" s="76">
        <v>1</v>
      </c>
      <c r="G54" s="33">
        <f t="shared" si="1"/>
        <v>81.83</v>
      </c>
      <c r="H54" s="6"/>
      <c r="I54" s="73"/>
      <c r="J54" s="4"/>
      <c r="K54" s="4">
        <f t="shared" si="2"/>
        <v>233.8</v>
      </c>
      <c r="L54" s="63">
        <v>6.68</v>
      </c>
      <c r="M54" s="63">
        <v>1.67</v>
      </c>
      <c r="N54" s="49">
        <v>40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15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7</v>
      </c>
      <c r="C55" s="73">
        <v>11</v>
      </c>
      <c r="D55" s="57">
        <f t="shared" si="0"/>
        <v>158.65</v>
      </c>
      <c r="E55" s="36">
        <v>4</v>
      </c>
      <c r="F55" s="76">
        <v>5</v>
      </c>
      <c r="G55" s="33">
        <f t="shared" si="1"/>
        <v>88.509999999999991</v>
      </c>
      <c r="H55" s="6"/>
      <c r="I55" s="73"/>
      <c r="J55" s="4"/>
      <c r="K55" s="4">
        <f t="shared" si="2"/>
        <v>247.16</v>
      </c>
      <c r="L55" s="63">
        <v>6.68</v>
      </c>
      <c r="M55" s="63">
        <v>6.68</v>
      </c>
      <c r="N55" s="49">
        <v>41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15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1</v>
      </c>
      <c r="B56" s="6">
        <v>8</v>
      </c>
      <c r="C56" s="73">
        <v>3</v>
      </c>
      <c r="D56" s="57">
        <f t="shared" si="0"/>
        <v>165.32999999999998</v>
      </c>
      <c r="E56" s="36">
        <v>4</v>
      </c>
      <c r="F56" s="76">
        <v>6</v>
      </c>
      <c r="G56" s="33">
        <f t="shared" si="1"/>
        <v>90.179999999999993</v>
      </c>
      <c r="H56" s="6"/>
      <c r="I56" s="73"/>
      <c r="J56" s="4"/>
      <c r="K56" s="4">
        <f t="shared" si="2"/>
        <v>255.51</v>
      </c>
      <c r="L56" s="63">
        <v>6.68</v>
      </c>
      <c r="M56" s="63">
        <v>1.67</v>
      </c>
      <c r="N56" s="55">
        <v>39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15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/>
      <c r="B57" s="6"/>
      <c r="C57" s="73"/>
      <c r="D57" s="57"/>
      <c r="E57" s="36"/>
      <c r="F57" s="76"/>
      <c r="G57" s="33"/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146.96000000000006</v>
      </c>
      <c r="M58" s="45">
        <f>SUM(M27:M57)</f>
        <v>55.110000000000021</v>
      </c>
      <c r="N58" s="46">
        <f>SUM(N27:N57)</f>
        <v>1289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60"/>
  <sheetViews>
    <sheetView topLeftCell="A3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83</v>
      </c>
      <c r="D8" s="207"/>
      <c r="E8" s="207"/>
      <c r="F8" s="207"/>
      <c r="G8" s="82" t="s">
        <v>9</v>
      </c>
      <c r="H8" s="207">
        <v>2018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6</v>
      </c>
      <c r="D27" s="57">
        <f t="shared" ref="D27:D57" si="0">(B27*12+C27)*1.67</f>
        <v>170.34</v>
      </c>
      <c r="E27" s="36">
        <v>4</v>
      </c>
      <c r="F27" s="76">
        <v>8</v>
      </c>
      <c r="G27" s="33">
        <f t="shared" ref="G27:G57" si="1">(E27*12+F27)*1.67</f>
        <v>93.52</v>
      </c>
      <c r="H27" s="3"/>
      <c r="I27" s="3"/>
      <c r="J27" s="4"/>
      <c r="K27" s="4">
        <f t="shared" ref="K27:K57" si="2">D27+G27</f>
        <v>263.86</v>
      </c>
      <c r="L27" s="63">
        <v>5.01</v>
      </c>
      <c r="M27" s="63">
        <v>3.34</v>
      </c>
      <c r="N27" s="52">
        <v>41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15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8</v>
      </c>
      <c r="C28" s="72">
        <v>9</v>
      </c>
      <c r="D28" s="57">
        <f t="shared" si="0"/>
        <v>175.35</v>
      </c>
      <c r="E28" s="3">
        <v>4</v>
      </c>
      <c r="F28" s="75">
        <v>9</v>
      </c>
      <c r="G28" s="33">
        <f t="shared" si="1"/>
        <v>95.19</v>
      </c>
      <c r="H28" s="6"/>
      <c r="I28" s="6"/>
      <c r="J28" s="4"/>
      <c r="K28" s="4">
        <f t="shared" si="2"/>
        <v>270.53999999999996</v>
      </c>
      <c r="L28" s="63">
        <v>5.01</v>
      </c>
      <c r="M28" s="63">
        <v>1.67</v>
      </c>
      <c r="N28" s="49">
        <v>40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15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8</v>
      </c>
      <c r="C29" s="72">
        <v>11</v>
      </c>
      <c r="D29" s="57">
        <f t="shared" si="0"/>
        <v>178.69</v>
      </c>
      <c r="E29" s="3">
        <v>4</v>
      </c>
      <c r="F29" s="75">
        <v>9</v>
      </c>
      <c r="G29" s="33">
        <f t="shared" si="1"/>
        <v>95.19</v>
      </c>
      <c r="H29" s="6"/>
      <c r="I29" s="6"/>
      <c r="J29" s="4"/>
      <c r="K29" s="4">
        <f t="shared" si="2"/>
        <v>273.88</v>
      </c>
      <c r="L29" s="63">
        <v>3.34</v>
      </c>
      <c r="M29" s="63">
        <v>0</v>
      </c>
      <c r="N29" s="49">
        <v>40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15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9</v>
      </c>
      <c r="C30" s="72">
        <v>3</v>
      </c>
      <c r="D30" s="57">
        <f t="shared" si="0"/>
        <v>185.37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285.57</v>
      </c>
      <c r="L30" s="63">
        <v>8.3800000000000008</v>
      </c>
      <c r="M30" s="63">
        <v>5.01</v>
      </c>
      <c r="N30" s="49">
        <v>39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15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9</v>
      </c>
      <c r="C31" s="72">
        <v>6</v>
      </c>
      <c r="D31" s="57">
        <f t="shared" si="0"/>
        <v>190.38</v>
      </c>
      <c r="E31" s="3">
        <v>5</v>
      </c>
      <c r="F31" s="75">
        <v>2</v>
      </c>
      <c r="G31" s="33">
        <f t="shared" si="1"/>
        <v>103.53999999999999</v>
      </c>
      <c r="H31" s="6"/>
      <c r="I31" s="6"/>
      <c r="J31" s="4"/>
      <c r="K31" s="4">
        <f t="shared" si="2"/>
        <v>293.91999999999996</v>
      </c>
      <c r="L31" s="63">
        <v>5.01</v>
      </c>
      <c r="M31" s="63">
        <v>3.34</v>
      </c>
      <c r="N31" s="49">
        <v>40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15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9</v>
      </c>
      <c r="C32" s="73">
        <v>8</v>
      </c>
      <c r="D32" s="57">
        <f t="shared" si="0"/>
        <v>193.72</v>
      </c>
      <c r="E32" s="36">
        <v>5</v>
      </c>
      <c r="F32" s="76">
        <v>3</v>
      </c>
      <c r="G32" s="33">
        <f t="shared" si="1"/>
        <v>105.21</v>
      </c>
      <c r="H32" s="6"/>
      <c r="I32" s="6"/>
      <c r="J32" s="4"/>
      <c r="K32" s="4">
        <f t="shared" si="2"/>
        <v>298.93</v>
      </c>
      <c r="L32" s="63">
        <v>3.34</v>
      </c>
      <c r="M32" s="63">
        <v>1.67</v>
      </c>
      <c r="N32" s="49">
        <v>37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15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9</v>
      </c>
      <c r="C33" s="73">
        <v>11</v>
      </c>
      <c r="D33" s="57">
        <f t="shared" si="0"/>
        <v>198.73</v>
      </c>
      <c r="E33" s="36">
        <v>5</v>
      </c>
      <c r="F33" s="76">
        <v>4</v>
      </c>
      <c r="G33" s="33">
        <f t="shared" si="1"/>
        <v>106.88</v>
      </c>
      <c r="H33" s="6"/>
      <c r="I33" s="6"/>
      <c r="J33" s="4"/>
      <c r="K33" s="4">
        <f t="shared" si="2"/>
        <v>305.61</v>
      </c>
      <c r="L33" s="63">
        <v>5.01</v>
      </c>
      <c r="M33" s="63">
        <v>1.67</v>
      </c>
      <c r="N33" s="49">
        <v>38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15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10</v>
      </c>
      <c r="C34" s="73">
        <v>1</v>
      </c>
      <c r="D34" s="57">
        <f t="shared" si="0"/>
        <v>202.07</v>
      </c>
      <c r="E34" s="36">
        <v>5</v>
      </c>
      <c r="F34" s="76">
        <v>5</v>
      </c>
      <c r="G34" s="33">
        <f t="shared" si="1"/>
        <v>108.55</v>
      </c>
      <c r="H34" s="6"/>
      <c r="I34" s="73"/>
      <c r="J34" s="4"/>
      <c r="K34" s="4">
        <f t="shared" si="2"/>
        <v>310.62</v>
      </c>
      <c r="L34" s="63">
        <v>3.34</v>
      </c>
      <c r="M34" s="63">
        <v>1.67</v>
      </c>
      <c r="N34" s="49">
        <v>37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15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10</v>
      </c>
      <c r="C35" s="73">
        <v>4</v>
      </c>
      <c r="D35" s="57">
        <f t="shared" si="0"/>
        <v>207.07999999999998</v>
      </c>
      <c r="E35" s="36">
        <v>5</v>
      </c>
      <c r="F35" s="76">
        <v>5</v>
      </c>
      <c r="G35" s="33">
        <f t="shared" si="1"/>
        <v>108.55</v>
      </c>
      <c r="H35" s="6"/>
      <c r="I35" s="73"/>
      <c r="J35" s="4"/>
      <c r="K35" s="4">
        <f t="shared" si="2"/>
        <v>315.63</v>
      </c>
      <c r="L35" s="63">
        <v>5.01</v>
      </c>
      <c r="M35" s="63">
        <v>0</v>
      </c>
      <c r="N35" s="49">
        <v>37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15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1</v>
      </c>
      <c r="C36" s="73">
        <v>4</v>
      </c>
      <c r="D36" s="57">
        <f t="shared" si="0"/>
        <v>26.72</v>
      </c>
      <c r="E36" s="36">
        <v>5</v>
      </c>
      <c r="F36" s="76">
        <v>6</v>
      </c>
      <c r="G36" s="33">
        <f t="shared" si="1"/>
        <v>110.22</v>
      </c>
      <c r="H36" s="6"/>
      <c r="I36" s="73"/>
      <c r="J36" s="4"/>
      <c r="K36" s="4">
        <f t="shared" si="2"/>
        <v>136.94</v>
      </c>
      <c r="L36" s="63">
        <v>3.34</v>
      </c>
      <c r="M36" s="63">
        <v>1.67</v>
      </c>
      <c r="N36" s="49">
        <v>38</v>
      </c>
      <c r="O36" s="83">
        <v>43292</v>
      </c>
      <c r="P36" s="49">
        <v>12596841</v>
      </c>
      <c r="Q36" s="49">
        <v>10</v>
      </c>
      <c r="R36" s="67">
        <v>6</v>
      </c>
      <c r="S36" s="49">
        <v>1</v>
      </c>
      <c r="T36" s="67">
        <v>4</v>
      </c>
      <c r="U36" s="49">
        <v>184</v>
      </c>
      <c r="V36" s="49"/>
      <c r="W36" s="49"/>
      <c r="X36" s="49">
        <v>680</v>
      </c>
      <c r="Y36" s="49">
        <v>15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5</v>
      </c>
      <c r="F37" s="76">
        <v>7</v>
      </c>
      <c r="G37" s="33">
        <f t="shared" si="1"/>
        <v>111.89</v>
      </c>
      <c r="H37" s="6"/>
      <c r="I37" s="73"/>
      <c r="J37" s="4"/>
      <c r="K37" s="4">
        <f t="shared" si="2"/>
        <v>143.62</v>
      </c>
      <c r="L37" s="63">
        <v>5.01</v>
      </c>
      <c r="M37" s="63">
        <v>1.67</v>
      </c>
      <c r="N37" s="49">
        <v>39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15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1</v>
      </c>
      <c r="C38" s="73">
        <v>10</v>
      </c>
      <c r="D38" s="57">
        <f t="shared" si="0"/>
        <v>36.739999999999995</v>
      </c>
      <c r="E38" s="36">
        <v>5</v>
      </c>
      <c r="F38" s="76">
        <v>8</v>
      </c>
      <c r="G38" s="33">
        <f t="shared" si="1"/>
        <v>113.56</v>
      </c>
      <c r="H38" s="6"/>
      <c r="I38" s="73"/>
      <c r="J38" s="4"/>
      <c r="K38" s="4">
        <f t="shared" si="2"/>
        <v>150.30000000000001</v>
      </c>
      <c r="L38" s="63">
        <v>5.01</v>
      </c>
      <c r="M38" s="63">
        <v>1.67</v>
      </c>
      <c r="N38" s="49">
        <v>42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15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2</v>
      </c>
      <c r="C39" s="73">
        <v>1</v>
      </c>
      <c r="D39" s="57">
        <f t="shared" si="0"/>
        <v>41.75</v>
      </c>
      <c r="E39" s="36">
        <v>5</v>
      </c>
      <c r="F39" s="76">
        <v>9</v>
      </c>
      <c r="G39" s="33">
        <f t="shared" si="1"/>
        <v>115.22999999999999</v>
      </c>
      <c r="H39" s="6"/>
      <c r="I39" s="73"/>
      <c r="J39" s="4"/>
      <c r="K39" s="4">
        <f t="shared" si="2"/>
        <v>156.97999999999999</v>
      </c>
      <c r="L39" s="63">
        <v>5.01</v>
      </c>
      <c r="M39" s="63">
        <v>1.67</v>
      </c>
      <c r="N39" s="49">
        <v>36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2</v>
      </c>
      <c r="C40" s="73">
        <v>4</v>
      </c>
      <c r="D40" s="57">
        <f t="shared" si="0"/>
        <v>46.76</v>
      </c>
      <c r="E40" s="36">
        <v>5</v>
      </c>
      <c r="F40" s="76">
        <v>10</v>
      </c>
      <c r="G40" s="33">
        <f t="shared" si="1"/>
        <v>116.89999999999999</v>
      </c>
      <c r="H40" s="6"/>
      <c r="I40" s="73"/>
      <c r="J40" s="4"/>
      <c r="K40" s="4">
        <f t="shared" si="2"/>
        <v>163.66</v>
      </c>
      <c r="L40" s="63">
        <v>5.01</v>
      </c>
      <c r="M40" s="63">
        <v>1.67</v>
      </c>
      <c r="N40" s="71">
        <v>38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2</v>
      </c>
      <c r="C41" s="73">
        <v>6</v>
      </c>
      <c r="D41" s="57">
        <f t="shared" si="0"/>
        <v>50.099999999999994</v>
      </c>
      <c r="E41" s="36">
        <v>5</v>
      </c>
      <c r="F41" s="76">
        <v>11</v>
      </c>
      <c r="G41" s="33">
        <f t="shared" si="1"/>
        <v>118.57</v>
      </c>
      <c r="H41" s="6"/>
      <c r="I41" s="73"/>
      <c r="J41" s="4"/>
      <c r="K41" s="4">
        <f t="shared" si="2"/>
        <v>168.67</v>
      </c>
      <c r="L41" s="63">
        <v>3.34</v>
      </c>
      <c r="M41" s="63">
        <v>1.67</v>
      </c>
      <c r="N41" s="49">
        <v>37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6</v>
      </c>
      <c r="F42" s="76">
        <v>0</v>
      </c>
      <c r="G42" s="33">
        <f t="shared" si="1"/>
        <v>120.24</v>
      </c>
      <c r="H42" s="6"/>
      <c r="I42" s="73"/>
      <c r="J42" s="4"/>
      <c r="K42" s="4">
        <f t="shared" si="2"/>
        <v>173.68</v>
      </c>
      <c r="L42" s="63">
        <v>3.34</v>
      </c>
      <c r="M42" s="63">
        <v>1.67</v>
      </c>
      <c r="N42" s="49">
        <v>38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2</v>
      </c>
      <c r="C43" s="73">
        <v>11</v>
      </c>
      <c r="D43" s="57">
        <f t="shared" si="0"/>
        <v>58.449999999999996</v>
      </c>
      <c r="E43" s="36">
        <v>6</v>
      </c>
      <c r="F43" s="76">
        <v>2</v>
      </c>
      <c r="G43" s="33">
        <f t="shared" si="1"/>
        <v>123.58</v>
      </c>
      <c r="H43" s="6"/>
      <c r="I43" s="73"/>
      <c r="J43" s="4"/>
      <c r="K43" s="4">
        <f t="shared" si="2"/>
        <v>182.03</v>
      </c>
      <c r="L43" s="63">
        <v>5.01</v>
      </c>
      <c r="M43" s="63">
        <v>3.34</v>
      </c>
      <c r="N43" s="49">
        <v>38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3</v>
      </c>
      <c r="C44" s="73">
        <v>1</v>
      </c>
      <c r="D44" s="57">
        <f t="shared" si="0"/>
        <v>61.79</v>
      </c>
      <c r="E44" s="36">
        <v>6</v>
      </c>
      <c r="F44" s="76">
        <v>3</v>
      </c>
      <c r="G44" s="33">
        <f t="shared" si="1"/>
        <v>125.25</v>
      </c>
      <c r="H44" s="6"/>
      <c r="I44" s="73"/>
      <c r="J44" s="4"/>
      <c r="K44" s="4">
        <f t="shared" si="2"/>
        <v>187.04</v>
      </c>
      <c r="L44" s="63">
        <v>3.34</v>
      </c>
      <c r="M44" s="63">
        <v>1.67</v>
      </c>
      <c r="N44" s="49">
        <v>40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3</v>
      </c>
      <c r="C45" s="73">
        <v>4</v>
      </c>
      <c r="D45" s="57">
        <f t="shared" si="0"/>
        <v>66.8</v>
      </c>
      <c r="E45" s="36">
        <v>6</v>
      </c>
      <c r="F45" s="76">
        <v>4</v>
      </c>
      <c r="G45" s="33">
        <f t="shared" si="1"/>
        <v>126.91999999999999</v>
      </c>
      <c r="H45" s="6"/>
      <c r="I45" s="73"/>
      <c r="J45" s="4"/>
      <c r="K45" s="4">
        <f t="shared" si="2"/>
        <v>193.71999999999997</v>
      </c>
      <c r="L45" s="63">
        <v>5.01</v>
      </c>
      <c r="M45" s="63">
        <v>1.67</v>
      </c>
      <c r="N45" s="49">
        <v>39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3</v>
      </c>
      <c r="C46" s="73">
        <v>7</v>
      </c>
      <c r="D46" s="57">
        <f t="shared" si="0"/>
        <v>71.81</v>
      </c>
      <c r="E46" s="36">
        <v>6</v>
      </c>
      <c r="F46" s="76">
        <v>5</v>
      </c>
      <c r="G46" s="33">
        <f t="shared" si="1"/>
        <v>128.59</v>
      </c>
      <c r="H46" s="6"/>
      <c r="I46" s="73"/>
      <c r="J46" s="4"/>
      <c r="K46" s="4">
        <f t="shared" si="2"/>
        <v>200.4</v>
      </c>
      <c r="L46" s="63">
        <v>5.01</v>
      </c>
      <c r="M46" s="63">
        <v>1.67</v>
      </c>
      <c r="N46" s="49">
        <v>38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3</v>
      </c>
      <c r="C47" s="73">
        <v>9</v>
      </c>
      <c r="D47" s="57">
        <f t="shared" si="0"/>
        <v>75.149999999999991</v>
      </c>
      <c r="E47" s="36">
        <v>6</v>
      </c>
      <c r="F47" s="76">
        <v>5</v>
      </c>
      <c r="G47" s="33">
        <f t="shared" si="1"/>
        <v>128.59</v>
      </c>
      <c r="H47" s="6"/>
      <c r="I47" s="73"/>
      <c r="J47" s="4"/>
      <c r="K47" s="4">
        <f t="shared" si="2"/>
        <v>203.74</v>
      </c>
      <c r="L47" s="63">
        <v>3.34</v>
      </c>
      <c r="M47" s="63">
        <v>0</v>
      </c>
      <c r="N47" s="49">
        <v>37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3</v>
      </c>
      <c r="C48" s="73">
        <v>11</v>
      </c>
      <c r="D48" s="57">
        <f t="shared" si="0"/>
        <v>78.489999999999995</v>
      </c>
      <c r="E48" s="36">
        <v>6</v>
      </c>
      <c r="F48" s="76">
        <v>5</v>
      </c>
      <c r="G48" s="33">
        <f t="shared" si="1"/>
        <v>128.59</v>
      </c>
      <c r="H48" s="6"/>
      <c r="I48" s="73"/>
      <c r="J48" s="4"/>
      <c r="K48" s="4">
        <f t="shared" si="2"/>
        <v>207.07999999999998</v>
      </c>
      <c r="L48" s="63">
        <v>3.34</v>
      </c>
      <c r="M48" s="63">
        <v>0</v>
      </c>
      <c r="N48" s="49">
        <v>38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4</v>
      </c>
      <c r="C49" s="73">
        <v>2</v>
      </c>
      <c r="D49" s="57">
        <f t="shared" si="0"/>
        <v>83.5</v>
      </c>
      <c r="E49" s="36">
        <v>6</v>
      </c>
      <c r="F49" s="76">
        <v>5</v>
      </c>
      <c r="G49" s="33">
        <f t="shared" si="1"/>
        <v>128.59</v>
      </c>
      <c r="H49" s="6"/>
      <c r="I49" s="73"/>
      <c r="J49" s="4"/>
      <c r="K49" s="4">
        <f t="shared" si="2"/>
        <v>212.09</v>
      </c>
      <c r="L49" s="63">
        <v>5.01</v>
      </c>
      <c r="M49" s="63">
        <v>0</v>
      </c>
      <c r="N49" s="49">
        <v>36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6</v>
      </c>
      <c r="F50" s="76">
        <v>5</v>
      </c>
      <c r="G50" s="33">
        <f t="shared" si="1"/>
        <v>128.59</v>
      </c>
      <c r="H50" s="6"/>
      <c r="I50" s="73"/>
      <c r="J50" s="4"/>
      <c r="K50" s="4">
        <f t="shared" si="2"/>
        <v>222.11</v>
      </c>
      <c r="L50" s="63">
        <v>10.02</v>
      </c>
      <c r="M50" s="63">
        <v>0</v>
      </c>
      <c r="N50" s="49">
        <v>41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4</v>
      </c>
      <c r="C51" s="73">
        <v>11</v>
      </c>
      <c r="D51" s="57">
        <f t="shared" si="0"/>
        <v>98.53</v>
      </c>
      <c r="E51" s="36">
        <v>6</v>
      </c>
      <c r="F51" s="76">
        <v>5</v>
      </c>
      <c r="G51" s="33">
        <f t="shared" si="1"/>
        <v>128.59</v>
      </c>
      <c r="H51" s="6"/>
      <c r="I51" s="73"/>
      <c r="J51" s="4"/>
      <c r="K51" s="4">
        <f t="shared" si="2"/>
        <v>227.12</v>
      </c>
      <c r="L51" s="63">
        <v>5.01</v>
      </c>
      <c r="M51" s="63">
        <v>0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5</v>
      </c>
      <c r="C52" s="73">
        <v>3</v>
      </c>
      <c r="D52" s="57">
        <f t="shared" si="0"/>
        <v>105.21</v>
      </c>
      <c r="E52" s="36">
        <v>6</v>
      </c>
      <c r="F52" s="76">
        <v>9</v>
      </c>
      <c r="G52" s="33">
        <f t="shared" si="1"/>
        <v>135.26999999999998</v>
      </c>
      <c r="H52" s="6"/>
      <c r="I52" s="73"/>
      <c r="J52" s="4"/>
      <c r="K52" s="4">
        <f t="shared" si="2"/>
        <v>240.47999999999996</v>
      </c>
      <c r="L52" s="63">
        <v>6.68</v>
      </c>
      <c r="M52" s="63">
        <v>6.68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5</v>
      </c>
      <c r="C53" s="73">
        <v>6</v>
      </c>
      <c r="D53" s="57">
        <f t="shared" si="0"/>
        <v>110.22</v>
      </c>
      <c r="E53" s="36">
        <v>6</v>
      </c>
      <c r="F53" s="76">
        <v>11</v>
      </c>
      <c r="G53" s="33">
        <f t="shared" si="1"/>
        <v>138.60999999999999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3.34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5</v>
      </c>
      <c r="C54" s="73">
        <v>8</v>
      </c>
      <c r="D54" s="57">
        <f t="shared" si="0"/>
        <v>113.56</v>
      </c>
      <c r="E54" s="36">
        <v>7</v>
      </c>
      <c r="F54" s="76">
        <v>0</v>
      </c>
      <c r="G54" s="33">
        <f t="shared" si="1"/>
        <v>140.28</v>
      </c>
      <c r="H54" s="6"/>
      <c r="I54" s="73"/>
      <c r="J54" s="4"/>
      <c r="K54" s="4">
        <f t="shared" si="2"/>
        <v>253.84</v>
      </c>
      <c r="L54" s="63">
        <v>3.34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5</v>
      </c>
      <c r="C55" s="73">
        <v>11</v>
      </c>
      <c r="D55" s="57">
        <f t="shared" si="0"/>
        <v>118.57</v>
      </c>
      <c r="E55" s="36">
        <v>7</v>
      </c>
      <c r="F55" s="76">
        <v>0</v>
      </c>
      <c r="G55" s="33">
        <f t="shared" si="1"/>
        <v>140.28</v>
      </c>
      <c r="H55" s="6"/>
      <c r="I55" s="73"/>
      <c r="J55" s="4"/>
      <c r="K55" s="4">
        <f t="shared" si="2"/>
        <v>258.85000000000002</v>
      </c>
      <c r="L55" s="63">
        <v>5.01</v>
      </c>
      <c r="M55" s="63">
        <v>0</v>
      </c>
      <c r="N55" s="49">
        <v>39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6</v>
      </c>
      <c r="C56" s="73">
        <v>2</v>
      </c>
      <c r="D56" s="57">
        <f t="shared" si="0"/>
        <v>123.58</v>
      </c>
      <c r="E56" s="36">
        <v>7</v>
      </c>
      <c r="F56" s="76">
        <v>1</v>
      </c>
      <c r="G56" s="33">
        <f t="shared" si="1"/>
        <v>141.94999999999999</v>
      </c>
      <c r="H56" s="6"/>
      <c r="I56" s="73"/>
      <c r="J56" s="4"/>
      <c r="K56" s="4">
        <f t="shared" si="2"/>
        <v>265.52999999999997</v>
      </c>
      <c r="L56" s="63">
        <v>5.01</v>
      </c>
      <c r="M56" s="63">
        <v>1.67</v>
      </c>
      <c r="N56" s="55">
        <v>38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6</v>
      </c>
      <c r="C57" s="73">
        <v>5</v>
      </c>
      <c r="D57" s="57">
        <f t="shared" si="0"/>
        <v>128.59</v>
      </c>
      <c r="E57" s="36">
        <v>7</v>
      </c>
      <c r="F57" s="76">
        <v>2</v>
      </c>
      <c r="G57" s="33">
        <f t="shared" si="1"/>
        <v>143.62</v>
      </c>
      <c r="H57" s="47"/>
      <c r="I57" s="74"/>
      <c r="J57" s="4"/>
      <c r="K57" s="4">
        <f t="shared" si="2"/>
        <v>272.21000000000004</v>
      </c>
      <c r="L57" s="63">
        <v>5.01</v>
      </c>
      <c r="M57" s="63">
        <v>1.67</v>
      </c>
      <c r="N57" s="53">
        <v>37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148.66</v>
      </c>
      <c r="M58" s="45">
        <f>SUM(M27:M57)</f>
        <v>53.440000000000012</v>
      </c>
      <c r="N58" s="46">
        <f>SUM(N27:N57)</f>
        <v>1194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0"/>
  <sheetViews>
    <sheetView topLeftCell="B29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84</v>
      </c>
      <c r="D8" s="207"/>
      <c r="E8" s="207"/>
      <c r="F8" s="207"/>
      <c r="G8" s="82" t="s">
        <v>9</v>
      </c>
      <c r="H8" s="207">
        <v>2018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8</v>
      </c>
      <c r="D27" s="57">
        <f t="shared" ref="D27:D57" si="0">(B27*12+C27)*1.67</f>
        <v>133.6</v>
      </c>
      <c r="E27" s="36">
        <v>7</v>
      </c>
      <c r="F27" s="76">
        <v>3</v>
      </c>
      <c r="G27" s="33">
        <f t="shared" ref="G27:G57" si="1">(E27*12+F27)*1.67</f>
        <v>145.29</v>
      </c>
      <c r="H27" s="3"/>
      <c r="I27" s="3"/>
      <c r="J27" s="4"/>
      <c r="K27" s="4">
        <f t="shared" ref="K27:K57" si="2">D27+G27</f>
        <v>278.89</v>
      </c>
      <c r="L27" s="63">
        <v>5.01</v>
      </c>
      <c r="M27" s="63">
        <v>1.67</v>
      </c>
      <c r="N27" s="52">
        <v>36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6</v>
      </c>
      <c r="C28" s="72">
        <v>11</v>
      </c>
      <c r="D28" s="57">
        <f t="shared" si="0"/>
        <v>138.60999999999999</v>
      </c>
      <c r="E28" s="3">
        <v>7</v>
      </c>
      <c r="F28" s="75">
        <v>4</v>
      </c>
      <c r="G28" s="33">
        <f t="shared" si="1"/>
        <v>146.95999999999998</v>
      </c>
      <c r="H28" s="6"/>
      <c r="I28" s="6"/>
      <c r="J28" s="4"/>
      <c r="K28" s="4">
        <f t="shared" si="2"/>
        <v>285.56999999999994</v>
      </c>
      <c r="L28" s="63">
        <v>5.01</v>
      </c>
      <c r="M28" s="63">
        <v>1.67</v>
      </c>
      <c r="N28" s="49">
        <v>37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292.25</v>
      </c>
      <c r="L29" s="63">
        <v>5.01</v>
      </c>
      <c r="M29" s="63">
        <v>1.67</v>
      </c>
      <c r="N29" s="49">
        <v>39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7</v>
      </c>
      <c r="F30" s="75">
        <v>6</v>
      </c>
      <c r="G30" s="33">
        <f t="shared" si="1"/>
        <v>150.29999999999998</v>
      </c>
      <c r="H30" s="6"/>
      <c r="I30" s="6"/>
      <c r="J30" s="4"/>
      <c r="K30" s="4">
        <f t="shared" si="2"/>
        <v>297.26</v>
      </c>
      <c r="L30" s="63">
        <v>3.34</v>
      </c>
      <c r="M30" s="63">
        <v>1.67</v>
      </c>
      <c r="N30" s="49">
        <v>37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7</v>
      </c>
      <c r="C31" s="72">
        <v>7</v>
      </c>
      <c r="D31" s="57">
        <f t="shared" si="0"/>
        <v>151.97</v>
      </c>
      <c r="E31" s="3">
        <v>7</v>
      </c>
      <c r="F31" s="75">
        <v>7</v>
      </c>
      <c r="G31" s="33">
        <f t="shared" si="1"/>
        <v>151.97</v>
      </c>
      <c r="H31" s="6"/>
      <c r="I31" s="6"/>
      <c r="J31" s="4"/>
      <c r="K31" s="4">
        <f t="shared" si="2"/>
        <v>303.94</v>
      </c>
      <c r="L31" s="63">
        <v>5.01</v>
      </c>
      <c r="M31" s="63">
        <v>1.67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7</v>
      </c>
      <c r="C32" s="73">
        <v>9</v>
      </c>
      <c r="D32" s="57">
        <f t="shared" si="0"/>
        <v>155.31</v>
      </c>
      <c r="E32" s="36">
        <v>7</v>
      </c>
      <c r="F32" s="76">
        <v>8</v>
      </c>
      <c r="G32" s="33">
        <f t="shared" si="1"/>
        <v>153.63999999999999</v>
      </c>
      <c r="H32" s="6"/>
      <c r="I32" s="6"/>
      <c r="J32" s="4"/>
      <c r="K32" s="4">
        <f t="shared" si="2"/>
        <v>308.95</v>
      </c>
      <c r="L32" s="63">
        <v>3.34</v>
      </c>
      <c r="M32" s="63">
        <v>1.67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7</v>
      </c>
      <c r="C33" s="73">
        <v>11</v>
      </c>
      <c r="D33" s="57">
        <f t="shared" si="0"/>
        <v>158.65</v>
      </c>
      <c r="E33" s="36">
        <v>7</v>
      </c>
      <c r="F33" s="76">
        <v>9</v>
      </c>
      <c r="G33" s="33">
        <f t="shared" si="1"/>
        <v>155.31</v>
      </c>
      <c r="H33" s="6"/>
      <c r="I33" s="6"/>
      <c r="J33" s="4"/>
      <c r="K33" s="4">
        <f t="shared" si="2"/>
        <v>313.96000000000004</v>
      </c>
      <c r="L33" s="63">
        <v>3.34</v>
      </c>
      <c r="M33" s="63">
        <v>1.67</v>
      </c>
      <c r="N33" s="49">
        <v>32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8</v>
      </c>
      <c r="C34" s="73">
        <v>2</v>
      </c>
      <c r="D34" s="57">
        <f t="shared" si="0"/>
        <v>163.66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320.64</v>
      </c>
      <c r="L34" s="63">
        <v>5.01</v>
      </c>
      <c r="M34" s="63">
        <v>1.67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8</v>
      </c>
      <c r="C35" s="73">
        <v>4</v>
      </c>
      <c r="D35" s="57">
        <f t="shared" si="0"/>
        <v>167</v>
      </c>
      <c r="E35" s="36">
        <v>7</v>
      </c>
      <c r="F35" s="76">
        <v>11</v>
      </c>
      <c r="G35" s="33">
        <f t="shared" si="1"/>
        <v>158.65</v>
      </c>
      <c r="H35" s="6"/>
      <c r="I35" s="73"/>
      <c r="J35" s="4"/>
      <c r="K35" s="4">
        <f t="shared" si="2"/>
        <v>325.64999999999998</v>
      </c>
      <c r="L35" s="63">
        <v>3.34</v>
      </c>
      <c r="M35" s="63">
        <v>1.67</v>
      </c>
      <c r="N35" s="49">
        <v>32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8</v>
      </c>
      <c r="C36" s="73">
        <v>6</v>
      </c>
      <c r="D36" s="57">
        <f t="shared" si="0"/>
        <v>170.34</v>
      </c>
      <c r="E36" s="36">
        <v>8</v>
      </c>
      <c r="F36" s="76">
        <v>0</v>
      </c>
      <c r="G36" s="33">
        <f t="shared" si="1"/>
        <v>160.32</v>
      </c>
      <c r="H36" s="6"/>
      <c r="I36" s="73"/>
      <c r="J36" s="4"/>
      <c r="K36" s="4">
        <f t="shared" si="2"/>
        <v>330.65999999999997</v>
      </c>
      <c r="L36" s="63">
        <v>3.34</v>
      </c>
      <c r="M36" s="63">
        <v>1.67</v>
      </c>
      <c r="N36" s="49">
        <v>33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8</v>
      </c>
      <c r="C37" s="73">
        <v>9</v>
      </c>
      <c r="D37" s="57">
        <f t="shared" si="0"/>
        <v>175.35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335.66999999999996</v>
      </c>
      <c r="L37" s="63">
        <v>5.01</v>
      </c>
      <c r="M37" s="63">
        <v>0</v>
      </c>
      <c r="N37" s="49">
        <v>36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9</v>
      </c>
      <c r="C38" s="73">
        <v>0</v>
      </c>
      <c r="D38" s="57">
        <f t="shared" si="0"/>
        <v>180.35999999999999</v>
      </c>
      <c r="E38" s="36">
        <v>8</v>
      </c>
      <c r="F38" s="76">
        <v>2</v>
      </c>
      <c r="G38" s="33">
        <f t="shared" si="1"/>
        <v>163.66</v>
      </c>
      <c r="H38" s="6"/>
      <c r="I38" s="73"/>
      <c r="J38" s="4"/>
      <c r="K38" s="4">
        <f t="shared" si="2"/>
        <v>344.02</v>
      </c>
      <c r="L38" s="63">
        <v>5.01</v>
      </c>
      <c r="M38" s="63">
        <v>3.34</v>
      </c>
      <c r="N38" s="49">
        <v>33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9</v>
      </c>
      <c r="C39" s="73">
        <v>4</v>
      </c>
      <c r="D39" s="57">
        <f t="shared" si="0"/>
        <v>187.04</v>
      </c>
      <c r="E39" s="36">
        <v>8</v>
      </c>
      <c r="F39" s="76">
        <v>3</v>
      </c>
      <c r="G39" s="33">
        <f t="shared" si="1"/>
        <v>165.32999999999998</v>
      </c>
      <c r="H39" s="6"/>
      <c r="I39" s="73"/>
      <c r="J39" s="4"/>
      <c r="K39" s="4">
        <f t="shared" si="2"/>
        <v>352.37</v>
      </c>
      <c r="L39" s="63">
        <v>6.68</v>
      </c>
      <c r="M39" s="63">
        <v>1.67</v>
      </c>
      <c r="N39" s="49">
        <v>38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9</v>
      </c>
      <c r="C40" s="73">
        <v>6</v>
      </c>
      <c r="D40" s="57">
        <f t="shared" si="0"/>
        <v>190.38</v>
      </c>
      <c r="E40" s="36">
        <v>8</v>
      </c>
      <c r="F40" s="76">
        <v>4</v>
      </c>
      <c r="G40" s="33">
        <f t="shared" si="1"/>
        <v>167</v>
      </c>
      <c r="H40" s="6"/>
      <c r="I40" s="73"/>
      <c r="J40" s="4"/>
      <c r="K40" s="4">
        <f t="shared" si="2"/>
        <v>357.38</v>
      </c>
      <c r="L40" s="63">
        <v>3.34</v>
      </c>
      <c r="M40" s="63">
        <v>1.67</v>
      </c>
      <c r="N40" s="71">
        <v>35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9</v>
      </c>
      <c r="C41" s="73">
        <v>8</v>
      </c>
      <c r="D41" s="57">
        <f t="shared" si="0"/>
        <v>193.72</v>
      </c>
      <c r="E41" s="36">
        <v>8</v>
      </c>
      <c r="F41" s="76">
        <v>5</v>
      </c>
      <c r="G41" s="33">
        <f t="shared" si="1"/>
        <v>168.67</v>
      </c>
      <c r="H41" s="6"/>
      <c r="I41" s="73"/>
      <c r="J41" s="4"/>
      <c r="K41" s="4">
        <f t="shared" si="2"/>
        <v>362.39</v>
      </c>
      <c r="L41" s="63">
        <v>3.34</v>
      </c>
      <c r="M41" s="63">
        <v>1.67</v>
      </c>
      <c r="N41" s="49">
        <v>36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9</v>
      </c>
      <c r="C42" s="73">
        <v>11</v>
      </c>
      <c r="D42" s="57">
        <f t="shared" si="0"/>
        <v>198.73</v>
      </c>
      <c r="E42" s="36">
        <v>8</v>
      </c>
      <c r="F42" s="76">
        <v>7</v>
      </c>
      <c r="G42" s="33">
        <f t="shared" si="1"/>
        <v>172.01</v>
      </c>
      <c r="H42" s="6"/>
      <c r="I42" s="73"/>
      <c r="J42" s="4"/>
      <c r="K42" s="4">
        <f t="shared" si="2"/>
        <v>370.74</v>
      </c>
      <c r="L42" s="63">
        <v>5.01</v>
      </c>
      <c r="M42" s="63">
        <v>3.34</v>
      </c>
      <c r="N42" s="49">
        <v>36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10</v>
      </c>
      <c r="C43" s="73">
        <v>0</v>
      </c>
      <c r="D43" s="57">
        <f t="shared" si="0"/>
        <v>200.39999999999998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374.08</v>
      </c>
      <c r="L43" s="63">
        <v>1.67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10</v>
      </c>
      <c r="C44" s="73">
        <v>3</v>
      </c>
      <c r="D44" s="57">
        <f t="shared" si="0"/>
        <v>205.41</v>
      </c>
      <c r="E44" s="36">
        <v>8</v>
      </c>
      <c r="F44" s="76">
        <v>10</v>
      </c>
      <c r="G44" s="33">
        <f t="shared" si="1"/>
        <v>177.01999999999998</v>
      </c>
      <c r="H44" s="6"/>
      <c r="I44" s="73"/>
      <c r="J44" s="4"/>
      <c r="K44" s="4">
        <f t="shared" si="2"/>
        <v>382.42999999999995</v>
      </c>
      <c r="L44" s="63">
        <v>5.01</v>
      </c>
      <c r="M44" s="63">
        <v>3.34</v>
      </c>
      <c r="N44" s="49">
        <v>36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10</v>
      </c>
      <c r="C45" s="73">
        <v>5</v>
      </c>
      <c r="D45" s="57">
        <f t="shared" si="0"/>
        <v>208.75</v>
      </c>
      <c r="E45" s="36">
        <v>8</v>
      </c>
      <c r="F45" s="76">
        <v>11</v>
      </c>
      <c r="G45" s="33">
        <f t="shared" si="1"/>
        <v>178.69</v>
      </c>
      <c r="H45" s="6"/>
      <c r="I45" s="73"/>
      <c r="J45" s="4"/>
      <c r="K45" s="4">
        <f t="shared" si="2"/>
        <v>387.44</v>
      </c>
      <c r="L45" s="63">
        <v>3.34</v>
      </c>
      <c r="M45" s="63">
        <v>1.667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10</v>
      </c>
      <c r="C46" s="73">
        <v>6</v>
      </c>
      <c r="D46" s="57">
        <f t="shared" si="0"/>
        <v>210.42</v>
      </c>
      <c r="E46" s="36">
        <v>9</v>
      </c>
      <c r="F46" s="76">
        <v>0</v>
      </c>
      <c r="G46" s="33">
        <f t="shared" si="1"/>
        <v>180.35999999999999</v>
      </c>
      <c r="H46" s="6"/>
      <c r="I46" s="73"/>
      <c r="J46" s="4"/>
      <c r="K46" s="4">
        <f t="shared" si="2"/>
        <v>390.78</v>
      </c>
      <c r="L46" s="63">
        <v>1.67</v>
      </c>
      <c r="M46" s="63">
        <v>1.67</v>
      </c>
      <c r="N46" s="49">
        <v>34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10</v>
      </c>
      <c r="C47" s="73">
        <v>8</v>
      </c>
      <c r="D47" s="57">
        <f t="shared" si="0"/>
        <v>213.76</v>
      </c>
      <c r="E47" s="36">
        <v>9</v>
      </c>
      <c r="F47" s="76">
        <v>2</v>
      </c>
      <c r="G47" s="33">
        <f t="shared" si="1"/>
        <v>183.7</v>
      </c>
      <c r="H47" s="6"/>
      <c r="I47" s="73"/>
      <c r="J47" s="4"/>
      <c r="K47" s="4">
        <f t="shared" si="2"/>
        <v>397.46</v>
      </c>
      <c r="L47" s="63">
        <v>3.34</v>
      </c>
      <c r="M47" s="63">
        <v>3.34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2</v>
      </c>
      <c r="C48" s="73">
        <v>3</v>
      </c>
      <c r="D48" s="57">
        <f t="shared" si="0"/>
        <v>45.089999999999996</v>
      </c>
      <c r="E48" s="36">
        <v>9</v>
      </c>
      <c r="F48" s="76">
        <v>5</v>
      </c>
      <c r="G48" s="33">
        <f t="shared" si="1"/>
        <v>188.70999999999998</v>
      </c>
      <c r="H48" s="6"/>
      <c r="I48" s="73"/>
      <c r="J48" s="4"/>
      <c r="K48" s="4">
        <f t="shared" si="2"/>
        <v>233.79999999999998</v>
      </c>
      <c r="L48" s="63"/>
      <c r="M48" s="63">
        <v>5.01</v>
      </c>
      <c r="N48" s="49">
        <v>34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2</v>
      </c>
      <c r="C49" s="73">
        <v>5</v>
      </c>
      <c r="D49" s="57">
        <f t="shared" si="0"/>
        <v>48.43</v>
      </c>
      <c r="E49" s="36">
        <v>9</v>
      </c>
      <c r="F49" s="76">
        <v>7</v>
      </c>
      <c r="G49" s="33">
        <f t="shared" si="1"/>
        <v>192.04999999999998</v>
      </c>
      <c r="H49" s="6"/>
      <c r="I49" s="73"/>
      <c r="J49" s="4"/>
      <c r="K49" s="4">
        <f t="shared" si="2"/>
        <v>240.48</v>
      </c>
      <c r="L49" s="63">
        <v>3.34</v>
      </c>
      <c r="M49" s="63">
        <v>3.34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2</v>
      </c>
      <c r="C50" s="73">
        <v>8</v>
      </c>
      <c r="D50" s="57">
        <f t="shared" si="0"/>
        <v>53.44</v>
      </c>
      <c r="E50" s="36">
        <v>9</v>
      </c>
      <c r="F50" s="76">
        <v>7</v>
      </c>
      <c r="G50" s="33">
        <f t="shared" si="1"/>
        <v>192.04999999999998</v>
      </c>
      <c r="H50" s="6"/>
      <c r="I50" s="73"/>
      <c r="J50" s="4"/>
      <c r="K50" s="4">
        <f t="shared" si="2"/>
        <v>245.48999999999998</v>
      </c>
      <c r="L50" s="63">
        <v>5.01</v>
      </c>
      <c r="M50" s="63">
        <v>0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2</v>
      </c>
      <c r="C51" s="73">
        <v>11</v>
      </c>
      <c r="D51" s="57">
        <f t="shared" si="0"/>
        <v>58.449999999999996</v>
      </c>
      <c r="E51" s="36">
        <v>9</v>
      </c>
      <c r="F51" s="76">
        <v>8</v>
      </c>
      <c r="G51" s="33">
        <f t="shared" si="1"/>
        <v>193.72</v>
      </c>
      <c r="H51" s="6"/>
      <c r="I51" s="73"/>
      <c r="J51" s="4"/>
      <c r="K51" s="4">
        <f t="shared" si="2"/>
        <v>252.17</v>
      </c>
      <c r="L51" s="63">
        <v>5.01</v>
      </c>
      <c r="M51" s="63">
        <v>1.67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3</v>
      </c>
      <c r="C52" s="73">
        <v>0</v>
      </c>
      <c r="D52" s="57">
        <f t="shared" si="0"/>
        <v>60.12</v>
      </c>
      <c r="E52" s="36">
        <v>9</v>
      </c>
      <c r="F52" s="76">
        <v>9</v>
      </c>
      <c r="G52" s="33">
        <f t="shared" si="1"/>
        <v>195.39</v>
      </c>
      <c r="H52" s="6"/>
      <c r="I52" s="73"/>
      <c r="J52" s="4"/>
      <c r="K52" s="4">
        <f t="shared" si="2"/>
        <v>255.51</v>
      </c>
      <c r="L52" s="63">
        <v>1.67</v>
      </c>
      <c r="M52" s="63">
        <v>1.67</v>
      </c>
      <c r="N52" s="49">
        <v>34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3</v>
      </c>
      <c r="C53" s="73">
        <v>3</v>
      </c>
      <c r="D53" s="57">
        <f t="shared" si="0"/>
        <v>65.13</v>
      </c>
      <c r="E53" s="36">
        <v>10</v>
      </c>
      <c r="F53" s="76">
        <v>0</v>
      </c>
      <c r="G53" s="33">
        <f t="shared" si="1"/>
        <v>200.39999999999998</v>
      </c>
      <c r="H53" s="6"/>
      <c r="I53" s="73"/>
      <c r="J53" s="4"/>
      <c r="K53" s="4">
        <f t="shared" si="2"/>
        <v>265.52999999999997</v>
      </c>
      <c r="L53" s="63">
        <v>5.01</v>
      </c>
      <c r="M53" s="63">
        <v>5.01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36">
        <v>10</v>
      </c>
      <c r="F54" s="76">
        <v>1</v>
      </c>
      <c r="G54" s="33">
        <f t="shared" si="1"/>
        <v>202.07</v>
      </c>
      <c r="H54" s="6"/>
      <c r="I54" s="73"/>
      <c r="J54" s="4"/>
      <c r="K54" s="4">
        <f>D54+G54</f>
        <v>272.20999999999998</v>
      </c>
      <c r="L54" s="63">
        <v>5.01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3</v>
      </c>
      <c r="C55" s="73">
        <v>9</v>
      </c>
      <c r="D55" s="57">
        <f t="shared" si="0"/>
        <v>75.149999999999991</v>
      </c>
      <c r="E55" s="36">
        <v>10</v>
      </c>
      <c r="F55" s="76">
        <v>1</v>
      </c>
      <c r="G55" s="33">
        <f t="shared" si="1"/>
        <v>202.07</v>
      </c>
      <c r="H55" s="6"/>
      <c r="I55" s="73"/>
      <c r="J55" s="4"/>
      <c r="K55" s="4">
        <f t="shared" si="2"/>
        <v>277.21999999999997</v>
      </c>
      <c r="L55" s="63">
        <v>5.01</v>
      </c>
      <c r="M55" s="63">
        <v>0</v>
      </c>
      <c r="N55" s="49">
        <v>38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>
        <v>3</v>
      </c>
      <c r="C56" s="73">
        <v>10</v>
      </c>
      <c r="D56" s="57">
        <f t="shared" si="0"/>
        <v>76.819999999999993</v>
      </c>
      <c r="E56" s="36">
        <v>10</v>
      </c>
      <c r="F56" s="76">
        <v>1</v>
      </c>
      <c r="G56" s="33">
        <f t="shared" si="1"/>
        <v>202.07</v>
      </c>
      <c r="H56" s="6"/>
      <c r="I56" s="73"/>
      <c r="J56" s="4"/>
      <c r="K56" s="4">
        <f t="shared" si="2"/>
        <v>278.89</v>
      </c>
      <c r="L56" s="63">
        <v>1.67</v>
      </c>
      <c r="M56" s="63">
        <v>0</v>
      </c>
      <c r="N56" s="55">
        <v>37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3</v>
      </c>
      <c r="C57" s="73">
        <v>11</v>
      </c>
      <c r="D57" s="57">
        <f t="shared" si="0"/>
        <v>78.489999999999995</v>
      </c>
      <c r="E57" s="36">
        <v>10</v>
      </c>
      <c r="F57" s="76">
        <v>2</v>
      </c>
      <c r="G57" s="33">
        <f t="shared" si="1"/>
        <v>203.73999999999998</v>
      </c>
      <c r="H57" s="47"/>
      <c r="I57" s="74"/>
      <c r="J57" s="4"/>
      <c r="K57" s="4">
        <f t="shared" si="2"/>
        <v>282.22999999999996</v>
      </c>
      <c r="L57" s="63">
        <v>1.67</v>
      </c>
      <c r="M57" s="63">
        <v>1.67</v>
      </c>
      <c r="N57" s="53">
        <v>38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118.57000000000005</v>
      </c>
      <c r="M58" s="45">
        <f>SUM(M27:M57)</f>
        <v>60.117000000000012</v>
      </c>
      <c r="N58" s="46">
        <f>SUM(N27:N57)</f>
        <v>1097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D24-A108-4736-8EE0-2F98F9723B25}">
  <dimension ref="A1:AH60"/>
  <sheetViews>
    <sheetView topLeftCell="A29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8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10"/>
      <c r="AH3" s="82"/>
    </row>
    <row r="4" spans="1:34" ht="12.75" customHeight="1">
      <c r="A4" s="211" t="s">
        <v>2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3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14" t="s">
        <v>65</v>
      </c>
      <c r="C6" s="214"/>
      <c r="D6" s="214"/>
      <c r="E6" s="214"/>
      <c r="F6" s="214"/>
      <c r="G6" s="214"/>
      <c r="H6" s="214"/>
      <c r="I6" s="214"/>
      <c r="J6" s="82"/>
      <c r="K6" s="82" t="s">
        <v>4</v>
      </c>
      <c r="L6" s="23" t="s">
        <v>66</v>
      </c>
      <c r="M6" s="215"/>
      <c r="N6" s="215"/>
      <c r="O6" s="215"/>
      <c r="P6" s="23" t="s">
        <v>5</v>
      </c>
      <c r="Q6" s="23"/>
      <c r="R6" s="23"/>
      <c r="S6" s="23"/>
      <c r="T6" s="23"/>
      <c r="U6" s="216" t="s">
        <v>6</v>
      </c>
      <c r="V6" s="216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6" t="s">
        <v>7</v>
      </c>
      <c r="AB7" s="186"/>
      <c r="AC7" s="186"/>
      <c r="AD7" s="186"/>
      <c r="AE7" s="183"/>
      <c r="AF7" s="183"/>
      <c r="AG7" s="183"/>
      <c r="AH7" s="82"/>
    </row>
    <row r="8" spans="1:34" ht="12.75" customHeight="1">
      <c r="A8" s="82" t="s">
        <v>8</v>
      </c>
      <c r="B8" s="82"/>
      <c r="C8" s="206" t="s">
        <v>85</v>
      </c>
      <c r="D8" s="207"/>
      <c r="E8" s="207"/>
      <c r="F8" s="207"/>
      <c r="G8" s="82" t="s">
        <v>9</v>
      </c>
      <c r="H8" s="207">
        <v>2018</v>
      </c>
      <c r="I8" s="207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6" t="s">
        <v>12</v>
      </c>
      <c r="AB8" s="186"/>
      <c r="AC8" s="186"/>
      <c r="AD8" s="186"/>
      <c r="AE8" s="205"/>
      <c r="AF8" s="204"/>
      <c r="AG8" s="204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6" t="s">
        <v>14</v>
      </c>
      <c r="AB9" s="186"/>
      <c r="AC9" s="186"/>
      <c r="AD9" s="186"/>
      <c r="AE9" s="204"/>
      <c r="AF9" s="204"/>
      <c r="AG9" s="204"/>
      <c r="AH9" s="82"/>
    </row>
    <row r="10" spans="1:34" ht="12.75" customHeight="1">
      <c r="A10" s="82" t="s">
        <v>15</v>
      </c>
      <c r="B10" s="82"/>
      <c r="C10" s="170" t="s">
        <v>52</v>
      </c>
      <c r="D10" s="170"/>
      <c r="E10" s="170"/>
      <c r="F10" s="170"/>
      <c r="G10" s="170"/>
      <c r="H10" s="170"/>
      <c r="I10" s="170"/>
      <c r="J10" s="82"/>
      <c r="K10" s="11" t="s">
        <v>16</v>
      </c>
      <c r="L10" s="82"/>
      <c r="M10" s="82"/>
      <c r="N10" s="183"/>
      <c r="O10" s="183"/>
      <c r="P10" s="82" t="s">
        <v>17</v>
      </c>
      <c r="Q10" s="184"/>
      <c r="R10" s="185"/>
      <c r="S10" s="185"/>
      <c r="T10" s="185"/>
      <c r="U10" s="185"/>
      <c r="V10" s="185"/>
      <c r="W10" s="82"/>
      <c r="X10" s="82"/>
      <c r="Y10" s="82"/>
      <c r="Z10" s="81" t="s">
        <v>18</v>
      </c>
      <c r="AA10" s="186" t="s">
        <v>19</v>
      </c>
      <c r="AB10" s="186"/>
      <c r="AC10" s="186"/>
      <c r="AD10" s="186"/>
      <c r="AE10" s="204"/>
      <c r="AF10" s="204"/>
      <c r="AG10" s="204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70" t="s">
        <v>20</v>
      </c>
      <c r="AB11" s="170"/>
      <c r="AC11" s="170"/>
      <c r="AD11" s="170"/>
      <c r="AE11" s="205"/>
      <c r="AF11" s="204"/>
      <c r="AG11" s="204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7" t="s">
        <v>21</v>
      </c>
      <c r="C14" s="188"/>
      <c r="D14" s="188"/>
      <c r="E14" s="188"/>
      <c r="F14" s="188"/>
      <c r="G14" s="188"/>
      <c r="H14" s="188"/>
      <c r="I14" s="188"/>
      <c r="J14" s="189"/>
      <c r="K14" s="17" t="s">
        <v>22</v>
      </c>
      <c r="L14" s="193" t="s">
        <v>23</v>
      </c>
      <c r="M14" s="193"/>
      <c r="N14" s="193"/>
      <c r="O14" s="194" t="s">
        <v>24</v>
      </c>
      <c r="P14" s="195"/>
      <c r="Q14" s="195"/>
      <c r="R14" s="195"/>
      <c r="S14" s="195"/>
      <c r="T14" s="195"/>
      <c r="U14" s="196"/>
      <c r="V14" s="200" t="s">
        <v>25</v>
      </c>
      <c r="W14" s="201"/>
      <c r="X14" s="51"/>
      <c r="Y14" s="202" t="s">
        <v>55</v>
      </c>
      <c r="Z14" s="203"/>
      <c r="AA14" s="182" t="s">
        <v>26</v>
      </c>
      <c r="AB14" s="18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90"/>
      <c r="C15" s="191"/>
      <c r="D15" s="191"/>
      <c r="E15" s="191"/>
      <c r="F15" s="191"/>
      <c r="G15" s="191"/>
      <c r="H15" s="191"/>
      <c r="I15" s="191"/>
      <c r="J15" s="192"/>
      <c r="K15" s="19"/>
      <c r="L15" s="20"/>
      <c r="M15" s="20"/>
      <c r="N15" s="20"/>
      <c r="O15" s="197"/>
      <c r="P15" s="198"/>
      <c r="Q15" s="198"/>
      <c r="R15" s="198"/>
      <c r="S15" s="198"/>
      <c r="T15" s="198"/>
      <c r="U15" s="199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9" t="s">
        <v>54</v>
      </c>
      <c r="C17" s="170"/>
      <c r="D17" s="170"/>
      <c r="E17" s="169" t="s">
        <v>53</v>
      </c>
      <c r="F17" s="170"/>
      <c r="G17" s="171"/>
      <c r="H17" s="170" t="s">
        <v>68</v>
      </c>
      <c r="I17" s="170"/>
      <c r="J17" s="170"/>
      <c r="K17" s="19" t="s">
        <v>28</v>
      </c>
      <c r="L17" s="38"/>
      <c r="M17" s="38"/>
      <c r="N17" s="38"/>
      <c r="O17" s="38"/>
      <c r="P17" s="38"/>
      <c r="Q17" s="176" t="s">
        <v>62</v>
      </c>
      <c r="R17" s="177"/>
      <c r="S17" s="176" t="s">
        <v>63</v>
      </c>
      <c r="T17" s="177"/>
      <c r="U17" s="38"/>
      <c r="V17" s="38"/>
      <c r="W17" s="38"/>
      <c r="X17" s="38"/>
      <c r="Y17" s="38"/>
      <c r="Z17" s="38"/>
      <c r="AA17" s="38"/>
      <c r="AB17" s="38"/>
      <c r="AC17" s="166" t="s">
        <v>29</v>
      </c>
      <c r="AD17" s="167"/>
      <c r="AE17" s="167"/>
      <c r="AF17" s="167"/>
      <c r="AG17" s="167"/>
      <c r="AH17" s="168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8"/>
      <c r="R18" s="179"/>
      <c r="S18" s="178"/>
      <c r="T18" s="17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9">
        <v>400</v>
      </c>
      <c r="C19" s="170"/>
      <c r="D19" s="170"/>
      <c r="E19" s="169">
        <v>300</v>
      </c>
      <c r="F19" s="170"/>
      <c r="G19" s="171"/>
      <c r="H19" s="172">
        <v>210</v>
      </c>
      <c r="I19" s="170"/>
      <c r="J19" s="170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8"/>
      <c r="R19" s="179"/>
      <c r="S19" s="178"/>
      <c r="T19" s="179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73" t="s">
        <v>48</v>
      </c>
      <c r="AD19" s="174"/>
      <c r="AE19" s="174"/>
      <c r="AF19" s="174"/>
      <c r="AG19" s="174"/>
      <c r="AH19" s="175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8"/>
      <c r="R20" s="179"/>
      <c r="S20" s="178"/>
      <c r="T20" s="17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8"/>
      <c r="R21" s="179"/>
      <c r="S21" s="178"/>
      <c r="T21" s="179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8"/>
      <c r="R22" s="179"/>
      <c r="S22" s="178"/>
      <c r="T22" s="17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80"/>
      <c r="R23" s="181"/>
      <c r="S23" s="180"/>
      <c r="T23" s="18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0</v>
      </c>
      <c r="D27" s="57">
        <f t="shared" ref="D27:D57" si="0">(B27*12+C27)*1.67</f>
        <v>80.16</v>
      </c>
      <c r="E27" s="36">
        <v>10</v>
      </c>
      <c r="F27" s="76">
        <v>2</v>
      </c>
      <c r="G27" s="33">
        <f t="shared" ref="G27:G57" si="1">(E27*12+F27)*1.67</f>
        <v>203.73999999999998</v>
      </c>
      <c r="H27" s="3"/>
      <c r="I27" s="3"/>
      <c r="J27" s="4"/>
      <c r="K27" s="4">
        <f t="shared" ref="K27:K57" si="2">D27+G27</f>
        <v>283.89999999999998</v>
      </c>
      <c r="L27" s="63">
        <v>1.67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63"/>
      <c r="AD27" s="164"/>
      <c r="AE27" s="164"/>
      <c r="AF27" s="164"/>
      <c r="AG27" s="164"/>
      <c r="AH27" s="165"/>
    </row>
    <row r="28" spans="1:34" ht="12.75" customHeight="1">
      <c r="A28" s="5">
        <f t="shared" ref="A28:A55" si="3">A27+1</f>
        <v>3</v>
      </c>
      <c r="B28" s="35">
        <v>4</v>
      </c>
      <c r="C28" s="72">
        <v>2</v>
      </c>
      <c r="D28" s="57">
        <f t="shared" si="0"/>
        <v>83.5</v>
      </c>
      <c r="E28" s="3">
        <v>10</v>
      </c>
      <c r="F28" s="75">
        <v>2</v>
      </c>
      <c r="G28" s="33">
        <f t="shared" si="1"/>
        <v>203.73999999999998</v>
      </c>
      <c r="H28" s="6"/>
      <c r="I28" s="6"/>
      <c r="J28" s="4"/>
      <c r="K28" s="4">
        <f t="shared" si="2"/>
        <v>287.24</v>
      </c>
      <c r="L28" s="63">
        <v>3.34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63"/>
      <c r="AD28" s="164"/>
      <c r="AE28" s="164"/>
      <c r="AF28" s="164"/>
      <c r="AG28" s="164"/>
      <c r="AH28" s="165"/>
    </row>
    <row r="29" spans="1:34" ht="12.75" customHeight="1">
      <c r="A29" s="5">
        <f t="shared" si="3"/>
        <v>4</v>
      </c>
      <c r="B29" s="35">
        <v>4</v>
      </c>
      <c r="C29" s="72">
        <v>4</v>
      </c>
      <c r="D29" s="57">
        <f t="shared" si="0"/>
        <v>86.84</v>
      </c>
      <c r="E29" s="3">
        <v>10</v>
      </c>
      <c r="F29" s="75">
        <v>3</v>
      </c>
      <c r="G29" s="33">
        <f t="shared" si="1"/>
        <v>205.41</v>
      </c>
      <c r="H29" s="6"/>
      <c r="I29" s="6"/>
      <c r="J29" s="4"/>
      <c r="K29" s="4">
        <f t="shared" si="2"/>
        <v>292.25</v>
      </c>
      <c r="L29" s="63">
        <v>3.34</v>
      </c>
      <c r="M29" s="63">
        <v>1.67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63"/>
      <c r="AD29" s="164"/>
      <c r="AE29" s="164"/>
      <c r="AF29" s="164"/>
      <c r="AG29" s="164"/>
      <c r="AH29" s="165"/>
    </row>
    <row r="30" spans="1:34" ht="12.75" customHeight="1">
      <c r="A30" s="5">
        <f t="shared" si="3"/>
        <v>5</v>
      </c>
      <c r="B30" s="35">
        <v>4</v>
      </c>
      <c r="C30" s="72">
        <v>7</v>
      </c>
      <c r="D30" s="57">
        <f t="shared" si="0"/>
        <v>91.85</v>
      </c>
      <c r="E30" s="3">
        <v>10</v>
      </c>
      <c r="F30" s="75">
        <v>4</v>
      </c>
      <c r="G30" s="33">
        <f t="shared" si="1"/>
        <v>207.07999999999998</v>
      </c>
      <c r="H30" s="6"/>
      <c r="I30" s="6"/>
      <c r="J30" s="4"/>
      <c r="K30" s="4">
        <f t="shared" si="2"/>
        <v>298.92999999999995</v>
      </c>
      <c r="L30" s="63">
        <v>5.01</v>
      </c>
      <c r="M30" s="63">
        <v>1.67</v>
      </c>
      <c r="N30" s="49">
        <v>34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63"/>
      <c r="AD30" s="164"/>
      <c r="AE30" s="164"/>
      <c r="AF30" s="164"/>
      <c r="AG30" s="164"/>
      <c r="AH30" s="165"/>
    </row>
    <row r="31" spans="1:34" ht="12.75" customHeight="1">
      <c r="A31" s="5">
        <f t="shared" si="3"/>
        <v>6</v>
      </c>
      <c r="B31" s="35">
        <v>4</v>
      </c>
      <c r="C31" s="72">
        <v>9</v>
      </c>
      <c r="D31" s="57">
        <f t="shared" si="0"/>
        <v>95.19</v>
      </c>
      <c r="E31" s="3">
        <v>10</v>
      </c>
      <c r="F31" s="75">
        <v>5</v>
      </c>
      <c r="G31" s="33">
        <f t="shared" si="1"/>
        <v>208.75</v>
      </c>
      <c r="H31" s="6"/>
      <c r="I31" s="6"/>
      <c r="J31" s="4"/>
      <c r="K31" s="4">
        <f t="shared" si="2"/>
        <v>303.94</v>
      </c>
      <c r="L31" s="63">
        <v>3.34</v>
      </c>
      <c r="M31" s="63">
        <v>1.67</v>
      </c>
      <c r="N31" s="49">
        <v>37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63"/>
      <c r="AD31" s="164"/>
      <c r="AE31" s="164"/>
      <c r="AF31" s="164"/>
      <c r="AG31" s="164"/>
      <c r="AH31" s="165"/>
    </row>
    <row r="32" spans="1:34" ht="12.75" customHeight="1">
      <c r="A32" s="5">
        <f t="shared" si="3"/>
        <v>7</v>
      </c>
      <c r="B32" s="6">
        <v>5</v>
      </c>
      <c r="C32" s="73">
        <v>0</v>
      </c>
      <c r="D32" s="57">
        <f t="shared" si="0"/>
        <v>100.19999999999999</v>
      </c>
      <c r="E32" s="36">
        <v>10</v>
      </c>
      <c r="F32" s="76">
        <v>7</v>
      </c>
      <c r="G32" s="33">
        <f t="shared" si="1"/>
        <v>212.09</v>
      </c>
      <c r="H32" s="6"/>
      <c r="I32" s="6"/>
      <c r="J32" s="4"/>
      <c r="K32" s="4">
        <f t="shared" si="2"/>
        <v>312.28999999999996</v>
      </c>
      <c r="L32" s="63">
        <v>5.01</v>
      </c>
      <c r="M32" s="63">
        <v>3.34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63"/>
      <c r="AD32" s="164"/>
      <c r="AE32" s="164"/>
      <c r="AF32" s="164"/>
      <c r="AG32" s="164"/>
      <c r="AH32" s="165"/>
    </row>
    <row r="33" spans="1:34" ht="12.75" customHeight="1">
      <c r="A33" s="5">
        <f t="shared" si="3"/>
        <v>8</v>
      </c>
      <c r="B33" s="6">
        <v>5</v>
      </c>
      <c r="C33" s="73">
        <v>3</v>
      </c>
      <c r="D33" s="57">
        <f t="shared" si="0"/>
        <v>105.21</v>
      </c>
      <c r="E33" s="36">
        <v>10</v>
      </c>
      <c r="F33" s="76">
        <v>8</v>
      </c>
      <c r="G33" s="33">
        <f t="shared" si="1"/>
        <v>213.76</v>
      </c>
      <c r="H33" s="6"/>
      <c r="I33" s="6"/>
      <c r="J33" s="4"/>
      <c r="K33" s="4">
        <f t="shared" si="2"/>
        <v>318.96999999999997</v>
      </c>
      <c r="L33" s="63">
        <v>5.01</v>
      </c>
      <c r="M33" s="63">
        <v>1.67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63"/>
      <c r="AD33" s="164"/>
      <c r="AE33" s="164"/>
      <c r="AF33" s="164"/>
      <c r="AG33" s="164"/>
      <c r="AH33" s="165"/>
    </row>
    <row r="34" spans="1:34" ht="12.75" customHeight="1">
      <c r="A34" s="5">
        <f t="shared" si="3"/>
        <v>9</v>
      </c>
      <c r="B34" s="6">
        <v>5</v>
      </c>
      <c r="C34" s="73">
        <v>5</v>
      </c>
      <c r="D34" s="57">
        <f t="shared" si="0"/>
        <v>108.55</v>
      </c>
      <c r="E34" s="36">
        <v>10</v>
      </c>
      <c r="F34" s="76">
        <v>10</v>
      </c>
      <c r="G34" s="33">
        <f t="shared" si="1"/>
        <v>217.1</v>
      </c>
      <c r="H34" s="6"/>
      <c r="I34" s="73"/>
      <c r="J34" s="4"/>
      <c r="K34" s="4">
        <f t="shared" si="2"/>
        <v>325.64999999999998</v>
      </c>
      <c r="L34" s="63">
        <v>3.34</v>
      </c>
      <c r="M34" s="63">
        <v>3.34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63"/>
      <c r="AD34" s="164"/>
      <c r="AE34" s="164"/>
      <c r="AF34" s="164"/>
      <c r="AG34" s="164"/>
      <c r="AH34" s="165"/>
    </row>
    <row r="35" spans="1:34" ht="12.75" customHeight="1">
      <c r="A35" s="5">
        <f t="shared" si="3"/>
        <v>10</v>
      </c>
      <c r="B35" s="6">
        <v>5</v>
      </c>
      <c r="C35" s="73">
        <v>7</v>
      </c>
      <c r="D35" s="57">
        <f t="shared" si="0"/>
        <v>111.89</v>
      </c>
      <c r="E35" s="36">
        <v>10</v>
      </c>
      <c r="F35" s="76">
        <v>11</v>
      </c>
      <c r="G35" s="33">
        <f t="shared" si="1"/>
        <v>218.76999999999998</v>
      </c>
      <c r="H35" s="6"/>
      <c r="I35" s="73"/>
      <c r="J35" s="4"/>
      <c r="K35" s="4">
        <f t="shared" si="2"/>
        <v>330.65999999999997</v>
      </c>
      <c r="L35" s="63">
        <v>3.34</v>
      </c>
      <c r="M35" s="63">
        <v>1.67</v>
      </c>
      <c r="N35" s="49">
        <v>33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63"/>
      <c r="AD35" s="164"/>
      <c r="AE35" s="164"/>
      <c r="AF35" s="164"/>
      <c r="AG35" s="164"/>
      <c r="AH35" s="165"/>
    </row>
    <row r="36" spans="1:34" ht="12.75" customHeight="1">
      <c r="A36" s="5">
        <f t="shared" si="3"/>
        <v>11</v>
      </c>
      <c r="B36" s="6">
        <v>5</v>
      </c>
      <c r="C36" s="73">
        <v>9</v>
      </c>
      <c r="D36" s="57">
        <f t="shared" si="0"/>
        <v>115.22999999999999</v>
      </c>
      <c r="E36" s="36">
        <v>11</v>
      </c>
      <c r="F36" s="76">
        <v>0</v>
      </c>
      <c r="G36" s="33">
        <f t="shared" si="1"/>
        <v>220.44</v>
      </c>
      <c r="H36" s="6"/>
      <c r="I36" s="73"/>
      <c r="J36" s="4"/>
      <c r="K36" s="4">
        <f t="shared" si="2"/>
        <v>335.66999999999996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63"/>
      <c r="AD36" s="164"/>
      <c r="AE36" s="164"/>
      <c r="AF36" s="164"/>
      <c r="AG36" s="164"/>
      <c r="AH36" s="165"/>
    </row>
    <row r="37" spans="1:34" ht="12.75" customHeight="1">
      <c r="A37" s="5">
        <f t="shared" si="3"/>
        <v>12</v>
      </c>
      <c r="B37" s="6">
        <v>6</v>
      </c>
      <c r="C37" s="73">
        <v>0</v>
      </c>
      <c r="D37" s="57">
        <f t="shared" si="0"/>
        <v>120.24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342.34999999999997</v>
      </c>
      <c r="L37" s="63">
        <v>5.01</v>
      </c>
      <c r="M37" s="63">
        <v>1.67</v>
      </c>
      <c r="N37" s="49">
        <v>35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63"/>
      <c r="AD37" s="164"/>
      <c r="AE37" s="164"/>
      <c r="AF37" s="164"/>
      <c r="AG37" s="164"/>
      <c r="AH37" s="165"/>
    </row>
    <row r="38" spans="1:34" ht="12.75" customHeight="1">
      <c r="A38" s="5">
        <f t="shared" si="3"/>
        <v>13</v>
      </c>
      <c r="B38" s="6">
        <v>6</v>
      </c>
      <c r="C38" s="73">
        <v>3</v>
      </c>
      <c r="D38" s="57">
        <f t="shared" si="0"/>
        <v>125.25</v>
      </c>
      <c r="E38" s="36">
        <v>11</v>
      </c>
      <c r="F38" s="76">
        <v>2</v>
      </c>
      <c r="G38" s="33">
        <f t="shared" si="1"/>
        <v>223.78</v>
      </c>
      <c r="H38" s="6"/>
      <c r="I38" s="73"/>
      <c r="J38" s="4"/>
      <c r="K38" s="4">
        <f t="shared" si="2"/>
        <v>349.03</v>
      </c>
      <c r="L38" s="63">
        <v>5.01</v>
      </c>
      <c r="M38" s="63">
        <v>1.67</v>
      </c>
      <c r="N38" s="49">
        <v>34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63"/>
      <c r="AD38" s="164"/>
      <c r="AE38" s="164"/>
      <c r="AF38" s="164"/>
      <c r="AG38" s="164"/>
      <c r="AH38" s="165"/>
    </row>
    <row r="39" spans="1:34" ht="12.75" customHeight="1">
      <c r="A39" s="5">
        <f t="shared" si="3"/>
        <v>14</v>
      </c>
      <c r="B39" s="6">
        <v>6</v>
      </c>
      <c r="C39" s="73">
        <v>6</v>
      </c>
      <c r="D39" s="57">
        <f t="shared" si="0"/>
        <v>130.26</v>
      </c>
      <c r="E39" s="36">
        <v>11</v>
      </c>
      <c r="F39" s="76">
        <v>3</v>
      </c>
      <c r="G39" s="33">
        <f t="shared" si="1"/>
        <v>225.45</v>
      </c>
      <c r="H39" s="6"/>
      <c r="I39" s="73"/>
      <c r="J39" s="4"/>
      <c r="K39" s="4">
        <f t="shared" si="2"/>
        <v>355.71</v>
      </c>
      <c r="L39" s="63">
        <v>5.01</v>
      </c>
      <c r="M39" s="63">
        <v>1.67</v>
      </c>
      <c r="N39" s="49">
        <v>37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63"/>
      <c r="AD39" s="164"/>
      <c r="AE39" s="164"/>
      <c r="AF39" s="164"/>
      <c r="AG39" s="164"/>
      <c r="AH39" s="165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11</v>
      </c>
      <c r="F40" s="76">
        <v>3</v>
      </c>
      <c r="G40" s="33">
        <f t="shared" si="1"/>
        <v>225.45</v>
      </c>
      <c r="H40" s="6"/>
      <c r="I40" s="73"/>
      <c r="J40" s="4"/>
      <c r="K40" s="4">
        <f t="shared" si="2"/>
        <v>360.71999999999997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63"/>
      <c r="AD40" s="164"/>
      <c r="AE40" s="164"/>
      <c r="AF40" s="164"/>
      <c r="AG40" s="164"/>
      <c r="AH40" s="165"/>
    </row>
    <row r="41" spans="1:34" ht="12.75" customHeight="1">
      <c r="A41" s="5">
        <f t="shared" si="3"/>
        <v>16</v>
      </c>
      <c r="B41" s="6">
        <v>7</v>
      </c>
      <c r="C41" s="73">
        <v>0</v>
      </c>
      <c r="D41" s="57">
        <f t="shared" si="0"/>
        <v>140.28</v>
      </c>
      <c r="E41" s="36">
        <v>11</v>
      </c>
      <c r="F41" s="76">
        <v>4</v>
      </c>
      <c r="G41" s="33">
        <f t="shared" si="1"/>
        <v>227.12</v>
      </c>
      <c r="H41" s="6"/>
      <c r="I41" s="73"/>
      <c r="J41" s="4"/>
      <c r="K41" s="4">
        <f t="shared" si="2"/>
        <v>367.4</v>
      </c>
      <c r="L41" s="63">
        <v>5.01</v>
      </c>
      <c r="M41" s="63">
        <v>1.67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63"/>
      <c r="AD41" s="164"/>
      <c r="AE41" s="164"/>
      <c r="AF41" s="164"/>
      <c r="AG41" s="164"/>
      <c r="AH41" s="165"/>
    </row>
    <row r="42" spans="1:34" ht="12.75" customHeight="1">
      <c r="A42" s="5">
        <f t="shared" si="3"/>
        <v>17</v>
      </c>
      <c r="B42" s="6">
        <v>7</v>
      </c>
      <c r="C42" s="73">
        <v>3</v>
      </c>
      <c r="D42" s="57">
        <f t="shared" si="0"/>
        <v>145.29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374.08</v>
      </c>
      <c r="L42" s="63">
        <v>5.01</v>
      </c>
      <c r="M42" s="63">
        <v>1.67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63"/>
      <c r="AD42" s="164"/>
      <c r="AE42" s="164"/>
      <c r="AF42" s="164"/>
      <c r="AG42" s="164"/>
      <c r="AH42" s="165"/>
    </row>
    <row r="43" spans="1:34" ht="12.75" customHeight="1">
      <c r="A43" s="5">
        <f t="shared" si="3"/>
        <v>18</v>
      </c>
      <c r="B43" s="6">
        <v>7</v>
      </c>
      <c r="C43" s="73">
        <v>5</v>
      </c>
      <c r="D43" s="57">
        <f t="shared" si="0"/>
        <v>148.63</v>
      </c>
      <c r="E43" s="36">
        <v>4</v>
      </c>
      <c r="F43" s="76">
        <v>6</v>
      </c>
      <c r="G43" s="33">
        <f t="shared" si="1"/>
        <v>90.179999999999993</v>
      </c>
      <c r="H43" s="6"/>
      <c r="I43" s="73"/>
      <c r="J43" s="4"/>
      <c r="K43" s="4">
        <f t="shared" si="2"/>
        <v>238.81</v>
      </c>
      <c r="L43" s="63">
        <v>3.34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>
        <v>130</v>
      </c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63"/>
      <c r="AD43" s="164"/>
      <c r="AE43" s="164"/>
      <c r="AF43" s="164"/>
      <c r="AG43" s="164"/>
      <c r="AH43" s="165"/>
    </row>
    <row r="44" spans="1:34" ht="12.75" customHeight="1">
      <c r="A44" s="5">
        <f t="shared" si="3"/>
        <v>19</v>
      </c>
      <c r="B44" s="6">
        <v>7</v>
      </c>
      <c r="C44" s="73">
        <v>8</v>
      </c>
      <c r="D44" s="57">
        <f t="shared" si="0"/>
        <v>153.63999999999999</v>
      </c>
      <c r="E44" s="36">
        <v>4</v>
      </c>
      <c r="F44" s="76">
        <v>7</v>
      </c>
      <c r="G44" s="33">
        <f t="shared" si="1"/>
        <v>91.85</v>
      </c>
      <c r="H44" s="6"/>
      <c r="I44" s="73"/>
      <c r="J44" s="4"/>
      <c r="K44" s="4">
        <f t="shared" si="2"/>
        <v>245.48999999999998</v>
      </c>
      <c r="L44" s="63">
        <v>5.01</v>
      </c>
      <c r="M44" s="63">
        <v>1.67</v>
      </c>
      <c r="N44" s="49">
        <v>35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63"/>
      <c r="AD44" s="164"/>
      <c r="AE44" s="164"/>
      <c r="AF44" s="164"/>
      <c r="AG44" s="164"/>
      <c r="AH44" s="165"/>
    </row>
    <row r="45" spans="1:34" ht="12.75" customHeight="1">
      <c r="A45" s="5">
        <f t="shared" si="3"/>
        <v>20</v>
      </c>
      <c r="B45" s="6">
        <v>7</v>
      </c>
      <c r="C45" s="73">
        <v>10</v>
      </c>
      <c r="D45" s="57">
        <f t="shared" si="0"/>
        <v>156.97999999999999</v>
      </c>
      <c r="E45" s="36">
        <v>4</v>
      </c>
      <c r="F45" s="76">
        <v>8</v>
      </c>
      <c r="G45" s="33">
        <f t="shared" si="1"/>
        <v>93.52</v>
      </c>
      <c r="H45" s="6"/>
      <c r="I45" s="73"/>
      <c r="J45" s="4"/>
      <c r="K45" s="4">
        <f t="shared" si="2"/>
        <v>250.5</v>
      </c>
      <c r="L45" s="63">
        <v>3.34</v>
      </c>
      <c r="M45" s="63">
        <v>1.67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63"/>
      <c r="AD45" s="164"/>
      <c r="AE45" s="164"/>
      <c r="AF45" s="164"/>
      <c r="AG45" s="164"/>
      <c r="AH45" s="165"/>
    </row>
    <row r="46" spans="1:34" ht="12.75" customHeight="1">
      <c r="A46" s="5">
        <f t="shared" si="3"/>
        <v>21</v>
      </c>
      <c r="B46" s="6">
        <v>8</v>
      </c>
      <c r="C46" s="73">
        <v>0</v>
      </c>
      <c r="D46" s="57">
        <f t="shared" si="0"/>
        <v>160.32</v>
      </c>
      <c r="E46" s="36">
        <v>4</v>
      </c>
      <c r="F46" s="76">
        <v>9</v>
      </c>
      <c r="G46" s="33">
        <f t="shared" si="1"/>
        <v>95.19</v>
      </c>
      <c r="H46" s="6"/>
      <c r="I46" s="73"/>
      <c r="J46" s="4"/>
      <c r="K46" s="4">
        <f t="shared" si="2"/>
        <v>255.51</v>
      </c>
      <c r="L46" s="63">
        <v>3.34</v>
      </c>
      <c r="M46" s="63">
        <v>1.67</v>
      </c>
      <c r="N46" s="49">
        <v>36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63"/>
      <c r="AD46" s="164"/>
      <c r="AE46" s="164"/>
      <c r="AF46" s="164"/>
      <c r="AG46" s="164"/>
      <c r="AH46" s="165"/>
    </row>
    <row r="47" spans="1:34" ht="12.75" customHeight="1">
      <c r="A47" s="5">
        <f t="shared" si="3"/>
        <v>22</v>
      </c>
      <c r="B47" s="6">
        <v>8</v>
      </c>
      <c r="C47" s="73">
        <v>2</v>
      </c>
      <c r="D47" s="57">
        <f t="shared" si="0"/>
        <v>163.66</v>
      </c>
      <c r="E47" s="36">
        <v>4</v>
      </c>
      <c r="F47" s="76">
        <v>10</v>
      </c>
      <c r="G47" s="33">
        <f>(E47*12+F47)*1.67</f>
        <v>96.86</v>
      </c>
      <c r="H47" s="6"/>
      <c r="I47" s="73"/>
      <c r="J47" s="4"/>
      <c r="K47" s="4">
        <f t="shared" si="2"/>
        <v>260.52</v>
      </c>
      <c r="L47" s="63">
        <v>3.34</v>
      </c>
      <c r="M47" s="63">
        <v>1.67</v>
      </c>
      <c r="N47" s="49">
        <v>34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60"/>
      <c r="AD47" s="161"/>
      <c r="AE47" s="161"/>
      <c r="AF47" s="161"/>
      <c r="AG47" s="161"/>
      <c r="AH47" s="162"/>
    </row>
    <row r="48" spans="1:34" ht="12.75" customHeight="1">
      <c r="A48" s="5">
        <f t="shared" si="3"/>
        <v>23</v>
      </c>
      <c r="B48" s="6">
        <v>8</v>
      </c>
      <c r="C48" s="73">
        <v>4</v>
      </c>
      <c r="D48" s="57">
        <f t="shared" si="0"/>
        <v>167</v>
      </c>
      <c r="E48" s="36">
        <v>4</v>
      </c>
      <c r="F48" s="76">
        <v>11</v>
      </c>
      <c r="G48" s="33">
        <f t="shared" si="1"/>
        <v>98.53</v>
      </c>
      <c r="H48" s="6"/>
      <c r="I48" s="73"/>
      <c r="J48" s="4"/>
      <c r="K48" s="4">
        <f t="shared" si="2"/>
        <v>265.52999999999997</v>
      </c>
      <c r="L48" s="63">
        <v>3.34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60"/>
      <c r="AD48" s="161"/>
      <c r="AE48" s="161"/>
      <c r="AF48" s="161"/>
      <c r="AG48" s="161"/>
      <c r="AH48" s="162"/>
    </row>
    <row r="49" spans="1:34" ht="12.75" customHeight="1">
      <c r="A49" s="5">
        <f t="shared" si="3"/>
        <v>24</v>
      </c>
      <c r="B49" s="6">
        <v>8</v>
      </c>
      <c r="C49" s="73">
        <v>7</v>
      </c>
      <c r="D49" s="57">
        <f t="shared" si="0"/>
        <v>172.01</v>
      </c>
      <c r="E49" s="36">
        <v>5</v>
      </c>
      <c r="F49" s="76">
        <v>0</v>
      </c>
      <c r="G49" s="33">
        <f t="shared" si="1"/>
        <v>100.19999999999999</v>
      </c>
      <c r="H49" s="6"/>
      <c r="I49" s="73"/>
      <c r="J49" s="4"/>
      <c r="K49" s="4">
        <f t="shared" si="2"/>
        <v>272.20999999999998</v>
      </c>
      <c r="L49" s="63">
        <v>5.01</v>
      </c>
      <c r="M49" s="63">
        <v>1.667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60"/>
      <c r="AD49" s="161"/>
      <c r="AE49" s="161"/>
      <c r="AF49" s="161"/>
      <c r="AG49" s="161"/>
      <c r="AH49" s="162"/>
    </row>
    <row r="50" spans="1:34" ht="12.75" customHeight="1">
      <c r="A50" s="5">
        <f t="shared" si="3"/>
        <v>25</v>
      </c>
      <c r="B50" s="6">
        <v>8</v>
      </c>
      <c r="C50" s="73">
        <v>9</v>
      </c>
      <c r="D50" s="57">
        <f t="shared" si="0"/>
        <v>175.35</v>
      </c>
      <c r="E50" s="36">
        <v>5</v>
      </c>
      <c r="F50" s="76">
        <v>1</v>
      </c>
      <c r="G50" s="33">
        <f t="shared" si="1"/>
        <v>101.86999999999999</v>
      </c>
      <c r="H50" s="6"/>
      <c r="I50" s="73"/>
      <c r="J50" s="4"/>
      <c r="K50" s="4">
        <f t="shared" si="2"/>
        <v>277.21999999999997</v>
      </c>
      <c r="L50" s="63">
        <v>3.34</v>
      </c>
      <c r="M50" s="63">
        <v>1.67</v>
      </c>
      <c r="N50" s="49">
        <v>32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60"/>
      <c r="AD50" s="161"/>
      <c r="AE50" s="161"/>
      <c r="AF50" s="161"/>
      <c r="AG50" s="161"/>
      <c r="AH50" s="162"/>
    </row>
    <row r="51" spans="1:34" ht="12.75" customHeight="1">
      <c r="A51" s="5">
        <f t="shared" si="3"/>
        <v>26</v>
      </c>
      <c r="B51" s="6">
        <v>9</v>
      </c>
      <c r="C51" s="73">
        <v>0</v>
      </c>
      <c r="D51" s="57">
        <f t="shared" si="0"/>
        <v>180.35999999999999</v>
      </c>
      <c r="E51" s="36">
        <v>5</v>
      </c>
      <c r="F51" s="76">
        <v>1</v>
      </c>
      <c r="G51" s="33">
        <f t="shared" si="1"/>
        <v>101.86999999999999</v>
      </c>
      <c r="H51" s="6"/>
      <c r="I51" s="73"/>
      <c r="J51" s="4"/>
      <c r="K51" s="4">
        <f t="shared" si="2"/>
        <v>282.22999999999996</v>
      </c>
      <c r="L51" s="63">
        <v>5.01</v>
      </c>
      <c r="M51" s="63">
        <v>0</v>
      </c>
      <c r="N51" s="49">
        <v>36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60"/>
      <c r="AD51" s="161"/>
      <c r="AE51" s="161"/>
      <c r="AF51" s="161"/>
      <c r="AG51" s="161"/>
      <c r="AH51" s="162"/>
    </row>
    <row r="52" spans="1:34" ht="12.75" customHeight="1">
      <c r="A52" s="5">
        <f t="shared" si="3"/>
        <v>27</v>
      </c>
      <c r="B52" s="6">
        <v>9</v>
      </c>
      <c r="C52" s="73">
        <v>2</v>
      </c>
      <c r="D52" s="57">
        <f t="shared" si="0"/>
        <v>183.7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287.24</v>
      </c>
      <c r="L52" s="63">
        <v>3.34</v>
      </c>
      <c r="M52" s="63">
        <v>1.67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60"/>
      <c r="AD52" s="161"/>
      <c r="AE52" s="161"/>
      <c r="AF52" s="161"/>
      <c r="AG52" s="161"/>
      <c r="AH52" s="162"/>
    </row>
    <row r="53" spans="1:34" ht="12.75" customHeight="1">
      <c r="A53" s="5">
        <f t="shared" si="3"/>
        <v>28</v>
      </c>
      <c r="B53" s="6">
        <v>9</v>
      </c>
      <c r="C53" s="73">
        <v>5</v>
      </c>
      <c r="D53" s="57">
        <f t="shared" si="0"/>
        <v>188.70999999999998</v>
      </c>
      <c r="E53" s="36">
        <v>5</v>
      </c>
      <c r="F53" s="76">
        <v>3</v>
      </c>
      <c r="G53" s="33">
        <f t="shared" si="1"/>
        <v>105.21</v>
      </c>
      <c r="H53" s="6"/>
      <c r="I53" s="73"/>
      <c r="J53" s="4"/>
      <c r="K53" s="4">
        <f t="shared" si="2"/>
        <v>293.91999999999996</v>
      </c>
      <c r="L53" s="63">
        <v>5.01</v>
      </c>
      <c r="M53" s="63">
        <v>1.67</v>
      </c>
      <c r="N53" s="49">
        <v>34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60"/>
      <c r="AD53" s="161"/>
      <c r="AE53" s="161"/>
      <c r="AF53" s="161"/>
      <c r="AG53" s="161"/>
      <c r="AH53" s="162"/>
    </row>
    <row r="54" spans="1:34" ht="12.75" customHeight="1">
      <c r="A54" s="5">
        <f t="shared" si="3"/>
        <v>29</v>
      </c>
      <c r="B54" s="6">
        <v>9</v>
      </c>
      <c r="C54" s="73">
        <v>8</v>
      </c>
      <c r="D54" s="57">
        <f t="shared" si="0"/>
        <v>193.72</v>
      </c>
      <c r="E54" s="36">
        <v>5</v>
      </c>
      <c r="F54" s="76">
        <v>3</v>
      </c>
      <c r="G54" s="33">
        <f t="shared" si="1"/>
        <v>105.21</v>
      </c>
      <c r="H54" s="6"/>
      <c r="I54" s="73"/>
      <c r="J54" s="4"/>
      <c r="K54" s="4">
        <f>D54+G54</f>
        <v>298.93</v>
      </c>
      <c r="L54" s="63">
        <v>5.01</v>
      </c>
      <c r="M54" s="63">
        <v>0</v>
      </c>
      <c r="N54" s="49">
        <v>35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60"/>
      <c r="AD54" s="161"/>
      <c r="AE54" s="161"/>
      <c r="AF54" s="161"/>
      <c r="AG54" s="161"/>
      <c r="AH54" s="162"/>
    </row>
    <row r="55" spans="1:34" ht="12.75" customHeight="1">
      <c r="A55" s="5">
        <f t="shared" si="3"/>
        <v>30</v>
      </c>
      <c r="B55" s="6">
        <v>10</v>
      </c>
      <c r="C55" s="73">
        <v>6</v>
      </c>
      <c r="D55" s="57">
        <f t="shared" si="0"/>
        <v>210.42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320.64</v>
      </c>
      <c r="L55" s="63">
        <v>16.7</v>
      </c>
      <c r="M55" s="63">
        <v>5.01</v>
      </c>
      <c r="N55" s="49">
        <v>37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60"/>
      <c r="AD55" s="161"/>
      <c r="AE55" s="161"/>
      <c r="AF55" s="161"/>
      <c r="AG55" s="161"/>
      <c r="AH55" s="162"/>
    </row>
    <row r="56" spans="1:34" ht="12.75" customHeight="1">
      <c r="A56" s="54">
        <v>31</v>
      </c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60"/>
      <c r="AD56" s="161"/>
      <c r="AE56" s="161"/>
      <c r="AF56" s="161"/>
      <c r="AG56" s="161"/>
      <c r="AH56" s="162"/>
    </row>
    <row r="57" spans="1:34" ht="12.75" customHeight="1">
      <c r="A57" s="48">
        <v>1</v>
      </c>
      <c r="B57" s="6">
        <v>1</v>
      </c>
      <c r="C57" s="73">
        <v>7</v>
      </c>
      <c r="D57" s="57">
        <f t="shared" si="0"/>
        <v>31.729999999999997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145.29</v>
      </c>
      <c r="L57" s="63">
        <v>5.01</v>
      </c>
      <c r="M57" s="63">
        <v>3.34</v>
      </c>
      <c r="N57" s="53">
        <v>35</v>
      </c>
      <c r="O57" s="77">
        <v>43373</v>
      </c>
      <c r="P57" s="53">
        <v>12683311</v>
      </c>
      <c r="Q57" s="53">
        <v>10</v>
      </c>
      <c r="R57" s="69">
        <v>6</v>
      </c>
      <c r="S57" s="53">
        <v>1</v>
      </c>
      <c r="T57" s="69">
        <v>4</v>
      </c>
      <c r="U57" s="53">
        <v>184</v>
      </c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60"/>
      <c r="AD57" s="161"/>
      <c r="AE57" s="161"/>
      <c r="AF57" s="161"/>
      <c r="AG57" s="161"/>
      <c r="AH57" s="162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136.94000000000003</v>
      </c>
      <c r="M58" s="45">
        <f>SUM(M27:M57)</f>
        <v>50.097000000000023</v>
      </c>
      <c r="N58" s="46">
        <f>SUM(N27:N57)</f>
        <v>1042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December 2017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  <vt:lpstr>May 2020</vt:lpstr>
      <vt:lpstr>June 2020</vt:lpstr>
      <vt:lpstr>July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Rachel Terry</cp:lastModifiedBy>
  <cp:lastPrinted>2016-12-05T03:37:56Z</cp:lastPrinted>
  <dcterms:created xsi:type="dcterms:W3CDTF">2011-10-07T18:32:09Z</dcterms:created>
  <dcterms:modified xsi:type="dcterms:W3CDTF">2020-07-06T01:03:14Z</dcterms:modified>
</cp:coreProperties>
</file>