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une 20\Gauge Sheets - June 2020\"/>
    </mc:Choice>
  </mc:AlternateContent>
  <xr:revisionPtr revIDLastSave="0" documentId="8_{3A98BE65-C6EF-4633-A90F-24B3A99782FD}" xr6:coauthVersionLast="45" xr6:coauthVersionMax="45" xr10:uidLastSave="{00000000-0000-0000-0000-000000000000}"/>
  <bookViews>
    <workbookView xWindow="-120" yWindow="-120" windowWidth="29040" windowHeight="15840"/>
  </bookViews>
  <sheets>
    <sheet name="EAST HAM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" l="1"/>
  <c r="G39" i="1"/>
  <c r="J39" i="1"/>
  <c r="AC9" i="1"/>
  <c r="AC20" i="1" s="1"/>
  <c r="AB27" i="1" s="1"/>
  <c r="AC10" i="1"/>
  <c r="AC11" i="1"/>
  <c r="AC12" i="1"/>
  <c r="AC13" i="1"/>
  <c r="AC14" i="1"/>
  <c r="AC15" i="1"/>
  <c r="AC16" i="1"/>
  <c r="AC17" i="1"/>
  <c r="AC18" i="1"/>
  <c r="AC19" i="1"/>
  <c r="D8" i="1"/>
  <c r="AB28" i="1" s="1"/>
  <c r="G8" i="1"/>
  <c r="J8" i="1"/>
  <c r="D38" i="1"/>
  <c r="N38" i="1"/>
  <c r="G38" i="1"/>
  <c r="J38" i="1"/>
  <c r="D12" i="1"/>
  <c r="G12" i="1"/>
  <c r="N12" i="1" s="1"/>
  <c r="D11" i="1"/>
  <c r="N11" i="1" s="1"/>
  <c r="G11" i="1"/>
  <c r="D33" i="1"/>
  <c r="G33" i="1"/>
  <c r="N33" i="1" s="1"/>
  <c r="D32" i="1"/>
  <c r="N32" i="1" s="1"/>
  <c r="G32" i="1"/>
  <c r="D27" i="1"/>
  <c r="G27" i="1"/>
  <c r="D26" i="1"/>
  <c r="G26" i="1"/>
  <c r="N26" i="1" s="1"/>
  <c r="D31" i="1"/>
  <c r="N31" i="1" s="1"/>
  <c r="G31" i="1"/>
  <c r="D30" i="1"/>
  <c r="G30" i="1"/>
  <c r="N30" i="1" s="1"/>
  <c r="D23" i="1"/>
  <c r="N23" i="1" s="1"/>
  <c r="G23" i="1"/>
  <c r="D22" i="1"/>
  <c r="G22" i="1"/>
  <c r="N22" i="1" s="1"/>
  <c r="D9" i="1"/>
  <c r="N9" i="1" s="1"/>
  <c r="G9" i="1"/>
  <c r="J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D10" i="1"/>
  <c r="N10" i="1" s="1"/>
  <c r="G10" i="1"/>
  <c r="J10" i="1"/>
  <c r="J11" i="1"/>
  <c r="J12" i="1"/>
  <c r="D13" i="1"/>
  <c r="G13" i="1"/>
  <c r="J13" i="1"/>
  <c r="D14" i="1"/>
  <c r="N14" i="1" s="1"/>
  <c r="G14" i="1"/>
  <c r="J14" i="1"/>
  <c r="D15" i="1"/>
  <c r="G15" i="1"/>
  <c r="N15" i="1" s="1"/>
  <c r="J15" i="1"/>
  <c r="D16" i="1"/>
  <c r="N16" i="1" s="1"/>
  <c r="G16" i="1"/>
  <c r="J16" i="1"/>
  <c r="D17" i="1"/>
  <c r="G17" i="1"/>
  <c r="J17" i="1"/>
  <c r="N17" i="1" s="1"/>
  <c r="D18" i="1"/>
  <c r="N18" i="1" s="1"/>
  <c r="G18" i="1"/>
  <c r="J18" i="1"/>
  <c r="D19" i="1"/>
  <c r="N19" i="1"/>
  <c r="G19" i="1"/>
  <c r="J19" i="1"/>
  <c r="D20" i="1"/>
  <c r="G20" i="1"/>
  <c r="N21" i="1" s="1"/>
  <c r="J20" i="1"/>
  <c r="N20" i="1" s="1"/>
  <c r="D21" i="1"/>
  <c r="G21" i="1"/>
  <c r="J21" i="1"/>
  <c r="J22" i="1"/>
  <c r="J23" i="1"/>
  <c r="D24" i="1"/>
  <c r="N24" i="1" s="1"/>
  <c r="G24" i="1"/>
  <c r="J24" i="1"/>
  <c r="D25" i="1"/>
  <c r="N25" i="1" s="1"/>
  <c r="G25" i="1"/>
  <c r="J25" i="1"/>
  <c r="J26" i="1"/>
  <c r="J27" i="1"/>
  <c r="D28" i="1"/>
  <c r="N28" i="1" s="1"/>
  <c r="G28" i="1"/>
  <c r="J28" i="1"/>
  <c r="D29" i="1"/>
  <c r="G29" i="1"/>
  <c r="N29" i="1" s="1"/>
  <c r="J29" i="1"/>
  <c r="J30" i="1"/>
  <c r="J31" i="1"/>
  <c r="J32" i="1"/>
  <c r="J33" i="1"/>
  <c r="D34" i="1"/>
  <c r="G34" i="1"/>
  <c r="N34" i="1" s="1"/>
  <c r="J34" i="1"/>
  <c r="N35" i="1" s="1"/>
  <c r="D35" i="1"/>
  <c r="G35" i="1"/>
  <c r="J35" i="1"/>
  <c r="D36" i="1"/>
  <c r="N36" i="1" s="1"/>
  <c r="G36" i="1"/>
  <c r="J36" i="1"/>
  <c r="D37" i="1"/>
  <c r="N37" i="1" s="1"/>
  <c r="G37" i="1"/>
  <c r="J37" i="1"/>
  <c r="N13" i="1"/>
  <c r="N27" i="1"/>
  <c r="N39" i="1"/>
  <c r="AB26" i="1"/>
  <c r="AB29" i="1" s="1"/>
  <c r="N40" i="1" l="1"/>
</calcChain>
</file>

<file path=xl/sharedStrings.xml><?xml version="1.0" encoding="utf-8"?>
<sst xmlns="http://schemas.openxmlformats.org/spreadsheetml/2006/main" count="65" uniqueCount="46">
  <si>
    <t>DUE IN OFFICE BY 5TH OF FOLLOWING MONTH</t>
  </si>
  <si>
    <t>MONTHLY GAUGE SHEET</t>
  </si>
  <si>
    <t xml:space="preserve">LEASE:  </t>
  </si>
  <si>
    <t>MONTH:</t>
  </si>
  <si>
    <t>COUNTY:</t>
  </si>
  <si>
    <t>WHARTON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</si>
  <si>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</si>
  <si>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</si>
  <si>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</si>
  <si>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</si>
  <si>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</si>
  <si>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</si>
  <si>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</si>
  <si>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</si>
  <si>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</si>
  <si>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</si>
  <si>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CASING
PRESS.</t>
  </si>
  <si>
    <t>CKE.
SIZE</t>
  </si>
  <si>
    <t>STATIC
PRESS.</t>
  </si>
  <si>
    <t>DIFF.
PRESS.</t>
  </si>
  <si>
    <t>GAS
PROD.
MCF.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</si>
  <si>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</si>
  <si>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</si>
  <si>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</si>
  <si>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</si>
  <si>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</si>
  <si>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</si>
  <si>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</si>
  <si>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</si>
  <si>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</si>
  <si>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</si>
  <si>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</si>
  <si>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</si>
  <si>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</si>
  <si>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</si>
  <si>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</si>
  <si>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</si>
  <si>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</si>
  <si>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</si>
  <si>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</si>
  <si>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</si>
  <si>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</si>
  <si>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</si>
  <si>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EAST HAMEL</t>
  </si>
  <si>
    <t>JUNE</t>
  </si>
  <si>
    <t>6/6 dump hung open on comp.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</si>
</sst>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8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1" xfId="0" applyFont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3" fillId="0" borderId="1" xfId="0" applyFont="1" applyBorder="1" applyProtection="1"/>
    <xf numFmtId="0" fontId="5" fillId="0" borderId="1" xfId="0" applyFont="1" applyBorder="1"/>
    <xf numFmtId="0" fontId="6" fillId="0" borderId="1" xfId="0" applyFont="1" applyBorder="1"/>
    <xf numFmtId="0" fontId="0" fillId="0" borderId="1" xfId="0" applyBorder="1"/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16" fontId="0" fillId="0" borderId="1" xfId="0" applyNumberFormat="1" applyBorder="1" applyProtection="1">
      <protection locked="0"/>
    </xf>
    <xf numFmtId="2" fontId="6" fillId="0" borderId="1" xfId="0" applyNumberFormat="1" applyFont="1" applyBorder="1" applyProtection="1"/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 applyProtection="1">
      <alignment vertical="center"/>
      <protection locked="0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 applyProtection="1">
      <alignment vertical="center"/>
    </xf>
    <xf numFmtId="2" fontId="0" fillId="0" borderId="2" xfId="0" applyNumberFormat="1" applyBorder="1" applyProtection="1"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5" xfId="0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center" vertical="center" wrapText="1"/>
    </xf>
    <xf numFmtId="0" fontId="3" fillId="0" borderId="14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0" fillId="0" borderId="4" xfId="0" applyBorder="1" applyAlignment="1" applyProtection="1">
      <alignment horizontal="right" vertical="center"/>
      <protection locked="0"/>
    </xf>
    <xf numFmtId="0" fontId="0" fillId="0" borderId="5" xfId="0" applyBorder="1" applyAlignment="1" applyProtection="1">
      <alignment horizontal="right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7" fontId="0" fillId="0" borderId="1" xfId="0" applyNumberFormat="1" applyBorder="1" applyAlignment="1" applyProtection="1">
      <alignment vertical="center"/>
      <protection locked="0"/>
    </xf>
    <xf numFmtId="0" fontId="0" fillId="0" borderId="1" xfId="0" applyBorder="1" applyAlignment="1">
      <alignment horizontal="left" vertical="center"/>
    </xf>
    <xf numFmtId="0" fontId="7" fillId="0" borderId="4" xfId="0" applyFont="1" applyBorder="1" applyAlignment="1" applyProtection="1">
      <alignment vertical="center"/>
      <protection locked="0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0" fillId="0" borderId="1" xfId="0" applyBorder="1" applyAlignment="1" applyProtection="1">
      <alignment vertical="center"/>
      <protection locked="0"/>
    </xf>
    <xf numFmtId="0" fontId="7" fillId="0" borderId="5" xfId="0" applyFont="1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7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3" xfId="0" applyBorder="1" applyAlignment="1" applyProtection="1"/>
    <xf numFmtId="0" fontId="0" fillId="0" borderId="4" xfId="0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40"/>
  <sheetViews>
    <sheetView tabSelected="1" zoomScale="75" workbookViewId="0">
      <selection activeCell="U40" sqref="U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14" width="10.5703125" customWidth="1"/>
    <col min="15" max="24" width="7.7109375" customWidth="1"/>
    <col min="25" max="28" width="4.140625" customWidth="1"/>
    <col min="29" max="29" width="21.7109375" customWidth="1"/>
  </cols>
  <sheetData>
    <row r="1" spans="1:29" x14ac:dyDescent="0.2">
      <c r="M1" s="20" t="s">
        <v>0</v>
      </c>
      <c r="N1" s="20"/>
      <c r="O1" s="20"/>
      <c r="P1" s="20"/>
      <c r="Q1" s="20"/>
      <c r="R1" s="20"/>
      <c r="S1" s="20"/>
      <c r="T1" s="20"/>
      <c r="Y1" s="21" t="s">
        <v>1</v>
      </c>
      <c r="Z1" s="21"/>
      <c r="AA1" s="21"/>
      <c r="AB1" s="21"/>
      <c r="AC1" s="21"/>
    </row>
    <row r="2" spans="1:29" x14ac:dyDescent="0.2">
      <c r="B2" s="58"/>
      <c r="C2" s="58"/>
      <c r="D2" s="58"/>
      <c r="E2" s="58"/>
      <c r="F2" s="58"/>
      <c r="G2" s="58"/>
      <c r="H2" s="58"/>
      <c r="I2" s="58"/>
      <c r="J2" s="58"/>
      <c r="S2" s="21" t="s">
        <v>2</v>
      </c>
      <c r="T2" s="21"/>
      <c r="U2" s="22" t="s">
        <v>43</v>
      </c>
      <c r="V2" s="22"/>
      <c r="W2" s="22"/>
      <c r="X2" s="22"/>
      <c r="Z2" s="23" t="s">
        <v>3</v>
      </c>
      <c r="AA2" s="23"/>
      <c r="AB2" s="22" t="s">
        <v>44</v>
      </c>
      <c r="AC2" s="22"/>
    </row>
    <row r="3" spans="1:29" x14ac:dyDescent="0.2">
      <c r="B3" s="58"/>
      <c r="C3" s="58"/>
      <c r="D3" s="58"/>
      <c r="E3" s="58"/>
      <c r="F3" s="58"/>
      <c r="G3" s="58"/>
      <c r="H3" s="58"/>
      <c r="I3" s="58"/>
      <c r="J3" s="58"/>
      <c r="S3" s="21" t="s">
        <v>4</v>
      </c>
      <c r="T3" s="21"/>
      <c r="U3" s="24" t="s">
        <v>5</v>
      </c>
      <c r="V3" s="24"/>
      <c r="W3" s="24"/>
      <c r="X3" s="24"/>
      <c r="Z3" s="23" t="s">
        <v>6</v>
      </c>
      <c r="AA3" s="23"/>
      <c r="AB3" s="18">
        <v>2020</v>
      </c>
      <c r="AC3" s="18"/>
    </row>
    <row r="5" spans="1:29" x14ac:dyDescent="0.2">
      <c r="A5" s="25" t="s">
        <v>7</v>
      </c>
      <c r="B5" s="28" t="s">
        <v>8</v>
      </c>
      <c r="C5" s="28"/>
      <c r="D5" s="28"/>
      <c r="E5" s="28" t="s">
        <v>8</v>
      </c>
      <c r="F5" s="28"/>
      <c r="G5" s="28"/>
      <c r="H5" s="28" t="s">
        <v>8</v>
      </c>
      <c r="I5" s="28"/>
      <c r="J5" s="28"/>
      <c r="K5" s="28" t="s">
        <v>8</v>
      </c>
      <c r="L5" s="28"/>
      <c r="M5" s="28"/>
      <c r="N5" s="29" t="s">
        <v>9</v>
      </c>
      <c r="O5" s="29"/>
      <c r="P5" s="30" t="s">
        <v>10</v>
      </c>
      <c r="Q5" s="30"/>
      <c r="R5" s="30"/>
      <c r="S5" s="30"/>
      <c r="T5" s="30"/>
      <c r="U5" s="30"/>
      <c r="V5" s="28" t="s">
        <v>11</v>
      </c>
      <c r="W5" s="28"/>
      <c r="X5" s="28"/>
      <c r="Y5" s="28"/>
      <c r="Z5" s="28"/>
      <c r="AA5" s="28"/>
      <c r="AB5" s="28"/>
      <c r="AC5" s="28"/>
    </row>
    <row r="6" spans="1:29" x14ac:dyDescent="0.2">
      <c r="A6" s="26"/>
      <c r="B6" s="28" t="s">
        <v>12</v>
      </c>
      <c r="C6" s="28"/>
      <c r="D6" s="28"/>
      <c r="E6" s="28" t="s">
        <v>12</v>
      </c>
      <c r="F6" s="28"/>
      <c r="G6" s="28"/>
      <c r="H6" s="28" t="s">
        <v>12</v>
      </c>
      <c r="I6" s="28"/>
      <c r="J6" s="28"/>
      <c r="K6" s="28" t="s">
        <v>12</v>
      </c>
      <c r="L6" s="28"/>
      <c r="M6" s="28"/>
      <c r="N6" s="31" t="s">
        <v>13</v>
      </c>
      <c r="O6" s="34" t="s">
        <v>14</v>
      </c>
      <c r="P6" s="37" t="s">
        <v>15</v>
      </c>
      <c r="Q6" s="37" t="s">
        <v>16</v>
      </c>
      <c r="R6" s="37" t="s">
        <v>17</v>
      </c>
      <c r="S6" s="37" t="s">
        <v>18</v>
      </c>
      <c r="T6" s="37" t="s">
        <v>19</v>
      </c>
      <c r="U6" s="37" t="s">
        <v>20</v>
      </c>
      <c r="V6" s="36" t="s">
        <v>7</v>
      </c>
      <c r="W6" s="42" t="s">
        <v>21</v>
      </c>
      <c r="X6" s="42" t="s">
        <v>22</v>
      </c>
      <c r="Y6" s="36" t="s">
        <v>23</v>
      </c>
      <c r="Z6" s="36"/>
      <c r="AA6" s="36" t="s">
        <v>24</v>
      </c>
      <c r="AB6" s="36"/>
      <c r="AC6" s="32" t="s">
        <v>25</v>
      </c>
    </row>
    <row r="7" spans="1:29" x14ac:dyDescent="0.2">
      <c r="A7" s="26"/>
      <c r="B7" s="1" t="s">
        <v>26</v>
      </c>
      <c r="C7" s="1" t="s">
        <v>27</v>
      </c>
      <c r="D7" s="1" t="s">
        <v>25</v>
      </c>
      <c r="E7" s="2" t="s">
        <v>26</v>
      </c>
      <c r="F7" s="2" t="s">
        <v>27</v>
      </c>
      <c r="G7" s="2" t="s">
        <v>25</v>
      </c>
      <c r="H7" s="2" t="s">
        <v>26</v>
      </c>
      <c r="I7" s="2" t="s">
        <v>27</v>
      </c>
      <c r="J7" s="2" t="s">
        <v>25</v>
      </c>
      <c r="K7" s="2"/>
      <c r="L7" s="2"/>
      <c r="M7" s="3"/>
      <c r="N7" s="32"/>
      <c r="O7" s="35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32"/>
    </row>
    <row r="8" spans="1:29" x14ac:dyDescent="0.2">
      <c r="A8" s="27"/>
      <c r="B8" s="4">
        <v>6</v>
      </c>
      <c r="C8" s="4">
        <v>4</v>
      </c>
      <c r="D8" s="5">
        <f t="shared" ref="D8:D37" si="0">((+B8*12)+C8)*1.67</f>
        <v>126.91999999999999</v>
      </c>
      <c r="E8" s="4"/>
      <c r="F8" s="4"/>
      <c r="G8" s="5">
        <f t="shared" ref="G8:G37" si="1">((+E8*12)+F8)*1.67</f>
        <v>0</v>
      </c>
      <c r="H8" s="4"/>
      <c r="I8" s="4"/>
      <c r="J8" s="5">
        <f t="shared" ref="J8:J37" si="2">((+H8*12)+I8)*1.16</f>
        <v>0</v>
      </c>
      <c r="K8" s="4"/>
      <c r="L8" s="4"/>
      <c r="M8" s="6"/>
      <c r="N8" s="33"/>
      <c r="O8" s="36"/>
      <c r="P8" s="28"/>
      <c r="Q8" s="28"/>
      <c r="R8" s="28"/>
      <c r="S8" s="28"/>
      <c r="T8" s="28"/>
      <c r="U8" s="28"/>
      <c r="V8" s="28"/>
      <c r="W8" s="28"/>
      <c r="X8" s="28"/>
      <c r="Y8" s="4" t="s">
        <v>28</v>
      </c>
      <c r="Z8" s="4" t="s">
        <v>29</v>
      </c>
      <c r="AA8" s="4" t="s">
        <v>28</v>
      </c>
      <c r="AB8" s="4" t="s">
        <v>29</v>
      </c>
      <c r="AC8" s="33"/>
    </row>
    <row r="9" spans="1:29" x14ac:dyDescent="0.2">
      <c r="A9" s="7">
        <v>2</v>
      </c>
      <c r="B9" s="8">
        <v>6</v>
      </c>
      <c r="C9" s="8">
        <v>5</v>
      </c>
      <c r="D9" s="5">
        <f t="shared" si="0"/>
        <v>128.59</v>
      </c>
      <c r="E9" s="4"/>
      <c r="F9" s="4"/>
      <c r="G9" s="5">
        <f t="shared" si="1"/>
        <v>0</v>
      </c>
      <c r="H9" s="4"/>
      <c r="I9" s="8"/>
      <c r="J9" s="5">
        <f t="shared" si="2"/>
        <v>0</v>
      </c>
      <c r="K9" s="4"/>
      <c r="L9" s="8"/>
      <c r="M9" s="6"/>
      <c r="N9" s="9">
        <f>IF(B9=0,0,(D9+G9+J9)-(D8+G8+J8))</f>
        <v>1.6700000000000159</v>
      </c>
      <c r="O9" s="8">
        <v>0</v>
      </c>
      <c r="P9" s="8">
        <v>20</v>
      </c>
      <c r="Q9" s="8">
        <v>0</v>
      </c>
      <c r="R9" s="8">
        <v>48</v>
      </c>
      <c r="S9" s="8">
        <v>510</v>
      </c>
      <c r="T9" s="8">
        <v>0.5</v>
      </c>
      <c r="U9" s="8">
        <v>29</v>
      </c>
      <c r="V9" s="10"/>
      <c r="W9" s="8"/>
      <c r="X9" s="8"/>
      <c r="Y9" s="8"/>
      <c r="Z9" s="8"/>
      <c r="AA9" s="8"/>
      <c r="AB9" s="8"/>
      <c r="AC9" s="11">
        <f>(((+Y9*12)+Z9)*1.67)-(((AA9*12)+AB9)*1.67)</f>
        <v>0</v>
      </c>
    </row>
    <row r="10" spans="1:29" x14ac:dyDescent="0.2">
      <c r="A10" s="7">
        <f t="shared" ref="A10:A36" si="3">SUM(A9+1)</f>
        <v>3</v>
      </c>
      <c r="B10" s="8">
        <v>6</v>
      </c>
      <c r="C10" s="8">
        <v>5</v>
      </c>
      <c r="D10" s="5">
        <f t="shared" si="0"/>
        <v>128.59</v>
      </c>
      <c r="E10" s="4"/>
      <c r="F10" s="4"/>
      <c r="G10" s="5">
        <f t="shared" si="1"/>
        <v>0</v>
      </c>
      <c r="H10" s="4"/>
      <c r="I10" s="8"/>
      <c r="J10" s="5">
        <f t="shared" si="2"/>
        <v>0</v>
      </c>
      <c r="K10" s="4"/>
      <c r="L10" s="8"/>
      <c r="M10" s="6"/>
      <c r="N10" s="9">
        <f t="shared" ref="N10:N39" si="4">IF(B10=0,0,(D10+G10+J10)-(D9+G9+J9))</f>
        <v>0</v>
      </c>
      <c r="O10" s="8">
        <v>0</v>
      </c>
      <c r="P10" s="8">
        <v>20</v>
      </c>
      <c r="Q10" s="8">
        <v>0</v>
      </c>
      <c r="R10" s="8">
        <v>48</v>
      </c>
      <c r="S10" s="8">
        <v>510</v>
      </c>
      <c r="T10" s="8">
        <v>0.5</v>
      </c>
      <c r="U10" s="8">
        <v>20</v>
      </c>
      <c r="V10" s="10"/>
      <c r="W10" s="8"/>
      <c r="X10" s="8"/>
      <c r="Y10" s="8"/>
      <c r="Z10" s="8"/>
      <c r="AA10" s="8"/>
      <c r="AB10" s="8"/>
      <c r="AC10" s="11">
        <f t="shared" ref="AC10:AC19" si="5">(((+Y10*12)+Z10)*1.67)-(((AA10*12)+AB10)*1.67)</f>
        <v>0</v>
      </c>
    </row>
    <row r="11" spans="1:29" x14ac:dyDescent="0.2">
      <c r="A11" s="7">
        <f t="shared" si="3"/>
        <v>4</v>
      </c>
      <c r="B11" s="8">
        <v>6</v>
      </c>
      <c r="C11" s="8">
        <v>5</v>
      </c>
      <c r="D11" s="5">
        <f t="shared" si="0"/>
        <v>128.59</v>
      </c>
      <c r="E11" s="4"/>
      <c r="F11" s="4"/>
      <c r="G11" s="5">
        <f t="shared" si="1"/>
        <v>0</v>
      </c>
      <c r="H11" s="4"/>
      <c r="I11" s="8"/>
      <c r="J11" s="5">
        <f t="shared" si="2"/>
        <v>0</v>
      </c>
      <c r="K11" s="4"/>
      <c r="L11" s="8"/>
      <c r="M11" s="6"/>
      <c r="N11" s="9">
        <f t="shared" si="4"/>
        <v>0</v>
      </c>
      <c r="O11" s="8">
        <v>0</v>
      </c>
      <c r="P11" s="8">
        <v>20</v>
      </c>
      <c r="Q11" s="8">
        <v>0</v>
      </c>
      <c r="R11" s="8">
        <v>48</v>
      </c>
      <c r="S11" s="8">
        <v>510</v>
      </c>
      <c r="T11" s="8">
        <v>0.5</v>
      </c>
      <c r="U11" s="8">
        <v>25</v>
      </c>
      <c r="V11" s="8"/>
      <c r="W11" s="8"/>
      <c r="X11" s="8"/>
      <c r="Y11" s="8"/>
      <c r="Z11" s="8"/>
      <c r="AA11" s="8"/>
      <c r="AB11" s="8"/>
      <c r="AC11" s="11">
        <f t="shared" si="5"/>
        <v>0</v>
      </c>
    </row>
    <row r="12" spans="1:29" x14ac:dyDescent="0.2">
      <c r="A12" s="7">
        <f t="shared" si="3"/>
        <v>5</v>
      </c>
      <c r="B12" s="8">
        <v>6</v>
      </c>
      <c r="C12" s="8">
        <v>5</v>
      </c>
      <c r="D12" s="5">
        <f t="shared" si="0"/>
        <v>128.59</v>
      </c>
      <c r="E12" s="4"/>
      <c r="F12" s="4"/>
      <c r="G12" s="5">
        <f t="shared" si="1"/>
        <v>0</v>
      </c>
      <c r="H12" s="4"/>
      <c r="I12" s="8"/>
      <c r="J12" s="5">
        <f t="shared" si="2"/>
        <v>0</v>
      </c>
      <c r="K12" s="4"/>
      <c r="L12" s="8"/>
      <c r="M12" s="6"/>
      <c r="N12" s="9">
        <f t="shared" si="4"/>
        <v>0</v>
      </c>
      <c r="O12" s="8">
        <v>0</v>
      </c>
      <c r="P12" s="8">
        <v>20</v>
      </c>
      <c r="Q12" s="8">
        <v>0</v>
      </c>
      <c r="R12" s="8">
        <v>48</v>
      </c>
      <c r="S12" s="8">
        <v>510</v>
      </c>
      <c r="T12" s="8">
        <v>0.5</v>
      </c>
      <c r="U12" s="8">
        <v>10</v>
      </c>
      <c r="V12" s="8"/>
      <c r="W12" s="8"/>
      <c r="X12" s="8"/>
      <c r="Y12" s="8"/>
      <c r="Z12" s="8"/>
      <c r="AA12" s="8"/>
      <c r="AB12" s="8"/>
      <c r="AC12" s="11">
        <f t="shared" si="5"/>
        <v>0</v>
      </c>
    </row>
    <row r="13" spans="1:29" x14ac:dyDescent="0.2">
      <c r="A13" s="7">
        <f t="shared" si="3"/>
        <v>6</v>
      </c>
      <c r="B13" s="8">
        <v>6</v>
      </c>
      <c r="C13" s="8">
        <v>5</v>
      </c>
      <c r="D13" s="5">
        <f t="shared" si="0"/>
        <v>128.59</v>
      </c>
      <c r="E13" s="4"/>
      <c r="F13" s="4"/>
      <c r="G13" s="5">
        <f t="shared" si="1"/>
        <v>0</v>
      </c>
      <c r="H13" s="4"/>
      <c r="I13" s="8"/>
      <c r="J13" s="5">
        <f t="shared" si="2"/>
        <v>0</v>
      </c>
      <c r="K13" s="4"/>
      <c r="L13" s="8"/>
      <c r="M13" s="6"/>
      <c r="N13" s="9">
        <f t="shared" si="4"/>
        <v>0</v>
      </c>
      <c r="O13" s="8">
        <v>0</v>
      </c>
      <c r="P13" s="8">
        <v>20</v>
      </c>
      <c r="Q13" s="8">
        <v>0</v>
      </c>
      <c r="R13" s="8">
        <v>48</v>
      </c>
      <c r="S13" s="8">
        <v>510</v>
      </c>
      <c r="T13" s="8">
        <v>0.5</v>
      </c>
      <c r="U13" s="8">
        <v>3</v>
      </c>
      <c r="V13" s="8"/>
      <c r="W13" s="8"/>
      <c r="X13" s="8"/>
      <c r="Y13" s="8"/>
      <c r="Z13" s="8"/>
      <c r="AA13" s="8"/>
      <c r="AB13" s="8"/>
      <c r="AC13" s="11">
        <f t="shared" si="5"/>
        <v>0</v>
      </c>
    </row>
    <row r="14" spans="1:29" x14ac:dyDescent="0.2">
      <c r="A14" s="7">
        <f t="shared" si="3"/>
        <v>7</v>
      </c>
      <c r="B14" s="8">
        <v>6</v>
      </c>
      <c r="C14" s="8">
        <v>6</v>
      </c>
      <c r="D14" s="5">
        <f t="shared" si="0"/>
        <v>130.26</v>
      </c>
      <c r="E14" s="4"/>
      <c r="F14" s="4"/>
      <c r="G14" s="5">
        <f t="shared" si="1"/>
        <v>0</v>
      </c>
      <c r="H14" s="4"/>
      <c r="I14" s="8"/>
      <c r="J14" s="5">
        <f t="shared" si="2"/>
        <v>0</v>
      </c>
      <c r="K14" s="4"/>
      <c r="L14" s="8"/>
      <c r="M14" s="6"/>
      <c r="N14" s="9">
        <f t="shared" si="4"/>
        <v>1.6699999999999875</v>
      </c>
      <c r="O14" s="8">
        <v>1</v>
      </c>
      <c r="P14" s="8">
        <v>20</v>
      </c>
      <c r="Q14" s="8">
        <v>0</v>
      </c>
      <c r="R14" s="8">
        <v>48</v>
      </c>
      <c r="S14" s="8">
        <v>510</v>
      </c>
      <c r="T14" s="8">
        <v>0.5</v>
      </c>
      <c r="U14" s="8">
        <v>20</v>
      </c>
      <c r="V14" s="8"/>
      <c r="W14" s="8"/>
      <c r="X14" s="8"/>
      <c r="Y14" s="8"/>
      <c r="Z14" s="8"/>
      <c r="AA14" s="8"/>
      <c r="AB14" s="8"/>
      <c r="AC14" s="11">
        <f t="shared" si="5"/>
        <v>0</v>
      </c>
    </row>
    <row r="15" spans="1:29" x14ac:dyDescent="0.2">
      <c r="A15" s="7">
        <f t="shared" si="3"/>
        <v>8</v>
      </c>
      <c r="B15" s="8">
        <v>6</v>
      </c>
      <c r="C15" s="8">
        <v>6</v>
      </c>
      <c r="D15" s="5">
        <f t="shared" si="0"/>
        <v>130.26</v>
      </c>
      <c r="E15" s="4"/>
      <c r="F15" s="4"/>
      <c r="G15" s="5">
        <f t="shared" si="1"/>
        <v>0</v>
      </c>
      <c r="H15" s="4"/>
      <c r="I15" s="8"/>
      <c r="J15" s="5">
        <f t="shared" si="2"/>
        <v>0</v>
      </c>
      <c r="K15" s="4"/>
      <c r="L15" s="8"/>
      <c r="M15" s="6"/>
      <c r="N15" s="9">
        <f t="shared" si="4"/>
        <v>0</v>
      </c>
      <c r="O15" s="8">
        <v>0</v>
      </c>
      <c r="P15" s="8">
        <v>20</v>
      </c>
      <c r="Q15" s="8">
        <v>0</v>
      </c>
      <c r="R15" s="8">
        <v>48</v>
      </c>
      <c r="S15" s="8">
        <v>510</v>
      </c>
      <c r="T15" s="8">
        <v>0.5</v>
      </c>
      <c r="U15" s="8">
        <v>16</v>
      </c>
      <c r="V15" s="8"/>
      <c r="W15" s="8"/>
      <c r="X15" s="8"/>
      <c r="Y15" s="8"/>
      <c r="Z15" s="8"/>
      <c r="AA15" s="8"/>
      <c r="AB15" s="8"/>
      <c r="AC15" s="11">
        <f t="shared" si="5"/>
        <v>0</v>
      </c>
    </row>
    <row r="16" spans="1:29" x14ac:dyDescent="0.2">
      <c r="A16" s="7">
        <f t="shared" si="3"/>
        <v>9</v>
      </c>
      <c r="B16" s="8">
        <v>6</v>
      </c>
      <c r="C16" s="8">
        <v>6</v>
      </c>
      <c r="D16" s="5">
        <f t="shared" si="0"/>
        <v>130.26</v>
      </c>
      <c r="E16" s="4"/>
      <c r="F16" s="4"/>
      <c r="G16" s="5">
        <f t="shared" si="1"/>
        <v>0</v>
      </c>
      <c r="H16" s="4"/>
      <c r="I16" s="8"/>
      <c r="J16" s="5">
        <f t="shared" si="2"/>
        <v>0</v>
      </c>
      <c r="K16" s="4"/>
      <c r="L16" s="8"/>
      <c r="M16" s="6"/>
      <c r="N16" s="9">
        <f t="shared" si="4"/>
        <v>0</v>
      </c>
      <c r="O16" s="8">
        <v>0</v>
      </c>
      <c r="P16" s="8">
        <v>20</v>
      </c>
      <c r="Q16" s="8">
        <v>0</v>
      </c>
      <c r="R16" s="8">
        <v>48</v>
      </c>
      <c r="S16" s="8">
        <v>510</v>
      </c>
      <c r="T16" s="8">
        <v>0.5</v>
      </c>
      <c r="U16" s="8">
        <v>19</v>
      </c>
      <c r="V16" s="8"/>
      <c r="W16" s="8"/>
      <c r="X16" s="8"/>
      <c r="Y16" s="8"/>
      <c r="Z16" s="8"/>
      <c r="AA16" s="8"/>
      <c r="AB16" s="8"/>
      <c r="AC16" s="11">
        <f t="shared" si="5"/>
        <v>0</v>
      </c>
    </row>
    <row r="17" spans="1:29" x14ac:dyDescent="0.2">
      <c r="A17" s="7">
        <f t="shared" si="3"/>
        <v>10</v>
      </c>
      <c r="B17" s="8">
        <v>6</v>
      </c>
      <c r="C17" s="8">
        <v>6</v>
      </c>
      <c r="D17" s="5">
        <f t="shared" si="0"/>
        <v>130.26</v>
      </c>
      <c r="E17" s="4"/>
      <c r="F17" s="4"/>
      <c r="G17" s="5">
        <f t="shared" si="1"/>
        <v>0</v>
      </c>
      <c r="H17" s="4"/>
      <c r="I17" s="8"/>
      <c r="J17" s="5">
        <f t="shared" si="2"/>
        <v>0</v>
      </c>
      <c r="K17" s="4"/>
      <c r="L17" s="8"/>
      <c r="M17" s="6"/>
      <c r="N17" s="9">
        <f t="shared" si="4"/>
        <v>0</v>
      </c>
      <c r="O17" s="8">
        <v>0</v>
      </c>
      <c r="P17" s="8">
        <v>20</v>
      </c>
      <c r="Q17" s="8">
        <v>0</v>
      </c>
      <c r="R17" s="8">
        <v>48</v>
      </c>
      <c r="S17" s="8">
        <v>510</v>
      </c>
      <c r="T17" s="8">
        <v>0.5</v>
      </c>
      <c r="U17" s="8">
        <v>26</v>
      </c>
      <c r="V17" s="8"/>
      <c r="W17" s="8"/>
      <c r="X17" s="8"/>
      <c r="Y17" s="8"/>
      <c r="Z17" s="8"/>
      <c r="AA17" s="8"/>
      <c r="AB17" s="8"/>
      <c r="AC17" s="11">
        <f t="shared" si="5"/>
        <v>0</v>
      </c>
    </row>
    <row r="18" spans="1:29" x14ac:dyDescent="0.2">
      <c r="A18" s="7">
        <f t="shared" si="3"/>
        <v>11</v>
      </c>
      <c r="B18" s="8">
        <v>6</v>
      </c>
      <c r="C18" s="8">
        <v>6</v>
      </c>
      <c r="D18" s="5">
        <f t="shared" si="0"/>
        <v>130.26</v>
      </c>
      <c r="E18" s="4"/>
      <c r="F18" s="4"/>
      <c r="G18" s="5">
        <f t="shared" si="1"/>
        <v>0</v>
      </c>
      <c r="H18" s="4"/>
      <c r="I18" s="8"/>
      <c r="J18" s="5">
        <f t="shared" si="2"/>
        <v>0</v>
      </c>
      <c r="K18" s="4"/>
      <c r="L18" s="8"/>
      <c r="M18" s="6"/>
      <c r="N18" s="9">
        <f t="shared" si="4"/>
        <v>0</v>
      </c>
      <c r="O18" s="8">
        <v>0</v>
      </c>
      <c r="P18" s="8">
        <v>20</v>
      </c>
      <c r="Q18" s="8">
        <v>0</v>
      </c>
      <c r="R18" s="8">
        <v>48</v>
      </c>
      <c r="S18" s="8">
        <v>510</v>
      </c>
      <c r="T18" s="8">
        <v>0.5</v>
      </c>
      <c r="U18" s="8">
        <v>26</v>
      </c>
      <c r="V18" s="8"/>
      <c r="W18" s="8"/>
      <c r="X18" s="8"/>
      <c r="Y18" s="8"/>
      <c r="Z18" s="8"/>
      <c r="AA18" s="8"/>
      <c r="AB18" s="8"/>
      <c r="AC18" s="11">
        <f t="shared" si="5"/>
        <v>0</v>
      </c>
    </row>
    <row r="19" spans="1:29" ht="13.5" thickBot="1" x14ac:dyDescent="0.25">
      <c r="A19" s="7">
        <f t="shared" si="3"/>
        <v>12</v>
      </c>
      <c r="B19" s="8">
        <v>6</v>
      </c>
      <c r="C19" s="8">
        <v>9</v>
      </c>
      <c r="D19" s="5">
        <f t="shared" si="0"/>
        <v>135.26999999999998</v>
      </c>
      <c r="E19" s="4"/>
      <c r="F19" s="4"/>
      <c r="G19" s="5">
        <f t="shared" si="1"/>
        <v>0</v>
      </c>
      <c r="H19" s="4"/>
      <c r="I19" s="8"/>
      <c r="J19" s="5">
        <f t="shared" si="2"/>
        <v>0</v>
      </c>
      <c r="K19" s="4"/>
      <c r="L19" s="8"/>
      <c r="M19" s="6"/>
      <c r="N19" s="9">
        <f t="shared" si="4"/>
        <v>5.0099999999999909</v>
      </c>
      <c r="O19" s="8">
        <v>0</v>
      </c>
      <c r="P19" s="8">
        <v>20</v>
      </c>
      <c r="Q19" s="8">
        <v>0</v>
      </c>
      <c r="R19" s="8">
        <v>48</v>
      </c>
      <c r="S19" s="8">
        <v>510</v>
      </c>
      <c r="T19" s="8">
        <v>0.5</v>
      </c>
      <c r="U19" s="8">
        <v>34</v>
      </c>
      <c r="V19" s="8"/>
      <c r="W19" s="8"/>
      <c r="X19" s="8"/>
      <c r="Y19" s="8"/>
      <c r="Z19" s="8"/>
      <c r="AA19" s="8"/>
      <c r="AB19" s="8"/>
      <c r="AC19" s="11">
        <f t="shared" si="5"/>
        <v>0</v>
      </c>
    </row>
    <row r="20" spans="1:29" ht="13.5" thickBot="1" x14ac:dyDescent="0.25">
      <c r="A20" s="7">
        <f t="shared" si="3"/>
        <v>13</v>
      </c>
      <c r="B20" s="8">
        <v>6</v>
      </c>
      <c r="C20" s="8">
        <v>9</v>
      </c>
      <c r="D20" s="5">
        <f t="shared" si="0"/>
        <v>135.26999999999998</v>
      </c>
      <c r="E20" s="4"/>
      <c r="F20" s="4"/>
      <c r="G20" s="5">
        <f t="shared" si="1"/>
        <v>0</v>
      </c>
      <c r="H20" s="4"/>
      <c r="I20" s="8"/>
      <c r="J20" s="5">
        <f t="shared" si="2"/>
        <v>0</v>
      </c>
      <c r="K20" s="4"/>
      <c r="L20" s="8"/>
      <c r="M20" s="6"/>
      <c r="N20" s="9">
        <f t="shared" si="4"/>
        <v>0</v>
      </c>
      <c r="O20" s="8">
        <v>0</v>
      </c>
      <c r="P20" s="8">
        <v>20</v>
      </c>
      <c r="Q20" s="8">
        <v>0</v>
      </c>
      <c r="R20" s="8">
        <v>48</v>
      </c>
      <c r="S20" s="8">
        <v>510</v>
      </c>
      <c r="T20" s="8">
        <v>0.5</v>
      </c>
      <c r="U20" s="8">
        <v>29</v>
      </c>
      <c r="V20" s="38" t="s">
        <v>30</v>
      </c>
      <c r="W20" s="39"/>
      <c r="X20" s="39"/>
      <c r="Y20" s="39"/>
      <c r="Z20" s="39"/>
      <c r="AA20" s="39"/>
      <c r="AB20" s="39"/>
      <c r="AC20" s="16">
        <f>SUM(AC9:AC19)</f>
        <v>0</v>
      </c>
    </row>
    <row r="21" spans="1:29" x14ac:dyDescent="0.2">
      <c r="A21" s="7">
        <f t="shared" si="3"/>
        <v>14</v>
      </c>
      <c r="B21" s="8">
        <v>6</v>
      </c>
      <c r="C21" s="8">
        <v>9</v>
      </c>
      <c r="D21" s="5">
        <f t="shared" si="0"/>
        <v>135.26999999999998</v>
      </c>
      <c r="E21" s="4"/>
      <c r="F21" s="4"/>
      <c r="G21" s="5">
        <f t="shared" si="1"/>
        <v>0</v>
      </c>
      <c r="H21" s="4"/>
      <c r="I21" s="8"/>
      <c r="J21" s="5">
        <f t="shared" si="2"/>
        <v>0</v>
      </c>
      <c r="K21" s="4"/>
      <c r="L21" s="8"/>
      <c r="M21" s="6"/>
      <c r="N21" s="9">
        <f t="shared" si="4"/>
        <v>0</v>
      </c>
      <c r="O21" s="8">
        <v>0</v>
      </c>
      <c r="P21" s="8">
        <v>20</v>
      </c>
      <c r="Q21" s="8">
        <v>0</v>
      </c>
      <c r="R21" s="12">
        <v>48</v>
      </c>
      <c r="S21" s="8">
        <v>510</v>
      </c>
      <c r="T21" s="8">
        <v>0.5</v>
      </c>
      <c r="U21" s="8">
        <v>30</v>
      </c>
      <c r="V21" s="40" t="s">
        <v>31</v>
      </c>
      <c r="W21" s="40"/>
      <c r="X21" s="40"/>
      <c r="Y21" s="40"/>
      <c r="Z21" s="40"/>
      <c r="AA21" s="40"/>
      <c r="AB21" s="40"/>
      <c r="AC21" s="41"/>
    </row>
    <row r="22" spans="1:29" x14ac:dyDescent="0.2">
      <c r="A22" s="7">
        <f t="shared" si="3"/>
        <v>15</v>
      </c>
      <c r="B22" s="8">
        <v>6</v>
      </c>
      <c r="C22" s="8">
        <v>9</v>
      </c>
      <c r="D22" s="5">
        <f t="shared" si="0"/>
        <v>135.26999999999998</v>
      </c>
      <c r="E22" s="4"/>
      <c r="F22" s="4"/>
      <c r="G22" s="5">
        <f t="shared" si="1"/>
        <v>0</v>
      </c>
      <c r="H22" s="4"/>
      <c r="I22" s="8"/>
      <c r="J22" s="5">
        <f t="shared" si="2"/>
        <v>0</v>
      </c>
      <c r="K22" s="4"/>
      <c r="L22" s="8"/>
      <c r="M22" s="6"/>
      <c r="N22" s="9">
        <f t="shared" si="4"/>
        <v>0</v>
      </c>
      <c r="O22" s="8">
        <v>0</v>
      </c>
      <c r="P22" s="8">
        <v>20</v>
      </c>
      <c r="Q22" s="8">
        <v>0</v>
      </c>
      <c r="R22" s="8">
        <v>48</v>
      </c>
      <c r="S22" s="8">
        <v>510</v>
      </c>
      <c r="T22" s="8">
        <v>0.5</v>
      </c>
      <c r="U22" s="8">
        <v>23</v>
      </c>
      <c r="V22" s="8"/>
      <c r="W22" s="8"/>
      <c r="X22" s="8"/>
      <c r="Y22" s="8"/>
      <c r="Z22" s="8"/>
      <c r="AA22" s="8"/>
      <c r="AB22" s="8"/>
      <c r="AC22" s="8"/>
    </row>
    <row r="23" spans="1:29" x14ac:dyDescent="0.2">
      <c r="A23" s="7">
        <f t="shared" si="3"/>
        <v>16</v>
      </c>
      <c r="B23" s="8">
        <v>6</v>
      </c>
      <c r="C23" s="8">
        <v>9</v>
      </c>
      <c r="D23" s="5">
        <f t="shared" si="0"/>
        <v>135.26999999999998</v>
      </c>
      <c r="E23" s="4"/>
      <c r="F23" s="4"/>
      <c r="G23" s="5">
        <f t="shared" si="1"/>
        <v>0</v>
      </c>
      <c r="H23" s="4"/>
      <c r="I23" s="8"/>
      <c r="J23" s="5">
        <f t="shared" si="2"/>
        <v>0</v>
      </c>
      <c r="K23" s="4"/>
      <c r="L23" s="8"/>
      <c r="M23" s="6"/>
      <c r="N23" s="9">
        <f t="shared" si="4"/>
        <v>0</v>
      </c>
      <c r="O23" s="8">
        <v>0</v>
      </c>
      <c r="P23" s="8">
        <v>20</v>
      </c>
      <c r="Q23" s="8">
        <v>0</v>
      </c>
      <c r="R23" s="8">
        <v>48</v>
      </c>
      <c r="S23" s="8">
        <v>510</v>
      </c>
      <c r="T23" s="8">
        <v>0.5</v>
      </c>
      <c r="U23" s="8">
        <v>23</v>
      </c>
      <c r="V23" s="8"/>
      <c r="W23" s="8"/>
      <c r="X23" s="8"/>
      <c r="Y23" s="8"/>
      <c r="Z23" s="8"/>
      <c r="AA23" s="8"/>
      <c r="AB23" s="8"/>
      <c r="AC23" s="8"/>
    </row>
    <row r="24" spans="1:29" x14ac:dyDescent="0.2">
      <c r="A24" s="7">
        <f t="shared" si="3"/>
        <v>17</v>
      </c>
      <c r="B24" s="8">
        <v>6</v>
      </c>
      <c r="C24" s="8">
        <v>9</v>
      </c>
      <c r="D24" s="5">
        <f t="shared" si="0"/>
        <v>135.26999999999998</v>
      </c>
      <c r="E24" s="4"/>
      <c r="F24" s="4"/>
      <c r="G24" s="5">
        <f t="shared" si="1"/>
        <v>0</v>
      </c>
      <c r="H24" s="4"/>
      <c r="I24" s="8"/>
      <c r="J24" s="5">
        <f t="shared" si="2"/>
        <v>0</v>
      </c>
      <c r="K24" s="4"/>
      <c r="L24" s="8"/>
      <c r="M24" s="6"/>
      <c r="N24" s="9">
        <f t="shared" si="4"/>
        <v>0</v>
      </c>
      <c r="O24" s="8">
        <v>0</v>
      </c>
      <c r="P24" s="8">
        <v>20</v>
      </c>
      <c r="Q24" s="8">
        <v>0</v>
      </c>
      <c r="R24" s="8">
        <v>48</v>
      </c>
      <c r="S24" s="8">
        <v>510</v>
      </c>
      <c r="T24" s="8">
        <v>0.5</v>
      </c>
      <c r="U24" s="8">
        <v>26</v>
      </c>
      <c r="V24" s="8"/>
      <c r="W24" s="8"/>
      <c r="X24" s="8"/>
      <c r="Y24" s="8"/>
      <c r="Z24" s="8"/>
      <c r="AA24" s="8"/>
      <c r="AB24" s="8"/>
      <c r="AC24" s="8"/>
    </row>
    <row r="25" spans="1:29" x14ac:dyDescent="0.2">
      <c r="A25" s="7">
        <f t="shared" si="3"/>
        <v>18</v>
      </c>
      <c r="B25" s="8">
        <v>6</v>
      </c>
      <c r="C25" s="8">
        <v>11</v>
      </c>
      <c r="D25" s="5">
        <f t="shared" si="0"/>
        <v>138.60999999999999</v>
      </c>
      <c r="E25" s="4"/>
      <c r="F25" s="4"/>
      <c r="G25" s="5">
        <f t="shared" si="1"/>
        <v>0</v>
      </c>
      <c r="H25" s="4"/>
      <c r="I25" s="8"/>
      <c r="J25" s="5">
        <f t="shared" si="2"/>
        <v>0</v>
      </c>
      <c r="K25" s="4"/>
      <c r="L25" s="8"/>
      <c r="M25" s="6"/>
      <c r="N25" s="9">
        <f t="shared" si="4"/>
        <v>3.3400000000000034</v>
      </c>
      <c r="O25" s="8">
        <v>1</v>
      </c>
      <c r="P25" s="8">
        <v>20</v>
      </c>
      <c r="Q25" s="8">
        <v>0</v>
      </c>
      <c r="R25" s="8">
        <v>48</v>
      </c>
      <c r="S25" s="8">
        <v>510</v>
      </c>
      <c r="T25" s="8">
        <v>0.5</v>
      </c>
      <c r="U25" s="8">
        <v>30</v>
      </c>
      <c r="V25" s="43" t="s">
        <v>32</v>
      </c>
      <c r="W25" s="44"/>
      <c r="X25" s="44"/>
      <c r="Y25" s="44"/>
      <c r="Z25" s="44"/>
      <c r="AA25" s="44"/>
      <c r="AB25" s="44"/>
      <c r="AC25" s="44"/>
    </row>
    <row r="26" spans="1:29" x14ac:dyDescent="0.2">
      <c r="A26" s="7">
        <f t="shared" si="3"/>
        <v>19</v>
      </c>
      <c r="B26" s="8">
        <v>6</v>
      </c>
      <c r="C26" s="8">
        <v>11</v>
      </c>
      <c r="D26" s="5">
        <f t="shared" si="0"/>
        <v>138.60999999999999</v>
      </c>
      <c r="E26" s="4"/>
      <c r="F26" s="4"/>
      <c r="G26" s="5">
        <f t="shared" si="1"/>
        <v>0</v>
      </c>
      <c r="H26" s="4"/>
      <c r="I26" s="8"/>
      <c r="J26" s="5">
        <f t="shared" si="2"/>
        <v>0</v>
      </c>
      <c r="K26" s="4"/>
      <c r="L26" s="8"/>
      <c r="M26" s="6"/>
      <c r="N26" s="9">
        <f t="shared" si="4"/>
        <v>0</v>
      </c>
      <c r="O26" s="8">
        <v>0</v>
      </c>
      <c r="P26" s="8">
        <v>20</v>
      </c>
      <c r="Q26" s="8">
        <v>0</v>
      </c>
      <c r="R26" s="8">
        <v>48</v>
      </c>
      <c r="S26" s="8">
        <v>510</v>
      </c>
      <c r="T26" s="8">
        <v>0.5</v>
      </c>
      <c r="U26" s="8">
        <v>30</v>
      </c>
      <c r="V26" s="45" t="s">
        <v>33</v>
      </c>
      <c r="W26" s="45"/>
      <c r="X26" s="45"/>
      <c r="Y26" s="45"/>
      <c r="Z26" s="45"/>
      <c r="AA26" s="45"/>
      <c r="AB26" s="46">
        <f>D39+G39+J39</f>
        <v>143.62</v>
      </c>
      <c r="AC26" s="46"/>
    </row>
    <row r="27" spans="1:29" x14ac:dyDescent="0.2">
      <c r="A27" s="7">
        <f t="shared" si="3"/>
        <v>20</v>
      </c>
      <c r="B27" s="8">
        <v>6</v>
      </c>
      <c r="C27" s="8">
        <v>11</v>
      </c>
      <c r="D27" s="5">
        <f t="shared" si="0"/>
        <v>138.60999999999999</v>
      </c>
      <c r="E27" s="4"/>
      <c r="F27" s="4"/>
      <c r="G27" s="5">
        <f t="shared" si="1"/>
        <v>0</v>
      </c>
      <c r="H27" s="4"/>
      <c r="I27" s="8"/>
      <c r="J27" s="5">
        <f t="shared" si="2"/>
        <v>0</v>
      </c>
      <c r="K27" s="4"/>
      <c r="L27" s="8"/>
      <c r="M27" s="6"/>
      <c r="N27" s="9">
        <f t="shared" si="4"/>
        <v>0</v>
      </c>
      <c r="O27" s="8">
        <v>0</v>
      </c>
      <c r="P27" s="8">
        <v>20</v>
      </c>
      <c r="Q27" s="8">
        <v>0</v>
      </c>
      <c r="R27" s="8">
        <v>48</v>
      </c>
      <c r="S27" s="8">
        <v>510</v>
      </c>
      <c r="T27" s="8">
        <v>0.5</v>
      </c>
      <c r="U27" s="8">
        <v>27</v>
      </c>
      <c r="V27" s="47" t="s">
        <v>11</v>
      </c>
      <c r="W27" s="47"/>
      <c r="X27" s="47"/>
      <c r="Y27" s="47"/>
      <c r="Z27" s="47"/>
      <c r="AA27" s="47"/>
      <c r="AB27" s="46">
        <f>AC20</f>
        <v>0</v>
      </c>
      <c r="AC27" s="46"/>
    </row>
    <row r="28" spans="1:29" x14ac:dyDescent="0.2">
      <c r="A28" s="7">
        <f t="shared" si="3"/>
        <v>21</v>
      </c>
      <c r="B28" s="8">
        <v>6</v>
      </c>
      <c r="C28" s="8">
        <v>11</v>
      </c>
      <c r="D28" s="5">
        <f t="shared" si="0"/>
        <v>138.60999999999999</v>
      </c>
      <c r="E28" s="4"/>
      <c r="F28" s="4"/>
      <c r="G28" s="5">
        <f t="shared" si="1"/>
        <v>0</v>
      </c>
      <c r="H28" s="4"/>
      <c r="I28" s="8"/>
      <c r="J28" s="5">
        <f t="shared" si="2"/>
        <v>0</v>
      </c>
      <c r="K28" s="4"/>
      <c r="L28" s="8"/>
      <c r="M28" s="6"/>
      <c r="N28" s="9">
        <f t="shared" si="4"/>
        <v>0</v>
      </c>
      <c r="O28" s="8">
        <v>0</v>
      </c>
      <c r="P28" s="8">
        <v>20</v>
      </c>
      <c r="Q28" s="8">
        <v>0</v>
      </c>
      <c r="R28" s="8">
        <v>48</v>
      </c>
      <c r="S28" s="8">
        <v>510</v>
      </c>
      <c r="T28" s="8">
        <v>0.5</v>
      </c>
      <c r="U28" s="8">
        <v>27</v>
      </c>
      <c r="V28" s="47" t="s">
        <v>34</v>
      </c>
      <c r="W28" s="47"/>
      <c r="X28" s="47"/>
      <c r="Y28" s="47"/>
      <c r="Z28" s="47"/>
      <c r="AA28" s="47"/>
      <c r="AB28" s="46">
        <f>D8+G8+J8</f>
        <v>126.91999999999999</v>
      </c>
      <c r="AC28" s="46"/>
    </row>
    <row r="29" spans="1:29" x14ac:dyDescent="0.2">
      <c r="A29" s="7">
        <f t="shared" si="3"/>
        <v>22</v>
      </c>
      <c r="B29" s="8">
        <v>6</v>
      </c>
      <c r="C29" s="8">
        <v>11</v>
      </c>
      <c r="D29" s="5">
        <f t="shared" si="0"/>
        <v>138.60999999999999</v>
      </c>
      <c r="E29" s="4"/>
      <c r="F29" s="4"/>
      <c r="G29" s="5">
        <f t="shared" si="1"/>
        <v>0</v>
      </c>
      <c r="H29" s="4"/>
      <c r="I29" s="8"/>
      <c r="J29" s="5">
        <f t="shared" si="2"/>
        <v>0</v>
      </c>
      <c r="K29" s="4"/>
      <c r="L29" s="8"/>
      <c r="M29" s="6"/>
      <c r="N29" s="9">
        <f t="shared" si="4"/>
        <v>0</v>
      </c>
      <c r="O29" s="8">
        <v>0</v>
      </c>
      <c r="P29" s="8">
        <v>20</v>
      </c>
      <c r="Q29" s="8">
        <v>0</v>
      </c>
      <c r="R29" s="8">
        <v>48</v>
      </c>
      <c r="S29" s="8">
        <v>510</v>
      </c>
      <c r="T29" s="8">
        <v>0.5</v>
      </c>
      <c r="U29" s="8">
        <v>30</v>
      </c>
      <c r="V29" s="47" t="s">
        <v>9</v>
      </c>
      <c r="W29" s="47"/>
      <c r="X29" s="47"/>
      <c r="Y29" s="47"/>
      <c r="Z29" s="47"/>
      <c r="AA29" s="47"/>
      <c r="AB29" s="46">
        <f>AB26+AB27-AB28</f>
        <v>16.700000000000017</v>
      </c>
      <c r="AC29" s="46"/>
    </row>
    <row r="30" spans="1:29" x14ac:dyDescent="0.2">
      <c r="A30" s="7">
        <f t="shared" si="3"/>
        <v>23</v>
      </c>
      <c r="B30" s="8">
        <v>6</v>
      </c>
      <c r="C30" s="8">
        <v>11</v>
      </c>
      <c r="D30" s="5">
        <f t="shared" si="0"/>
        <v>138.60999999999999</v>
      </c>
      <c r="E30" s="4"/>
      <c r="F30" s="4"/>
      <c r="G30" s="5">
        <f t="shared" si="1"/>
        <v>0</v>
      </c>
      <c r="H30" s="4"/>
      <c r="I30" s="8"/>
      <c r="J30" s="5">
        <f t="shared" si="2"/>
        <v>0</v>
      </c>
      <c r="K30" s="4"/>
      <c r="L30" s="8"/>
      <c r="M30" s="6"/>
      <c r="N30" s="9">
        <f t="shared" si="4"/>
        <v>0</v>
      </c>
      <c r="O30" s="8">
        <v>0</v>
      </c>
      <c r="P30" s="8">
        <v>20</v>
      </c>
      <c r="Q30" s="8">
        <v>0</v>
      </c>
      <c r="R30" s="8">
        <v>48</v>
      </c>
      <c r="S30" s="8">
        <v>510</v>
      </c>
      <c r="T30" s="8">
        <v>0.5</v>
      </c>
      <c r="U30" s="8">
        <v>25</v>
      </c>
      <c r="V30" s="40"/>
      <c r="W30" s="40"/>
      <c r="X30" s="40"/>
      <c r="Y30" s="40"/>
      <c r="Z30" s="40"/>
      <c r="AA30" s="40"/>
      <c r="AB30" s="53"/>
      <c r="AC30" s="53"/>
    </row>
    <row r="31" spans="1:29" x14ac:dyDescent="0.2">
      <c r="A31" s="7">
        <f t="shared" si="3"/>
        <v>24</v>
      </c>
      <c r="B31" s="8">
        <v>6</v>
      </c>
      <c r="C31" s="8">
        <v>11</v>
      </c>
      <c r="D31" s="5">
        <f t="shared" si="0"/>
        <v>138.60999999999999</v>
      </c>
      <c r="E31" s="4"/>
      <c r="F31" s="4"/>
      <c r="G31" s="5">
        <f t="shared" si="1"/>
        <v>0</v>
      </c>
      <c r="H31" s="4"/>
      <c r="I31" s="8"/>
      <c r="J31" s="5">
        <f t="shared" si="2"/>
        <v>0</v>
      </c>
      <c r="K31" s="4"/>
      <c r="L31" s="8"/>
      <c r="M31" s="6"/>
      <c r="N31" s="9">
        <f t="shared" si="4"/>
        <v>0</v>
      </c>
      <c r="O31" s="8">
        <v>0</v>
      </c>
      <c r="P31" s="8">
        <v>20</v>
      </c>
      <c r="Q31" s="8">
        <v>0</v>
      </c>
      <c r="R31" s="8">
        <v>48</v>
      </c>
      <c r="S31" s="8">
        <v>510</v>
      </c>
      <c r="T31" s="8">
        <v>0.5</v>
      </c>
      <c r="U31" s="8">
        <v>23</v>
      </c>
      <c r="V31" s="40" t="s">
        <v>35</v>
      </c>
      <c r="W31" s="40"/>
      <c r="X31" s="40"/>
      <c r="Y31" s="40"/>
      <c r="Z31" s="40"/>
      <c r="AA31" s="40"/>
      <c r="AB31" s="40"/>
      <c r="AC31" s="40"/>
    </row>
    <row r="32" spans="1:29" ht="16.5" x14ac:dyDescent="0.2">
      <c r="A32" s="7">
        <f t="shared" si="3"/>
        <v>25</v>
      </c>
      <c r="B32" s="8">
        <v>7</v>
      </c>
      <c r="C32" s="8">
        <v>0</v>
      </c>
      <c r="D32" s="5">
        <f t="shared" si="0"/>
        <v>140.28</v>
      </c>
      <c r="E32" s="4"/>
      <c r="F32" s="4"/>
      <c r="G32" s="5">
        <f t="shared" si="1"/>
        <v>0</v>
      </c>
      <c r="H32" s="4"/>
      <c r="I32" s="8"/>
      <c r="J32" s="5">
        <f t="shared" si="2"/>
        <v>0</v>
      </c>
      <c r="K32" s="4"/>
      <c r="L32" s="8"/>
      <c r="M32" s="6"/>
      <c r="N32" s="9">
        <f t="shared" si="4"/>
        <v>1.6700000000000159</v>
      </c>
      <c r="O32" s="8">
        <v>0</v>
      </c>
      <c r="P32" s="8">
        <v>20</v>
      </c>
      <c r="Q32" s="8">
        <v>0</v>
      </c>
      <c r="R32" s="8">
        <v>48</v>
      </c>
      <c r="S32" s="8">
        <v>510</v>
      </c>
      <c r="T32" s="8">
        <v>0.5</v>
      </c>
      <c r="U32" s="8">
        <v>33</v>
      </c>
      <c r="V32" s="14" t="s">
        <v>36</v>
      </c>
      <c r="W32" s="54"/>
      <c r="X32" s="55"/>
      <c r="Y32" s="56" t="s">
        <v>37</v>
      </c>
      <c r="Z32" s="57"/>
      <c r="AA32" s="54"/>
      <c r="AB32" s="24"/>
      <c r="AC32" s="55"/>
    </row>
    <row r="33" spans="1:29" ht="16.5" x14ac:dyDescent="0.2">
      <c r="A33" s="7">
        <f t="shared" si="3"/>
        <v>26</v>
      </c>
      <c r="B33" s="8">
        <v>7</v>
      </c>
      <c r="C33" s="8">
        <v>0</v>
      </c>
      <c r="D33" s="5">
        <f t="shared" si="0"/>
        <v>140.28</v>
      </c>
      <c r="E33" s="4"/>
      <c r="F33" s="4"/>
      <c r="G33" s="5">
        <f t="shared" si="1"/>
        <v>0</v>
      </c>
      <c r="H33" s="4"/>
      <c r="I33" s="8"/>
      <c r="J33" s="5">
        <f t="shared" si="2"/>
        <v>0</v>
      </c>
      <c r="K33" s="4"/>
      <c r="L33" s="8"/>
      <c r="M33" s="6"/>
      <c r="N33" s="9">
        <f t="shared" si="4"/>
        <v>0</v>
      </c>
      <c r="O33" s="8">
        <v>0</v>
      </c>
      <c r="P33" s="8">
        <v>20</v>
      </c>
      <c r="Q33" s="8">
        <v>0</v>
      </c>
      <c r="R33" s="8">
        <v>48</v>
      </c>
      <c r="S33" s="8">
        <v>510</v>
      </c>
      <c r="T33" s="8">
        <v>0.5</v>
      </c>
      <c r="U33" s="8">
        <v>30</v>
      </c>
      <c r="V33" s="14" t="s">
        <v>38</v>
      </c>
      <c r="W33" s="48"/>
      <c r="X33" s="49"/>
      <c r="Y33" s="56" t="s">
        <v>39</v>
      </c>
      <c r="Z33" s="57"/>
      <c r="AA33" s="54"/>
      <c r="AB33" s="24"/>
      <c r="AC33" s="55"/>
    </row>
    <row r="34" spans="1:29" ht="16.5" x14ac:dyDescent="0.2">
      <c r="A34" s="7">
        <f t="shared" si="3"/>
        <v>27</v>
      </c>
      <c r="B34" s="8">
        <v>7</v>
      </c>
      <c r="C34" s="8">
        <v>0</v>
      </c>
      <c r="D34" s="5">
        <f t="shared" si="0"/>
        <v>140.28</v>
      </c>
      <c r="E34" s="4"/>
      <c r="F34" s="4"/>
      <c r="G34" s="5">
        <f t="shared" si="1"/>
        <v>0</v>
      </c>
      <c r="H34" s="4"/>
      <c r="I34" s="8"/>
      <c r="J34" s="5">
        <f t="shared" si="2"/>
        <v>0</v>
      </c>
      <c r="K34" s="4"/>
      <c r="L34" s="8"/>
      <c r="M34" s="6"/>
      <c r="N34" s="9">
        <f t="shared" si="4"/>
        <v>0</v>
      </c>
      <c r="O34" s="8">
        <v>0</v>
      </c>
      <c r="P34" s="8">
        <v>20</v>
      </c>
      <c r="Q34" s="8">
        <v>0</v>
      </c>
      <c r="R34" s="8">
        <v>48</v>
      </c>
      <c r="S34" s="8">
        <v>510</v>
      </c>
      <c r="T34" s="8">
        <v>0.5</v>
      </c>
      <c r="U34" s="8">
        <v>31</v>
      </c>
      <c r="V34" s="14" t="s">
        <v>40</v>
      </c>
      <c r="W34" s="48"/>
      <c r="X34" s="49"/>
      <c r="Y34" s="50"/>
      <c r="Z34" s="51"/>
      <c r="AA34" s="51"/>
      <c r="AB34" s="51"/>
      <c r="AC34" s="52"/>
    </row>
    <row r="35" spans="1:29" x14ac:dyDescent="0.2">
      <c r="A35" s="7">
        <f t="shared" si="3"/>
        <v>28</v>
      </c>
      <c r="B35" s="8">
        <v>7</v>
      </c>
      <c r="C35" s="8">
        <v>0</v>
      </c>
      <c r="D35" s="5">
        <f t="shared" si="0"/>
        <v>140.28</v>
      </c>
      <c r="E35" s="4"/>
      <c r="F35" s="4"/>
      <c r="G35" s="5">
        <f t="shared" si="1"/>
        <v>0</v>
      </c>
      <c r="H35" s="4"/>
      <c r="I35" s="8"/>
      <c r="J35" s="5">
        <f t="shared" si="2"/>
        <v>0</v>
      </c>
      <c r="K35" s="4"/>
      <c r="L35" s="8"/>
      <c r="M35" s="6"/>
      <c r="N35" s="9">
        <f t="shared" si="4"/>
        <v>0</v>
      </c>
      <c r="O35" s="8">
        <v>0</v>
      </c>
      <c r="P35" s="8">
        <v>20</v>
      </c>
      <c r="Q35" s="8">
        <v>0</v>
      </c>
      <c r="R35" s="8">
        <v>48</v>
      </c>
      <c r="S35" s="8">
        <v>510</v>
      </c>
      <c r="T35" s="8">
        <v>0.5</v>
      </c>
      <c r="U35" s="8">
        <v>28</v>
      </c>
      <c r="V35" s="15" t="s">
        <v>41</v>
      </c>
      <c r="W35" s="15"/>
      <c r="X35" s="62" t="s">
        <v>45</v>
      </c>
      <c r="Y35" s="24"/>
      <c r="Z35" s="24"/>
      <c r="AA35" s="24"/>
      <c r="AB35" s="24"/>
      <c r="AC35" s="55"/>
    </row>
    <row r="36" spans="1:29" x14ac:dyDescent="0.2">
      <c r="A36" s="7">
        <f t="shared" si="3"/>
        <v>29</v>
      </c>
      <c r="B36" s="8">
        <v>7</v>
      </c>
      <c r="C36" s="8">
        <v>0</v>
      </c>
      <c r="D36" s="5">
        <f t="shared" si="0"/>
        <v>140.28</v>
      </c>
      <c r="E36" s="4"/>
      <c r="F36" s="4"/>
      <c r="G36" s="5">
        <f t="shared" si="1"/>
        <v>0</v>
      </c>
      <c r="H36" s="4"/>
      <c r="I36" s="8"/>
      <c r="J36" s="5">
        <f t="shared" si="2"/>
        <v>0</v>
      </c>
      <c r="K36" s="4"/>
      <c r="L36" s="8"/>
      <c r="M36" s="6"/>
      <c r="N36" s="9">
        <f t="shared" si="4"/>
        <v>0</v>
      </c>
      <c r="O36" s="8">
        <v>0</v>
      </c>
      <c r="P36" s="8">
        <v>20</v>
      </c>
      <c r="Q36" s="8">
        <v>0</v>
      </c>
      <c r="R36" s="8">
        <v>48</v>
      </c>
      <c r="S36" s="8">
        <v>510</v>
      </c>
      <c r="T36" s="8">
        <v>0.5</v>
      </c>
      <c r="U36" s="8">
        <v>22</v>
      </c>
      <c r="V36" s="53"/>
      <c r="W36" s="53"/>
      <c r="X36" s="53"/>
      <c r="Y36" s="53"/>
      <c r="Z36" s="53"/>
      <c r="AA36" s="53"/>
      <c r="AB36" s="53"/>
      <c r="AC36" s="53"/>
    </row>
    <row r="37" spans="1:29" x14ac:dyDescent="0.2">
      <c r="A37" s="7">
        <v>30</v>
      </c>
      <c r="B37" s="8">
        <v>7</v>
      </c>
      <c r="C37" s="8">
        <v>2</v>
      </c>
      <c r="D37" s="5">
        <f t="shared" si="0"/>
        <v>143.62</v>
      </c>
      <c r="E37" s="4"/>
      <c r="F37" s="4"/>
      <c r="G37" s="5">
        <f t="shared" si="1"/>
        <v>0</v>
      </c>
      <c r="H37" s="4"/>
      <c r="I37" s="8"/>
      <c r="J37" s="5">
        <f t="shared" si="2"/>
        <v>0</v>
      </c>
      <c r="K37" s="4"/>
      <c r="L37" s="8"/>
      <c r="M37" s="6"/>
      <c r="N37" s="9">
        <f t="shared" si="4"/>
        <v>3.3400000000000034</v>
      </c>
      <c r="O37" s="8">
        <v>0</v>
      </c>
      <c r="P37" s="8">
        <v>20</v>
      </c>
      <c r="Q37" s="8">
        <v>0</v>
      </c>
      <c r="R37" s="8">
        <v>48</v>
      </c>
      <c r="S37" s="8">
        <v>510</v>
      </c>
      <c r="T37" s="8">
        <v>0.5</v>
      </c>
      <c r="U37" s="8">
        <v>27</v>
      </c>
      <c r="V37" s="53"/>
      <c r="W37" s="53"/>
      <c r="X37" s="53"/>
      <c r="Y37" s="53"/>
      <c r="Z37" s="53"/>
      <c r="AA37" s="53"/>
      <c r="AB37" s="53"/>
      <c r="AC37" s="53"/>
    </row>
    <row r="38" spans="1:29" x14ac:dyDescent="0.2">
      <c r="A38" s="7">
        <v>31</v>
      </c>
      <c r="B38" s="8">
        <v>7</v>
      </c>
      <c r="C38" s="8">
        <v>2</v>
      </c>
      <c r="D38" s="5">
        <f>((+B38*12)+C38)*1.67</f>
        <v>143.62</v>
      </c>
      <c r="E38" s="4"/>
      <c r="F38" s="4"/>
      <c r="G38" s="5">
        <f>((+E38*12)+F38)*1.67</f>
        <v>0</v>
      </c>
      <c r="H38" s="4"/>
      <c r="I38" s="8"/>
      <c r="J38" s="5">
        <f>((+H38*12)+I38)*1.16</f>
        <v>0</v>
      </c>
      <c r="K38" s="4"/>
      <c r="L38" s="8"/>
      <c r="M38" s="6"/>
      <c r="N38" s="9">
        <f t="shared" si="4"/>
        <v>0</v>
      </c>
      <c r="O38" s="8">
        <v>0</v>
      </c>
      <c r="P38" s="8"/>
      <c r="Q38" s="8"/>
      <c r="R38" s="8"/>
      <c r="S38" s="8"/>
      <c r="T38" s="8"/>
      <c r="U38" s="8"/>
      <c r="V38" s="17"/>
      <c r="W38" s="18"/>
      <c r="X38" s="18"/>
      <c r="Y38" s="18"/>
      <c r="Z38" s="18"/>
      <c r="AA38" s="18"/>
      <c r="AB38" s="18"/>
      <c r="AC38" s="19"/>
    </row>
    <row r="39" spans="1:29" x14ac:dyDescent="0.2">
      <c r="A39" s="7">
        <v>1</v>
      </c>
      <c r="B39" s="8">
        <v>7</v>
      </c>
      <c r="C39" s="8">
        <v>2</v>
      </c>
      <c r="D39" s="5">
        <f>((+B39*12)+C39)*1.67</f>
        <v>143.62</v>
      </c>
      <c r="E39" s="4"/>
      <c r="F39" s="4"/>
      <c r="G39" s="5">
        <f>((+E39*12)+F39)*1.67</f>
        <v>0</v>
      </c>
      <c r="H39" s="4"/>
      <c r="I39" s="8"/>
      <c r="J39" s="5">
        <f>((+H39*12)+I39)*1.16</f>
        <v>0</v>
      </c>
      <c r="K39" s="4"/>
      <c r="L39" s="8"/>
      <c r="M39" s="6"/>
      <c r="N39" s="9">
        <f t="shared" si="4"/>
        <v>0</v>
      </c>
      <c r="O39" s="8">
        <v>0</v>
      </c>
      <c r="P39" s="8">
        <v>20</v>
      </c>
      <c r="Q39" s="8">
        <v>0</v>
      </c>
      <c r="R39" s="8">
        <v>48</v>
      </c>
      <c r="S39" s="8">
        <v>510</v>
      </c>
      <c r="T39" s="8">
        <v>0.5</v>
      </c>
      <c r="U39" s="8">
        <v>25</v>
      </c>
      <c r="V39" s="53"/>
      <c r="W39" s="53"/>
      <c r="X39" s="53"/>
      <c r="Y39" s="53"/>
      <c r="Z39" s="53"/>
      <c r="AA39" s="53"/>
      <c r="AB39" s="53"/>
      <c r="AC39" s="53"/>
    </row>
    <row r="40" spans="1:29" x14ac:dyDescent="0.2">
      <c r="M40" t="s">
        <v>30</v>
      </c>
      <c r="N40" s="13">
        <f>SUM(N9:N39)</f>
        <v>16.700000000000017</v>
      </c>
      <c r="O40" s="13"/>
      <c r="V40" s="59" t="s">
        <v>42</v>
      </c>
      <c r="W40" s="60"/>
      <c r="X40" s="61"/>
      <c r="Y40" s="61"/>
      <c r="Z40" s="61"/>
      <c r="AA40" s="61"/>
      <c r="AB40" s="61"/>
      <c r="AC40" s="61"/>
    </row>
  </sheetData>
  <mergeCells count="66">
    <mergeCell ref="B2:J3"/>
    <mergeCell ref="V39:AC39"/>
    <mergeCell ref="V40:W40"/>
    <mergeCell ref="X40:AC40"/>
    <mergeCell ref="X35:AC35"/>
    <mergeCell ref="V36:AC36"/>
    <mergeCell ref="V37:AC37"/>
    <mergeCell ref="W33:X33"/>
    <mergeCell ref="Y33:Z33"/>
    <mergeCell ref="AA33:AC33"/>
    <mergeCell ref="V29:AA29"/>
    <mergeCell ref="AB29:AC29"/>
    <mergeCell ref="W34:X34"/>
    <mergeCell ref="Y34:AC34"/>
    <mergeCell ref="V30:AA30"/>
    <mergeCell ref="AB30:AC30"/>
    <mergeCell ref="V31:AC31"/>
    <mergeCell ref="W32:X32"/>
    <mergeCell ref="Y32:Z32"/>
    <mergeCell ref="AA32:AC32"/>
    <mergeCell ref="V25:AC25"/>
    <mergeCell ref="V26:AA26"/>
    <mergeCell ref="AB26:AC26"/>
    <mergeCell ref="V27:AA27"/>
    <mergeCell ref="AB27:AC27"/>
    <mergeCell ref="V28:AA28"/>
    <mergeCell ref="AB28:AC28"/>
    <mergeCell ref="AC6:AC8"/>
    <mergeCell ref="V20:AB20"/>
    <mergeCell ref="V21:AC21"/>
    <mergeCell ref="V6:V8"/>
    <mergeCell ref="W6:W8"/>
    <mergeCell ref="X6:X8"/>
    <mergeCell ref="Y6:Z7"/>
    <mergeCell ref="Q6:Q8"/>
    <mergeCell ref="R6:R8"/>
    <mergeCell ref="S6:S8"/>
    <mergeCell ref="T6:T8"/>
    <mergeCell ref="U6:U8"/>
    <mergeCell ref="AA6:AB7"/>
    <mergeCell ref="B6:D6"/>
    <mergeCell ref="E6:G6"/>
    <mergeCell ref="K6:M6"/>
    <mergeCell ref="N6:N8"/>
    <mergeCell ref="O6:O8"/>
    <mergeCell ref="P6:P8"/>
    <mergeCell ref="AB3:AC3"/>
    <mergeCell ref="A5:A8"/>
    <mergeCell ref="B5:D5"/>
    <mergeCell ref="E5:G5"/>
    <mergeCell ref="K5:M5"/>
    <mergeCell ref="H5:J5"/>
    <mergeCell ref="H6:J6"/>
    <mergeCell ref="N5:O5"/>
    <mergeCell ref="P5:U5"/>
    <mergeCell ref="V5:AC5"/>
    <mergeCell ref="V38:AC38"/>
    <mergeCell ref="M1:T1"/>
    <mergeCell ref="Y1:AC1"/>
    <mergeCell ref="S2:T2"/>
    <mergeCell ref="U2:X2"/>
    <mergeCell ref="Z2:AA2"/>
    <mergeCell ref="AB2:AC2"/>
    <mergeCell ref="S3:T3"/>
    <mergeCell ref="U3:X3"/>
    <mergeCell ref="Z3:AA3"/>
  </mergeCells>
  <phoneticPr fontId="0" type="noConversion"/>
  <pageMargins left="0.75" right="0.75" top="1" bottom="1" header="0.5" footer="0.5"/>
  <pageSetup scale="63" orientation="landscape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EAST HAMEL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2011-12-28T21:16:28Z</cp:lastPrinted>
  <dcterms:created xsi:type="dcterms:W3CDTF">2008-02-15T19:29:47Z</dcterms:created>
  <dcterms:modified xsi:type="dcterms:W3CDTF">2020-08-31T18:29:23Z</dcterms:modified>
</cp:coreProperties>
</file>