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757AAF81-6CE9-4009-BD44-7830F316E795}" xr6:coauthVersionLast="45" xr6:coauthVersionMax="45" xr10:uidLastSave="{00000000-0000-0000-0000-000000000000}"/>
  <bookViews>
    <workbookView xWindow="-120" yWindow="-120" windowWidth="29040" windowHeight="15840" tabRatio="824"/>
  </bookViews>
  <sheets>
    <sheet name="Hoffman Sales" sheetId="6" r:id="rId1"/>
    <sheet name="Hoffman CM" sheetId="7" r:id="rId2"/>
    <sheet name="Hoffman #1" sheetId="9" r:id="rId3"/>
    <sheet name="Hoffman #2" sheetId="10" r:id="rId4"/>
    <sheet name="Hoffman #3" sheetId="11" r:id="rId5"/>
    <sheet name="Hoffman #5" sheetId="8" r:id="rId6"/>
    <sheet name="Well Name6" sheetId="12" r:id="rId7"/>
  </sheets>
  <definedNames>
    <definedName name="_xlnm.Print_Area" localSheetId="2">'Hoffman #1'!$A$2:$AB$60</definedName>
    <definedName name="_xlnm.Print_Area" localSheetId="4">'Hoffman #3'!$A$1:$AC$59</definedName>
    <definedName name="_xlnm.Print_Area" localSheetId="1">'Hoffman CM'!$A$1:$AB$60</definedName>
    <definedName name="_xlnm.Print_Area" localSheetId="0">'Hoffman Sales'!$A$1:$AB$60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0" i="10" l="1"/>
  <c r="J34" i="10"/>
  <c r="J57" i="8"/>
  <c r="J56" i="8"/>
  <c r="J34" i="9"/>
  <c r="M34" i="9" s="1"/>
  <c r="J33" i="9"/>
  <c r="J32" i="8"/>
  <c r="J31" i="8"/>
  <c r="M31" i="8" s="1"/>
  <c r="J30" i="10"/>
  <c r="M30" i="10" s="1"/>
  <c r="J29" i="10"/>
  <c r="J50" i="8"/>
  <c r="J51" i="8"/>
  <c r="M51" i="8"/>
  <c r="J33" i="8"/>
  <c r="M33" i="8" s="1"/>
  <c r="J34" i="8"/>
  <c r="J37" i="8"/>
  <c r="M37" i="8" s="1"/>
  <c r="J38" i="8"/>
  <c r="M38" i="8"/>
  <c r="J44" i="8"/>
  <c r="M44" i="8" s="1"/>
  <c r="J45" i="8"/>
  <c r="J56" i="11"/>
  <c r="J57" i="11"/>
  <c r="M57" i="11"/>
  <c r="J27" i="11"/>
  <c r="J45" i="10"/>
  <c r="J46" i="10"/>
  <c r="M46" i="10" s="1"/>
  <c r="J53" i="9"/>
  <c r="J54" i="9"/>
  <c r="M54" i="9" s="1"/>
  <c r="J49" i="8"/>
  <c r="M50" i="8"/>
  <c r="J55" i="8"/>
  <c r="M56" i="8"/>
  <c r="J41" i="8"/>
  <c r="M42" i="8" s="1"/>
  <c r="J42" i="8"/>
  <c r="J30" i="11"/>
  <c r="M30" i="11" s="1"/>
  <c r="J31" i="11"/>
  <c r="M31" i="11"/>
  <c r="J51" i="9"/>
  <c r="M51" i="9" s="1"/>
  <c r="J50" i="9"/>
  <c r="J29" i="9"/>
  <c r="J28" i="9"/>
  <c r="M29" i="9"/>
  <c r="J54" i="8"/>
  <c r="M55" i="8" s="1"/>
  <c r="J43" i="8"/>
  <c r="M43" i="8"/>
  <c r="J35" i="8"/>
  <c r="M35" i="8"/>
  <c r="J36" i="10"/>
  <c r="M36" i="10" s="1"/>
  <c r="J37" i="10"/>
  <c r="J52" i="10"/>
  <c r="J51" i="10"/>
  <c r="M52" i="10"/>
  <c r="J51" i="11"/>
  <c r="M51" i="11" s="1"/>
  <c r="J50" i="11"/>
  <c r="J40" i="8"/>
  <c r="M40" i="8" s="1"/>
  <c r="J28" i="8"/>
  <c r="J29" i="8"/>
  <c r="M29" i="8"/>
  <c r="J39" i="8"/>
  <c r="J46" i="8"/>
  <c r="J47" i="8"/>
  <c r="M47" i="8" s="1"/>
  <c r="J53" i="8"/>
  <c r="M53" i="8" s="1"/>
  <c r="M54" i="8"/>
  <c r="J52" i="8"/>
  <c r="M52" i="8"/>
  <c r="J33" i="10"/>
  <c r="M34" i="10" s="1"/>
  <c r="J48" i="8"/>
  <c r="M48" i="8"/>
  <c r="J45" i="11"/>
  <c r="M46" i="11" s="1"/>
  <c r="J44" i="11"/>
  <c r="J46" i="11"/>
  <c r="J58" i="9"/>
  <c r="J57" i="9"/>
  <c r="M57" i="9" s="1"/>
  <c r="M58" i="9"/>
  <c r="J56" i="9"/>
  <c r="M49" i="8"/>
  <c r="J30" i="8"/>
  <c r="J32" i="11"/>
  <c r="M32" i="11"/>
  <c r="J48" i="10"/>
  <c r="J49" i="10"/>
  <c r="M49" i="10"/>
  <c r="J33" i="11"/>
  <c r="D41" i="9"/>
  <c r="M39" i="8"/>
  <c r="J29" i="11"/>
  <c r="J28" i="11"/>
  <c r="M29" i="11"/>
  <c r="J42" i="10"/>
  <c r="D51" i="9"/>
  <c r="J43" i="10"/>
  <c r="M43" i="10" s="1"/>
  <c r="J31" i="10"/>
  <c r="J36" i="8"/>
  <c r="J49" i="11"/>
  <c r="M49" i="11" s="1"/>
  <c r="J48" i="11"/>
  <c r="M48" i="11" s="1"/>
  <c r="J32" i="10"/>
  <c r="J58" i="8"/>
  <c r="M58" i="8" s="1"/>
  <c r="J58" i="10"/>
  <c r="M58" i="10" s="1"/>
  <c r="J57" i="10"/>
  <c r="M57" i="10" s="1"/>
  <c r="J56" i="10"/>
  <c r="J58" i="11"/>
  <c r="M58" i="11"/>
  <c r="J55" i="11"/>
  <c r="M55" i="11" s="1"/>
  <c r="J54" i="11"/>
  <c r="J53" i="11"/>
  <c r="J52" i="11"/>
  <c r="M52" i="11" s="1"/>
  <c r="M53" i="11"/>
  <c r="J47" i="11"/>
  <c r="M47" i="11"/>
  <c r="J43" i="11"/>
  <c r="J42" i="11"/>
  <c r="M43" i="11" s="1"/>
  <c r="J41" i="11"/>
  <c r="M41" i="11" s="1"/>
  <c r="J40" i="11"/>
  <c r="M40" i="11" s="1"/>
  <c r="J39" i="11"/>
  <c r="M39" i="11" s="1"/>
  <c r="J38" i="11"/>
  <c r="M38" i="11" s="1"/>
  <c r="J37" i="11"/>
  <c r="M37" i="11" s="1"/>
  <c r="J36" i="11"/>
  <c r="M36" i="11" s="1"/>
  <c r="J35" i="11"/>
  <c r="J34" i="11"/>
  <c r="M35" i="11"/>
  <c r="J37" i="9"/>
  <c r="J36" i="9"/>
  <c r="M37" i="9"/>
  <c r="J35" i="9"/>
  <c r="M35" i="9"/>
  <c r="M28" i="11"/>
  <c r="J27" i="8"/>
  <c r="J50" i="10"/>
  <c r="J28" i="10"/>
  <c r="M29" i="10" s="1"/>
  <c r="J27" i="10"/>
  <c r="J52" i="9"/>
  <c r="M52" i="9"/>
  <c r="J49" i="9"/>
  <c r="J48" i="9"/>
  <c r="M49" i="9"/>
  <c r="J47" i="10"/>
  <c r="M47" i="10"/>
  <c r="J46" i="9"/>
  <c r="M46" i="9" s="1"/>
  <c r="J45" i="9"/>
  <c r="M50" i="9"/>
  <c r="D42" i="9"/>
  <c r="L42" i="9"/>
  <c r="J44" i="9"/>
  <c r="M45" i="9" s="1"/>
  <c r="J43" i="9"/>
  <c r="M43" i="9" s="1"/>
  <c r="J42" i="9"/>
  <c r="J30" i="9"/>
  <c r="M30" i="9"/>
  <c r="J31" i="9"/>
  <c r="J38" i="9"/>
  <c r="J47" i="9"/>
  <c r="M47" i="9" s="1"/>
  <c r="J55" i="9"/>
  <c r="M56" i="9" s="1"/>
  <c r="J44" i="10"/>
  <c r="M45" i="10" s="1"/>
  <c r="J35" i="10"/>
  <c r="J38" i="10"/>
  <c r="M38" i="10"/>
  <c r="J39" i="10"/>
  <c r="M40" i="10" s="1"/>
  <c r="J41" i="10"/>
  <c r="M41" i="10"/>
  <c r="D58" i="9"/>
  <c r="J55" i="10"/>
  <c r="D56" i="9"/>
  <c r="D55" i="9"/>
  <c r="J54" i="10"/>
  <c r="M54" i="10" s="1"/>
  <c r="J53" i="10"/>
  <c r="M53" i="10" s="1"/>
  <c r="J27" i="9"/>
  <c r="M28" i="9"/>
  <c r="D28" i="9"/>
  <c r="D27" i="9"/>
  <c r="L28" i="9"/>
  <c r="J41" i="9"/>
  <c r="J40" i="9"/>
  <c r="M40" i="9" s="1"/>
  <c r="M41" i="9"/>
  <c r="J39" i="9"/>
  <c r="J32" i="9"/>
  <c r="M32" i="9" s="1"/>
  <c r="D57" i="9"/>
  <c r="D54" i="9"/>
  <c r="L55" i="9" s="1"/>
  <c r="D53" i="9"/>
  <c r="D52" i="9"/>
  <c r="L52" i="9" s="1"/>
  <c r="L53" i="9"/>
  <c r="D50" i="9"/>
  <c r="L50" i="9" s="1"/>
  <c r="D49" i="9"/>
  <c r="L49" i="9" s="1"/>
  <c r="D48" i="9"/>
  <c r="D47" i="9"/>
  <c r="L48" i="9" s="1"/>
  <c r="D46" i="9"/>
  <c r="L47" i="9"/>
  <c r="D45" i="9"/>
  <c r="D44" i="9"/>
  <c r="D43" i="9"/>
  <c r="L44" i="9"/>
  <c r="D40" i="9"/>
  <c r="D39" i="9"/>
  <c r="L39" i="9" s="1"/>
  <c r="D38" i="9"/>
  <c r="L38" i="9" s="1"/>
  <c r="D37" i="9"/>
  <c r="D36" i="9"/>
  <c r="D35" i="9"/>
  <c r="L35" i="9" s="1"/>
  <c r="L36" i="9"/>
  <c r="D34" i="9"/>
  <c r="D33" i="9"/>
  <c r="L33" i="9" s="1"/>
  <c r="D32" i="9"/>
  <c r="L32" i="9" s="1"/>
  <c r="D31" i="9"/>
  <c r="D30" i="9"/>
  <c r="L30" i="9" s="1"/>
  <c r="D29" i="9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9" i="12"/>
  <c r="M59" i="12"/>
  <c r="N59" i="12"/>
  <c r="A28" i="8"/>
  <c r="A29" i="8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L59" i="8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L59" i="11"/>
  <c r="A28" i="10"/>
  <c r="A29" i="10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28" i="9"/>
  <c r="A29" i="9"/>
  <c r="A30" i="9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28" i="7"/>
  <c r="A29" i="7"/>
  <c r="A30" i="7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L59" i="7"/>
  <c r="M59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L59" i="6"/>
  <c r="M59" i="6"/>
  <c r="L43" i="9"/>
  <c r="L45" i="9"/>
  <c r="M50" i="10"/>
  <c r="M51" i="10"/>
  <c r="M34" i="11"/>
  <c r="M33" i="11"/>
  <c r="M36" i="8"/>
  <c r="M35" i="10"/>
  <c r="M36" i="9"/>
  <c r="L37" i="9"/>
  <c r="M39" i="9"/>
  <c r="L41" i="9"/>
  <c r="M42" i="10"/>
  <c r="M44" i="11"/>
  <c r="L46" i="9"/>
  <c r="M46" i="8"/>
  <c r="M48" i="10"/>
  <c r="M48" i="9"/>
  <c r="M50" i="11"/>
  <c r="M56" i="10"/>
  <c r="M28" i="8"/>
  <c r="M54" i="11"/>
  <c r="M55" i="10"/>
  <c r="M32" i="10"/>
  <c r="M38" i="9"/>
  <c r="M53" i="9"/>
  <c r="M42" i="9"/>
  <c r="L40" i="9"/>
  <c r="L34" i="9"/>
  <c r="M30" i="8"/>
  <c r="L29" i="9"/>
  <c r="M31" i="9"/>
  <c r="L31" i="9"/>
  <c r="M33" i="9"/>
  <c r="M41" i="8" l="1"/>
  <c r="M31" i="10"/>
  <c r="M28" i="10"/>
  <c r="L54" i="9"/>
  <c r="L59" i="9" s="1"/>
  <c r="M44" i="10"/>
  <c r="M45" i="11"/>
  <c r="M37" i="10"/>
  <c r="M45" i="8"/>
  <c r="M34" i="8"/>
  <c r="M55" i="9"/>
  <c r="M44" i="9"/>
  <c r="M33" i="10"/>
  <c r="M39" i="10"/>
  <c r="M42" i="11"/>
  <c r="M56" i="11"/>
  <c r="M32" i="8"/>
</calcChain>
</file>

<file path=xl/sharedStrings.xml><?xml version="1.0" encoding="utf-8"?>
<sst xmlns="http://schemas.openxmlformats.org/spreadsheetml/2006/main" count="2616" uniqueCount="67">
  <si>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</si>
  <si>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</si>
  <si>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</si>
  <si>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</si>
  <si>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</si>
  <si>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</si>
  <si>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</si>
  <si>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</si>
  <si>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</si>
  <si>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</si>
  <si>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</si>
  <si>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</si>
  <si>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</si>
  <si>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</si>
  <si>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</si>
  <si>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</si>
  <si>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</si>
  <si>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</si>
  <si>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</si>
  <si>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</si>
  <si>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</si>
  <si>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</si>
  <si>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</si>
  <si>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</si>
  <si>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</si>
  <si>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</si>
  <si>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</si>
  <si>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</si>
  <si>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</si>
  <si>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</si>
  <si>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</si>
  <si>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</si>
  <si>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</si>
  <si>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</si>
  <si>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</si>
  <si>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</si>
  <si>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</si>
  <si>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</si>
  <si>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</si>
  <si>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</si>
  <si>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</si>
  <si>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</si>
  <si>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</si>
  <si>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</si>
  <si>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</si>
  <si>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</si>
  <si>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</si>
  <si>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</si>
  <si>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</si>
  <si>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</si>
  <si>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Hoffman #3</t>
  </si>
  <si>
    <t>Duval</t>
  </si>
  <si>
    <t>Tx</t>
  </si>
  <si>
    <t>Amado Garcia</t>
  </si>
  <si>
    <t>X</t>
  </si>
  <si>
    <t>48</t>
  </si>
  <si>
    <t>Hoffman  SALES</t>
  </si>
  <si>
    <t>Hoffman Check Meter</t>
  </si>
  <si>
    <t>Hoffman #5</t>
  </si>
  <si>
    <t>Hoffman #1</t>
  </si>
  <si>
    <t>Hoffman #2</t>
  </si>
  <si>
    <t>x</t>
  </si>
  <si>
    <t xml:space="preserve">  </t>
  </si>
  <si>
    <t>December</t>
  </si>
  <si>
    <t>June</t>
  </si>
  <si>
    <t>compressor was down on 1st cycle discharge temp bol</t>
  </si>
  <si>
    <t>comp was down 1st cycle discharge temp 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</si>
</sst>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2" fontId="4" fillId="0" borderId="21" xfId="0" applyNumberFormat="1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5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2" fontId="4" fillId="0" borderId="6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2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0"/>
  <sheetViews>
    <sheetView tabSelected="1" topLeftCell="A43" zoomScale="130" zoomScaleNormal="130" workbookViewId="0">
      <selection activeCell="V57" sqref="V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56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56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36">
        <v>224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570</v>
      </c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32">
        <v>239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572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224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582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258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605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242</v>
      </c>
      <c r="O31" s="30"/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600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225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595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225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589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222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590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83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584</v>
      </c>
      <c r="V35" s="31"/>
      <c r="W35" s="83" t="s">
        <v>65</v>
      </c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247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595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229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598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208</v>
      </c>
      <c r="O38" s="30" t="s">
        <v>61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594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234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595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220</v>
      </c>
      <c r="O40" s="30" t="s">
        <v>54</v>
      </c>
      <c r="P40" s="29" t="s">
        <v>54</v>
      </c>
      <c r="Q40" s="31"/>
      <c r="R40" s="31">
        <v>0</v>
      </c>
      <c r="S40" s="31">
        <v>0</v>
      </c>
      <c r="T40" s="60" t="s">
        <v>55</v>
      </c>
      <c r="U40" s="31">
        <v>587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231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575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220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567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208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573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205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571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210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592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198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610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205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600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208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594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207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588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/>
      <c r="N50" s="32">
        <v>215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581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216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590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46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589</v>
      </c>
      <c r="V52" s="31"/>
      <c r="W52" s="83" t="s">
        <v>66</v>
      </c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207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598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201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598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194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594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36">
        <v>178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603</v>
      </c>
      <c r="V56" s="31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233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600</v>
      </c>
      <c r="V57" s="31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36"/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/>
      <c r="V58" s="31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60"/>
  <sheetViews>
    <sheetView topLeftCell="A39" zoomScale="125" zoomScaleNormal="125" workbookViewId="0">
      <selection activeCell="O57" sqref="O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57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68">
        <v>236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0</v>
      </c>
      <c r="V27" s="31">
        <v>0</v>
      </c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69">
        <v>255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0</v>
      </c>
      <c r="V28" s="31">
        <v>0</v>
      </c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237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0</v>
      </c>
      <c r="V29" s="31">
        <v>0</v>
      </c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274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0</v>
      </c>
      <c r="V30" s="31">
        <v>0</v>
      </c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260</v>
      </c>
      <c r="O31" s="30" t="s">
        <v>54</v>
      </c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0</v>
      </c>
      <c r="V31" s="31">
        <v>0</v>
      </c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240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0</v>
      </c>
      <c r="V32" s="31">
        <v>0</v>
      </c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240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0</v>
      </c>
      <c r="V33" s="31">
        <v>0</v>
      </c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237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0</v>
      </c>
      <c r="V34" s="31">
        <v>0</v>
      </c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104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0</v>
      </c>
      <c r="V35" s="31">
        <v>0</v>
      </c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257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0</v>
      </c>
      <c r="V36" s="31">
        <v>0</v>
      </c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247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0</v>
      </c>
      <c r="V37" s="31">
        <v>0</v>
      </c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222</v>
      </c>
      <c r="O38" s="30" t="s">
        <v>54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0</v>
      </c>
      <c r="V38" s="31">
        <v>0</v>
      </c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249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0</v>
      </c>
      <c r="V39" s="31">
        <v>0</v>
      </c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236</v>
      </c>
      <c r="O40" s="30" t="s">
        <v>54</v>
      </c>
      <c r="P40" s="29" t="s">
        <v>54</v>
      </c>
      <c r="Q40" s="31" t="s">
        <v>54</v>
      </c>
      <c r="R40" s="31">
        <v>0</v>
      </c>
      <c r="S40" s="31">
        <v>0</v>
      </c>
      <c r="T40" s="60" t="s">
        <v>55</v>
      </c>
      <c r="U40" s="31">
        <v>0</v>
      </c>
      <c r="V40" s="31">
        <v>0</v>
      </c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246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0</v>
      </c>
      <c r="V41" s="31">
        <v>0</v>
      </c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236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0</v>
      </c>
      <c r="V42" s="31">
        <v>0</v>
      </c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221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0</v>
      </c>
      <c r="V43" s="31">
        <v>0</v>
      </c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220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0</v>
      </c>
      <c r="V44" s="31">
        <v>0</v>
      </c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224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0</v>
      </c>
      <c r="V45" s="31">
        <v>0</v>
      </c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211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0</v>
      </c>
      <c r="V46" s="31">
        <v>0</v>
      </c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220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0</v>
      </c>
      <c r="V47" s="31">
        <v>0</v>
      </c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221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0</v>
      </c>
      <c r="V48" s="31">
        <v>0</v>
      </c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222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0</v>
      </c>
      <c r="V49" s="31">
        <v>0</v>
      </c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>
        <v>0</v>
      </c>
      <c r="N50" s="32">
        <v>227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0</v>
      </c>
      <c r="V50" s="31">
        <v>0</v>
      </c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234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0</v>
      </c>
      <c r="V51" s="31">
        <v>0</v>
      </c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77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0</v>
      </c>
      <c r="V52" s="31">
        <v>0</v>
      </c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214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0</v>
      </c>
      <c r="V53" s="31">
        <v>0</v>
      </c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216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0</v>
      </c>
      <c r="V54" s="31">
        <v>0</v>
      </c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209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0</v>
      </c>
      <c r="V55" s="31">
        <v>0</v>
      </c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68">
        <v>192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0</v>
      </c>
      <c r="V56" s="31">
        <v>0</v>
      </c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245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0</v>
      </c>
      <c r="V57" s="31">
        <v>0</v>
      </c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68"/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>
        <v>0</v>
      </c>
      <c r="V58" s="31">
        <v>0</v>
      </c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60"/>
  <sheetViews>
    <sheetView topLeftCell="A36" zoomScale="125" zoomScaleNormal="125" workbookViewId="0">
      <selection activeCell="U57" sqref="U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ht="14.25" customHeight="1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59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20.2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ht="15.75" customHeight="1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8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17.2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9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ht="10.5" customHeigh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12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>
        <v>2</v>
      </c>
      <c r="C27" s="54">
        <v>1.5</v>
      </c>
      <c r="D27" s="29">
        <f>SUM((B27*12+C27)*1.67)</f>
        <v>42.585000000000001</v>
      </c>
      <c r="E27" s="57"/>
      <c r="F27" s="54"/>
      <c r="G27" s="39"/>
      <c r="H27" s="57">
        <v>3</v>
      </c>
      <c r="I27" s="54">
        <v>6</v>
      </c>
      <c r="J27" s="29">
        <f>SUM((H27*12+I27)*1.67)</f>
        <v>70.14</v>
      </c>
      <c r="K27" s="30" t="s">
        <v>54</v>
      </c>
      <c r="L27" s="31">
        <v>0</v>
      </c>
      <c r="M27" s="70">
        <v>1.67</v>
      </c>
      <c r="N27" s="32">
        <v>0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5000</v>
      </c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>
        <v>2</v>
      </c>
      <c r="C28" s="54">
        <v>1.5</v>
      </c>
      <c r="D28" s="29">
        <f t="shared" ref="D28:D57" si="1">SUM((B28*12+C28)*1.67)</f>
        <v>42.585000000000001</v>
      </c>
      <c r="E28" s="57"/>
      <c r="F28" s="54"/>
      <c r="G28" s="39"/>
      <c r="H28" s="57">
        <v>3</v>
      </c>
      <c r="I28" s="54">
        <v>6</v>
      </c>
      <c r="J28" s="29">
        <f t="shared" ref="J28:J58" si="2">SUM((H28*12+I28)*1.67)</f>
        <v>70.14</v>
      </c>
      <c r="K28" s="30" t="s">
        <v>54</v>
      </c>
      <c r="L28" s="31">
        <f>SUM(D28-D27)</f>
        <v>0</v>
      </c>
      <c r="M28" s="70">
        <f t="shared" ref="M28:M33" si="3">SUM(J28-J27)</f>
        <v>0</v>
      </c>
      <c r="N28" s="32">
        <v>0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5000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>
        <v>2</v>
      </c>
      <c r="C29" s="54">
        <v>1.5</v>
      </c>
      <c r="D29" s="29">
        <f t="shared" si="1"/>
        <v>42.585000000000001</v>
      </c>
      <c r="E29" s="57"/>
      <c r="F29" s="54"/>
      <c r="G29" s="39"/>
      <c r="H29" s="57">
        <v>3</v>
      </c>
      <c r="I29" s="54">
        <v>6</v>
      </c>
      <c r="J29" s="29">
        <f t="shared" si="2"/>
        <v>70.14</v>
      </c>
      <c r="K29" s="30" t="s">
        <v>54</v>
      </c>
      <c r="L29" s="31">
        <f t="shared" ref="L29:L36" si="4">SUM(D29-D28)</f>
        <v>0</v>
      </c>
      <c r="M29" s="70">
        <f>SUM(J29-J28)</f>
        <v>0</v>
      </c>
      <c r="N29" s="32">
        <v>0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5000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>
        <v>2</v>
      </c>
      <c r="C30" s="54">
        <v>1.5</v>
      </c>
      <c r="D30" s="29">
        <f t="shared" si="1"/>
        <v>42.585000000000001</v>
      </c>
      <c r="E30" s="57"/>
      <c r="F30" s="54"/>
      <c r="G30" s="39"/>
      <c r="H30" s="57">
        <v>3</v>
      </c>
      <c r="I30" s="54">
        <v>6</v>
      </c>
      <c r="J30" s="29">
        <f t="shared" si="2"/>
        <v>70.14</v>
      </c>
      <c r="K30" s="30" t="s">
        <v>54</v>
      </c>
      <c r="L30" s="31">
        <f t="shared" si="4"/>
        <v>0</v>
      </c>
      <c r="M30" s="70">
        <f t="shared" si="3"/>
        <v>0</v>
      </c>
      <c r="N30" s="32">
        <v>0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5000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>
        <v>2</v>
      </c>
      <c r="C31" s="54">
        <v>1.5</v>
      </c>
      <c r="D31" s="29">
        <f t="shared" si="1"/>
        <v>42.585000000000001</v>
      </c>
      <c r="E31" s="57"/>
      <c r="F31" s="54"/>
      <c r="G31" s="39"/>
      <c r="H31" s="57">
        <v>3</v>
      </c>
      <c r="I31" s="54">
        <v>6</v>
      </c>
      <c r="J31" s="29">
        <f t="shared" si="2"/>
        <v>70.14</v>
      </c>
      <c r="K31" s="30" t="s">
        <v>54</v>
      </c>
      <c r="L31" s="31">
        <f t="shared" si="4"/>
        <v>0</v>
      </c>
      <c r="M31" s="70">
        <f>SUM(J31-J30)</f>
        <v>0</v>
      </c>
      <c r="N31" s="32">
        <v>0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5000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>
        <v>2</v>
      </c>
      <c r="C32" s="54">
        <v>1.5</v>
      </c>
      <c r="D32" s="29">
        <f t="shared" si="1"/>
        <v>42.585000000000001</v>
      </c>
      <c r="E32" s="57"/>
      <c r="F32" s="54"/>
      <c r="G32" s="39"/>
      <c r="H32" s="57">
        <v>3</v>
      </c>
      <c r="I32" s="54">
        <v>6</v>
      </c>
      <c r="J32" s="29">
        <f t="shared" si="2"/>
        <v>70.14</v>
      </c>
      <c r="K32" s="30" t="s">
        <v>54</v>
      </c>
      <c r="L32" s="31">
        <f t="shared" si="4"/>
        <v>0</v>
      </c>
      <c r="M32" s="70">
        <f t="shared" si="3"/>
        <v>0</v>
      </c>
      <c r="N32" s="32">
        <v>0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5000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>
        <v>2</v>
      </c>
      <c r="C33" s="54">
        <v>1.5</v>
      </c>
      <c r="D33" s="29">
        <f t="shared" si="1"/>
        <v>42.585000000000001</v>
      </c>
      <c r="E33" s="57"/>
      <c r="F33" s="54"/>
      <c r="G33" s="39"/>
      <c r="H33" s="57">
        <v>3</v>
      </c>
      <c r="I33" s="54">
        <v>6</v>
      </c>
      <c r="J33" s="29">
        <f t="shared" si="2"/>
        <v>70.14</v>
      </c>
      <c r="K33" s="30" t="s">
        <v>54</v>
      </c>
      <c r="L33" s="31">
        <f t="shared" si="4"/>
        <v>0</v>
      </c>
      <c r="M33" s="70">
        <f t="shared" si="3"/>
        <v>0</v>
      </c>
      <c r="N33" s="32">
        <v>0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5000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>
        <v>2</v>
      </c>
      <c r="C34" s="54">
        <v>1.5</v>
      </c>
      <c r="D34" s="29">
        <f t="shared" si="1"/>
        <v>42.585000000000001</v>
      </c>
      <c r="E34" s="57"/>
      <c r="F34" s="54"/>
      <c r="G34" s="39"/>
      <c r="H34" s="57">
        <v>3</v>
      </c>
      <c r="I34" s="54">
        <v>6</v>
      </c>
      <c r="J34" s="29">
        <f t="shared" si="2"/>
        <v>70.14</v>
      </c>
      <c r="K34" s="30" t="s">
        <v>54</v>
      </c>
      <c r="L34" s="31">
        <f t="shared" si="4"/>
        <v>0</v>
      </c>
      <c r="M34" s="70">
        <f>SUM(J34-J33)</f>
        <v>0</v>
      </c>
      <c r="N34" s="32">
        <v>0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5000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>
        <v>2</v>
      </c>
      <c r="C35" s="54">
        <v>1.5</v>
      </c>
      <c r="D35" s="29">
        <f t="shared" si="1"/>
        <v>42.585000000000001</v>
      </c>
      <c r="E35" s="57"/>
      <c r="F35" s="54"/>
      <c r="G35" s="39"/>
      <c r="H35" s="57">
        <v>3</v>
      </c>
      <c r="I35" s="54">
        <v>6</v>
      </c>
      <c r="J35" s="29">
        <f t="shared" si="2"/>
        <v>70.14</v>
      </c>
      <c r="K35" s="30" t="s">
        <v>54</v>
      </c>
      <c r="L35" s="31">
        <f t="shared" si="4"/>
        <v>0</v>
      </c>
      <c r="M35" s="70">
        <f t="shared" ref="M35:M58" si="5">SUM(J35-J34)</f>
        <v>0</v>
      </c>
      <c r="N35" s="32">
        <v>0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5000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>
        <v>2</v>
      </c>
      <c r="C36" s="54">
        <v>1.5</v>
      </c>
      <c r="D36" s="29">
        <f t="shared" si="1"/>
        <v>42.585000000000001</v>
      </c>
      <c r="E36" s="57"/>
      <c r="F36" s="54"/>
      <c r="G36" s="39"/>
      <c r="H36" s="57">
        <v>3</v>
      </c>
      <c r="I36" s="54">
        <v>7</v>
      </c>
      <c r="J36" s="29">
        <f t="shared" si="2"/>
        <v>71.81</v>
      </c>
      <c r="K36" s="30" t="s">
        <v>54</v>
      </c>
      <c r="L36" s="31">
        <f t="shared" si="4"/>
        <v>0</v>
      </c>
      <c r="M36" s="70">
        <f t="shared" si="5"/>
        <v>1.6700000000000017</v>
      </c>
      <c r="N36" s="32">
        <v>0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5000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>
        <v>2</v>
      </c>
      <c r="C37" s="54">
        <v>1.5</v>
      </c>
      <c r="D37" s="29">
        <f t="shared" si="1"/>
        <v>42.585000000000001</v>
      </c>
      <c r="E37" s="57"/>
      <c r="F37" s="54"/>
      <c r="G37" s="39"/>
      <c r="H37" s="57">
        <v>3</v>
      </c>
      <c r="I37" s="54">
        <v>10</v>
      </c>
      <c r="J37" s="29">
        <f t="shared" si="2"/>
        <v>76.819999999999993</v>
      </c>
      <c r="K37" s="30" t="s">
        <v>54</v>
      </c>
      <c r="L37" s="31">
        <f>SUM(D37-D36)</f>
        <v>0</v>
      </c>
      <c r="M37" s="70">
        <f t="shared" si="5"/>
        <v>5.0099999999999909</v>
      </c>
      <c r="N37" s="32">
        <v>0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5000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>
        <v>2</v>
      </c>
      <c r="C38" s="54">
        <v>1.5</v>
      </c>
      <c r="D38" s="29">
        <f t="shared" si="1"/>
        <v>42.585000000000001</v>
      </c>
      <c r="E38" s="57"/>
      <c r="F38" s="54"/>
      <c r="G38" s="39"/>
      <c r="H38" s="57">
        <v>4</v>
      </c>
      <c r="I38" s="54">
        <v>1</v>
      </c>
      <c r="J38" s="29">
        <f t="shared" si="2"/>
        <v>81.83</v>
      </c>
      <c r="K38" s="30" t="s">
        <v>54</v>
      </c>
      <c r="L38" s="31">
        <f t="shared" ref="L38:L55" si="6">SUM(D38-D37)</f>
        <v>0</v>
      </c>
      <c r="M38" s="70">
        <f t="shared" si="5"/>
        <v>5.0100000000000051</v>
      </c>
      <c r="N38" s="32">
        <v>0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5000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>
        <v>2</v>
      </c>
      <c r="C39" s="54">
        <v>1.5</v>
      </c>
      <c r="D39" s="29">
        <f t="shared" si="1"/>
        <v>42.585000000000001</v>
      </c>
      <c r="E39" s="57"/>
      <c r="F39" s="54"/>
      <c r="G39" s="39"/>
      <c r="H39" s="57">
        <v>4</v>
      </c>
      <c r="I39" s="54">
        <v>1</v>
      </c>
      <c r="J39" s="29">
        <f t="shared" si="2"/>
        <v>81.83</v>
      </c>
      <c r="K39" s="30" t="s">
        <v>54</v>
      </c>
      <c r="L39" s="31">
        <f t="shared" si="6"/>
        <v>0</v>
      </c>
      <c r="M39" s="70">
        <f t="shared" si="5"/>
        <v>0</v>
      </c>
      <c r="N39" s="32">
        <v>0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5000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>
        <v>2</v>
      </c>
      <c r="C40" s="54">
        <v>1.5</v>
      </c>
      <c r="D40" s="29">
        <f t="shared" si="1"/>
        <v>42.585000000000001</v>
      </c>
      <c r="E40" s="57"/>
      <c r="F40" s="54"/>
      <c r="G40" s="39"/>
      <c r="H40" s="57">
        <v>4</v>
      </c>
      <c r="I40" s="54">
        <v>1</v>
      </c>
      <c r="J40" s="29">
        <f t="shared" si="2"/>
        <v>81.83</v>
      </c>
      <c r="K40" s="30" t="s">
        <v>54</v>
      </c>
      <c r="L40" s="31">
        <f t="shared" si="6"/>
        <v>0</v>
      </c>
      <c r="M40" s="70">
        <f t="shared" si="5"/>
        <v>0</v>
      </c>
      <c r="N40" s="32">
        <v>0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5000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>
        <v>2</v>
      </c>
      <c r="C41" s="54">
        <v>1.5</v>
      </c>
      <c r="D41" s="29">
        <f t="shared" si="1"/>
        <v>42.585000000000001</v>
      </c>
      <c r="E41" s="57"/>
      <c r="F41" s="54"/>
      <c r="G41" s="39"/>
      <c r="H41" s="57">
        <v>4</v>
      </c>
      <c r="I41" s="54">
        <v>3</v>
      </c>
      <c r="J41" s="29">
        <f t="shared" si="2"/>
        <v>85.17</v>
      </c>
      <c r="K41" s="30" t="s">
        <v>54</v>
      </c>
      <c r="L41" s="31">
        <f t="shared" si="6"/>
        <v>0</v>
      </c>
      <c r="M41" s="70">
        <f t="shared" si="5"/>
        <v>3.3400000000000034</v>
      </c>
      <c r="N41" s="32">
        <v>0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5000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>
        <v>2</v>
      </c>
      <c r="C42" s="54">
        <v>1.5</v>
      </c>
      <c r="D42" s="29">
        <f t="shared" si="1"/>
        <v>42.585000000000001</v>
      </c>
      <c r="E42" s="57"/>
      <c r="F42" s="54"/>
      <c r="G42" s="39"/>
      <c r="H42" s="57">
        <v>4</v>
      </c>
      <c r="I42" s="54">
        <v>3</v>
      </c>
      <c r="J42" s="29">
        <f t="shared" si="2"/>
        <v>85.17</v>
      </c>
      <c r="K42" s="30" t="s">
        <v>54</v>
      </c>
      <c r="L42" s="31">
        <f>SUM(D42-D41)</f>
        <v>0</v>
      </c>
      <c r="M42" s="70">
        <f t="shared" si="5"/>
        <v>0</v>
      </c>
      <c r="N42" s="32">
        <v>0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5000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>
        <v>2</v>
      </c>
      <c r="C43" s="54">
        <v>1.5</v>
      </c>
      <c r="D43" s="29">
        <f t="shared" si="1"/>
        <v>42.585000000000001</v>
      </c>
      <c r="E43" s="57"/>
      <c r="F43" s="54"/>
      <c r="G43" s="39"/>
      <c r="H43" s="57">
        <v>4</v>
      </c>
      <c r="I43" s="54">
        <v>3</v>
      </c>
      <c r="J43" s="29">
        <f t="shared" si="2"/>
        <v>85.17</v>
      </c>
      <c r="K43" s="30" t="s">
        <v>54</v>
      </c>
      <c r="L43" s="31">
        <f t="shared" si="6"/>
        <v>0</v>
      </c>
      <c r="M43" s="70">
        <f t="shared" si="5"/>
        <v>0</v>
      </c>
      <c r="N43" s="32">
        <v>0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5000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>
        <v>2</v>
      </c>
      <c r="C44" s="54">
        <v>1.5</v>
      </c>
      <c r="D44" s="29">
        <f t="shared" si="1"/>
        <v>42.585000000000001</v>
      </c>
      <c r="E44" s="57"/>
      <c r="F44" s="54"/>
      <c r="G44" s="39"/>
      <c r="H44" s="57">
        <v>4</v>
      </c>
      <c r="I44" s="54">
        <v>3</v>
      </c>
      <c r="J44" s="29">
        <f t="shared" si="2"/>
        <v>85.17</v>
      </c>
      <c r="K44" s="30" t="s">
        <v>54</v>
      </c>
      <c r="L44" s="31">
        <f t="shared" si="6"/>
        <v>0</v>
      </c>
      <c r="M44" s="70">
        <f t="shared" si="5"/>
        <v>0</v>
      </c>
      <c r="N44" s="32">
        <v>0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5000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>
        <v>2</v>
      </c>
      <c r="C45" s="54">
        <v>1.5</v>
      </c>
      <c r="D45" s="29">
        <f t="shared" si="1"/>
        <v>42.585000000000001</v>
      </c>
      <c r="E45" s="57"/>
      <c r="F45" s="54"/>
      <c r="G45" s="39"/>
      <c r="H45" s="57">
        <v>4</v>
      </c>
      <c r="I45" s="54">
        <v>4</v>
      </c>
      <c r="J45" s="29">
        <f t="shared" si="2"/>
        <v>86.84</v>
      </c>
      <c r="K45" s="30" t="s">
        <v>54</v>
      </c>
      <c r="L45" s="31">
        <f t="shared" si="6"/>
        <v>0</v>
      </c>
      <c r="M45" s="70">
        <f t="shared" si="5"/>
        <v>1.6700000000000017</v>
      </c>
      <c r="N45" s="32">
        <v>0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5000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>
        <v>2</v>
      </c>
      <c r="C46" s="54">
        <v>1.5</v>
      </c>
      <c r="D46" s="29">
        <f t="shared" si="1"/>
        <v>42.585000000000001</v>
      </c>
      <c r="E46" s="57"/>
      <c r="F46" s="54"/>
      <c r="G46" s="39"/>
      <c r="H46" s="57">
        <v>4</v>
      </c>
      <c r="I46" s="54">
        <v>4</v>
      </c>
      <c r="J46" s="29">
        <f t="shared" si="2"/>
        <v>86.84</v>
      </c>
      <c r="K46" s="30" t="s">
        <v>54</v>
      </c>
      <c r="L46" s="31">
        <f t="shared" si="6"/>
        <v>0</v>
      </c>
      <c r="M46" s="70">
        <f t="shared" si="5"/>
        <v>0</v>
      </c>
      <c r="N46" s="32">
        <v>0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5000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>
        <v>2</v>
      </c>
      <c r="C47" s="54">
        <v>1.5</v>
      </c>
      <c r="D47" s="29">
        <f t="shared" si="1"/>
        <v>42.585000000000001</v>
      </c>
      <c r="E47" s="57"/>
      <c r="F47" s="54"/>
      <c r="G47" s="39"/>
      <c r="H47" s="57">
        <v>4</v>
      </c>
      <c r="I47" s="54">
        <v>5</v>
      </c>
      <c r="J47" s="29">
        <f t="shared" si="2"/>
        <v>88.509999999999991</v>
      </c>
      <c r="K47" s="30" t="s">
        <v>54</v>
      </c>
      <c r="L47" s="31">
        <f t="shared" si="6"/>
        <v>0</v>
      </c>
      <c r="M47" s="70">
        <f t="shared" si="5"/>
        <v>1.6699999999999875</v>
      </c>
      <c r="N47" s="32">
        <v>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5000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>
        <v>2</v>
      </c>
      <c r="C48" s="54">
        <v>1.5</v>
      </c>
      <c r="D48" s="29">
        <f t="shared" si="1"/>
        <v>42.585000000000001</v>
      </c>
      <c r="E48" s="57"/>
      <c r="F48" s="54"/>
      <c r="G48" s="39"/>
      <c r="H48" s="57">
        <v>4</v>
      </c>
      <c r="I48" s="54">
        <v>5</v>
      </c>
      <c r="J48" s="29">
        <f t="shared" si="2"/>
        <v>88.509999999999991</v>
      </c>
      <c r="K48" s="30" t="s">
        <v>54</v>
      </c>
      <c r="L48" s="31">
        <f t="shared" si="6"/>
        <v>0</v>
      </c>
      <c r="M48" s="70">
        <f t="shared" si="5"/>
        <v>0</v>
      </c>
      <c r="N48" s="32">
        <v>0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5000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>
        <v>2</v>
      </c>
      <c r="C49" s="54">
        <v>1.5</v>
      </c>
      <c r="D49" s="29">
        <f t="shared" si="1"/>
        <v>42.585000000000001</v>
      </c>
      <c r="E49" s="57"/>
      <c r="F49" s="54"/>
      <c r="G49" s="39"/>
      <c r="H49" s="57">
        <v>4</v>
      </c>
      <c r="I49" s="54">
        <v>6</v>
      </c>
      <c r="J49" s="29">
        <f t="shared" si="2"/>
        <v>90.179999999999993</v>
      </c>
      <c r="K49" s="30" t="s">
        <v>54</v>
      </c>
      <c r="L49" s="31">
        <f t="shared" si="6"/>
        <v>0</v>
      </c>
      <c r="M49" s="70">
        <f t="shared" si="5"/>
        <v>1.6700000000000017</v>
      </c>
      <c r="N49" s="32">
        <v>0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5000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>
        <v>2</v>
      </c>
      <c r="C50" s="54">
        <v>1.5</v>
      </c>
      <c r="D50" s="29">
        <f t="shared" si="1"/>
        <v>42.585000000000001</v>
      </c>
      <c r="E50" s="57"/>
      <c r="F50" s="54"/>
      <c r="G50" s="39"/>
      <c r="H50" s="57">
        <v>4</v>
      </c>
      <c r="I50" s="54">
        <v>6</v>
      </c>
      <c r="J50" s="29">
        <f t="shared" si="2"/>
        <v>90.179999999999993</v>
      </c>
      <c r="K50" s="30" t="s">
        <v>54</v>
      </c>
      <c r="L50" s="31">
        <f t="shared" si="6"/>
        <v>0</v>
      </c>
      <c r="M50" s="70">
        <f t="shared" si="5"/>
        <v>0</v>
      </c>
      <c r="N50" s="32">
        <v>0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5000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>
        <v>2</v>
      </c>
      <c r="C51" s="54">
        <v>1.5</v>
      </c>
      <c r="D51" s="29">
        <f t="shared" si="1"/>
        <v>42.585000000000001</v>
      </c>
      <c r="E51" s="57"/>
      <c r="F51" s="54"/>
      <c r="G51" s="39"/>
      <c r="H51" s="57">
        <v>4</v>
      </c>
      <c r="I51" s="54">
        <v>9</v>
      </c>
      <c r="J51" s="29">
        <f t="shared" si="2"/>
        <v>95.19</v>
      </c>
      <c r="K51" s="30" t="s">
        <v>54</v>
      </c>
      <c r="L51" s="31">
        <v>0</v>
      </c>
      <c r="M51" s="70">
        <f>SUM(J51-J50)</f>
        <v>5.0100000000000051</v>
      </c>
      <c r="N51" s="32">
        <v>0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5000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>
        <v>2</v>
      </c>
      <c r="C52" s="54">
        <v>1.5</v>
      </c>
      <c r="D52" s="29">
        <f t="shared" si="1"/>
        <v>42.585000000000001</v>
      </c>
      <c r="E52" s="57"/>
      <c r="F52" s="54"/>
      <c r="G52" s="39"/>
      <c r="H52" s="57">
        <v>5</v>
      </c>
      <c r="I52" s="54">
        <v>0</v>
      </c>
      <c r="J52" s="29">
        <f t="shared" si="2"/>
        <v>100.19999999999999</v>
      </c>
      <c r="K52" s="30" t="s">
        <v>54</v>
      </c>
      <c r="L52" s="31">
        <f t="shared" si="6"/>
        <v>0</v>
      </c>
      <c r="M52" s="70">
        <f t="shared" si="5"/>
        <v>5.0099999999999909</v>
      </c>
      <c r="N52" s="32">
        <v>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5000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>
        <v>2</v>
      </c>
      <c r="C53" s="54">
        <v>1.5</v>
      </c>
      <c r="D53" s="29">
        <f t="shared" si="1"/>
        <v>42.585000000000001</v>
      </c>
      <c r="E53" s="57"/>
      <c r="F53" s="54"/>
      <c r="G53" s="39"/>
      <c r="H53" s="57">
        <v>5</v>
      </c>
      <c r="I53" s="54">
        <v>0</v>
      </c>
      <c r="J53" s="29">
        <f t="shared" si="2"/>
        <v>100.19999999999999</v>
      </c>
      <c r="K53" s="30" t="s">
        <v>54</v>
      </c>
      <c r="L53" s="31">
        <f t="shared" si="6"/>
        <v>0</v>
      </c>
      <c r="M53" s="70">
        <f t="shared" si="5"/>
        <v>0</v>
      </c>
      <c r="N53" s="32">
        <v>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5000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>
        <v>2</v>
      </c>
      <c r="C54" s="54">
        <v>1.5</v>
      </c>
      <c r="D54" s="29">
        <f t="shared" si="1"/>
        <v>42.585000000000001</v>
      </c>
      <c r="E54" s="57"/>
      <c r="F54" s="54"/>
      <c r="G54" s="39"/>
      <c r="H54" s="57">
        <v>5</v>
      </c>
      <c r="I54" s="54">
        <v>0</v>
      </c>
      <c r="J54" s="29">
        <f t="shared" si="2"/>
        <v>100.19999999999999</v>
      </c>
      <c r="K54" s="30" t="s">
        <v>54</v>
      </c>
      <c r="L54" s="31">
        <f t="shared" si="6"/>
        <v>0</v>
      </c>
      <c r="M54" s="70">
        <f>SUM(J54-J53)</f>
        <v>0</v>
      </c>
      <c r="N54" s="32">
        <v>0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5000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>
        <v>2</v>
      </c>
      <c r="C55" s="54">
        <v>1.5</v>
      </c>
      <c r="D55" s="29">
        <f t="shared" si="1"/>
        <v>42.585000000000001</v>
      </c>
      <c r="E55" s="57"/>
      <c r="F55" s="54"/>
      <c r="G55" s="39"/>
      <c r="H55" s="57">
        <v>5</v>
      </c>
      <c r="I55" s="54">
        <v>3</v>
      </c>
      <c r="J55" s="29">
        <f t="shared" si="2"/>
        <v>105.21</v>
      </c>
      <c r="K55" s="30" t="s">
        <v>54</v>
      </c>
      <c r="L55" s="31">
        <f t="shared" si="6"/>
        <v>0</v>
      </c>
      <c r="M55" s="70">
        <f t="shared" si="5"/>
        <v>5.0100000000000051</v>
      </c>
      <c r="N55" s="32">
        <v>0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5000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>
        <v>2</v>
      </c>
      <c r="C56" s="54">
        <v>1.5</v>
      </c>
      <c r="D56" s="29">
        <f t="shared" si="1"/>
        <v>42.585000000000001</v>
      </c>
      <c r="E56" s="57"/>
      <c r="F56" s="54"/>
      <c r="G56" s="39"/>
      <c r="H56" s="57">
        <v>5</v>
      </c>
      <c r="I56" s="54">
        <v>6</v>
      </c>
      <c r="J56" s="29">
        <f t="shared" si="2"/>
        <v>110.22</v>
      </c>
      <c r="K56" s="30" t="s">
        <v>54</v>
      </c>
      <c r="L56" s="31">
        <v>0</v>
      </c>
      <c r="M56" s="70">
        <f t="shared" si="5"/>
        <v>5.0100000000000051</v>
      </c>
      <c r="N56" s="32">
        <v>0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5000</v>
      </c>
      <c r="V56" s="31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>
        <v>2</v>
      </c>
      <c r="C57" s="54">
        <v>1.5</v>
      </c>
      <c r="D57" s="29">
        <f t="shared" si="1"/>
        <v>42.585000000000001</v>
      </c>
      <c r="E57" s="57"/>
      <c r="F57" s="54"/>
      <c r="G57" s="39"/>
      <c r="H57" s="57">
        <v>5</v>
      </c>
      <c r="I57" s="54">
        <v>9</v>
      </c>
      <c r="J57" s="29">
        <f t="shared" si="2"/>
        <v>115.22999999999999</v>
      </c>
      <c r="K57" s="30" t="s">
        <v>54</v>
      </c>
      <c r="L57" s="31">
        <v>0</v>
      </c>
      <c r="M57" s="70">
        <f t="shared" si="5"/>
        <v>5.0099999999999909</v>
      </c>
      <c r="N57" s="32">
        <v>0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5000</v>
      </c>
      <c r="V57" s="31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/>
      <c r="C58" s="54"/>
      <c r="D58" s="29">
        <f>SUM((B58*12+C58)*1.67)</f>
        <v>0</v>
      </c>
      <c r="E58" s="57"/>
      <c r="F58" s="54"/>
      <c r="G58" s="39"/>
      <c r="H58" s="57"/>
      <c r="I58" s="54"/>
      <c r="J58" s="29">
        <f t="shared" si="2"/>
        <v>0</v>
      </c>
      <c r="K58" s="30" t="s">
        <v>54</v>
      </c>
      <c r="L58" s="31">
        <v>0</v>
      </c>
      <c r="M58" s="70">
        <f t="shared" si="5"/>
        <v>-115.22999999999999</v>
      </c>
      <c r="N58" s="32">
        <v>0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1"/>
      <c r="W58" s="83"/>
      <c r="X58" s="84"/>
      <c r="Y58" s="84"/>
      <c r="Z58" s="84"/>
      <c r="AA58" s="84"/>
      <c r="AB58" s="85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R14:S14"/>
    <mergeCell ref="Q10:R10"/>
    <mergeCell ref="W33:AB33"/>
    <mergeCell ref="B17:D17"/>
    <mergeCell ref="B19:D19"/>
    <mergeCell ref="L14:N14"/>
    <mergeCell ref="E17:G17"/>
    <mergeCell ref="E19:G19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41:AB41"/>
    <mergeCell ref="W42:AB42"/>
    <mergeCell ref="W43:AB43"/>
    <mergeCell ref="W44:AB44"/>
    <mergeCell ref="W45:AB45"/>
    <mergeCell ref="W46:AB46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58:AB58"/>
    <mergeCell ref="W51:AB51"/>
    <mergeCell ref="W52:AB52"/>
    <mergeCell ref="W53:AB53"/>
    <mergeCell ref="W54:AB54"/>
    <mergeCell ref="W47:AB47"/>
    <mergeCell ref="W48:AB48"/>
    <mergeCell ref="W56:AB56"/>
    <mergeCell ref="W57:AB57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60"/>
  <sheetViews>
    <sheetView topLeftCell="A39" zoomScale="125" zoomScaleNormal="125" workbookViewId="0">
      <selection activeCell="V57" sqref="V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32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60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0.75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9</v>
      </c>
      <c r="I27" s="54">
        <v>3</v>
      </c>
      <c r="J27" s="41">
        <f t="shared" ref="J27:J44" si="0">SUM((H27*12+I27)*1.67)</f>
        <v>185.37</v>
      </c>
      <c r="K27" s="30" t="s">
        <v>54</v>
      </c>
      <c r="L27" s="31">
        <v>0</v>
      </c>
      <c r="M27" s="40">
        <v>3.34</v>
      </c>
      <c r="N27" s="36">
        <v>95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9</v>
      </c>
      <c r="I28" s="54">
        <v>4</v>
      </c>
      <c r="J28" s="41">
        <f t="shared" si="0"/>
        <v>187.04</v>
      </c>
      <c r="K28" s="30" t="s">
        <v>54</v>
      </c>
      <c r="L28" s="31">
        <v>0</v>
      </c>
      <c r="M28" s="40">
        <f>SUM(J28-J27)</f>
        <v>1.6699999999999875</v>
      </c>
      <c r="N28" s="32">
        <v>101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9</v>
      </c>
      <c r="I29" s="54">
        <v>5</v>
      </c>
      <c r="J29" s="41">
        <f t="shared" si="0"/>
        <v>188.70999999999998</v>
      </c>
      <c r="K29" s="30" t="s">
        <v>54</v>
      </c>
      <c r="L29" s="31">
        <v>0</v>
      </c>
      <c r="M29" s="40">
        <f t="shared" ref="M29:M58" si="2">SUM(J29-J28)</f>
        <v>1.6699999999999875</v>
      </c>
      <c r="N29" s="32">
        <v>97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9</v>
      </c>
      <c r="I30" s="54">
        <v>6</v>
      </c>
      <c r="J30" s="41">
        <f t="shared" si="0"/>
        <v>190.38</v>
      </c>
      <c r="K30" s="30" t="s">
        <v>54</v>
      </c>
      <c r="L30" s="31">
        <v>0</v>
      </c>
      <c r="M30" s="40">
        <f t="shared" si="2"/>
        <v>1.6700000000000159</v>
      </c>
      <c r="N30" s="32">
        <v>105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9</v>
      </c>
      <c r="I31" s="54">
        <v>7</v>
      </c>
      <c r="J31" s="41">
        <f t="shared" si="0"/>
        <v>192.04999999999998</v>
      </c>
      <c r="K31" s="30" t="s">
        <v>54</v>
      </c>
      <c r="L31" s="31">
        <v>0</v>
      </c>
      <c r="M31" s="40">
        <f>SUM(J31-J30)</f>
        <v>1.6699999999999875</v>
      </c>
      <c r="N31" s="32">
        <v>100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9</v>
      </c>
      <c r="I32" s="54">
        <v>8</v>
      </c>
      <c r="J32" s="41">
        <f t="shared" si="0"/>
        <v>193.72</v>
      </c>
      <c r="K32" s="30" t="s">
        <v>54</v>
      </c>
      <c r="L32" s="31">
        <v>0</v>
      </c>
      <c r="M32" s="40">
        <f t="shared" si="2"/>
        <v>1.6700000000000159</v>
      </c>
      <c r="N32" s="32">
        <v>96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9</v>
      </c>
      <c r="I33" s="54">
        <v>9</v>
      </c>
      <c r="J33" s="41">
        <f t="shared" si="0"/>
        <v>195.39</v>
      </c>
      <c r="K33" s="30" t="s">
        <v>54</v>
      </c>
      <c r="L33" s="31">
        <v>0</v>
      </c>
      <c r="M33" s="40">
        <f>SUM(J33-J32)</f>
        <v>1.6699999999999875</v>
      </c>
      <c r="N33" s="32">
        <v>97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9</v>
      </c>
      <c r="I34" s="54">
        <v>10</v>
      </c>
      <c r="J34" s="41">
        <f t="shared" si="0"/>
        <v>197.06</v>
      </c>
      <c r="K34" s="30" t="s">
        <v>54</v>
      </c>
      <c r="L34" s="31">
        <v>0</v>
      </c>
      <c r="M34" s="40">
        <f>SUM(J34-J33)</f>
        <v>1.6700000000000159</v>
      </c>
      <c r="N34" s="32">
        <v>98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9</v>
      </c>
      <c r="I35" s="54">
        <v>11</v>
      </c>
      <c r="J35" s="41">
        <f t="shared" si="0"/>
        <v>198.73</v>
      </c>
      <c r="K35" s="30" t="s">
        <v>54</v>
      </c>
      <c r="L35" s="31">
        <v>0</v>
      </c>
      <c r="M35" s="40">
        <f t="shared" si="2"/>
        <v>1.6699999999999875</v>
      </c>
      <c r="N35" s="32">
        <v>40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10</v>
      </c>
      <c r="I36" s="54">
        <v>0</v>
      </c>
      <c r="J36" s="41">
        <f t="shared" si="0"/>
        <v>200.39999999999998</v>
      </c>
      <c r="K36" s="30" t="s">
        <v>54</v>
      </c>
      <c r="L36" s="31">
        <v>0</v>
      </c>
      <c r="M36" s="40">
        <f t="shared" si="2"/>
        <v>1.6699999999999875</v>
      </c>
      <c r="N36" s="32">
        <v>103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10</v>
      </c>
      <c r="I37" s="54">
        <v>0</v>
      </c>
      <c r="J37" s="41">
        <f t="shared" si="0"/>
        <v>200.39999999999998</v>
      </c>
      <c r="K37" s="30" t="s">
        <v>54</v>
      </c>
      <c r="L37" s="31">
        <v>0</v>
      </c>
      <c r="M37" s="40">
        <f>SUM(J37-J36)</f>
        <v>0</v>
      </c>
      <c r="N37" s="32">
        <v>98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10</v>
      </c>
      <c r="I38" s="54">
        <v>0</v>
      </c>
      <c r="J38" s="41">
        <f t="shared" si="0"/>
        <v>200.39999999999998</v>
      </c>
      <c r="K38" s="30" t="s">
        <v>54</v>
      </c>
      <c r="L38" s="31">
        <v>0</v>
      </c>
      <c r="M38" s="40">
        <f t="shared" si="2"/>
        <v>0</v>
      </c>
      <c r="N38" s="32">
        <v>91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10</v>
      </c>
      <c r="I39" s="54">
        <v>1</v>
      </c>
      <c r="J39" s="41">
        <f t="shared" si="0"/>
        <v>202.07</v>
      </c>
      <c r="K39" s="30" t="s">
        <v>54</v>
      </c>
      <c r="L39" s="31">
        <v>0</v>
      </c>
      <c r="M39" s="40">
        <f t="shared" si="2"/>
        <v>1.6700000000000159</v>
      </c>
      <c r="N39" s="32">
        <v>100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2</v>
      </c>
      <c r="I40" s="54">
        <v>8</v>
      </c>
      <c r="J40" s="41">
        <f t="shared" si="0"/>
        <v>53.44</v>
      </c>
      <c r="K40" s="30" t="s">
        <v>54</v>
      </c>
      <c r="L40" s="31">
        <v>0</v>
      </c>
      <c r="M40" s="40">
        <f>SUM(J40-J39)+150</f>
        <v>1.3700000000000045</v>
      </c>
      <c r="N40" s="32">
        <v>95</v>
      </c>
      <c r="O40" s="30" t="s">
        <v>54</v>
      </c>
      <c r="P40" s="29" t="s">
        <v>54</v>
      </c>
      <c r="Q40" s="31" t="s">
        <v>54</v>
      </c>
      <c r="R40" s="31">
        <v>1238</v>
      </c>
      <c r="S40" s="31">
        <v>150</v>
      </c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2</v>
      </c>
      <c r="I41" s="54">
        <v>8</v>
      </c>
      <c r="J41" s="41">
        <f t="shared" si="0"/>
        <v>53.44</v>
      </c>
      <c r="K41" s="30" t="s">
        <v>54</v>
      </c>
      <c r="L41" s="31">
        <v>0</v>
      </c>
      <c r="M41" s="40">
        <f t="shared" si="2"/>
        <v>0</v>
      </c>
      <c r="N41" s="32">
        <v>99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2</v>
      </c>
      <c r="I42" s="54">
        <v>9</v>
      </c>
      <c r="J42" s="41">
        <f t="shared" si="0"/>
        <v>55.11</v>
      </c>
      <c r="K42" s="30" t="s">
        <v>54</v>
      </c>
      <c r="L42" s="31">
        <v>0</v>
      </c>
      <c r="M42" s="40">
        <f t="shared" si="2"/>
        <v>1.6700000000000017</v>
      </c>
      <c r="N42" s="32">
        <v>94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2</v>
      </c>
      <c r="I43" s="54">
        <v>10</v>
      </c>
      <c r="J43" s="41">
        <f t="shared" si="0"/>
        <v>56.78</v>
      </c>
      <c r="K43" s="30" t="s">
        <v>54</v>
      </c>
      <c r="L43" s="31">
        <v>0</v>
      </c>
      <c r="M43" s="40">
        <f>SUM(J43-J42)</f>
        <v>1.6700000000000017</v>
      </c>
      <c r="N43" s="32">
        <v>92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2</v>
      </c>
      <c r="I44" s="54">
        <v>11</v>
      </c>
      <c r="J44" s="41">
        <f t="shared" si="0"/>
        <v>58.449999999999996</v>
      </c>
      <c r="K44" s="30" t="s">
        <v>54</v>
      </c>
      <c r="L44" s="31">
        <v>0</v>
      </c>
      <c r="M44" s="40">
        <f t="shared" si="2"/>
        <v>1.6699999999999946</v>
      </c>
      <c r="N44" s="32">
        <v>93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3</v>
      </c>
      <c r="I45" s="54">
        <v>0</v>
      </c>
      <c r="J45" s="41">
        <f t="shared" ref="J45:J58" si="3">SUM((H45*12+I45)*1.67)</f>
        <v>60.12</v>
      </c>
      <c r="K45" s="30" t="s">
        <v>54</v>
      </c>
      <c r="L45" s="31">
        <v>0</v>
      </c>
      <c r="M45" s="40">
        <f>SUM(J45-J44)</f>
        <v>1.6700000000000017</v>
      </c>
      <c r="N45" s="32">
        <v>95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3</v>
      </c>
      <c r="I46" s="54">
        <v>1</v>
      </c>
      <c r="J46" s="41">
        <f t="shared" si="3"/>
        <v>61.79</v>
      </c>
      <c r="K46" s="30" t="s">
        <v>54</v>
      </c>
      <c r="L46" s="31">
        <v>0</v>
      </c>
      <c r="M46" s="40">
        <f>SUM(J46-J45)</f>
        <v>1.6700000000000017</v>
      </c>
      <c r="N46" s="32">
        <v>90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3</v>
      </c>
      <c r="I47" s="54">
        <v>2</v>
      </c>
      <c r="J47" s="41">
        <f t="shared" si="3"/>
        <v>63.459999999999994</v>
      </c>
      <c r="K47" s="30" t="s">
        <v>54</v>
      </c>
      <c r="L47" s="31">
        <v>0</v>
      </c>
      <c r="M47" s="40">
        <f t="shared" si="2"/>
        <v>1.6699999999999946</v>
      </c>
      <c r="N47" s="32">
        <v>93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3</v>
      </c>
      <c r="I48" s="54">
        <v>3</v>
      </c>
      <c r="J48" s="41">
        <f t="shared" si="3"/>
        <v>65.13</v>
      </c>
      <c r="K48" s="30" t="s">
        <v>54</v>
      </c>
      <c r="L48" s="31">
        <v>0</v>
      </c>
      <c r="M48" s="40">
        <f>SUM(J48-J47)</f>
        <v>1.6700000000000017</v>
      </c>
      <c r="N48" s="32">
        <v>94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63"/>
      <c r="X48" s="64"/>
      <c r="Y48" s="64"/>
      <c r="Z48" s="64"/>
      <c r="AA48" s="64"/>
      <c r="AB48" s="65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3</v>
      </c>
      <c r="I49" s="54">
        <v>4</v>
      </c>
      <c r="J49" s="41">
        <f t="shared" si="3"/>
        <v>66.8</v>
      </c>
      <c r="K49" s="30" t="s">
        <v>54</v>
      </c>
      <c r="L49" s="31">
        <v>0</v>
      </c>
      <c r="M49" s="40">
        <f>SUM(J49-J48)</f>
        <v>1.6700000000000017</v>
      </c>
      <c r="N49" s="32">
        <v>93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3</v>
      </c>
      <c r="I50" s="54">
        <v>5</v>
      </c>
      <c r="J50" s="41">
        <f t="shared" si="3"/>
        <v>68.47</v>
      </c>
      <c r="K50" s="30" t="s">
        <v>54</v>
      </c>
      <c r="L50" s="31">
        <v>0</v>
      </c>
      <c r="M50" s="40">
        <f>SUM(J50-J49)</f>
        <v>1.6700000000000017</v>
      </c>
      <c r="N50" s="32">
        <v>95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3</v>
      </c>
      <c r="I51" s="54">
        <v>7</v>
      </c>
      <c r="J51" s="41">
        <f t="shared" si="3"/>
        <v>71.81</v>
      </c>
      <c r="K51" s="30" t="s">
        <v>54</v>
      </c>
      <c r="L51" s="31">
        <v>0</v>
      </c>
      <c r="M51" s="40">
        <f t="shared" si="2"/>
        <v>3.3400000000000034</v>
      </c>
      <c r="N51" s="32">
        <v>96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3</v>
      </c>
      <c r="I52" s="54">
        <v>8</v>
      </c>
      <c r="J52" s="41">
        <f t="shared" si="3"/>
        <v>73.47999999999999</v>
      </c>
      <c r="K52" s="30" t="s">
        <v>54</v>
      </c>
      <c r="L52" s="31">
        <v>0</v>
      </c>
      <c r="M52" s="40">
        <f>SUM(J52-J51)</f>
        <v>1.6699999999999875</v>
      </c>
      <c r="N52" s="32">
        <v>18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3</v>
      </c>
      <c r="I53" s="54">
        <v>9</v>
      </c>
      <c r="J53" s="41">
        <f t="shared" si="3"/>
        <v>75.149999999999991</v>
      </c>
      <c r="K53" s="30" t="s">
        <v>54</v>
      </c>
      <c r="L53" s="31">
        <v>0</v>
      </c>
      <c r="M53" s="40">
        <f t="shared" si="2"/>
        <v>1.6700000000000017</v>
      </c>
      <c r="N53" s="32">
        <v>92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3</v>
      </c>
      <c r="I54" s="54">
        <v>10</v>
      </c>
      <c r="J54" s="41">
        <f t="shared" si="3"/>
        <v>76.819999999999993</v>
      </c>
      <c r="K54" s="30" t="s">
        <v>54</v>
      </c>
      <c r="L54" s="31">
        <v>0</v>
      </c>
      <c r="M54" s="40">
        <f t="shared" si="2"/>
        <v>1.6700000000000017</v>
      </c>
      <c r="N54" s="32">
        <v>90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3</v>
      </c>
      <c r="I55" s="54">
        <v>11</v>
      </c>
      <c r="J55" s="41">
        <f t="shared" si="3"/>
        <v>78.489999999999995</v>
      </c>
      <c r="K55" s="30" t="s">
        <v>54</v>
      </c>
      <c r="L55" s="31">
        <v>0</v>
      </c>
      <c r="M55" s="40">
        <f t="shared" si="2"/>
        <v>1.6700000000000017</v>
      </c>
      <c r="N55" s="32">
        <v>87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4</v>
      </c>
      <c r="I56" s="54">
        <v>0</v>
      </c>
      <c r="J56" s="41">
        <f t="shared" si="3"/>
        <v>80.16</v>
      </c>
      <c r="K56" s="30" t="s">
        <v>54</v>
      </c>
      <c r="L56" s="31">
        <v>0</v>
      </c>
      <c r="M56" s="40">
        <f t="shared" si="2"/>
        <v>1.6700000000000017</v>
      </c>
      <c r="N56" s="36">
        <v>82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4</v>
      </c>
      <c r="I57" s="54">
        <v>1</v>
      </c>
      <c r="J57" s="41">
        <f t="shared" si="3"/>
        <v>81.83</v>
      </c>
      <c r="K57" s="30" t="s">
        <v>54</v>
      </c>
      <c r="L57" s="31">
        <v>0</v>
      </c>
      <c r="M57" s="40">
        <f t="shared" si="2"/>
        <v>1.6700000000000017</v>
      </c>
      <c r="N57" s="36">
        <v>100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/>
      <c r="I58" s="54"/>
      <c r="J58" s="41">
        <f t="shared" si="3"/>
        <v>0</v>
      </c>
      <c r="K58" s="30" t="s">
        <v>54</v>
      </c>
      <c r="L58" s="31">
        <v>0</v>
      </c>
      <c r="M58" s="40">
        <f t="shared" si="2"/>
        <v>-81.83</v>
      </c>
      <c r="N58" s="36"/>
      <c r="O58" s="30"/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5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/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55:AB55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60"/>
  <sheetViews>
    <sheetView topLeftCell="A35" zoomScale="125" zoomScaleNormal="125" workbookViewId="0">
      <selection activeCell="V57" sqref="V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50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9</v>
      </c>
      <c r="I27" s="54">
        <v>1</v>
      </c>
      <c r="J27" s="41">
        <f t="shared" ref="J27:J58" si="0">SUM((H27*12+I27)*1.16)</f>
        <v>126.44</v>
      </c>
      <c r="K27" s="30" t="s">
        <v>54</v>
      </c>
      <c r="L27" s="31">
        <v>0</v>
      </c>
      <c r="M27" s="40">
        <v>2.3199999999999998</v>
      </c>
      <c r="N27" s="36">
        <v>95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9</v>
      </c>
      <c r="I28" s="54">
        <v>2</v>
      </c>
      <c r="J28" s="41">
        <f t="shared" si="0"/>
        <v>127.6</v>
      </c>
      <c r="K28" s="30" t="s">
        <v>54</v>
      </c>
      <c r="L28" s="31">
        <v>0</v>
      </c>
      <c r="M28" s="40">
        <f>SUM(J28-J27)</f>
        <v>1.1599999999999966</v>
      </c>
      <c r="N28" s="32">
        <v>101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9</v>
      </c>
      <c r="I29" s="54">
        <v>3</v>
      </c>
      <c r="J29" s="41">
        <f t="shared" si="0"/>
        <v>128.76</v>
      </c>
      <c r="K29" s="30" t="s">
        <v>54</v>
      </c>
      <c r="L29" s="31">
        <v>0</v>
      </c>
      <c r="M29" s="40">
        <f>SUM(J29-J28)</f>
        <v>1.1599999999999966</v>
      </c>
      <c r="N29" s="32">
        <v>97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9</v>
      </c>
      <c r="I30" s="54">
        <v>4</v>
      </c>
      <c r="J30" s="41">
        <f t="shared" si="0"/>
        <v>129.91999999999999</v>
      </c>
      <c r="K30" s="30" t="s">
        <v>54</v>
      </c>
      <c r="L30" s="31">
        <v>0</v>
      </c>
      <c r="M30" s="40">
        <f>SUM(J30-J29)</f>
        <v>1.1599999999999966</v>
      </c>
      <c r="N30" s="32">
        <v>105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9</v>
      </c>
      <c r="I31" s="54">
        <v>5</v>
      </c>
      <c r="J31" s="41">
        <f t="shared" si="0"/>
        <v>131.07999999999998</v>
      </c>
      <c r="K31" s="30" t="s">
        <v>54</v>
      </c>
      <c r="L31" s="31">
        <v>0</v>
      </c>
      <c r="M31" s="40">
        <f>SUM(J31-J30)</f>
        <v>1.1599999999999966</v>
      </c>
      <c r="N31" s="32">
        <v>100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9</v>
      </c>
      <c r="I32" s="54">
        <v>6</v>
      </c>
      <c r="J32" s="41">
        <f t="shared" si="0"/>
        <v>132.23999999999998</v>
      </c>
      <c r="K32" s="30" t="s">
        <v>54</v>
      </c>
      <c r="L32" s="31">
        <v>0</v>
      </c>
      <c r="M32" s="40">
        <f>SUM(J32-J31)</f>
        <v>1.1599999999999966</v>
      </c>
      <c r="N32" s="32">
        <v>96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9</v>
      </c>
      <c r="I33" s="54">
        <v>7</v>
      </c>
      <c r="J33" s="41">
        <f t="shared" si="0"/>
        <v>133.39999999999998</v>
      </c>
      <c r="K33" s="30" t="s">
        <v>54</v>
      </c>
      <c r="L33" s="31">
        <v>0</v>
      </c>
      <c r="M33" s="40">
        <f t="shared" ref="M33:M58" si="2">SUM(J33-J32)</f>
        <v>1.1599999999999966</v>
      </c>
      <c r="N33" s="32">
        <v>97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9</v>
      </c>
      <c r="I34" s="54">
        <v>10</v>
      </c>
      <c r="J34" s="41">
        <f t="shared" si="0"/>
        <v>136.88</v>
      </c>
      <c r="K34" s="30" t="s">
        <v>54</v>
      </c>
      <c r="L34" s="31">
        <v>0</v>
      </c>
      <c r="M34" s="40">
        <f t="shared" si="2"/>
        <v>3.4800000000000182</v>
      </c>
      <c r="N34" s="32">
        <v>98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9</v>
      </c>
      <c r="I35" s="54">
        <v>11</v>
      </c>
      <c r="J35" s="41">
        <f t="shared" si="0"/>
        <v>138.04</v>
      </c>
      <c r="K35" s="30" t="s">
        <v>54</v>
      </c>
      <c r="L35" s="31">
        <v>0</v>
      </c>
      <c r="M35" s="40">
        <f t="shared" si="2"/>
        <v>1.1599999999999966</v>
      </c>
      <c r="N35" s="32">
        <v>40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10</v>
      </c>
      <c r="I36" s="54">
        <v>2</v>
      </c>
      <c r="J36" s="41">
        <f t="shared" si="0"/>
        <v>141.51999999999998</v>
      </c>
      <c r="K36" s="30" t="s">
        <v>54</v>
      </c>
      <c r="L36" s="31">
        <v>0</v>
      </c>
      <c r="M36" s="40">
        <f t="shared" si="2"/>
        <v>3.4799999999999898</v>
      </c>
      <c r="N36" s="32">
        <v>103</v>
      </c>
      <c r="O36" s="30"/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10</v>
      </c>
      <c r="I37" s="54">
        <v>3</v>
      </c>
      <c r="J37" s="41">
        <f t="shared" si="0"/>
        <v>142.67999999999998</v>
      </c>
      <c r="K37" s="30" t="s">
        <v>54</v>
      </c>
      <c r="L37" s="31">
        <v>0</v>
      </c>
      <c r="M37" s="40">
        <f t="shared" si="2"/>
        <v>1.1599999999999966</v>
      </c>
      <c r="N37" s="32">
        <v>98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10</v>
      </c>
      <c r="I38" s="54">
        <v>4</v>
      </c>
      <c r="J38" s="41">
        <f t="shared" si="0"/>
        <v>143.84</v>
      </c>
      <c r="K38" s="30" t="s">
        <v>54</v>
      </c>
      <c r="L38" s="31">
        <v>0</v>
      </c>
      <c r="M38" s="40">
        <f>SUM(J38-J37)</f>
        <v>1.160000000000025</v>
      </c>
      <c r="N38" s="32">
        <v>91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10</v>
      </c>
      <c r="I39" s="54">
        <v>5</v>
      </c>
      <c r="J39" s="41">
        <f t="shared" si="0"/>
        <v>145</v>
      </c>
      <c r="K39" s="30" t="s">
        <v>54</v>
      </c>
      <c r="L39" s="31">
        <v>0</v>
      </c>
      <c r="M39" s="40">
        <f t="shared" si="2"/>
        <v>1.1599999999999966</v>
      </c>
      <c r="N39" s="32">
        <v>100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10</v>
      </c>
      <c r="I40" s="54">
        <v>7</v>
      </c>
      <c r="J40" s="41">
        <f t="shared" si="0"/>
        <v>147.32</v>
      </c>
      <c r="K40" s="30" t="s">
        <v>54</v>
      </c>
      <c r="L40" s="31">
        <v>0</v>
      </c>
      <c r="M40" s="40">
        <f t="shared" si="2"/>
        <v>2.3199999999999932</v>
      </c>
      <c r="N40" s="32">
        <v>95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10</v>
      </c>
      <c r="I41" s="54">
        <v>10</v>
      </c>
      <c r="J41" s="41">
        <f t="shared" si="0"/>
        <v>150.79999999999998</v>
      </c>
      <c r="K41" s="30" t="s">
        <v>54</v>
      </c>
      <c r="L41" s="31">
        <v>0</v>
      </c>
      <c r="M41" s="40">
        <f t="shared" si="2"/>
        <v>3.4799999999999898</v>
      </c>
      <c r="N41" s="32">
        <v>99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10</v>
      </c>
      <c r="I42" s="54">
        <v>10</v>
      </c>
      <c r="J42" s="41">
        <f t="shared" si="0"/>
        <v>150.79999999999998</v>
      </c>
      <c r="K42" s="30" t="s">
        <v>54</v>
      </c>
      <c r="L42" s="31">
        <v>0</v>
      </c>
      <c r="M42" s="40">
        <f t="shared" si="2"/>
        <v>0</v>
      </c>
      <c r="N42" s="32">
        <v>94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11</v>
      </c>
      <c r="I43" s="54">
        <v>3</v>
      </c>
      <c r="J43" s="41">
        <f t="shared" si="0"/>
        <v>156.6</v>
      </c>
      <c r="K43" s="30" t="s">
        <v>54</v>
      </c>
      <c r="L43" s="31">
        <v>0</v>
      </c>
      <c r="M43" s="40">
        <f t="shared" si="2"/>
        <v>5.8000000000000114</v>
      </c>
      <c r="N43" s="32">
        <v>92</v>
      </c>
      <c r="O43" s="30" t="s">
        <v>61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11</v>
      </c>
      <c r="I44" s="54">
        <v>4</v>
      </c>
      <c r="J44" s="41">
        <f t="shared" si="0"/>
        <v>157.76</v>
      </c>
      <c r="K44" s="30" t="s">
        <v>54</v>
      </c>
      <c r="L44" s="31">
        <v>0</v>
      </c>
      <c r="M44" s="40">
        <f t="shared" si="2"/>
        <v>1.1599999999999966</v>
      </c>
      <c r="N44" s="32">
        <v>93</v>
      </c>
      <c r="O44" s="30" t="s">
        <v>61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11</v>
      </c>
      <c r="I45" s="54">
        <v>5</v>
      </c>
      <c r="J45" s="41">
        <f t="shared" si="0"/>
        <v>158.91999999999999</v>
      </c>
      <c r="K45" s="30" t="s">
        <v>54</v>
      </c>
      <c r="L45" s="31">
        <v>0</v>
      </c>
      <c r="M45" s="40">
        <f t="shared" si="2"/>
        <v>1.1599999999999966</v>
      </c>
      <c r="N45" s="32">
        <v>95</v>
      </c>
      <c r="O45" s="30" t="s">
        <v>61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11</v>
      </c>
      <c r="I46" s="54">
        <v>6</v>
      </c>
      <c r="J46" s="41">
        <f t="shared" si="0"/>
        <v>160.07999999999998</v>
      </c>
      <c r="K46" s="30" t="s">
        <v>54</v>
      </c>
      <c r="L46" s="31">
        <v>0</v>
      </c>
      <c r="M46" s="40">
        <f>SUM(J46-J45)</f>
        <v>1.1599999999999966</v>
      </c>
      <c r="N46" s="32">
        <v>90</v>
      </c>
      <c r="O46" s="30" t="s">
        <v>61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11</v>
      </c>
      <c r="I47" s="54">
        <v>7</v>
      </c>
      <c r="J47" s="41">
        <f t="shared" si="0"/>
        <v>161.23999999999998</v>
      </c>
      <c r="K47" s="30" t="s">
        <v>54</v>
      </c>
      <c r="L47" s="31">
        <v>0</v>
      </c>
      <c r="M47" s="40">
        <f t="shared" si="2"/>
        <v>1.1599999999999966</v>
      </c>
      <c r="N47" s="32">
        <v>93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11</v>
      </c>
      <c r="I48" s="54">
        <v>8</v>
      </c>
      <c r="J48" s="41">
        <f t="shared" si="0"/>
        <v>162.39999999999998</v>
      </c>
      <c r="K48" s="30" t="s">
        <v>54</v>
      </c>
      <c r="L48" s="31">
        <v>0</v>
      </c>
      <c r="M48" s="40">
        <f t="shared" si="2"/>
        <v>1.1599999999999966</v>
      </c>
      <c r="N48" s="32">
        <v>94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12</v>
      </c>
      <c r="I49" s="54">
        <v>0</v>
      </c>
      <c r="J49" s="41">
        <f t="shared" si="0"/>
        <v>167.04</v>
      </c>
      <c r="K49" s="30" t="s">
        <v>54</v>
      </c>
      <c r="L49" s="31">
        <v>0</v>
      </c>
      <c r="M49" s="40">
        <f>SUM(J49-J48)</f>
        <v>4.6400000000000148</v>
      </c>
      <c r="N49" s="32">
        <v>93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12</v>
      </c>
      <c r="I50" s="54">
        <v>2</v>
      </c>
      <c r="J50" s="41">
        <f t="shared" si="0"/>
        <v>169.35999999999999</v>
      </c>
      <c r="K50" s="30" t="s">
        <v>54</v>
      </c>
      <c r="L50" s="31">
        <v>0</v>
      </c>
      <c r="M50" s="40">
        <f t="shared" si="2"/>
        <v>2.3199999999999932</v>
      </c>
      <c r="N50" s="32">
        <v>95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12</v>
      </c>
      <c r="I51" s="54">
        <v>3</v>
      </c>
      <c r="J51" s="41">
        <f t="shared" si="0"/>
        <v>170.51999999999998</v>
      </c>
      <c r="K51" s="30" t="s">
        <v>54</v>
      </c>
      <c r="L51" s="31">
        <v>0</v>
      </c>
      <c r="M51" s="40">
        <f>SUM(J51-J50)</f>
        <v>1.1599999999999966</v>
      </c>
      <c r="N51" s="32">
        <v>96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1</v>
      </c>
      <c r="I52" s="54">
        <v>8</v>
      </c>
      <c r="J52" s="41">
        <f t="shared" si="0"/>
        <v>23.2</v>
      </c>
      <c r="K52" s="30" t="s">
        <v>54</v>
      </c>
      <c r="L52" s="31">
        <v>0</v>
      </c>
      <c r="M52" s="40">
        <f>SUM(J52-J51)+150</f>
        <v>2.6800000000000068</v>
      </c>
      <c r="N52" s="32">
        <v>18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1</v>
      </c>
      <c r="I53" s="54">
        <v>10</v>
      </c>
      <c r="J53" s="41">
        <f t="shared" si="0"/>
        <v>25.52</v>
      </c>
      <c r="K53" s="30" t="s">
        <v>54</v>
      </c>
      <c r="L53" s="31">
        <v>0</v>
      </c>
      <c r="M53" s="40">
        <f t="shared" si="2"/>
        <v>2.3200000000000003</v>
      </c>
      <c r="N53" s="32">
        <v>92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1</v>
      </c>
      <c r="I54" s="54">
        <v>11</v>
      </c>
      <c r="J54" s="41">
        <f t="shared" si="0"/>
        <v>26.68</v>
      </c>
      <c r="K54" s="30" t="s">
        <v>54</v>
      </c>
      <c r="L54" s="31">
        <v>0</v>
      </c>
      <c r="M54" s="40">
        <f t="shared" si="2"/>
        <v>1.1600000000000001</v>
      </c>
      <c r="N54" s="32">
        <v>90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2</v>
      </c>
      <c r="I55" s="54">
        <v>1</v>
      </c>
      <c r="J55" s="41">
        <f t="shared" si="0"/>
        <v>28.999999999999996</v>
      </c>
      <c r="K55" s="30" t="s">
        <v>54</v>
      </c>
      <c r="L55" s="31">
        <v>0</v>
      </c>
      <c r="M55" s="34">
        <f t="shared" si="2"/>
        <v>2.3199999999999967</v>
      </c>
      <c r="N55" s="32">
        <v>87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2</v>
      </c>
      <c r="I56" s="54">
        <v>3</v>
      </c>
      <c r="J56" s="41">
        <f t="shared" si="0"/>
        <v>31.319999999999997</v>
      </c>
      <c r="K56" s="30" t="s">
        <v>54</v>
      </c>
      <c r="L56" s="31">
        <v>0</v>
      </c>
      <c r="M56" s="34">
        <f t="shared" si="2"/>
        <v>2.3200000000000003</v>
      </c>
      <c r="N56" s="36">
        <v>82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2</v>
      </c>
      <c r="I57" s="54">
        <v>5</v>
      </c>
      <c r="J57" s="41">
        <f t="shared" si="0"/>
        <v>33.64</v>
      </c>
      <c r="K57" s="30" t="s">
        <v>54</v>
      </c>
      <c r="L57" s="31">
        <v>0</v>
      </c>
      <c r="M57" s="40">
        <f>SUM(J57-J56)</f>
        <v>2.3200000000000038</v>
      </c>
      <c r="N57" s="36">
        <v>100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/>
      <c r="I58" s="54"/>
      <c r="J58" s="41">
        <f t="shared" si="0"/>
        <v>0</v>
      </c>
      <c r="K58" s="30" t="s">
        <v>54</v>
      </c>
      <c r="L58" s="31">
        <v>0</v>
      </c>
      <c r="M58" s="34">
        <f t="shared" si="2"/>
        <v>-33.64</v>
      </c>
      <c r="N58" s="36"/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5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60"/>
  <sheetViews>
    <sheetView topLeftCell="A38" zoomScale="125" zoomScaleNormal="125" workbookViewId="0">
      <selection activeCell="V57" sqref="V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ht="14.25" customHeight="1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58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5</v>
      </c>
      <c r="I27" s="54">
        <v>0</v>
      </c>
      <c r="J27" s="34">
        <f>SUM((H27*12+I27)*1.67)</f>
        <v>100.19999999999999</v>
      </c>
      <c r="K27" s="30" t="s">
        <v>54</v>
      </c>
      <c r="L27" s="31">
        <v>0</v>
      </c>
      <c r="M27" s="34">
        <v>6.68</v>
      </c>
      <c r="N27" s="36">
        <v>34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5</v>
      </c>
      <c r="I28" s="54">
        <v>6</v>
      </c>
      <c r="J28" s="34">
        <f t="shared" ref="J28:J58" si="1">SUM((H28*12+I28)*1.67)</f>
        <v>110.22</v>
      </c>
      <c r="K28" s="30" t="s">
        <v>54</v>
      </c>
      <c r="L28" s="31">
        <v>0</v>
      </c>
      <c r="M28" s="34">
        <f t="shared" ref="M28:M33" si="2">SUM(J28-J27)</f>
        <v>10.02000000000001</v>
      </c>
      <c r="N28" s="32">
        <v>37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6</v>
      </c>
      <c r="I29" s="54">
        <v>4</v>
      </c>
      <c r="J29" s="34">
        <f t="shared" si="1"/>
        <v>126.91999999999999</v>
      </c>
      <c r="K29" s="30" t="s">
        <v>54</v>
      </c>
      <c r="L29" s="31">
        <v>0</v>
      </c>
      <c r="M29" s="34">
        <f t="shared" si="2"/>
        <v>16.699999999999989</v>
      </c>
      <c r="N29" s="32">
        <v>30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6</v>
      </c>
      <c r="I30" s="54">
        <v>10</v>
      </c>
      <c r="J30" s="34">
        <f t="shared" si="1"/>
        <v>136.94</v>
      </c>
      <c r="K30" s="30" t="s">
        <v>54</v>
      </c>
      <c r="L30" s="31">
        <v>0</v>
      </c>
      <c r="M30" s="34">
        <f t="shared" si="2"/>
        <v>10.02000000000001</v>
      </c>
      <c r="N30" s="32">
        <v>48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7</v>
      </c>
      <c r="I31" s="54">
        <v>4</v>
      </c>
      <c r="J31" s="34">
        <f t="shared" si="1"/>
        <v>146.95999999999998</v>
      </c>
      <c r="K31" s="30" t="s">
        <v>54</v>
      </c>
      <c r="L31" s="31">
        <v>0</v>
      </c>
      <c r="M31" s="34">
        <f t="shared" si="2"/>
        <v>10.019999999999982</v>
      </c>
      <c r="N31" s="32">
        <v>42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8</v>
      </c>
      <c r="I32" s="54">
        <v>1</v>
      </c>
      <c r="J32" s="34">
        <f t="shared" si="1"/>
        <v>161.98999999999998</v>
      </c>
      <c r="K32" s="30" t="s">
        <v>54</v>
      </c>
      <c r="L32" s="31">
        <v>0</v>
      </c>
      <c r="M32" s="34">
        <f t="shared" si="2"/>
        <v>15.030000000000001</v>
      </c>
      <c r="N32" s="32">
        <v>33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8</v>
      </c>
      <c r="I33" s="54">
        <v>8</v>
      </c>
      <c r="J33" s="34">
        <f t="shared" si="1"/>
        <v>173.68</v>
      </c>
      <c r="K33" s="30" t="s">
        <v>54</v>
      </c>
      <c r="L33" s="31">
        <v>0</v>
      </c>
      <c r="M33" s="34">
        <f t="shared" si="2"/>
        <v>11.690000000000026</v>
      </c>
      <c r="N33" s="32">
        <v>31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9</v>
      </c>
      <c r="I34" s="54">
        <v>5</v>
      </c>
      <c r="J34" s="34">
        <f t="shared" si="1"/>
        <v>188.70999999999998</v>
      </c>
      <c r="K34" s="30" t="s">
        <v>54</v>
      </c>
      <c r="L34" s="31">
        <v>0</v>
      </c>
      <c r="M34" s="34">
        <f t="shared" ref="M34:M43" si="3">SUM(J34-J33)</f>
        <v>15.029999999999973</v>
      </c>
      <c r="N34" s="32">
        <v>26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9</v>
      </c>
      <c r="I35" s="54">
        <v>11</v>
      </c>
      <c r="J35" s="34">
        <f t="shared" si="1"/>
        <v>198.73</v>
      </c>
      <c r="K35" s="30" t="s">
        <v>54</v>
      </c>
      <c r="L35" s="31">
        <v>0</v>
      </c>
      <c r="M35" s="34">
        <f t="shared" si="3"/>
        <v>10.02000000000001</v>
      </c>
      <c r="N35" s="32">
        <v>13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10</v>
      </c>
      <c r="I36" s="54">
        <v>5</v>
      </c>
      <c r="J36" s="34">
        <f t="shared" si="1"/>
        <v>208.75</v>
      </c>
      <c r="K36" s="30" t="s">
        <v>54</v>
      </c>
      <c r="L36" s="31">
        <v>0</v>
      </c>
      <c r="M36" s="34">
        <f t="shared" si="3"/>
        <v>10.02000000000001</v>
      </c>
      <c r="N36" s="32">
        <v>41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11</v>
      </c>
      <c r="I37" s="54">
        <v>0</v>
      </c>
      <c r="J37" s="34">
        <f t="shared" si="1"/>
        <v>220.44</v>
      </c>
      <c r="K37" s="30" t="s">
        <v>54</v>
      </c>
      <c r="L37" s="31">
        <v>0</v>
      </c>
      <c r="M37" s="34">
        <f t="shared" si="3"/>
        <v>11.689999999999998</v>
      </c>
      <c r="N37" s="32">
        <v>33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11</v>
      </c>
      <c r="I38" s="54">
        <v>6</v>
      </c>
      <c r="J38" s="34">
        <f t="shared" si="1"/>
        <v>230.45999999999998</v>
      </c>
      <c r="K38" s="30" t="s">
        <v>54</v>
      </c>
      <c r="L38" s="31">
        <v>0</v>
      </c>
      <c r="M38" s="34">
        <f t="shared" si="3"/>
        <v>10.019999999999982</v>
      </c>
      <c r="N38" s="32">
        <v>26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12</v>
      </c>
      <c r="I39" s="54">
        <v>0</v>
      </c>
      <c r="J39" s="34">
        <f t="shared" si="1"/>
        <v>240.48</v>
      </c>
      <c r="K39" s="30" t="s">
        <v>54</v>
      </c>
      <c r="L39" s="31">
        <v>0</v>
      </c>
      <c r="M39" s="34">
        <f t="shared" si="3"/>
        <v>10.02000000000001</v>
      </c>
      <c r="N39" s="32">
        <v>34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4</v>
      </c>
      <c r="I40" s="54">
        <v>11</v>
      </c>
      <c r="J40" s="34">
        <f t="shared" si="1"/>
        <v>98.53</v>
      </c>
      <c r="K40" s="30" t="s">
        <v>54</v>
      </c>
      <c r="L40" s="31">
        <v>0</v>
      </c>
      <c r="M40" s="34">
        <f>SUM(J40-J39)+150</f>
        <v>8.0500000000000114</v>
      </c>
      <c r="N40" s="32">
        <v>30</v>
      </c>
      <c r="O40" s="30" t="s">
        <v>54</v>
      </c>
      <c r="P40" s="29" t="s">
        <v>54</v>
      </c>
      <c r="Q40" s="31" t="s">
        <v>54</v>
      </c>
      <c r="R40" s="31">
        <v>1239</v>
      </c>
      <c r="S40" s="31">
        <v>150</v>
      </c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5</v>
      </c>
      <c r="I41" s="54">
        <v>4</v>
      </c>
      <c r="J41" s="34">
        <f t="shared" si="1"/>
        <v>106.88</v>
      </c>
      <c r="K41" s="30" t="s">
        <v>54</v>
      </c>
      <c r="L41" s="31">
        <v>0</v>
      </c>
      <c r="M41" s="34">
        <f t="shared" si="3"/>
        <v>8.3499999999999943</v>
      </c>
      <c r="N41" s="32">
        <v>33</v>
      </c>
      <c r="O41" s="30"/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5</v>
      </c>
      <c r="I42" s="54">
        <v>10</v>
      </c>
      <c r="J42" s="34">
        <f t="shared" si="1"/>
        <v>116.89999999999999</v>
      </c>
      <c r="K42" s="30" t="s">
        <v>54</v>
      </c>
      <c r="L42" s="31">
        <v>0</v>
      </c>
      <c r="M42" s="34">
        <f t="shared" si="3"/>
        <v>10.019999999999996</v>
      </c>
      <c r="N42" s="32">
        <v>32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6</v>
      </c>
      <c r="I43" s="54">
        <v>4</v>
      </c>
      <c r="J43" s="34">
        <f t="shared" si="1"/>
        <v>126.91999999999999</v>
      </c>
      <c r="K43" s="30" t="s">
        <v>54</v>
      </c>
      <c r="L43" s="31">
        <v>0</v>
      </c>
      <c r="M43" s="34">
        <f t="shared" si="3"/>
        <v>10.019999999999996</v>
      </c>
      <c r="N43" s="32">
        <v>24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6</v>
      </c>
      <c r="I44" s="54">
        <v>10</v>
      </c>
      <c r="J44" s="34">
        <f t="shared" si="1"/>
        <v>136.94</v>
      </c>
      <c r="K44" s="30" t="s">
        <v>54</v>
      </c>
      <c r="L44" s="31">
        <v>0</v>
      </c>
      <c r="M44" s="34">
        <f t="shared" ref="M44:M49" si="4">SUM(J44-J43)</f>
        <v>10.02000000000001</v>
      </c>
      <c r="N44" s="32">
        <v>19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7</v>
      </c>
      <c r="I45" s="54">
        <v>4</v>
      </c>
      <c r="J45" s="34">
        <f t="shared" si="1"/>
        <v>146.95999999999998</v>
      </c>
      <c r="K45" s="30" t="s">
        <v>54</v>
      </c>
      <c r="L45" s="31">
        <v>0</v>
      </c>
      <c r="M45" s="34">
        <f>SUM(J45-J44)</f>
        <v>10.019999999999982</v>
      </c>
      <c r="N45" s="32">
        <v>20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7</v>
      </c>
      <c r="I46" s="54">
        <v>10</v>
      </c>
      <c r="J46" s="34">
        <f>SUM((H46*12+I46)*1.67)</f>
        <v>156.97999999999999</v>
      </c>
      <c r="K46" s="30" t="s">
        <v>54</v>
      </c>
      <c r="L46" s="31">
        <v>0</v>
      </c>
      <c r="M46" s="34">
        <f t="shared" si="4"/>
        <v>10.02000000000001</v>
      </c>
      <c r="N46" s="32">
        <v>18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8</v>
      </c>
      <c r="I47" s="54">
        <v>4</v>
      </c>
      <c r="J47" s="34">
        <f>SUM((H47*12+I47)*1.67)</f>
        <v>167</v>
      </c>
      <c r="K47" s="30" t="s">
        <v>54</v>
      </c>
      <c r="L47" s="31">
        <v>0</v>
      </c>
      <c r="M47" s="34">
        <f t="shared" si="4"/>
        <v>10.02000000000001</v>
      </c>
      <c r="N47" s="32">
        <v>19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8</v>
      </c>
      <c r="I48" s="54">
        <v>10</v>
      </c>
      <c r="J48" s="34">
        <f>SUM((H48*12+I48)*1.67)</f>
        <v>177.01999999999998</v>
      </c>
      <c r="K48" s="30" t="s">
        <v>54</v>
      </c>
      <c r="L48" s="31">
        <v>0</v>
      </c>
      <c r="M48" s="34">
        <f t="shared" si="4"/>
        <v>10.019999999999982</v>
      </c>
      <c r="N48" s="32">
        <v>20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9</v>
      </c>
      <c r="I49" s="54">
        <v>4</v>
      </c>
      <c r="J49" s="34">
        <f t="shared" si="1"/>
        <v>187.04</v>
      </c>
      <c r="K49" s="30" t="s">
        <v>54</v>
      </c>
      <c r="L49" s="31">
        <v>0</v>
      </c>
      <c r="M49" s="34">
        <f t="shared" si="4"/>
        <v>10.02000000000001</v>
      </c>
      <c r="N49" s="32">
        <v>21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9</v>
      </c>
      <c r="I50" s="54">
        <v>10</v>
      </c>
      <c r="J50" s="34">
        <f t="shared" si="1"/>
        <v>197.06</v>
      </c>
      <c r="K50" s="30" t="s">
        <v>54</v>
      </c>
      <c r="L50" s="31">
        <v>0</v>
      </c>
      <c r="M50" s="34">
        <f>SUM(J50-J49)</f>
        <v>10.02000000000001</v>
      </c>
      <c r="N50" s="32">
        <v>25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10</v>
      </c>
      <c r="I51" s="54">
        <v>4</v>
      </c>
      <c r="J51" s="34">
        <f t="shared" si="1"/>
        <v>207.07999999999998</v>
      </c>
      <c r="K51" s="30" t="s">
        <v>54</v>
      </c>
      <c r="L51" s="31">
        <v>0</v>
      </c>
      <c r="M51" s="34">
        <f>SUM(J51-J50)</f>
        <v>10.019999999999982</v>
      </c>
      <c r="N51" s="32">
        <v>24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10</v>
      </c>
      <c r="I52" s="54">
        <v>10</v>
      </c>
      <c r="J52" s="34">
        <f t="shared" si="1"/>
        <v>217.1</v>
      </c>
      <c r="K52" s="30" t="s">
        <v>54</v>
      </c>
      <c r="L52" s="31">
        <v>0</v>
      </c>
      <c r="M52" s="34">
        <f t="shared" ref="M52:M58" si="5">SUM(J52-J51)</f>
        <v>10.02000000000001</v>
      </c>
      <c r="N52" s="32">
        <v>10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3</v>
      </c>
      <c r="I53" s="54">
        <v>10</v>
      </c>
      <c r="J53" s="34">
        <f>SUM((H53*12+I53)*1.67)</f>
        <v>76.819999999999993</v>
      </c>
      <c r="K53" s="30" t="s">
        <v>54</v>
      </c>
      <c r="L53" s="31">
        <v>0</v>
      </c>
      <c r="M53" s="34">
        <f>SUM(J53-J52)+150</f>
        <v>9.7199999999999989</v>
      </c>
      <c r="N53" s="32">
        <v>23</v>
      </c>
      <c r="O53" s="30" t="s">
        <v>54</v>
      </c>
      <c r="P53" s="29" t="s">
        <v>54</v>
      </c>
      <c r="Q53" s="31" t="s">
        <v>54</v>
      </c>
      <c r="R53" s="31">
        <v>2333</v>
      </c>
      <c r="S53" s="31">
        <v>150</v>
      </c>
      <c r="T53" s="60" t="s">
        <v>55</v>
      </c>
      <c r="U53" s="31">
        <v>100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4</v>
      </c>
      <c r="I54" s="54">
        <v>4</v>
      </c>
      <c r="J54" s="34">
        <f t="shared" si="1"/>
        <v>86.84</v>
      </c>
      <c r="K54" s="30" t="s">
        <v>54</v>
      </c>
      <c r="L54" s="31">
        <v>0</v>
      </c>
      <c r="M54" s="34">
        <f t="shared" si="5"/>
        <v>10.02000000000001</v>
      </c>
      <c r="N54" s="32">
        <v>21</v>
      </c>
      <c r="O54" s="30" t="s">
        <v>62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4</v>
      </c>
      <c r="I55" s="54">
        <v>8</v>
      </c>
      <c r="J55" s="34">
        <f t="shared" si="1"/>
        <v>93.52</v>
      </c>
      <c r="K55" s="30" t="s">
        <v>54</v>
      </c>
      <c r="L55" s="31">
        <v>0</v>
      </c>
      <c r="M55" s="34">
        <f>SUM(J55-J54)</f>
        <v>6.6799999999999926</v>
      </c>
      <c r="N55" s="32">
        <v>20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4</v>
      </c>
      <c r="I56" s="54">
        <v>10</v>
      </c>
      <c r="J56" s="34">
        <f t="shared" si="1"/>
        <v>96.86</v>
      </c>
      <c r="K56" s="30" t="s">
        <v>54</v>
      </c>
      <c r="L56" s="31">
        <v>0</v>
      </c>
      <c r="M56" s="34">
        <f>SUM(J56-J55)</f>
        <v>3.3400000000000034</v>
      </c>
      <c r="N56" s="36">
        <v>14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5</v>
      </c>
      <c r="I57" s="54">
        <v>0</v>
      </c>
      <c r="J57" s="34">
        <f t="shared" si="1"/>
        <v>100.19999999999999</v>
      </c>
      <c r="K57" s="30" t="s">
        <v>54</v>
      </c>
      <c r="L57" s="31">
        <v>0</v>
      </c>
      <c r="M57" s="34">
        <v>0</v>
      </c>
      <c r="N57" s="36">
        <v>33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/>
      <c r="I58" s="54"/>
      <c r="J58" s="34">
        <f t="shared" si="1"/>
        <v>0</v>
      </c>
      <c r="K58" s="30" t="s">
        <v>54</v>
      </c>
      <c r="L58" s="31">
        <v>0</v>
      </c>
      <c r="M58" s="34">
        <f t="shared" si="5"/>
        <v>-100.19999999999999</v>
      </c>
      <c r="N58" s="36"/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/>
      <c r="V58" s="35"/>
      <c r="W58" s="83"/>
      <c r="X58" s="84"/>
      <c r="Y58" s="84"/>
      <c r="Z58" s="84"/>
      <c r="AA58" s="84"/>
      <c r="AB58" s="85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W55:AB55"/>
    <mergeCell ref="W58:AB58"/>
    <mergeCell ref="W51:AB51"/>
    <mergeCell ref="W52:AB52"/>
    <mergeCell ref="W53:AB53"/>
    <mergeCell ref="W54:AB54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1:AB41"/>
    <mergeCell ref="W42:AB42"/>
    <mergeCell ref="W35:AB35"/>
    <mergeCell ref="W36:AB36"/>
    <mergeCell ref="W37:AB37"/>
    <mergeCell ref="W40:AB40"/>
    <mergeCell ref="W38:AB38"/>
    <mergeCell ref="W39:AB39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60"/>
  <sheetViews>
    <sheetView zoomScaleNormal="100" workbookViewId="0">
      <selection activeCell="C8" sqref="C8:F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/>
      <c r="C6" s="78"/>
      <c r="D6" s="78"/>
      <c r="E6" s="78"/>
      <c r="F6" s="78"/>
      <c r="G6" s="78"/>
      <c r="H6" s="78"/>
      <c r="I6" s="78"/>
      <c r="K6" t="s">
        <v>4</v>
      </c>
      <c r="L6" s="1"/>
      <c r="M6" s="77"/>
      <c r="N6" s="77"/>
      <c r="O6" s="77"/>
      <c r="P6" t="s">
        <v>44</v>
      </c>
      <c r="Q6" s="72"/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63</v>
      </c>
      <c r="D8" s="74"/>
      <c r="E8" s="74"/>
      <c r="F8" s="74"/>
      <c r="G8" t="s">
        <v>45</v>
      </c>
      <c r="H8" s="74">
        <v>2010</v>
      </c>
      <c r="I8" s="74"/>
      <c r="K8" t="s">
        <v>33</v>
      </c>
      <c r="L8" s="1"/>
      <c r="M8" s="61"/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/>
      <c r="C27" s="54"/>
      <c r="D27" s="29"/>
      <c r="E27" s="57"/>
      <c r="F27" s="54"/>
      <c r="G27" s="39"/>
      <c r="H27" s="57"/>
      <c r="I27" s="54"/>
      <c r="J27" s="41"/>
      <c r="K27" s="30"/>
      <c r="L27" s="31"/>
      <c r="M27" s="30"/>
      <c r="N27" s="32"/>
      <c r="O27" s="30"/>
      <c r="P27" s="29"/>
      <c r="Q27" s="31"/>
      <c r="R27" s="31"/>
      <c r="S27" s="31"/>
      <c r="T27" s="31"/>
      <c r="U27" s="31"/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6" si="0">A27+1</f>
        <v>2</v>
      </c>
      <c r="B28" s="55"/>
      <c r="C28" s="56"/>
      <c r="D28" s="34"/>
      <c r="E28" s="58"/>
      <c r="F28" s="56"/>
      <c r="G28" s="38"/>
      <c r="H28" s="58"/>
      <c r="I28" s="56"/>
      <c r="J28" s="40"/>
      <c r="K28" s="40"/>
      <c r="L28" s="42"/>
      <c r="M28" s="34"/>
      <c r="N28" s="36"/>
      <c r="O28" s="34"/>
      <c r="P28" s="33"/>
      <c r="Q28" s="35"/>
      <c r="R28" s="35"/>
      <c r="S28" s="35"/>
      <c r="T28" s="35"/>
      <c r="U28" s="35"/>
      <c r="V28" s="31"/>
      <c r="W28" s="83"/>
      <c r="X28" s="84"/>
      <c r="Y28" s="84"/>
      <c r="Z28" s="84"/>
      <c r="AA28" s="84"/>
      <c r="AB28" s="85"/>
      <c r="AC28" s="15"/>
    </row>
    <row r="29" spans="1:29" x14ac:dyDescent="0.2">
      <c r="A29" s="27">
        <f t="shared" si="0"/>
        <v>3</v>
      </c>
      <c r="B29" s="55"/>
      <c r="C29" s="56"/>
      <c r="D29" s="34"/>
      <c r="E29" s="58"/>
      <c r="F29" s="56"/>
      <c r="G29" s="40"/>
      <c r="H29" s="58"/>
      <c r="I29" s="56"/>
      <c r="J29" s="40"/>
      <c r="K29" s="40"/>
      <c r="L29" s="42"/>
      <c r="M29" s="34"/>
      <c r="N29" s="36"/>
      <c r="O29" s="34"/>
      <c r="P29" s="33"/>
      <c r="Q29" s="35"/>
      <c r="R29" s="35"/>
      <c r="S29" s="35"/>
      <c r="T29" s="35"/>
      <c r="U29" s="35"/>
      <c r="V29" s="31"/>
      <c r="W29" s="83"/>
      <c r="X29" s="84"/>
      <c r="Y29" s="84"/>
      <c r="Z29" s="84"/>
      <c r="AA29" s="84"/>
      <c r="AB29" s="85"/>
      <c r="AC29" s="15"/>
    </row>
    <row r="30" spans="1:29" x14ac:dyDescent="0.2">
      <c r="A30" s="27">
        <f t="shared" si="0"/>
        <v>4</v>
      </c>
      <c r="B30" s="55"/>
      <c r="C30" s="56"/>
      <c r="D30" s="34"/>
      <c r="E30" s="58"/>
      <c r="F30" s="56"/>
      <c r="G30" s="40"/>
      <c r="H30" s="58"/>
      <c r="I30" s="56"/>
      <c r="J30" s="40"/>
      <c r="K30" s="40"/>
      <c r="L30" s="42"/>
      <c r="M30" s="34"/>
      <c r="N30" s="36"/>
      <c r="O30" s="34"/>
      <c r="P30" s="33"/>
      <c r="Q30" s="35"/>
      <c r="R30" s="35"/>
      <c r="S30" s="35"/>
      <c r="T30" s="35"/>
      <c r="U30" s="35"/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5"/>
      <c r="C31" s="56"/>
      <c r="D31" s="34"/>
      <c r="E31" s="58"/>
      <c r="F31" s="56"/>
      <c r="G31" s="40"/>
      <c r="H31" s="58"/>
      <c r="I31" s="56"/>
      <c r="J31" s="40"/>
      <c r="K31" s="40"/>
      <c r="L31" s="42"/>
      <c r="M31" s="34"/>
      <c r="N31" s="36"/>
      <c r="O31" s="34"/>
      <c r="P31" s="33"/>
      <c r="Q31" s="35"/>
      <c r="R31" s="35"/>
      <c r="S31" s="35"/>
      <c r="T31" s="35"/>
      <c r="U31" s="35"/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5"/>
      <c r="C32" s="56"/>
      <c r="D32" s="34"/>
      <c r="E32" s="58"/>
      <c r="F32" s="56"/>
      <c r="G32" s="40"/>
      <c r="H32" s="58"/>
      <c r="I32" s="56"/>
      <c r="J32" s="40"/>
      <c r="K32" s="40"/>
      <c r="L32" s="42"/>
      <c r="M32" s="34"/>
      <c r="N32" s="36"/>
      <c r="O32" s="34"/>
      <c r="P32" s="33"/>
      <c r="Q32" s="35"/>
      <c r="R32" s="35"/>
      <c r="S32" s="35"/>
      <c r="T32" s="35"/>
      <c r="U32" s="35"/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5"/>
      <c r="C33" s="56"/>
      <c r="D33" s="34"/>
      <c r="E33" s="58"/>
      <c r="F33" s="56"/>
      <c r="G33" s="40"/>
      <c r="H33" s="58"/>
      <c r="I33" s="56"/>
      <c r="J33" s="40"/>
      <c r="K33" s="40"/>
      <c r="L33" s="42"/>
      <c r="M33" s="34"/>
      <c r="N33" s="36"/>
      <c r="O33" s="34"/>
      <c r="P33" s="33"/>
      <c r="Q33" s="35"/>
      <c r="R33" s="35"/>
      <c r="S33" s="35"/>
      <c r="T33" s="35"/>
      <c r="U33" s="35"/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5"/>
      <c r="C34" s="56"/>
      <c r="D34" s="34"/>
      <c r="E34" s="58"/>
      <c r="F34" s="56"/>
      <c r="G34" s="40"/>
      <c r="H34" s="58"/>
      <c r="I34" s="56"/>
      <c r="J34" s="40"/>
      <c r="K34" s="40"/>
      <c r="L34" s="42"/>
      <c r="M34" s="34"/>
      <c r="N34" s="36"/>
      <c r="O34" s="34"/>
      <c r="P34" s="33"/>
      <c r="Q34" s="35"/>
      <c r="R34" s="35"/>
      <c r="S34" s="35"/>
      <c r="T34" s="35"/>
      <c r="U34" s="35"/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5"/>
      <c r="C35" s="56"/>
      <c r="D35" s="34"/>
      <c r="E35" s="58"/>
      <c r="F35" s="56"/>
      <c r="G35" s="40"/>
      <c r="H35" s="58"/>
      <c r="I35" s="56"/>
      <c r="J35" s="40"/>
      <c r="K35" s="40"/>
      <c r="L35" s="42"/>
      <c r="M35" s="34"/>
      <c r="N35" s="36"/>
      <c r="O35" s="34"/>
      <c r="P35" s="33"/>
      <c r="Q35" s="35"/>
      <c r="R35" s="35"/>
      <c r="S35" s="35"/>
      <c r="T35" s="35"/>
      <c r="U35" s="35"/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5"/>
      <c r="C36" s="56"/>
      <c r="D36" s="34"/>
      <c r="E36" s="58"/>
      <c r="F36" s="56"/>
      <c r="G36" s="40"/>
      <c r="H36" s="58"/>
      <c r="I36" s="56"/>
      <c r="J36" s="40"/>
      <c r="K36" s="40"/>
      <c r="L36" s="42"/>
      <c r="M36" s="34"/>
      <c r="N36" s="36"/>
      <c r="O36" s="34"/>
      <c r="P36" s="33"/>
      <c r="Q36" s="35"/>
      <c r="R36" s="35"/>
      <c r="S36" s="35"/>
      <c r="T36" s="35"/>
      <c r="U36" s="35"/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5"/>
      <c r="C37" s="56"/>
      <c r="D37" s="34"/>
      <c r="E37" s="58"/>
      <c r="F37" s="56"/>
      <c r="G37" s="40"/>
      <c r="H37" s="58"/>
      <c r="I37" s="56"/>
      <c r="J37" s="40"/>
      <c r="K37" s="40"/>
      <c r="L37" s="42"/>
      <c r="M37" s="34"/>
      <c r="N37" s="36"/>
      <c r="O37" s="34"/>
      <c r="P37" s="33"/>
      <c r="Q37" s="35"/>
      <c r="R37" s="35"/>
      <c r="S37" s="35"/>
      <c r="T37" s="35"/>
      <c r="U37" s="35"/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5"/>
      <c r="C38" s="56"/>
      <c r="D38" s="34"/>
      <c r="E38" s="58"/>
      <c r="F38" s="56"/>
      <c r="G38" s="40"/>
      <c r="H38" s="58"/>
      <c r="I38" s="56"/>
      <c r="J38" s="40"/>
      <c r="K38" s="40"/>
      <c r="L38" s="42"/>
      <c r="M38" s="34"/>
      <c r="N38" s="36"/>
      <c r="O38" s="34"/>
      <c r="P38" s="33"/>
      <c r="Q38" s="35"/>
      <c r="R38" s="35"/>
      <c r="S38" s="35"/>
      <c r="T38" s="35"/>
      <c r="U38" s="35"/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5"/>
      <c r="C39" s="56"/>
      <c r="D39" s="34"/>
      <c r="E39" s="58"/>
      <c r="F39" s="56"/>
      <c r="G39" s="40"/>
      <c r="H39" s="58"/>
      <c r="I39" s="56"/>
      <c r="J39" s="40"/>
      <c r="K39" s="40"/>
      <c r="L39" s="42"/>
      <c r="M39" s="34"/>
      <c r="N39" s="36"/>
      <c r="O39" s="34"/>
      <c r="P39" s="33"/>
      <c r="Q39" s="35"/>
      <c r="R39" s="35"/>
      <c r="S39" s="35"/>
      <c r="T39" s="35"/>
      <c r="U39" s="35"/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5"/>
      <c r="C40" s="56"/>
      <c r="D40" s="34"/>
      <c r="E40" s="58"/>
      <c r="F40" s="56"/>
      <c r="G40" s="40"/>
      <c r="H40" s="58"/>
      <c r="I40" s="56"/>
      <c r="J40" s="40"/>
      <c r="K40" s="40"/>
      <c r="L40" s="42"/>
      <c r="M40" s="34"/>
      <c r="N40" s="36"/>
      <c r="O40" s="34"/>
      <c r="P40" s="33"/>
      <c r="Q40" s="35"/>
      <c r="R40" s="35"/>
      <c r="S40" s="35"/>
      <c r="T40" s="35"/>
      <c r="U40" s="35"/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5"/>
      <c r="C41" s="56"/>
      <c r="D41" s="34"/>
      <c r="E41" s="58"/>
      <c r="F41" s="56"/>
      <c r="G41" s="40"/>
      <c r="H41" s="58"/>
      <c r="I41" s="56"/>
      <c r="J41" s="40"/>
      <c r="K41" s="40"/>
      <c r="L41" s="42"/>
      <c r="M41" s="34"/>
      <c r="N41" s="36"/>
      <c r="O41" s="34"/>
      <c r="P41" s="33"/>
      <c r="Q41" s="35"/>
      <c r="R41" s="35"/>
      <c r="S41" s="35"/>
      <c r="T41" s="35"/>
      <c r="U41" s="35"/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5"/>
      <c r="C42" s="56"/>
      <c r="D42" s="34"/>
      <c r="E42" s="58"/>
      <c r="F42" s="56"/>
      <c r="G42" s="40"/>
      <c r="H42" s="58"/>
      <c r="I42" s="56"/>
      <c r="J42" s="40"/>
      <c r="K42" s="40"/>
      <c r="L42" s="42"/>
      <c r="M42" s="34"/>
      <c r="N42" s="36"/>
      <c r="O42" s="34"/>
      <c r="P42" s="33"/>
      <c r="Q42" s="35"/>
      <c r="R42" s="35"/>
      <c r="S42" s="35"/>
      <c r="T42" s="35"/>
      <c r="U42" s="35"/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5"/>
      <c r="C43" s="56"/>
      <c r="D43" s="34"/>
      <c r="E43" s="58"/>
      <c r="F43" s="56"/>
      <c r="G43" s="40"/>
      <c r="H43" s="58"/>
      <c r="I43" s="56"/>
      <c r="J43" s="40"/>
      <c r="K43" s="40"/>
      <c r="L43" s="42"/>
      <c r="M43" s="34"/>
      <c r="N43" s="36"/>
      <c r="O43" s="34"/>
      <c r="P43" s="33"/>
      <c r="Q43" s="35"/>
      <c r="R43" s="35"/>
      <c r="S43" s="35"/>
      <c r="T43" s="35"/>
      <c r="U43" s="35"/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5"/>
      <c r="C44" s="56"/>
      <c r="D44" s="34"/>
      <c r="E44" s="58"/>
      <c r="F44" s="56"/>
      <c r="G44" s="40"/>
      <c r="H44" s="58"/>
      <c r="I44" s="56"/>
      <c r="J44" s="40"/>
      <c r="K44" s="40"/>
      <c r="L44" s="42"/>
      <c r="M44" s="34"/>
      <c r="N44" s="36"/>
      <c r="O44" s="34"/>
      <c r="P44" s="33"/>
      <c r="Q44" s="35"/>
      <c r="R44" s="35"/>
      <c r="S44" s="35"/>
      <c r="T44" s="35"/>
      <c r="U44" s="35"/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5"/>
      <c r="C45" s="56"/>
      <c r="D45" s="34"/>
      <c r="E45" s="58"/>
      <c r="F45" s="56"/>
      <c r="G45" s="40"/>
      <c r="H45" s="58"/>
      <c r="I45" s="56"/>
      <c r="J45" s="40"/>
      <c r="K45" s="40"/>
      <c r="L45" s="42"/>
      <c r="M45" s="34"/>
      <c r="N45" s="36"/>
      <c r="O45" s="34"/>
      <c r="P45" s="33"/>
      <c r="Q45" s="35"/>
      <c r="R45" s="35"/>
      <c r="S45" s="35"/>
      <c r="T45" s="35"/>
      <c r="U45" s="35"/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5"/>
      <c r="C46" s="56"/>
      <c r="D46" s="34"/>
      <c r="E46" s="58"/>
      <c r="F46" s="56"/>
      <c r="G46" s="40"/>
      <c r="H46" s="58"/>
      <c r="I46" s="56"/>
      <c r="J46" s="40"/>
      <c r="K46" s="40"/>
      <c r="L46" s="42"/>
      <c r="M46" s="34"/>
      <c r="N46" s="36"/>
      <c r="O46" s="34"/>
      <c r="P46" s="33"/>
      <c r="Q46" s="35"/>
      <c r="R46" s="35"/>
      <c r="S46" s="35"/>
      <c r="T46" s="35"/>
      <c r="U46" s="35"/>
      <c r="V46" s="62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5"/>
      <c r="C47" s="56"/>
      <c r="D47" s="34"/>
      <c r="E47" s="58"/>
      <c r="F47" s="56"/>
      <c r="G47" s="40"/>
      <c r="H47" s="58"/>
      <c r="I47" s="56"/>
      <c r="J47" s="40"/>
      <c r="K47" s="40"/>
      <c r="L47" s="42"/>
      <c r="M47" s="34"/>
      <c r="N47" s="36"/>
      <c r="O47" s="34"/>
      <c r="P47" s="33"/>
      <c r="Q47" s="35"/>
      <c r="R47" s="35"/>
      <c r="S47" s="35"/>
      <c r="T47" s="35"/>
      <c r="U47" s="35"/>
      <c r="V47" s="62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5"/>
      <c r="C48" s="56"/>
      <c r="D48" s="34"/>
      <c r="E48" s="58"/>
      <c r="F48" s="56"/>
      <c r="G48" s="40"/>
      <c r="H48" s="58"/>
      <c r="I48" s="56"/>
      <c r="J48" s="40"/>
      <c r="K48" s="40"/>
      <c r="L48" s="42"/>
      <c r="M48" s="34"/>
      <c r="N48" s="36"/>
      <c r="O48" s="34"/>
      <c r="P48" s="33"/>
      <c r="Q48" s="35"/>
      <c r="R48" s="35"/>
      <c r="S48" s="35"/>
      <c r="T48" s="35"/>
      <c r="U48" s="35"/>
      <c r="V48" s="62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5"/>
      <c r="C49" s="56"/>
      <c r="D49" s="34"/>
      <c r="E49" s="58"/>
      <c r="F49" s="56"/>
      <c r="G49" s="40"/>
      <c r="H49" s="58"/>
      <c r="I49" s="56"/>
      <c r="J49" s="40"/>
      <c r="K49" s="40"/>
      <c r="L49" s="42"/>
      <c r="M49" s="34"/>
      <c r="N49" s="36"/>
      <c r="O49" s="34"/>
      <c r="P49" s="33"/>
      <c r="Q49" s="35"/>
      <c r="R49" s="35"/>
      <c r="S49" s="35"/>
      <c r="T49" s="35"/>
      <c r="U49" s="35"/>
      <c r="V49" s="62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5"/>
      <c r="C50" s="56"/>
      <c r="D50" s="34"/>
      <c r="E50" s="58"/>
      <c r="F50" s="56"/>
      <c r="G50" s="40"/>
      <c r="H50" s="58"/>
      <c r="I50" s="56"/>
      <c r="J50" s="40"/>
      <c r="K50" s="40"/>
      <c r="L50" s="42"/>
      <c r="M50" s="34"/>
      <c r="N50" s="36"/>
      <c r="O50" s="34"/>
      <c r="P50" s="33"/>
      <c r="Q50" s="35"/>
      <c r="R50" s="35"/>
      <c r="S50" s="35"/>
      <c r="T50" s="35"/>
      <c r="U50" s="35"/>
      <c r="V50" s="62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5"/>
      <c r="C51" s="56"/>
      <c r="D51" s="34"/>
      <c r="E51" s="58"/>
      <c r="F51" s="56"/>
      <c r="G51" s="40"/>
      <c r="H51" s="58"/>
      <c r="I51" s="56"/>
      <c r="J51" s="40"/>
      <c r="K51" s="40"/>
      <c r="L51" s="42"/>
      <c r="M51" s="34"/>
      <c r="N51" s="36"/>
      <c r="O51" s="34"/>
      <c r="P51" s="33"/>
      <c r="Q51" s="35"/>
      <c r="R51" s="35"/>
      <c r="S51" s="35"/>
      <c r="T51" s="35"/>
      <c r="U51" s="35"/>
      <c r="V51" s="62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5"/>
      <c r="C52" s="56"/>
      <c r="D52" s="34"/>
      <c r="E52" s="58"/>
      <c r="F52" s="56"/>
      <c r="G52" s="40"/>
      <c r="H52" s="58"/>
      <c r="I52" s="56"/>
      <c r="J52" s="40"/>
      <c r="K52" s="40"/>
      <c r="L52" s="42"/>
      <c r="M52" s="34"/>
      <c r="N52" s="36"/>
      <c r="O52" s="34"/>
      <c r="P52" s="33"/>
      <c r="Q52" s="35"/>
      <c r="R52" s="35"/>
      <c r="S52" s="35"/>
      <c r="T52" s="35"/>
      <c r="U52" s="35"/>
      <c r="V52" s="62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5"/>
      <c r="C53" s="56"/>
      <c r="D53" s="34"/>
      <c r="E53" s="58"/>
      <c r="F53" s="56"/>
      <c r="G53" s="40"/>
      <c r="H53" s="58"/>
      <c r="I53" s="56"/>
      <c r="J53" s="40"/>
      <c r="K53" s="40"/>
      <c r="L53" s="42"/>
      <c r="M53" s="34"/>
      <c r="N53" s="36"/>
      <c r="O53" s="34"/>
      <c r="P53" s="33"/>
      <c r="Q53" s="35"/>
      <c r="R53" s="35"/>
      <c r="S53" s="35"/>
      <c r="T53" s="35"/>
      <c r="U53" s="35"/>
      <c r="V53" s="62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5"/>
      <c r="C54" s="56"/>
      <c r="D54" s="34"/>
      <c r="E54" s="58"/>
      <c r="F54" s="56"/>
      <c r="G54" s="40"/>
      <c r="H54" s="58"/>
      <c r="I54" s="56"/>
      <c r="J54" s="40"/>
      <c r="K54" s="40"/>
      <c r="L54" s="42"/>
      <c r="M54" s="34"/>
      <c r="N54" s="36"/>
      <c r="O54" s="34"/>
      <c r="P54" s="33"/>
      <c r="Q54" s="35"/>
      <c r="R54" s="35"/>
      <c r="S54" s="35"/>
      <c r="T54" s="35"/>
      <c r="U54" s="35"/>
      <c r="V54" s="62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f t="shared" si="0"/>
        <v>29</v>
      </c>
      <c r="B55" s="55"/>
      <c r="C55" s="56"/>
      <c r="D55" s="34"/>
      <c r="E55" s="58"/>
      <c r="F55" s="56"/>
      <c r="G55" s="40"/>
      <c r="H55" s="58"/>
      <c r="I55" s="56"/>
      <c r="J55" s="40"/>
      <c r="K55" s="40"/>
      <c r="L55" s="42"/>
      <c r="M55" s="34"/>
      <c r="N55" s="36"/>
      <c r="O55" s="34"/>
      <c r="P55" s="33"/>
      <c r="Q55" s="35"/>
      <c r="R55" s="35"/>
      <c r="S55" s="35"/>
      <c r="T55" s="35"/>
      <c r="U55" s="35"/>
      <c r="V55" s="62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f t="shared" si="0"/>
        <v>30</v>
      </c>
      <c r="B56" s="55"/>
      <c r="C56" s="56"/>
      <c r="D56" s="34"/>
      <c r="E56" s="58"/>
      <c r="F56" s="56"/>
      <c r="G56" s="40"/>
      <c r="H56" s="58"/>
      <c r="I56" s="56"/>
      <c r="J56" s="40"/>
      <c r="K56" s="40"/>
      <c r="L56" s="42"/>
      <c r="M56" s="34"/>
      <c r="N56" s="36"/>
      <c r="O56" s="34"/>
      <c r="P56" s="33"/>
      <c r="Q56" s="35"/>
      <c r="R56" s="35"/>
      <c r="S56" s="35"/>
      <c r="T56" s="35"/>
      <c r="U56" s="35"/>
      <c r="V56" s="62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5"/>
      <c r="C57" s="56"/>
      <c r="D57" s="34"/>
      <c r="E57" s="58"/>
      <c r="F57" s="56"/>
      <c r="G57" s="40"/>
      <c r="H57" s="58"/>
      <c r="I57" s="56"/>
      <c r="J57" s="40"/>
      <c r="K57" s="40"/>
      <c r="L57" s="66"/>
      <c r="M57" s="67"/>
      <c r="N57" s="50"/>
      <c r="O57" s="34"/>
      <c r="P57" s="33"/>
      <c r="Q57" s="35"/>
      <c r="R57" s="35"/>
      <c r="S57" s="35"/>
      <c r="T57" s="35"/>
      <c r="U57" s="35"/>
      <c r="V57" s="62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5"/>
      <c r="C58" s="56"/>
      <c r="D58" s="34"/>
      <c r="E58" s="58"/>
      <c r="F58" s="56"/>
      <c r="G58" s="40"/>
      <c r="H58" s="58"/>
      <c r="I58" s="56"/>
      <c r="J58" s="40"/>
      <c r="K58" s="40"/>
      <c r="L58" s="43"/>
      <c r="M58" s="44"/>
      <c r="N58" s="45"/>
      <c r="O58" s="34"/>
      <c r="P58" s="33"/>
      <c r="Q58" s="35"/>
      <c r="R58" s="35"/>
      <c r="S58" s="35"/>
      <c r="T58" s="35"/>
      <c r="U58" s="35"/>
      <c r="V58" s="62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>
        <f>SUM(N27:N58)</f>
        <v>0</v>
      </c>
      <c r="O59" s="49"/>
      <c r="P59" s="49"/>
      <c r="Q59" s="49"/>
      <c r="R59" s="49"/>
      <c r="S59" s="49"/>
      <c r="T59" s="49"/>
      <c r="U59" s="49"/>
      <c r="V59" s="52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W39:AB39"/>
    <mergeCell ref="W40:AB40"/>
    <mergeCell ref="W41:AB41"/>
    <mergeCell ref="W42:AB42"/>
    <mergeCell ref="W43:AB43"/>
    <mergeCell ref="W44:AB4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56:AB56"/>
    <mergeCell ref="W58:AB58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Hoffman Sales</vt:lpstr>
      <vt:lpstr>Hoffman CM</vt:lpstr>
      <vt:lpstr>Hoffman #1</vt:lpstr>
      <vt:lpstr>Hoffman #2</vt:lpstr>
      <vt:lpstr>Hoffman #3</vt:lpstr>
      <vt:lpstr>Hoffman #5</vt:lpstr>
      <vt:lpstr>Well Name6</vt:lpstr>
      <vt:lpstr>'Hoffman #1'!Print_Area</vt:lpstr>
      <vt:lpstr>'Hoffman #3'!Print_Area</vt:lpstr>
      <vt:lpstr>'Hoffman CM'!Print_Area</vt:lpstr>
      <vt:lpstr>'Hoffman Sales'!Print_Area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2019-10-21T13:56:31Z</cp:lastPrinted>
  <dcterms:created xsi:type="dcterms:W3CDTF">2002-02-04T01:33:39Z</dcterms:created>
  <dcterms:modified xsi:type="dcterms:W3CDTF">2020-08-31T18:29:25Z</dcterms:modified>
</cp:coreProperties>
</file>