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3D26C6EA-4920-4418-85A4-3FF769751937}" xr6:coauthVersionLast="45" xr6:coauthVersionMax="45" xr10:uidLastSave="{00000000-0000-0000-0000-000000000000}"/>
  <bookViews>
    <workbookView xWindow="-120" yWindow="-120" windowWidth="29040" windowHeight="15840" activeTab="7"/>
  </bookViews>
  <sheets>
    <sheet name="SPARE" sheetId="1" r:id="rId1"/>
    <sheet name="DEC 2019" sheetId="95" r:id="rId2"/>
    <sheet name="JAN 2020" sheetId="96" r:id="rId3"/>
    <sheet name="FEB 2020" sheetId="97" r:id="rId4"/>
    <sheet name="MAR 2020" sheetId="98" r:id="rId5"/>
    <sheet name="APRIL 2020" sheetId="99" r:id="rId6"/>
    <sheet name="MAY 2020" sheetId="100" r:id="rId7"/>
    <sheet name="JUNE 2020" sheetId="10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01" l="1"/>
  <c r="V40" i="101"/>
  <c r="Q40" i="101"/>
  <c r="P40" i="101"/>
  <c r="L40" i="101"/>
  <c r="K38" i="101"/>
  <c r="H38" i="101"/>
  <c r="E38" i="101"/>
  <c r="N38" i="101" s="1"/>
  <c r="O38" i="101" s="1"/>
  <c r="K37" i="101"/>
  <c r="H37" i="101"/>
  <c r="E37" i="101"/>
  <c r="K36" i="101"/>
  <c r="H36" i="101"/>
  <c r="M37" i="101" s="1"/>
  <c r="E36" i="101"/>
  <c r="K35" i="101"/>
  <c r="H35" i="101"/>
  <c r="E35" i="101"/>
  <c r="K34" i="101"/>
  <c r="H34" i="101"/>
  <c r="M35" i="101" s="1"/>
  <c r="E34" i="101"/>
  <c r="K33" i="101"/>
  <c r="H33" i="101"/>
  <c r="E33" i="101"/>
  <c r="K32" i="101"/>
  <c r="M33" i="101"/>
  <c r="H32" i="101"/>
  <c r="E32" i="101"/>
  <c r="K31" i="101"/>
  <c r="H31" i="101"/>
  <c r="E31" i="101"/>
  <c r="K30" i="101"/>
  <c r="H30" i="101"/>
  <c r="E30" i="101"/>
  <c r="M31" i="101" s="1"/>
  <c r="K29" i="101"/>
  <c r="H29" i="101"/>
  <c r="E29" i="101"/>
  <c r="K28" i="101"/>
  <c r="H28" i="101"/>
  <c r="E28" i="101"/>
  <c r="M29" i="101" s="1"/>
  <c r="K27" i="101"/>
  <c r="H27" i="101"/>
  <c r="E27" i="101"/>
  <c r="K26" i="101"/>
  <c r="H26" i="101"/>
  <c r="M27" i="101" s="1"/>
  <c r="E26" i="101"/>
  <c r="AH25" i="101"/>
  <c r="K25" i="101"/>
  <c r="H25" i="101"/>
  <c r="E25" i="101"/>
  <c r="M26" i="101"/>
  <c r="K24" i="101"/>
  <c r="N24" i="101"/>
  <c r="O24" i="101" s="1"/>
  <c r="H24" i="101"/>
  <c r="E24" i="101"/>
  <c r="K23" i="101"/>
  <c r="M24" i="101" s="1"/>
  <c r="H23" i="101"/>
  <c r="E23" i="101"/>
  <c r="K22" i="101"/>
  <c r="H22" i="101"/>
  <c r="M23" i="101" s="1"/>
  <c r="E22" i="101"/>
  <c r="K21" i="101"/>
  <c r="N21" i="101" s="1"/>
  <c r="O21" i="101" s="1"/>
  <c r="H21" i="101"/>
  <c r="E21" i="101"/>
  <c r="K20" i="101"/>
  <c r="H20" i="101"/>
  <c r="E20" i="101"/>
  <c r="K19" i="101"/>
  <c r="H19" i="101"/>
  <c r="E19" i="101"/>
  <c r="N19" i="101" s="1"/>
  <c r="O19" i="101" s="1"/>
  <c r="K18" i="101"/>
  <c r="H18" i="101"/>
  <c r="E18" i="101"/>
  <c r="K17" i="101"/>
  <c r="N17" i="101"/>
  <c r="O17" i="101" s="1"/>
  <c r="H17" i="101"/>
  <c r="E17" i="101"/>
  <c r="K16" i="101"/>
  <c r="H16" i="101"/>
  <c r="E16" i="101"/>
  <c r="K15" i="101"/>
  <c r="N15" i="101"/>
  <c r="O15" i="101" s="1"/>
  <c r="H15" i="101"/>
  <c r="E15" i="101"/>
  <c r="K14" i="101"/>
  <c r="H14" i="101"/>
  <c r="E14" i="101"/>
  <c r="K13" i="101"/>
  <c r="H13" i="101"/>
  <c r="E13" i="101"/>
  <c r="N13" i="101" s="1"/>
  <c r="O13" i="101" s="1"/>
  <c r="K12" i="101"/>
  <c r="H12" i="101"/>
  <c r="E12" i="101"/>
  <c r="K11" i="101"/>
  <c r="N11" i="101"/>
  <c r="O11" i="101" s="1"/>
  <c r="H11" i="101"/>
  <c r="E11" i="101"/>
  <c r="K10" i="101"/>
  <c r="H10" i="101"/>
  <c r="E10" i="101"/>
  <c r="K9" i="101"/>
  <c r="H9" i="101"/>
  <c r="E9" i="101"/>
  <c r="N9" i="101" s="1"/>
  <c r="O9" i="101" s="1"/>
  <c r="K8" i="101"/>
  <c r="H8" i="101"/>
  <c r="N8" i="101" s="1"/>
  <c r="O8" i="101" s="1"/>
  <c r="K7" i="101"/>
  <c r="H7" i="101"/>
  <c r="M8" i="101" s="1"/>
  <c r="E7" i="101"/>
  <c r="W40" i="100"/>
  <c r="V40" i="100"/>
  <c r="Q40" i="100"/>
  <c r="P40" i="100"/>
  <c r="L40" i="100"/>
  <c r="K38" i="100"/>
  <c r="H38" i="100"/>
  <c r="E38" i="100"/>
  <c r="K37" i="100"/>
  <c r="H37" i="100"/>
  <c r="M38" i="100" s="1"/>
  <c r="E37" i="100"/>
  <c r="K36" i="100"/>
  <c r="H36" i="100"/>
  <c r="E36" i="100"/>
  <c r="K35" i="100"/>
  <c r="H35" i="100"/>
  <c r="E35" i="100"/>
  <c r="M36" i="100" s="1"/>
  <c r="K34" i="100"/>
  <c r="H34" i="100"/>
  <c r="E34" i="100"/>
  <c r="K33" i="100"/>
  <c r="M34" i="100"/>
  <c r="H33" i="100"/>
  <c r="E33" i="100"/>
  <c r="K32" i="100"/>
  <c r="H32" i="100"/>
  <c r="E32" i="100"/>
  <c r="K31" i="100"/>
  <c r="H31" i="100"/>
  <c r="M32" i="100" s="1"/>
  <c r="E31" i="100"/>
  <c r="K30" i="100"/>
  <c r="H30" i="100"/>
  <c r="E30" i="100"/>
  <c r="K29" i="100"/>
  <c r="H29" i="100"/>
  <c r="E29" i="100"/>
  <c r="M30" i="100"/>
  <c r="K28" i="100"/>
  <c r="H28" i="100"/>
  <c r="E28" i="100"/>
  <c r="K27" i="100"/>
  <c r="H27" i="100"/>
  <c r="E27" i="100"/>
  <c r="M28" i="100" s="1"/>
  <c r="K26" i="100"/>
  <c r="H26" i="100"/>
  <c r="E26" i="100"/>
  <c r="M27" i="100" s="1"/>
  <c r="AH25" i="100"/>
  <c r="K25" i="100"/>
  <c r="H25" i="100"/>
  <c r="E25" i="100"/>
  <c r="K24" i="100"/>
  <c r="H24" i="100"/>
  <c r="E24" i="100"/>
  <c r="N24" i="100" s="1"/>
  <c r="O24" i="100" s="1"/>
  <c r="K23" i="100"/>
  <c r="H23" i="100"/>
  <c r="M24" i="100"/>
  <c r="E23" i="100"/>
  <c r="N23" i="100" s="1"/>
  <c r="O23" i="100" s="1"/>
  <c r="K22" i="100"/>
  <c r="H22" i="100"/>
  <c r="E22" i="100"/>
  <c r="N22" i="100" s="1"/>
  <c r="O22" i="100" s="1"/>
  <c r="K21" i="100"/>
  <c r="H21" i="100"/>
  <c r="E21" i="100"/>
  <c r="N21" i="100" s="1"/>
  <c r="O21" i="100" s="1"/>
  <c r="K20" i="100"/>
  <c r="H20" i="100"/>
  <c r="E20" i="100"/>
  <c r="N20" i="100" s="1"/>
  <c r="O20" i="100" s="1"/>
  <c r="K19" i="100"/>
  <c r="H19" i="100"/>
  <c r="E19" i="100"/>
  <c r="K18" i="100"/>
  <c r="H18" i="100"/>
  <c r="E18" i="100"/>
  <c r="M19" i="100" s="1"/>
  <c r="N18" i="100"/>
  <c r="O18" i="100" s="1"/>
  <c r="K17" i="100"/>
  <c r="H17" i="100"/>
  <c r="E17" i="100"/>
  <c r="M18" i="100" s="1"/>
  <c r="K16" i="100"/>
  <c r="H16" i="100"/>
  <c r="E16" i="100"/>
  <c r="N16" i="100" s="1"/>
  <c r="O16" i="100" s="1"/>
  <c r="K15" i="100"/>
  <c r="H15" i="100"/>
  <c r="E15" i="100"/>
  <c r="K14" i="100"/>
  <c r="N14" i="100"/>
  <c r="O14" i="100" s="1"/>
  <c r="H14" i="100"/>
  <c r="E14" i="100"/>
  <c r="K13" i="100"/>
  <c r="H13" i="100"/>
  <c r="E13" i="100"/>
  <c r="K12" i="100"/>
  <c r="H12" i="100"/>
  <c r="E12" i="100"/>
  <c r="N12" i="100" s="1"/>
  <c r="O12" i="100" s="1"/>
  <c r="K11" i="100"/>
  <c r="N11" i="100"/>
  <c r="O11" i="100" s="1"/>
  <c r="H11" i="100"/>
  <c r="E11" i="100"/>
  <c r="K10" i="100"/>
  <c r="H10" i="100"/>
  <c r="E10" i="100"/>
  <c r="N10" i="100" s="1"/>
  <c r="O10" i="100" s="1"/>
  <c r="K9" i="100"/>
  <c r="H9" i="100"/>
  <c r="N9" i="100" s="1"/>
  <c r="O9" i="100" s="1"/>
  <c r="E9" i="100"/>
  <c r="K8" i="100"/>
  <c r="H8" i="100"/>
  <c r="N8" i="100"/>
  <c r="O8" i="100" s="1"/>
  <c r="K7" i="100"/>
  <c r="H7" i="100"/>
  <c r="M8" i="100" s="1"/>
  <c r="E7" i="100"/>
  <c r="W40" i="99"/>
  <c r="V40" i="99"/>
  <c r="Q40" i="99"/>
  <c r="P40" i="99"/>
  <c r="L40" i="99"/>
  <c r="K38" i="99"/>
  <c r="H38" i="99"/>
  <c r="E38" i="99"/>
  <c r="K37" i="99"/>
  <c r="H37" i="99"/>
  <c r="E37" i="99"/>
  <c r="K36" i="99"/>
  <c r="H36" i="99"/>
  <c r="E36" i="99"/>
  <c r="M37" i="99" s="1"/>
  <c r="K35" i="99"/>
  <c r="H35" i="99"/>
  <c r="E35" i="99"/>
  <c r="K34" i="99"/>
  <c r="H34" i="99"/>
  <c r="E34" i="99"/>
  <c r="M35" i="99" s="1"/>
  <c r="K33" i="99"/>
  <c r="H33" i="99"/>
  <c r="E33" i="99"/>
  <c r="K32" i="99"/>
  <c r="H32" i="99"/>
  <c r="E32" i="99"/>
  <c r="M33" i="99" s="1"/>
  <c r="K31" i="99"/>
  <c r="H31" i="99"/>
  <c r="E31" i="99"/>
  <c r="K30" i="99"/>
  <c r="H30" i="99"/>
  <c r="E30" i="99"/>
  <c r="M31" i="99" s="1"/>
  <c r="K29" i="99"/>
  <c r="H29" i="99"/>
  <c r="E29" i="99"/>
  <c r="K28" i="99"/>
  <c r="H28" i="99"/>
  <c r="E28" i="99"/>
  <c r="M29" i="99"/>
  <c r="K27" i="99"/>
  <c r="H27" i="99"/>
  <c r="E27" i="99"/>
  <c r="K26" i="99"/>
  <c r="H26" i="99"/>
  <c r="E26" i="99"/>
  <c r="M27" i="99" s="1"/>
  <c r="AH25" i="99"/>
  <c r="K25" i="99"/>
  <c r="H25" i="99"/>
  <c r="E25" i="99"/>
  <c r="M26" i="99"/>
  <c r="K24" i="99"/>
  <c r="H24" i="99"/>
  <c r="E24" i="99"/>
  <c r="M25" i="99" s="1"/>
  <c r="K23" i="99"/>
  <c r="H23" i="99"/>
  <c r="N23" i="99" s="1"/>
  <c r="O23" i="99" s="1"/>
  <c r="E23" i="99"/>
  <c r="K22" i="99"/>
  <c r="H22" i="99"/>
  <c r="E22" i="99"/>
  <c r="M23" i="99" s="1"/>
  <c r="K21" i="99"/>
  <c r="H21" i="99"/>
  <c r="E21" i="99"/>
  <c r="N21" i="99" s="1"/>
  <c r="O21" i="99" s="1"/>
  <c r="K20" i="99"/>
  <c r="H20" i="99"/>
  <c r="E20" i="99"/>
  <c r="M21" i="99" s="1"/>
  <c r="K19" i="99"/>
  <c r="H19" i="99"/>
  <c r="E19" i="99"/>
  <c r="N19" i="99"/>
  <c r="K18" i="99"/>
  <c r="H18" i="99"/>
  <c r="E18" i="99"/>
  <c r="M19" i="99" s="1"/>
  <c r="K17" i="99"/>
  <c r="H17" i="99"/>
  <c r="E17" i="99"/>
  <c r="N17" i="99" s="1"/>
  <c r="O17" i="99" s="1"/>
  <c r="K16" i="99"/>
  <c r="H16" i="99"/>
  <c r="E16" i="99"/>
  <c r="K15" i="99"/>
  <c r="H15" i="99"/>
  <c r="E15" i="99"/>
  <c r="N15" i="99" s="1"/>
  <c r="O15" i="99" s="1"/>
  <c r="K14" i="99"/>
  <c r="H14" i="99"/>
  <c r="E14" i="99"/>
  <c r="K13" i="99"/>
  <c r="H13" i="99"/>
  <c r="E13" i="99"/>
  <c r="N13" i="99" s="1"/>
  <c r="O13" i="99" s="1"/>
  <c r="K12" i="99"/>
  <c r="H12" i="99"/>
  <c r="E12" i="99"/>
  <c r="K11" i="99"/>
  <c r="H11" i="99"/>
  <c r="E11" i="99"/>
  <c r="N11" i="99" s="1"/>
  <c r="O11" i="99" s="1"/>
  <c r="K10" i="99"/>
  <c r="H10" i="99"/>
  <c r="E10" i="99"/>
  <c r="K9" i="99"/>
  <c r="H9" i="99"/>
  <c r="E9" i="99"/>
  <c r="N9" i="99"/>
  <c r="K8" i="99"/>
  <c r="H8" i="99"/>
  <c r="N8" i="99"/>
  <c r="K7" i="99"/>
  <c r="H7" i="99"/>
  <c r="M8" i="99"/>
  <c r="E7" i="99"/>
  <c r="W40" i="98"/>
  <c r="V40" i="98"/>
  <c r="Q40" i="98"/>
  <c r="P40" i="98"/>
  <c r="L40" i="98"/>
  <c r="K38" i="98"/>
  <c r="H38" i="98"/>
  <c r="E38" i="98"/>
  <c r="K37" i="98"/>
  <c r="H37" i="98"/>
  <c r="E37" i="98"/>
  <c r="N37" i="98" s="1"/>
  <c r="O37" i="98" s="1"/>
  <c r="K36" i="98"/>
  <c r="H36" i="98"/>
  <c r="E36" i="98"/>
  <c r="K35" i="98"/>
  <c r="N35" i="98"/>
  <c r="O35" i="98" s="1"/>
  <c r="H35" i="98"/>
  <c r="E35" i="98"/>
  <c r="K34" i="98"/>
  <c r="H34" i="98"/>
  <c r="E34" i="98"/>
  <c r="K33" i="98"/>
  <c r="H33" i="98"/>
  <c r="E33" i="98"/>
  <c r="N33" i="98" s="1"/>
  <c r="O33" i="98" s="1"/>
  <c r="K32" i="98"/>
  <c r="H32" i="98"/>
  <c r="E32" i="98"/>
  <c r="K31" i="98"/>
  <c r="H31" i="98"/>
  <c r="E31" i="98"/>
  <c r="M32" i="98" s="1"/>
  <c r="K30" i="98"/>
  <c r="H30" i="98"/>
  <c r="E30" i="98"/>
  <c r="M31" i="98" s="1"/>
  <c r="K29" i="98"/>
  <c r="H29" i="98"/>
  <c r="E29" i="98"/>
  <c r="K28" i="98"/>
  <c r="H28" i="98"/>
  <c r="M29" i="98"/>
  <c r="E28" i="98"/>
  <c r="K27" i="98"/>
  <c r="H27" i="98"/>
  <c r="E27" i="98"/>
  <c r="K26" i="98"/>
  <c r="H26" i="98"/>
  <c r="E26" i="98"/>
  <c r="AH25" i="98"/>
  <c r="K25" i="98"/>
  <c r="H25" i="98"/>
  <c r="E25" i="98"/>
  <c r="N25" i="98" s="1"/>
  <c r="O25" i="98" s="1"/>
  <c r="K24" i="98"/>
  <c r="H24" i="98"/>
  <c r="E24" i="98"/>
  <c r="K23" i="98"/>
  <c r="H23" i="98"/>
  <c r="E23" i="98"/>
  <c r="K22" i="98"/>
  <c r="H22" i="98"/>
  <c r="E22" i="98"/>
  <c r="K21" i="98"/>
  <c r="H21" i="98"/>
  <c r="E21" i="98"/>
  <c r="K20" i="98"/>
  <c r="H20" i="98"/>
  <c r="E20" i="98"/>
  <c r="K19" i="98"/>
  <c r="H19" i="98"/>
  <c r="M20" i="98"/>
  <c r="E19" i="98"/>
  <c r="K18" i="98"/>
  <c r="H18" i="98"/>
  <c r="E18" i="98"/>
  <c r="K17" i="98"/>
  <c r="H17" i="98"/>
  <c r="E17" i="98"/>
  <c r="K16" i="98"/>
  <c r="H16" i="98"/>
  <c r="E16" i="98"/>
  <c r="M17" i="98" s="1"/>
  <c r="K15" i="98"/>
  <c r="H15" i="98"/>
  <c r="E15" i="98"/>
  <c r="K14" i="98"/>
  <c r="H14" i="98"/>
  <c r="E14" i="98"/>
  <c r="K13" i="98"/>
  <c r="H13" i="98"/>
  <c r="E13" i="98"/>
  <c r="K12" i="98"/>
  <c r="H12" i="98"/>
  <c r="E12" i="98"/>
  <c r="K11" i="98"/>
  <c r="H11" i="98"/>
  <c r="E11" i="98"/>
  <c r="K10" i="98"/>
  <c r="H10" i="98"/>
  <c r="E10" i="98"/>
  <c r="M11" i="98" s="1"/>
  <c r="K9" i="98"/>
  <c r="H9" i="98"/>
  <c r="E9" i="98"/>
  <c r="N9" i="98" s="1"/>
  <c r="O9" i="98" s="1"/>
  <c r="K8" i="98"/>
  <c r="H8" i="98"/>
  <c r="N8" i="98" s="1"/>
  <c r="O8" i="98" s="1"/>
  <c r="K7" i="98"/>
  <c r="H7" i="98"/>
  <c r="E7" i="98"/>
  <c r="W40" i="97"/>
  <c r="V40" i="97"/>
  <c r="Q40" i="97"/>
  <c r="P40" i="97"/>
  <c r="L40" i="97"/>
  <c r="K38" i="97"/>
  <c r="H38" i="97"/>
  <c r="E38" i="97"/>
  <c r="K37" i="97"/>
  <c r="H37" i="97"/>
  <c r="E37" i="97"/>
  <c r="K36" i="97"/>
  <c r="H36" i="97"/>
  <c r="E36" i="97"/>
  <c r="K35" i="97"/>
  <c r="H35" i="97"/>
  <c r="E35" i="97"/>
  <c r="N35" i="97" s="1"/>
  <c r="O35" i="97" s="1"/>
  <c r="K34" i="97"/>
  <c r="H34" i="97"/>
  <c r="E34" i="97"/>
  <c r="K33" i="97"/>
  <c r="H33" i="97"/>
  <c r="E33" i="97"/>
  <c r="K32" i="97"/>
  <c r="H32" i="97"/>
  <c r="E32" i="97"/>
  <c r="K31" i="97"/>
  <c r="H31" i="97"/>
  <c r="E31" i="97"/>
  <c r="K30" i="97"/>
  <c r="H30" i="97"/>
  <c r="E30" i="97"/>
  <c r="K29" i="97"/>
  <c r="H29" i="97"/>
  <c r="E29" i="97"/>
  <c r="M30" i="97" s="1"/>
  <c r="K28" i="97"/>
  <c r="H28" i="97"/>
  <c r="E28" i="97"/>
  <c r="K27" i="97"/>
  <c r="H27" i="97"/>
  <c r="E27" i="97"/>
  <c r="K26" i="97"/>
  <c r="H26" i="97"/>
  <c r="E26" i="97"/>
  <c r="AH25" i="97"/>
  <c r="K25" i="97"/>
  <c r="H25" i="97"/>
  <c r="E25" i="97"/>
  <c r="K24" i="97"/>
  <c r="H24" i="97"/>
  <c r="E24" i="97"/>
  <c r="K23" i="97"/>
  <c r="H23" i="97"/>
  <c r="E23" i="97"/>
  <c r="K22" i="97"/>
  <c r="H22" i="97"/>
  <c r="E22" i="97"/>
  <c r="N22" i="97" s="1"/>
  <c r="O22" i="97" s="1"/>
  <c r="K21" i="97"/>
  <c r="H21" i="97"/>
  <c r="E21" i="97"/>
  <c r="K20" i="97"/>
  <c r="H20" i="97"/>
  <c r="E20" i="97"/>
  <c r="M21" i="97" s="1"/>
  <c r="K19" i="97"/>
  <c r="H19" i="97"/>
  <c r="E19" i="97"/>
  <c r="K18" i="97"/>
  <c r="H18" i="97"/>
  <c r="M19" i="97" s="1"/>
  <c r="E18" i="97"/>
  <c r="K17" i="97"/>
  <c r="H17" i="97"/>
  <c r="E17" i="97"/>
  <c r="K16" i="97"/>
  <c r="H16" i="97"/>
  <c r="E16" i="97"/>
  <c r="N16" i="97"/>
  <c r="K15" i="97"/>
  <c r="H15" i="97"/>
  <c r="E15" i="97"/>
  <c r="K14" i="97"/>
  <c r="H14" i="97"/>
  <c r="N14" i="97" s="1"/>
  <c r="O14" i="97" s="1"/>
  <c r="E14" i="97"/>
  <c r="K13" i="97"/>
  <c r="H13" i="97"/>
  <c r="E13" i="97"/>
  <c r="K12" i="97"/>
  <c r="H12" i="97"/>
  <c r="E12" i="97"/>
  <c r="K11" i="97"/>
  <c r="H11" i="97"/>
  <c r="E11" i="97"/>
  <c r="K10" i="97"/>
  <c r="H10" i="97"/>
  <c r="E10" i="97"/>
  <c r="K9" i="97"/>
  <c r="H9" i="97"/>
  <c r="E9" i="97"/>
  <c r="K8" i="97"/>
  <c r="H8" i="97"/>
  <c r="K7" i="97"/>
  <c r="H7" i="97"/>
  <c r="M8" i="97" s="1"/>
  <c r="E7" i="97"/>
  <c r="W40" i="96"/>
  <c r="V40" i="96"/>
  <c r="Q40" i="96"/>
  <c r="P40" i="96"/>
  <c r="L40" i="96"/>
  <c r="K38" i="96"/>
  <c r="H38" i="96"/>
  <c r="E38" i="96"/>
  <c r="K37" i="96"/>
  <c r="H37" i="96"/>
  <c r="E37" i="96"/>
  <c r="K36" i="96"/>
  <c r="H36" i="96"/>
  <c r="E36" i="96"/>
  <c r="M37" i="96" s="1"/>
  <c r="K35" i="96"/>
  <c r="H35" i="96"/>
  <c r="E35" i="96"/>
  <c r="K34" i="96"/>
  <c r="H34" i="96"/>
  <c r="E34" i="96"/>
  <c r="N34" i="96" s="1"/>
  <c r="O34" i="96" s="1"/>
  <c r="K33" i="96"/>
  <c r="H33" i="96"/>
  <c r="E33" i="96"/>
  <c r="K32" i="96"/>
  <c r="H32" i="96"/>
  <c r="E32" i="96"/>
  <c r="M33" i="96"/>
  <c r="K31" i="96"/>
  <c r="H31" i="96"/>
  <c r="E31" i="96"/>
  <c r="K30" i="96"/>
  <c r="H30" i="96"/>
  <c r="E30" i="96"/>
  <c r="K29" i="96"/>
  <c r="N29" i="96" s="1"/>
  <c r="O29" i="96" s="1"/>
  <c r="H29" i="96"/>
  <c r="E29" i="96"/>
  <c r="K28" i="96"/>
  <c r="H28" i="96"/>
  <c r="E28" i="96"/>
  <c r="K27" i="96"/>
  <c r="H27" i="96"/>
  <c r="E27" i="96"/>
  <c r="K26" i="96"/>
  <c r="H26" i="96"/>
  <c r="E26" i="96"/>
  <c r="AH25" i="96"/>
  <c r="K25" i="96"/>
  <c r="H25" i="96"/>
  <c r="E25" i="96"/>
  <c r="K24" i="96"/>
  <c r="H24" i="96"/>
  <c r="N24" i="96"/>
  <c r="O24" i="96" s="1"/>
  <c r="E24" i="96"/>
  <c r="K23" i="96"/>
  <c r="H23" i="96"/>
  <c r="E23" i="96"/>
  <c r="K22" i="96"/>
  <c r="H22" i="96"/>
  <c r="E22" i="96"/>
  <c r="K21" i="96"/>
  <c r="H21" i="96"/>
  <c r="E21" i="96"/>
  <c r="N21" i="96"/>
  <c r="K20" i="96"/>
  <c r="H20" i="96"/>
  <c r="E20" i="96"/>
  <c r="K19" i="96"/>
  <c r="H19" i="96"/>
  <c r="E19" i="96"/>
  <c r="K18" i="96"/>
  <c r="H18" i="96"/>
  <c r="E18" i="96"/>
  <c r="K17" i="96"/>
  <c r="H17" i="96"/>
  <c r="E17" i="96"/>
  <c r="N17" i="96" s="1"/>
  <c r="O17" i="96" s="1"/>
  <c r="K16" i="96"/>
  <c r="H16" i="96"/>
  <c r="E16" i="96"/>
  <c r="K15" i="96"/>
  <c r="H15" i="96"/>
  <c r="E15" i="96"/>
  <c r="N15" i="96" s="1"/>
  <c r="O15" i="96" s="1"/>
  <c r="K14" i="96"/>
  <c r="H14" i="96"/>
  <c r="E14" i="96"/>
  <c r="K13" i="96"/>
  <c r="H13" i="96"/>
  <c r="E13" i="96"/>
  <c r="K12" i="96"/>
  <c r="H12" i="96"/>
  <c r="E12" i="96"/>
  <c r="K11" i="96"/>
  <c r="H11" i="96"/>
  <c r="E11" i="96"/>
  <c r="K10" i="96"/>
  <c r="H10" i="96"/>
  <c r="E10" i="96"/>
  <c r="K9" i="96"/>
  <c r="H9" i="96"/>
  <c r="E9" i="96"/>
  <c r="N9" i="96" s="1"/>
  <c r="O9" i="96" s="1"/>
  <c r="K8" i="96"/>
  <c r="H8" i="96"/>
  <c r="N8" i="96" s="1"/>
  <c r="O8" i="96" s="1"/>
  <c r="K7" i="96"/>
  <c r="H7" i="96"/>
  <c r="M8" i="96" s="1"/>
  <c r="E7" i="96"/>
  <c r="W40" i="95"/>
  <c r="V40" i="95"/>
  <c r="Q40" i="95"/>
  <c r="P40" i="95"/>
  <c r="L40" i="95"/>
  <c r="K38" i="95"/>
  <c r="N38" i="95"/>
  <c r="H38" i="95"/>
  <c r="E38" i="95"/>
  <c r="K37" i="95"/>
  <c r="H37" i="95"/>
  <c r="E37" i="95"/>
  <c r="K36" i="95"/>
  <c r="H36" i="95"/>
  <c r="E36" i="95"/>
  <c r="M37" i="95" s="1"/>
  <c r="K35" i="95"/>
  <c r="H35" i="95"/>
  <c r="E35" i="95"/>
  <c r="K34" i="95"/>
  <c r="H34" i="95"/>
  <c r="M35" i="95" s="1"/>
  <c r="E34" i="95"/>
  <c r="K33" i="95"/>
  <c r="H33" i="95"/>
  <c r="E33" i="95"/>
  <c r="K32" i="95"/>
  <c r="H32" i="95"/>
  <c r="M33" i="95" s="1"/>
  <c r="E32" i="95"/>
  <c r="K31" i="95"/>
  <c r="H31" i="95"/>
  <c r="E31" i="95"/>
  <c r="K30" i="95"/>
  <c r="H30" i="95"/>
  <c r="E30" i="95"/>
  <c r="M31" i="95" s="1"/>
  <c r="K29" i="95"/>
  <c r="H29" i="95"/>
  <c r="E29" i="95"/>
  <c r="K28" i="95"/>
  <c r="H28" i="95"/>
  <c r="E28" i="95"/>
  <c r="M29" i="95" s="1"/>
  <c r="K27" i="95"/>
  <c r="H27" i="95"/>
  <c r="E27" i="95"/>
  <c r="K26" i="95"/>
  <c r="H26" i="95"/>
  <c r="E26" i="95"/>
  <c r="M27" i="95" s="1"/>
  <c r="AH25" i="95"/>
  <c r="K25" i="95"/>
  <c r="H25" i="95"/>
  <c r="E25" i="95"/>
  <c r="M26" i="95" s="1"/>
  <c r="K24" i="95"/>
  <c r="H24" i="95"/>
  <c r="E24" i="95"/>
  <c r="K23" i="95"/>
  <c r="H23" i="95"/>
  <c r="E23" i="95"/>
  <c r="N23" i="95" s="1"/>
  <c r="O23" i="95" s="1"/>
  <c r="K22" i="95"/>
  <c r="H22" i="95"/>
  <c r="E22" i="95"/>
  <c r="K21" i="95"/>
  <c r="H21" i="95"/>
  <c r="E21" i="95"/>
  <c r="N21" i="95" s="1"/>
  <c r="O21" i="95" s="1"/>
  <c r="K20" i="95"/>
  <c r="H20" i="95"/>
  <c r="E20" i="95"/>
  <c r="K19" i="95"/>
  <c r="H19" i="95"/>
  <c r="E19" i="95"/>
  <c r="N19" i="95" s="1"/>
  <c r="O19" i="95" s="1"/>
  <c r="K18" i="95"/>
  <c r="H18" i="95"/>
  <c r="E18" i="95"/>
  <c r="K17" i="95"/>
  <c r="H17" i="95"/>
  <c r="E17" i="95"/>
  <c r="K16" i="95"/>
  <c r="H16" i="95"/>
  <c r="E16" i="95"/>
  <c r="K15" i="95"/>
  <c r="H15" i="95"/>
  <c r="E15" i="95"/>
  <c r="N15" i="95" s="1"/>
  <c r="O15" i="95" s="1"/>
  <c r="K14" i="95"/>
  <c r="H14" i="95"/>
  <c r="E14" i="95"/>
  <c r="K13" i="95"/>
  <c r="H13" i="95"/>
  <c r="E13" i="95"/>
  <c r="N13" i="95" s="1"/>
  <c r="O13" i="95" s="1"/>
  <c r="K12" i="95"/>
  <c r="H12" i="95"/>
  <c r="E12" i="95"/>
  <c r="K11" i="95"/>
  <c r="H11" i="95"/>
  <c r="E11" i="95"/>
  <c r="N11" i="95" s="1"/>
  <c r="O11" i="95" s="1"/>
  <c r="K10" i="95"/>
  <c r="H10" i="95"/>
  <c r="E10" i="95"/>
  <c r="K9" i="95"/>
  <c r="H9" i="95"/>
  <c r="E9" i="95"/>
  <c r="N9" i="95" s="1"/>
  <c r="O9" i="95" s="1"/>
  <c r="K8" i="95"/>
  <c r="H8" i="95"/>
  <c r="M9" i="95" s="1"/>
  <c r="K7" i="95"/>
  <c r="H7" i="95"/>
  <c r="E7" i="95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7" i="1"/>
  <c r="H8" i="1"/>
  <c r="N8" i="1"/>
  <c r="O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7" i="1"/>
  <c r="M8" i="1" s="1"/>
  <c r="E7" i="1"/>
  <c r="W40" i="1"/>
  <c r="V40" i="1"/>
  <c r="Q40" i="1"/>
  <c r="P40" i="1"/>
  <c r="E9" i="1"/>
  <c r="N9" i="1" s="1"/>
  <c r="O9" i="1" s="1"/>
  <c r="E10" i="1"/>
  <c r="N10" i="1" s="1"/>
  <c r="O10" i="1" s="1"/>
  <c r="E11" i="1"/>
  <c r="E12" i="1"/>
  <c r="M13" i="1"/>
  <c r="E13" i="1"/>
  <c r="N13" i="1" s="1"/>
  <c r="O13" i="1" s="1"/>
  <c r="E14" i="1"/>
  <c r="N14" i="1" s="1"/>
  <c r="O14" i="1" s="1"/>
  <c r="E15" i="1"/>
  <c r="M16" i="1"/>
  <c r="E16" i="1"/>
  <c r="N16" i="1" s="1"/>
  <c r="O16" i="1" s="1"/>
  <c r="E17" i="1"/>
  <c r="N17" i="1" s="1"/>
  <c r="O17" i="1" s="1"/>
  <c r="E18" i="1"/>
  <c r="M19" i="1" s="1"/>
  <c r="E19" i="1"/>
  <c r="E20" i="1"/>
  <c r="N20" i="1" s="1"/>
  <c r="O20" i="1" s="1"/>
  <c r="E21" i="1"/>
  <c r="N21" i="1" s="1"/>
  <c r="O21" i="1" s="1"/>
  <c r="E22" i="1"/>
  <c r="N22" i="1" s="1"/>
  <c r="O22" i="1" s="1"/>
  <c r="E23" i="1"/>
  <c r="M24" i="1" s="1"/>
  <c r="E24" i="1"/>
  <c r="M25" i="1" s="1"/>
  <c r="E25" i="1"/>
  <c r="M26" i="1"/>
  <c r="E26" i="1"/>
  <c r="M27" i="1" s="1"/>
  <c r="E27" i="1"/>
  <c r="E28" i="1"/>
  <c r="N28" i="1" s="1"/>
  <c r="O28" i="1" s="1"/>
  <c r="E29" i="1"/>
  <c r="N29" i="1" s="1"/>
  <c r="O29" i="1" s="1"/>
  <c r="E30" i="1"/>
  <c r="E31" i="1"/>
  <c r="E32" i="1"/>
  <c r="N32" i="1" s="1"/>
  <c r="O32" i="1" s="1"/>
  <c r="E33" i="1"/>
  <c r="M34" i="1" s="1"/>
  <c r="E34" i="1"/>
  <c r="N34" i="1" s="1"/>
  <c r="O34" i="1" s="1"/>
  <c r="E35" i="1"/>
  <c r="M36" i="1"/>
  <c r="E36" i="1"/>
  <c r="N36" i="1" s="1"/>
  <c r="O36" i="1" s="1"/>
  <c r="E37" i="1"/>
  <c r="N37" i="1" s="1"/>
  <c r="O37" i="1" s="1"/>
  <c r="E38" i="1"/>
  <c r="L40" i="1"/>
  <c r="AH35" i="1"/>
  <c r="M30" i="1"/>
  <c r="M22" i="1"/>
  <c r="M18" i="1"/>
  <c r="M14" i="1"/>
  <c r="M10" i="1"/>
  <c r="M11" i="1"/>
  <c r="M15" i="1"/>
  <c r="M21" i="1"/>
  <c r="M23" i="1"/>
  <c r="M38" i="1"/>
  <c r="M37" i="1"/>
  <c r="M28" i="1"/>
  <c r="N27" i="1"/>
  <c r="O27" i="1" s="1"/>
  <c r="N35" i="1"/>
  <c r="O35" i="1"/>
  <c r="AH34" i="1"/>
  <c r="AH36" i="1"/>
  <c r="N31" i="1"/>
  <c r="O31" i="1" s="1"/>
  <c r="M32" i="1"/>
  <c r="N38" i="1"/>
  <c r="O38" i="1" s="1"/>
  <c r="N24" i="1"/>
  <c r="O24" i="1" s="1"/>
  <c r="M17" i="1"/>
  <c r="M9" i="1"/>
  <c r="M33" i="1"/>
  <c r="M31" i="1"/>
  <c r="N30" i="1"/>
  <c r="O30" i="1" s="1"/>
  <c r="N25" i="1"/>
  <c r="O25" i="1"/>
  <c r="N23" i="1"/>
  <c r="O23" i="1" s="1"/>
  <c r="N19" i="1"/>
  <c r="O19" i="1" s="1"/>
  <c r="M20" i="1"/>
  <c r="N15" i="1"/>
  <c r="O15" i="1"/>
  <c r="N11" i="1"/>
  <c r="O11" i="1"/>
  <c r="M12" i="1"/>
  <c r="N18" i="1"/>
  <c r="O18" i="1"/>
  <c r="N12" i="1"/>
  <c r="O12" i="1" s="1"/>
  <c r="M35" i="1"/>
  <c r="N33" i="1"/>
  <c r="O33" i="1"/>
  <c r="N18" i="95"/>
  <c r="O18" i="95" s="1"/>
  <c r="N20" i="95"/>
  <c r="O20" i="95" s="1"/>
  <c r="N22" i="95"/>
  <c r="O22" i="95"/>
  <c r="N24" i="95"/>
  <c r="O24" i="95" s="1"/>
  <c r="M28" i="95"/>
  <c r="M30" i="95"/>
  <c r="M32" i="95"/>
  <c r="M34" i="95"/>
  <c r="M36" i="95"/>
  <c r="M38" i="95"/>
  <c r="N17" i="95"/>
  <c r="O17" i="95" s="1"/>
  <c r="N8" i="95"/>
  <c r="O8" i="95" s="1"/>
  <c r="N10" i="95"/>
  <c r="O10" i="95" s="1"/>
  <c r="N12" i="95"/>
  <c r="O12" i="95" s="1"/>
  <c r="N14" i="95"/>
  <c r="O14" i="95"/>
  <c r="N16" i="95"/>
  <c r="O16" i="95" s="1"/>
  <c r="M8" i="95"/>
  <c r="M10" i="95"/>
  <c r="M11" i="95"/>
  <c r="M12" i="95"/>
  <c r="M13" i="95"/>
  <c r="M14" i="95"/>
  <c r="M15" i="95"/>
  <c r="M16" i="95"/>
  <c r="M17" i="95"/>
  <c r="M18" i="95"/>
  <c r="M19" i="95"/>
  <c r="M20" i="95"/>
  <c r="M21" i="95"/>
  <c r="M22" i="95"/>
  <c r="M23" i="95"/>
  <c r="M24" i="95"/>
  <c r="M25" i="95"/>
  <c r="N26" i="95"/>
  <c r="O26" i="95" s="1"/>
  <c r="N27" i="95"/>
  <c r="O27" i="95"/>
  <c r="N28" i="95"/>
  <c r="O28" i="95" s="1"/>
  <c r="N29" i="95"/>
  <c r="O29" i="95" s="1"/>
  <c r="N30" i="95"/>
  <c r="O30" i="95"/>
  <c r="N31" i="95"/>
  <c r="O31" i="95" s="1"/>
  <c r="N32" i="95"/>
  <c r="O32" i="95" s="1"/>
  <c r="N33" i="95"/>
  <c r="O33" i="95"/>
  <c r="N34" i="95"/>
  <c r="O34" i="95" s="1"/>
  <c r="N35" i="95"/>
  <c r="O35" i="95" s="1"/>
  <c r="N36" i="95"/>
  <c r="O36" i="95"/>
  <c r="N37" i="95"/>
  <c r="O37" i="95" s="1"/>
  <c r="N25" i="95"/>
  <c r="O25" i="95" s="1"/>
  <c r="N38" i="96"/>
  <c r="O38" i="96"/>
  <c r="O21" i="96"/>
  <c r="N12" i="96"/>
  <c r="O12" i="96" s="1"/>
  <c r="N14" i="96"/>
  <c r="O14" i="96"/>
  <c r="N16" i="96"/>
  <c r="O16" i="96"/>
  <c r="N20" i="96"/>
  <c r="O20" i="96" s="1"/>
  <c r="M28" i="96"/>
  <c r="M30" i="96"/>
  <c r="M32" i="96"/>
  <c r="N10" i="96"/>
  <c r="O10" i="96"/>
  <c r="M9" i="96"/>
  <c r="M10" i="96"/>
  <c r="M11" i="96"/>
  <c r="M12" i="96"/>
  <c r="M13" i="96"/>
  <c r="M14" i="96"/>
  <c r="M15" i="96"/>
  <c r="M16" i="96"/>
  <c r="M17" i="96"/>
  <c r="M18" i="96"/>
  <c r="M21" i="96"/>
  <c r="M22" i="96"/>
  <c r="N27" i="96"/>
  <c r="O27" i="96" s="1"/>
  <c r="N31" i="96"/>
  <c r="O31" i="96" s="1"/>
  <c r="N32" i="96"/>
  <c r="O32" i="96"/>
  <c r="N33" i="96"/>
  <c r="N35" i="96"/>
  <c r="N36" i="96"/>
  <c r="N25" i="96"/>
  <c r="O38" i="95"/>
  <c r="N11" i="96"/>
  <c r="O11" i="96"/>
  <c r="N13" i="96"/>
  <c r="O13" i="96"/>
  <c r="N22" i="96"/>
  <c r="O22" i="96" s="1"/>
  <c r="N19" i="96"/>
  <c r="O19" i="96" s="1"/>
  <c r="N18" i="96"/>
  <c r="O18" i="96" s="1"/>
  <c r="M20" i="96"/>
  <c r="M23" i="96"/>
  <c r="M19" i="96"/>
  <c r="N23" i="96"/>
  <c r="O23" i="96" s="1"/>
  <c r="M24" i="96"/>
  <c r="M38" i="96"/>
  <c r="O36" i="96"/>
  <c r="N37" i="96"/>
  <c r="O37" i="96"/>
  <c r="M36" i="96"/>
  <c r="M34" i="96"/>
  <c r="O33" i="96"/>
  <c r="M31" i="96"/>
  <c r="M29" i="96"/>
  <c r="M27" i="96"/>
  <c r="M26" i="96"/>
  <c r="M25" i="96"/>
  <c r="O25" i="96"/>
  <c r="N30" i="96"/>
  <c r="O30" i="96" s="1"/>
  <c r="N28" i="96"/>
  <c r="O28" i="96" s="1"/>
  <c r="N26" i="96"/>
  <c r="O26" i="96"/>
  <c r="M17" i="97"/>
  <c r="M16" i="97"/>
  <c r="M15" i="97"/>
  <c r="M14" i="97"/>
  <c r="N12" i="97"/>
  <c r="O12" i="97" s="1"/>
  <c r="M13" i="97"/>
  <c r="M12" i="97"/>
  <c r="M11" i="97"/>
  <c r="M10" i="97"/>
  <c r="N8" i="97"/>
  <c r="N19" i="97"/>
  <c r="O19" i="97" s="1"/>
  <c r="M26" i="97"/>
  <c r="M31" i="97"/>
  <c r="M35" i="97"/>
  <c r="N38" i="97"/>
  <c r="N20" i="97"/>
  <c r="N24" i="97"/>
  <c r="O24" i="97" s="1"/>
  <c r="M28" i="97"/>
  <c r="M32" i="97"/>
  <c r="M34" i="97"/>
  <c r="M36" i="97"/>
  <c r="M38" i="97"/>
  <c r="N18" i="97"/>
  <c r="O18" i="97" s="1"/>
  <c r="M25" i="97"/>
  <c r="O38" i="97"/>
  <c r="M9" i="97"/>
  <c r="N10" i="97"/>
  <c r="O10" i="97"/>
  <c r="N13" i="97"/>
  <c r="O13" i="97" s="1"/>
  <c r="N15" i="97"/>
  <c r="O15" i="97" s="1"/>
  <c r="O16" i="97"/>
  <c r="O8" i="97"/>
  <c r="N9" i="97"/>
  <c r="O9" i="97" s="1"/>
  <c r="N11" i="97"/>
  <c r="O11" i="97"/>
  <c r="N27" i="97"/>
  <c r="O27" i="97" s="1"/>
  <c r="N30" i="97"/>
  <c r="O30" i="97"/>
  <c r="N31" i="97"/>
  <c r="O31" i="97"/>
  <c r="N33" i="97"/>
  <c r="O33" i="97" s="1"/>
  <c r="N34" i="97"/>
  <c r="O34" i="97" s="1"/>
  <c r="N37" i="97"/>
  <c r="O37" i="97" s="1"/>
  <c r="M24" i="97"/>
  <c r="M23" i="97"/>
  <c r="N21" i="97"/>
  <c r="O21" i="97" s="1"/>
  <c r="M20" i="97"/>
  <c r="M18" i="97"/>
  <c r="N17" i="97"/>
  <c r="O17" i="97" s="1"/>
  <c r="O20" i="97"/>
  <c r="M22" i="97"/>
  <c r="N23" i="97"/>
  <c r="O23" i="97"/>
  <c r="N29" i="97"/>
  <c r="O29" i="97" s="1"/>
  <c r="N28" i="97"/>
  <c r="O28" i="97" s="1"/>
  <c r="M27" i="97"/>
  <c r="N25" i="97"/>
  <c r="O25" i="97" s="1"/>
  <c r="M29" i="97"/>
  <c r="N26" i="97"/>
  <c r="O26" i="97"/>
  <c r="N13" i="98"/>
  <c r="O13" i="98" s="1"/>
  <c r="N15" i="98"/>
  <c r="O15" i="98" s="1"/>
  <c r="M24" i="98"/>
  <c r="N26" i="98"/>
  <c r="O26" i="98"/>
  <c r="N28" i="98"/>
  <c r="O28" i="98" s="1"/>
  <c r="N32" i="98"/>
  <c r="N36" i="98"/>
  <c r="O36" i="98" s="1"/>
  <c r="N38" i="98"/>
  <c r="O38" i="98"/>
  <c r="M38" i="98"/>
  <c r="M30" i="98"/>
  <c r="O32" i="98"/>
  <c r="M34" i="98"/>
  <c r="M27" i="98"/>
  <c r="M33" i="98"/>
  <c r="M9" i="98"/>
  <c r="M8" i="98"/>
  <c r="N11" i="98"/>
  <c r="O11" i="98" s="1"/>
  <c r="N12" i="98"/>
  <c r="N16" i="98"/>
  <c r="O16" i="98" s="1"/>
  <c r="N23" i="98"/>
  <c r="O23" i="98" s="1"/>
  <c r="M26" i="98"/>
  <c r="M15" i="98"/>
  <c r="M16" i="98"/>
  <c r="M22" i="98"/>
  <c r="M25" i="98"/>
  <c r="M37" i="97"/>
  <c r="N36" i="97"/>
  <c r="O36" i="97"/>
  <c r="M33" i="97"/>
  <c r="N32" i="97"/>
  <c r="O32" i="97" s="1"/>
  <c r="M18" i="98"/>
  <c r="N14" i="98"/>
  <c r="M14" i="98"/>
  <c r="O14" i="98"/>
  <c r="M13" i="98"/>
  <c r="O12" i="98"/>
  <c r="M12" i="98"/>
  <c r="N10" i="98"/>
  <c r="O10" i="98" s="1"/>
  <c r="M10" i="98"/>
  <c r="N17" i="98"/>
  <c r="O17" i="98" s="1"/>
  <c r="M23" i="98"/>
  <c r="N21" i="98"/>
  <c r="O21" i="98" s="1"/>
  <c r="M21" i="98"/>
  <c r="N19" i="98"/>
  <c r="O19" i="98"/>
  <c r="M19" i="98"/>
  <c r="N20" i="98"/>
  <c r="O20" i="98"/>
  <c r="N22" i="98"/>
  <c r="O22" i="98"/>
  <c r="N18" i="98"/>
  <c r="O18" i="98" s="1"/>
  <c r="N29" i="98"/>
  <c r="O29" i="98" s="1"/>
  <c r="N27" i="98"/>
  <c r="O27" i="98"/>
  <c r="N24" i="98"/>
  <c r="O24" i="98" s="1"/>
  <c r="M28" i="98"/>
  <c r="N30" i="98"/>
  <c r="O30" i="98"/>
  <c r="M36" i="98"/>
  <c r="N34" i="98"/>
  <c r="O34" i="98" s="1"/>
  <c r="M35" i="98"/>
  <c r="M37" i="98"/>
  <c r="M18" i="99"/>
  <c r="M20" i="99"/>
  <c r="M22" i="99"/>
  <c r="M24" i="99"/>
  <c r="N38" i="99"/>
  <c r="O19" i="99"/>
  <c r="O38" i="99"/>
  <c r="N10" i="99"/>
  <c r="O10" i="99"/>
  <c r="N12" i="99"/>
  <c r="O12" i="99"/>
  <c r="N14" i="99"/>
  <c r="O14" i="99" s="1"/>
  <c r="N16" i="99"/>
  <c r="O16" i="99"/>
  <c r="N18" i="99"/>
  <c r="O18" i="99"/>
  <c r="N20" i="99"/>
  <c r="O20" i="99" s="1"/>
  <c r="N22" i="99"/>
  <c r="O22" i="99"/>
  <c r="N24" i="99"/>
  <c r="O24" i="99"/>
  <c r="M28" i="99"/>
  <c r="M30" i="99"/>
  <c r="M32" i="99"/>
  <c r="M34" i="99"/>
  <c r="M36" i="99"/>
  <c r="M38" i="99"/>
  <c r="O9" i="99"/>
  <c r="O8" i="99"/>
  <c r="M9" i="99"/>
  <c r="M10" i="99"/>
  <c r="M11" i="99"/>
  <c r="M12" i="99"/>
  <c r="M13" i="99"/>
  <c r="M14" i="99"/>
  <c r="M15" i="99"/>
  <c r="M16" i="99"/>
  <c r="M17" i="99"/>
  <c r="N26" i="99"/>
  <c r="O26" i="99"/>
  <c r="N27" i="99"/>
  <c r="O27" i="99" s="1"/>
  <c r="N28" i="99"/>
  <c r="O28" i="99" s="1"/>
  <c r="N29" i="99"/>
  <c r="O29" i="99"/>
  <c r="N30" i="99"/>
  <c r="O30" i="99" s="1"/>
  <c r="N31" i="99"/>
  <c r="O31" i="99" s="1"/>
  <c r="N32" i="99"/>
  <c r="O32" i="99"/>
  <c r="N33" i="99"/>
  <c r="O33" i="99" s="1"/>
  <c r="N34" i="99"/>
  <c r="O34" i="99" s="1"/>
  <c r="N35" i="99"/>
  <c r="O35" i="99"/>
  <c r="N36" i="99"/>
  <c r="O36" i="99" s="1"/>
  <c r="N37" i="99"/>
  <c r="O37" i="99" s="1"/>
  <c r="N25" i="99"/>
  <c r="O25" i="99"/>
  <c r="M23" i="100"/>
  <c r="M26" i="100"/>
  <c r="M29" i="100"/>
  <c r="M31" i="100"/>
  <c r="M33" i="100"/>
  <c r="M35" i="100"/>
  <c r="M37" i="100"/>
  <c r="N38" i="100"/>
  <c r="O38" i="100" s="1"/>
  <c r="M9" i="100"/>
  <c r="M10" i="100"/>
  <c r="M11" i="100"/>
  <c r="M12" i="100"/>
  <c r="N26" i="100"/>
  <c r="O26" i="100" s="1"/>
  <c r="N27" i="100"/>
  <c r="O27" i="100"/>
  <c r="N28" i="100"/>
  <c r="O28" i="100" s="1"/>
  <c r="N29" i="100"/>
  <c r="O29" i="100" s="1"/>
  <c r="N30" i="100"/>
  <c r="O30" i="100"/>
  <c r="N31" i="100"/>
  <c r="O31" i="100" s="1"/>
  <c r="N32" i="100"/>
  <c r="O32" i="100" s="1"/>
  <c r="N33" i="100"/>
  <c r="O33" i="100"/>
  <c r="N34" i="100"/>
  <c r="O34" i="100" s="1"/>
  <c r="N35" i="100"/>
  <c r="O35" i="100" s="1"/>
  <c r="N36" i="100"/>
  <c r="O36" i="100"/>
  <c r="N37" i="100"/>
  <c r="O37" i="100" s="1"/>
  <c r="N25" i="100"/>
  <c r="O25" i="100" s="1"/>
  <c r="M17" i="100"/>
  <c r="M14" i="100"/>
  <c r="M15" i="100"/>
  <c r="M13" i="100"/>
  <c r="M16" i="100"/>
  <c r="M20" i="100"/>
  <c r="N19" i="100"/>
  <c r="O19" i="100" s="1"/>
  <c r="N17" i="100"/>
  <c r="O17" i="100"/>
  <c r="N15" i="100"/>
  <c r="O15" i="100"/>
  <c r="N13" i="100"/>
  <c r="O13" i="100" s="1"/>
  <c r="M25" i="100"/>
  <c r="M21" i="100"/>
  <c r="N12" i="101"/>
  <c r="O12" i="101" s="1"/>
  <c r="N16" i="101"/>
  <c r="O16" i="101"/>
  <c r="N18" i="101"/>
  <c r="O18" i="101" s="1"/>
  <c r="N20" i="101"/>
  <c r="O20" i="101" s="1"/>
  <c r="M28" i="101"/>
  <c r="M30" i="101"/>
  <c r="M32" i="101"/>
  <c r="M34" i="101"/>
  <c r="M36" i="101"/>
  <c r="M38" i="101"/>
  <c r="N10" i="101"/>
  <c r="O10" i="101"/>
  <c r="M10" i="101"/>
  <c r="M11" i="101"/>
  <c r="M13" i="101"/>
  <c r="M14" i="101"/>
  <c r="M15" i="101"/>
  <c r="M17" i="101"/>
  <c r="M19" i="101"/>
  <c r="M21" i="101"/>
  <c r="M22" i="101"/>
  <c r="N26" i="101"/>
  <c r="O26" i="101"/>
  <c r="N27" i="101"/>
  <c r="O27" i="101" s="1"/>
  <c r="N28" i="101"/>
  <c r="O28" i="101"/>
  <c r="N29" i="101"/>
  <c r="O29" i="101"/>
  <c r="N30" i="101"/>
  <c r="O30" i="101" s="1"/>
  <c r="N31" i="101"/>
  <c r="O31" i="101"/>
  <c r="N32" i="101"/>
  <c r="O32" i="101"/>
  <c r="N33" i="101"/>
  <c r="O33" i="101" s="1"/>
  <c r="N34" i="101"/>
  <c r="O34" i="101"/>
  <c r="N35" i="101"/>
  <c r="O35" i="101"/>
  <c r="N36" i="101"/>
  <c r="O36" i="101" s="1"/>
  <c r="N37" i="101"/>
  <c r="O37" i="101"/>
  <c r="N25" i="101"/>
  <c r="O25" i="101"/>
  <c r="M12" i="101"/>
  <c r="N14" i="101"/>
  <c r="O14" i="101"/>
  <c r="M16" i="101"/>
  <c r="M25" i="101"/>
  <c r="M18" i="101"/>
  <c r="M20" i="101"/>
  <c r="N22" i="101"/>
  <c r="O22" i="101"/>
  <c r="N23" i="101"/>
  <c r="O23" i="101"/>
  <c r="O40" i="99" l="1"/>
  <c r="O40" i="97"/>
  <c r="O40" i="100"/>
  <c r="O40" i="101"/>
  <c r="O40" i="95"/>
  <c r="M22" i="100"/>
  <c r="M9" i="101"/>
  <c r="M29" i="1"/>
  <c r="N26" i="1"/>
  <c r="O26" i="1" s="1"/>
  <c r="O40" i="1" s="1"/>
  <c r="M35" i="96"/>
  <c r="O35" i="96" s="1"/>
  <c r="O40" i="96" s="1"/>
  <c r="N31" i="98"/>
  <c r="O31" i="98" s="1"/>
  <c r="O40" i="98" s="1"/>
</calcChain>
</file>

<file path=xl/sharedStrings.xml><?xml version="1.0" encoding="utf-8"?>
<sst xmlns="http://schemas.openxmlformats.org/spreadsheetml/2006/main" count="691" uniqueCount="72">
  <si>
    <t>SIZE</t>
  </si>
  <si>
    <t>BBLS</t>
  </si>
  <si>
    <t xml:space="preserve">OIL </t>
  </si>
  <si>
    <t>WATER</t>
  </si>
  <si>
    <t>GAS</t>
  </si>
  <si>
    <t>TUBING</t>
  </si>
  <si>
    <t>CASING</t>
  </si>
  <si>
    <t>CHOKE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</si>
  <si>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</si>
  <si>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</si>
  <si>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</si>
  <si>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</si>
  <si>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</si>
  <si>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</si>
  <si>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</si>
  <si>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</si>
  <si>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</si>
  <si>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</si>
  <si>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</si>
  <si>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</si>
  <si>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</si>
  <si>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</si>
  <si>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</si>
  <si>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</si>
  <si>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</si>
  <si>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</si>
  <si>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</si>
  <si>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</si>
  <si>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</si>
  <si>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</si>
  <si>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</si>
  <si>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</si>
  <si>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</si>
  <si>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</si>
  <si>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</si>
  <si>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</si>
  <si>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</si>
  <si>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</si>
  <si>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</si>
  <si>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</si>
  <si>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</si>
  <si>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</si>
  <si>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</si>
  <si>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</si>
  <si>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</si>
  <si>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</si>
  <si>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-</t>
  </si>
  <si>
    <t>PRODUCTION THIS MONTH</t>
  </si>
  <si>
    <t>SIGNATURE</t>
  </si>
  <si>
    <t>Operator:</t>
  </si>
  <si>
    <t>Well:</t>
  </si>
  <si>
    <t>Month:</t>
  </si>
  <si>
    <t>MAGNUM</t>
  </si>
  <si>
    <t>AL BURDITT</t>
  </si>
  <si>
    <t>DECEMBER</t>
  </si>
  <si>
    <t>ABACO SWD DOWN, LOST PUMP</t>
  </si>
  <si>
    <t>ABACO SWD REPAIRED ON FRI 20TH</t>
  </si>
  <si>
    <t>STILL WAITING ON PUMP</t>
  </si>
  <si>
    <t>PUMP INSTALLED AT ABACO</t>
  </si>
  <si>
    <t>JANUARY</t>
  </si>
  <si>
    <t>Lost power at Abaco SWD</t>
  </si>
  <si>
    <t>Power restored</t>
  </si>
  <si>
    <t>FEBRUARY</t>
  </si>
  <si>
    <t>ABACO SWD DOWN</t>
  </si>
  <si>
    <t>MARCH</t>
  </si>
  <si>
    <t>LEAK IN ABACO SWD LINE</t>
  </si>
  <si>
    <t>ABACO SWD DOWN, POWER LINES AND TRANSFORMER</t>
  </si>
  <si>
    <t>BURNED UP, REPLACED POWER LINES AND EQUIPMENT</t>
  </si>
  <si>
    <t>APRIL</t>
  </si>
  <si>
    <t>SHUT DOWN PUMPING UNIT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</si>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</sst>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"/>
  </numFmts>
  <fonts count="9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13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14" fontId="0" fillId="0" borderId="6" xfId="0" applyNumberFormat="1" applyBorder="1" applyProtection="1">
      <protection locked="0"/>
    </xf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65" fontId="0" fillId="0" borderId="6" xfId="0" quotePrefix="1" applyNumberFormat="1" applyBorder="1" applyProtection="1">
      <protection locked="0"/>
    </xf>
    <xf numFmtId="0" fontId="0" fillId="0" borderId="6" xfId="0" quotePrefix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165" fontId="0" fillId="0" borderId="6" xfId="0" applyNumberFormat="1" applyBorder="1" applyProtection="1">
      <protection locked="0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0" fillId="0" borderId="1" xfId="0" applyNumberFormat="1" applyBorder="1" applyProtection="1">
      <protection locked="0"/>
    </xf>
    <xf numFmtId="2" fontId="0" fillId="0" borderId="1" xfId="0" applyNumberFormat="1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49" fontId="0" fillId="0" borderId="6" xfId="0" applyNumberFormat="1" applyBorder="1"/>
    <xf numFmtId="17" fontId="0" fillId="0" borderId="0" xfId="0" applyNumberFormat="1"/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 applyProtection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" xfId="0" applyFont="1" applyBorder="1" applyProtection="1">
      <protection locked="0"/>
    </xf>
    <xf numFmtId="17" fontId="1" fillId="0" borderId="0" xfId="0" applyNumberFormat="1" applyFont="1"/>
    <xf numFmtId="0" fontId="5" fillId="0" borderId="6" xfId="0" applyFont="1" applyBorder="1" applyProtection="1">
      <protection locked="0"/>
    </xf>
    <xf numFmtId="0" fontId="5" fillId="0" borderId="0" xfId="0" applyFont="1"/>
    <xf numFmtId="17" fontId="5" fillId="0" borderId="0" xfId="0" applyNumberFormat="1" applyFont="1"/>
    <xf numFmtId="17" fontId="6" fillId="0" borderId="0" xfId="0" applyNumberFormat="1" applyFont="1"/>
    <xf numFmtId="0" fontId="6" fillId="0" borderId="0" xfId="0" applyFont="1"/>
    <xf numFmtId="0" fontId="6" fillId="0" borderId="1" xfId="0" applyFont="1" applyBorder="1"/>
    <xf numFmtId="13" fontId="7" fillId="0" borderId="2" xfId="0" applyNumberFormat="1" applyFont="1" applyBorder="1" applyAlignment="1"/>
    <xf numFmtId="0" fontId="6" fillId="0" borderId="3" xfId="0" applyFont="1" applyBorder="1"/>
    <xf numFmtId="13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" fontId="8" fillId="0" borderId="4" xfId="0" applyNumberFormat="1" applyFont="1" applyBorder="1"/>
    <xf numFmtId="2" fontId="6" fillId="0" borderId="5" xfId="0" applyNumberFormat="1" applyFont="1" applyBorder="1"/>
    <xf numFmtId="0" fontId="8" fillId="0" borderId="5" xfId="0" applyFont="1" applyBorder="1"/>
    <xf numFmtId="1" fontId="5" fillId="0" borderId="5" xfId="0" applyNumberFormat="1" applyFont="1" applyBorder="1"/>
    <xf numFmtId="0" fontId="7" fillId="0" borderId="5" xfId="0" applyFont="1" applyBorder="1" applyAlignment="1"/>
    <xf numFmtId="0" fontId="7" fillId="0" borderId="5" xfId="0" applyFont="1" applyBorder="1"/>
    <xf numFmtId="164" fontId="7" fillId="0" borderId="5" xfId="0" applyNumberFormat="1" applyFont="1" applyBorder="1"/>
    <xf numFmtId="0" fontId="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8" fillId="0" borderId="2" xfId="0" applyFont="1" applyBorder="1"/>
    <xf numFmtId="49" fontId="6" fillId="0" borderId="6" xfId="0" applyNumberFormat="1" applyFont="1" applyBorder="1"/>
    <xf numFmtId="0" fontId="8" fillId="0" borderId="0" xfId="0" applyFont="1"/>
    <xf numFmtId="0" fontId="7" fillId="0" borderId="6" xfId="0" applyFont="1" applyBorder="1" applyAlignment="1">
      <alignment horizontal="center"/>
    </xf>
    <xf numFmtId="13" fontId="7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13" fontId="7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/>
    <xf numFmtId="2" fontId="6" fillId="0" borderId="7" xfId="0" applyNumberFormat="1" applyFont="1" applyBorder="1"/>
    <xf numFmtId="1" fontId="5" fillId="0" borderId="7" xfId="0" applyNumberFormat="1" applyFont="1" applyBorder="1"/>
    <xf numFmtId="164" fontId="7" fillId="0" borderId="7" xfId="0" applyNumberFormat="1" applyFont="1" applyBorder="1"/>
    <xf numFmtId="0" fontId="7" fillId="0" borderId="7" xfId="0" applyFont="1" applyBorder="1"/>
    <xf numFmtId="0" fontId="5" fillId="0" borderId="7" xfId="0" applyFont="1" applyBorder="1"/>
    <xf numFmtId="0" fontId="8" fillId="0" borderId="4" xfId="0" applyFont="1" applyBorder="1"/>
    <xf numFmtId="49" fontId="8" fillId="0" borderId="6" xfId="0" applyNumberFormat="1" applyFont="1" applyBorder="1"/>
    <xf numFmtId="0" fontId="7" fillId="0" borderId="0" xfId="0" applyFont="1"/>
    <xf numFmtId="0" fontId="7" fillId="0" borderId="6" xfId="0" applyFont="1" applyBorder="1" applyProtection="1">
      <protection locked="0"/>
    </xf>
    <xf numFmtId="13" fontId="7" fillId="0" borderId="6" xfId="0" applyNumberFormat="1" applyFont="1" applyBorder="1" applyAlignment="1" applyProtection="1">
      <protection locked="0"/>
    </xf>
    <xf numFmtId="2" fontId="6" fillId="0" borderId="6" xfId="0" applyNumberFormat="1" applyFont="1" applyBorder="1" applyProtection="1"/>
    <xf numFmtId="13" fontId="7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2" fontId="8" fillId="0" borderId="8" xfId="0" applyNumberFormat="1" applyFont="1" applyBorder="1" applyProtection="1">
      <protection locked="0"/>
    </xf>
    <xf numFmtId="2" fontId="6" fillId="0" borderId="8" xfId="0" applyNumberFormat="1" applyFont="1" applyBorder="1" applyAlignment="1" applyProtection="1">
      <alignment horizontal="left"/>
      <protection locked="0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2" fontId="6" fillId="0" borderId="8" xfId="0" applyNumberFormat="1" applyFont="1" applyBorder="1"/>
    <xf numFmtId="1" fontId="5" fillId="0" borderId="8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8" fillId="0" borderId="9" xfId="0" applyFont="1" applyBorder="1"/>
    <xf numFmtId="14" fontId="6" fillId="0" borderId="6" xfId="0" applyNumberFormat="1" applyFont="1" applyBorder="1" applyProtection="1">
      <protection locked="0"/>
    </xf>
    <xf numFmtId="0" fontId="5" fillId="0" borderId="6" xfId="0" quotePrefix="1" applyFont="1" applyBorder="1" applyProtection="1"/>
    <xf numFmtId="2" fontId="8" fillId="0" borderId="6" xfId="0" applyNumberFormat="1" applyFont="1" applyBorder="1" applyProtection="1">
      <protection locked="0"/>
    </xf>
    <xf numFmtId="2" fontId="8" fillId="0" borderId="6" xfId="0" applyNumberFormat="1" applyFont="1" applyBorder="1" applyProtection="1"/>
    <xf numFmtId="2" fontId="6" fillId="0" borderId="6" xfId="0" applyNumberFormat="1" applyFont="1" applyBorder="1" applyProtection="1">
      <protection locked="0"/>
    </xf>
    <xf numFmtId="1" fontId="5" fillId="0" borderId="6" xfId="0" applyNumberFormat="1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5" fontId="5" fillId="0" borderId="6" xfId="0" quotePrefix="1" applyNumberFormat="1" applyFont="1" applyBorder="1" applyProtection="1">
      <protection locked="0"/>
    </xf>
    <xf numFmtId="0" fontId="5" fillId="0" borderId="6" xfId="0" quotePrefix="1" applyFont="1" applyBorder="1" applyProtection="1">
      <protection locked="0"/>
    </xf>
    <xf numFmtId="13" fontId="7" fillId="0" borderId="6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5" fillId="0" borderId="6" xfId="0" quotePrefix="1" applyFont="1" applyBorder="1" applyAlignment="1" applyProtection="1">
      <alignment horizontal="left"/>
    </xf>
    <xf numFmtId="0" fontId="5" fillId="0" borderId="1" xfId="0" applyFont="1" applyBorder="1" applyProtection="1">
      <protection locked="0"/>
    </xf>
    <xf numFmtId="165" fontId="5" fillId="0" borderId="6" xfId="0" applyNumberFormat="1" applyFont="1" applyBorder="1" applyProtection="1">
      <protection locked="0"/>
    </xf>
    <xf numFmtId="0" fontId="5" fillId="0" borderId="4" xfId="0" applyFont="1" applyBorder="1" applyProtection="1"/>
    <xf numFmtId="0" fontId="5" fillId="0" borderId="10" xfId="0" applyFont="1" applyBorder="1" applyProtection="1"/>
    <xf numFmtId="0" fontId="7" fillId="0" borderId="10" xfId="0" applyFont="1" applyBorder="1" applyProtection="1"/>
    <xf numFmtId="14" fontId="5" fillId="0" borderId="11" xfId="0" applyNumberFormat="1" applyFont="1" applyBorder="1" applyProtection="1"/>
    <xf numFmtId="0" fontId="5" fillId="0" borderId="0" xfId="0" applyFont="1" applyBorder="1" applyProtection="1"/>
    <xf numFmtId="0" fontId="7" fillId="0" borderId="0" xfId="0" applyFont="1" applyBorder="1" applyProtection="1"/>
    <xf numFmtId="0" fontId="5" fillId="0" borderId="11" xfId="0" applyFont="1" applyBorder="1" applyProtection="1"/>
    <xf numFmtId="0" fontId="5" fillId="0" borderId="9" xfId="0" applyFont="1" applyBorder="1" applyProtection="1"/>
    <xf numFmtId="0" fontId="5" fillId="0" borderId="12" xfId="0" applyFont="1" applyBorder="1" applyProtection="1"/>
    <xf numFmtId="0" fontId="7" fillId="0" borderId="12" xfId="0" applyFont="1" applyBorder="1" applyProtection="1"/>
    <xf numFmtId="1" fontId="5" fillId="0" borderId="1" xfId="0" applyNumberFormat="1" applyFont="1" applyBorder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7" fillId="0" borderId="2" xfId="0" applyFont="1" applyBorder="1" applyProtection="1"/>
    <xf numFmtId="0" fontId="5" fillId="0" borderId="3" xfId="0" applyFont="1" applyBorder="1" applyProtection="1"/>
    <xf numFmtId="2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/>
    <xf numFmtId="14" fontId="5" fillId="0" borderId="6" xfId="0" applyNumberFormat="1" applyFont="1" applyBorder="1" applyProtection="1"/>
    <xf numFmtId="2" fontId="7" fillId="0" borderId="6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6" xfId="0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 applyProtection="1"/>
    <xf numFmtId="1" fontId="5" fillId="0" borderId="6" xfId="0" applyNumberFormat="1" applyFont="1" applyBorder="1" applyProtection="1"/>
    <xf numFmtId="0" fontId="7" fillId="0" borderId="6" xfId="0" applyFont="1" applyBorder="1" applyProtection="1"/>
    <xf numFmtId="0" fontId="6" fillId="0" borderId="6" xfId="0" applyFont="1" applyBorder="1" applyProtection="1"/>
    <xf numFmtId="0" fontId="5" fillId="0" borderId="6" xfId="0" applyFont="1" applyBorder="1" applyProtection="1"/>
    <xf numFmtId="164" fontId="5" fillId="0" borderId="6" xfId="0" applyNumberFormat="1" applyFont="1" applyBorder="1" applyProtection="1"/>
    <xf numFmtId="0" fontId="5" fillId="0" borderId="9" xfId="0" applyFont="1" applyBorder="1"/>
    <xf numFmtId="0" fontId="7" fillId="0" borderId="12" xfId="0" applyFont="1" applyBorder="1"/>
    <xf numFmtId="49" fontId="5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0"/>
  <sheetViews>
    <sheetView zoomScaleNormal="100" workbookViewId="0">
      <selection activeCell="B25" sqref="B25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16.710937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G3" s="107">
        <v>40483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5"/>
      <c r="H5" s="4">
        <v>210</v>
      </c>
      <c r="I5" s="2" t="s">
        <v>0</v>
      </c>
      <c r="J5" s="6"/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4</v>
      </c>
      <c r="H7" s="40">
        <f>(F7*12+G7)*1.16</f>
        <v>18.559999999999999</v>
      </c>
      <c r="I7" s="42">
        <v>1</v>
      </c>
      <c r="J7" s="42">
        <v>4</v>
      </c>
      <c r="K7" s="40">
        <f>(I7*12+J7)*1.16</f>
        <v>18.559999999999999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52">
        <v>39661</v>
      </c>
      <c r="B8" s="53"/>
      <c r="C8" s="38"/>
      <c r="D8" s="39">
        <v>6</v>
      </c>
      <c r="E8" s="40">
        <v>0</v>
      </c>
      <c r="F8" s="38">
        <v>0</v>
      </c>
      <c r="G8" s="41">
        <v>0</v>
      </c>
      <c r="H8" s="40">
        <f t="shared" ref="H8:H38" si="0">(F8*12+G8)*1.16</f>
        <v>0</v>
      </c>
      <c r="I8" s="42">
        <v>0</v>
      </c>
      <c r="J8" s="42">
        <v>0</v>
      </c>
      <c r="K8" s="40">
        <f t="shared" ref="K8:K38" si="1">(I8*12+J8)*1.16</f>
        <v>0</v>
      </c>
      <c r="L8" s="55">
        <v>0</v>
      </c>
      <c r="M8" s="56">
        <f>+H7+K7</f>
        <v>37.119999999999997</v>
      </c>
      <c r="N8" s="56">
        <f t="shared" ref="N8:N38" si="2">E8+H8+K8</f>
        <v>0</v>
      </c>
      <c r="O8" s="56">
        <f t="shared" ref="O8:O34" si="3">IF(N8=0,0,IF(L8&gt;0,(E8+H8+K8)-(M8-L8),(E8+H8+K8)-(E7+H7+K7)))</f>
        <v>0</v>
      </c>
      <c r="P8" s="57">
        <v>0</v>
      </c>
      <c r="Q8" s="58"/>
      <c r="R8" s="54"/>
      <c r="S8" s="54"/>
      <c r="T8" s="59"/>
      <c r="U8" s="60"/>
      <c r="V8" s="54"/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65"/>
      <c r="AI8" s="66"/>
    </row>
    <row r="9" spans="1:35" x14ac:dyDescent="0.2">
      <c r="A9" s="52">
        <v>39662</v>
      </c>
      <c r="B9" s="68"/>
      <c r="C9" s="38"/>
      <c r="D9" s="39"/>
      <c r="E9" s="40">
        <f t="shared" ref="E9:E38" si="4">(C9*12+D9)*1.16</f>
        <v>0</v>
      </c>
      <c r="F9" s="38">
        <v>0</v>
      </c>
      <c r="G9" s="41">
        <v>0</v>
      </c>
      <c r="H9" s="40">
        <f t="shared" si="0"/>
        <v>0</v>
      </c>
      <c r="I9" s="42">
        <v>0</v>
      </c>
      <c r="J9" s="42">
        <v>0</v>
      </c>
      <c r="K9" s="40">
        <f t="shared" si="1"/>
        <v>0</v>
      </c>
      <c r="L9" s="55">
        <v>0</v>
      </c>
      <c r="M9" s="56">
        <f t="shared" ref="M9:M38" si="5">E8+H8+K8</f>
        <v>0</v>
      </c>
      <c r="N9" s="56">
        <f t="shared" si="2"/>
        <v>0</v>
      </c>
      <c r="O9" s="56">
        <f t="shared" si="3"/>
        <v>0</v>
      </c>
      <c r="P9" s="57">
        <v>0</v>
      </c>
      <c r="Q9" s="58"/>
      <c r="R9" s="54"/>
      <c r="S9" s="54"/>
      <c r="T9" s="59"/>
      <c r="U9" s="60"/>
      <c r="V9" s="54"/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65"/>
      <c r="AI9" s="66"/>
    </row>
    <row r="10" spans="1:35" x14ac:dyDescent="0.2">
      <c r="A10" s="52">
        <v>39663</v>
      </c>
      <c r="B10" s="68"/>
      <c r="C10" s="38"/>
      <c r="D10" s="39"/>
      <c r="E10" s="40">
        <f t="shared" si="4"/>
        <v>0</v>
      </c>
      <c r="F10" s="38">
        <v>0</v>
      </c>
      <c r="G10" s="41">
        <v>0</v>
      </c>
      <c r="H10" s="40">
        <f t="shared" si="0"/>
        <v>0</v>
      </c>
      <c r="I10" s="42">
        <v>0</v>
      </c>
      <c r="J10" s="42">
        <v>0</v>
      </c>
      <c r="K10" s="40">
        <f t="shared" si="1"/>
        <v>0</v>
      </c>
      <c r="L10" s="55">
        <v>0</v>
      </c>
      <c r="M10" s="56">
        <f t="shared" si="5"/>
        <v>0</v>
      </c>
      <c r="N10" s="56">
        <f t="shared" si="2"/>
        <v>0</v>
      </c>
      <c r="O10" s="56">
        <f t="shared" si="3"/>
        <v>0</v>
      </c>
      <c r="P10" s="57">
        <v>0</v>
      </c>
      <c r="Q10" s="58"/>
      <c r="R10" s="54"/>
      <c r="S10" s="54"/>
      <c r="T10" s="59"/>
      <c r="U10" s="60"/>
      <c r="V10" s="54"/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65"/>
      <c r="AI10" s="66"/>
    </row>
    <row r="11" spans="1:35" x14ac:dyDescent="0.2">
      <c r="A11" s="52">
        <v>39664</v>
      </c>
      <c r="B11" s="68"/>
      <c r="C11" s="38"/>
      <c r="D11" s="39"/>
      <c r="E11" s="40">
        <f t="shared" si="4"/>
        <v>0</v>
      </c>
      <c r="F11" s="38">
        <v>0</v>
      </c>
      <c r="G11" s="41">
        <v>0</v>
      </c>
      <c r="H11" s="40">
        <f t="shared" si="0"/>
        <v>0</v>
      </c>
      <c r="I11" s="42">
        <v>0</v>
      </c>
      <c r="J11" s="42">
        <v>0</v>
      </c>
      <c r="K11" s="40">
        <f t="shared" si="1"/>
        <v>0</v>
      </c>
      <c r="L11" s="55">
        <v>0</v>
      </c>
      <c r="M11" s="56">
        <f t="shared" si="5"/>
        <v>0</v>
      </c>
      <c r="N11" s="56">
        <f t="shared" si="2"/>
        <v>0</v>
      </c>
      <c r="O11" s="56">
        <f t="shared" si="3"/>
        <v>0</v>
      </c>
      <c r="P11" s="57">
        <v>0</v>
      </c>
      <c r="Q11" s="58"/>
      <c r="R11" s="54"/>
      <c r="S11" s="54"/>
      <c r="T11" s="59"/>
      <c r="U11" s="60"/>
      <c r="V11" s="54"/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66"/>
    </row>
    <row r="12" spans="1:35" x14ac:dyDescent="0.2">
      <c r="A12" s="52">
        <v>39665</v>
      </c>
      <c r="B12" s="68"/>
      <c r="C12" s="38"/>
      <c r="D12" s="39"/>
      <c r="E12" s="40">
        <f t="shared" si="4"/>
        <v>0</v>
      </c>
      <c r="F12" s="38">
        <v>0</v>
      </c>
      <c r="G12" s="41">
        <v>0</v>
      </c>
      <c r="H12" s="40">
        <f t="shared" si="0"/>
        <v>0</v>
      </c>
      <c r="I12" s="42">
        <v>0</v>
      </c>
      <c r="J12" s="42">
        <v>0</v>
      </c>
      <c r="K12" s="40">
        <f t="shared" si="1"/>
        <v>0</v>
      </c>
      <c r="L12" s="55">
        <v>0</v>
      </c>
      <c r="M12" s="56">
        <f t="shared" si="5"/>
        <v>0</v>
      </c>
      <c r="N12" s="56">
        <f t="shared" si="2"/>
        <v>0</v>
      </c>
      <c r="O12" s="56">
        <f t="shared" si="3"/>
        <v>0</v>
      </c>
      <c r="P12" s="57">
        <v>0</v>
      </c>
      <c r="Q12" s="58"/>
      <c r="R12" s="54"/>
      <c r="S12" s="54"/>
      <c r="T12" s="59"/>
      <c r="U12" s="60"/>
      <c r="V12" s="54"/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66"/>
    </row>
    <row r="13" spans="1:35" x14ac:dyDescent="0.2">
      <c r="A13" s="52">
        <v>39666</v>
      </c>
      <c r="B13" s="68"/>
      <c r="C13" s="38"/>
      <c r="D13" s="39"/>
      <c r="E13" s="40">
        <f t="shared" si="4"/>
        <v>0</v>
      </c>
      <c r="F13" s="38">
        <v>0</v>
      </c>
      <c r="G13" s="41">
        <v>0</v>
      </c>
      <c r="H13" s="40">
        <f t="shared" si="0"/>
        <v>0</v>
      </c>
      <c r="I13" s="42">
        <v>0</v>
      </c>
      <c r="J13" s="42">
        <v>0</v>
      </c>
      <c r="K13" s="40">
        <f t="shared" si="1"/>
        <v>0</v>
      </c>
      <c r="L13" s="55">
        <v>0</v>
      </c>
      <c r="M13" s="56">
        <f t="shared" si="5"/>
        <v>0</v>
      </c>
      <c r="N13" s="56">
        <f t="shared" si="2"/>
        <v>0</v>
      </c>
      <c r="O13" s="56">
        <f t="shared" si="3"/>
        <v>0</v>
      </c>
      <c r="P13" s="57">
        <v>0</v>
      </c>
      <c r="Q13" s="58"/>
      <c r="R13" s="54"/>
      <c r="S13" s="54"/>
      <c r="T13" s="59"/>
      <c r="U13" s="60"/>
      <c r="V13" s="54"/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66"/>
    </row>
    <row r="14" spans="1:35" x14ac:dyDescent="0.2">
      <c r="A14" s="52">
        <v>39667</v>
      </c>
      <c r="B14" s="68"/>
      <c r="C14" s="38"/>
      <c r="D14" s="39"/>
      <c r="E14" s="40">
        <f t="shared" si="4"/>
        <v>0</v>
      </c>
      <c r="F14" s="38">
        <v>0</v>
      </c>
      <c r="G14" s="41">
        <v>0</v>
      </c>
      <c r="H14" s="40">
        <f t="shared" si="0"/>
        <v>0</v>
      </c>
      <c r="I14" s="42">
        <v>0</v>
      </c>
      <c r="J14" s="42">
        <v>0</v>
      </c>
      <c r="K14" s="40">
        <f t="shared" si="1"/>
        <v>0</v>
      </c>
      <c r="L14" s="55">
        <v>0</v>
      </c>
      <c r="M14" s="56">
        <f t="shared" si="5"/>
        <v>0</v>
      </c>
      <c r="N14" s="56">
        <f t="shared" si="2"/>
        <v>0</v>
      </c>
      <c r="O14" s="56">
        <f t="shared" si="3"/>
        <v>0</v>
      </c>
      <c r="P14" s="57">
        <v>0</v>
      </c>
      <c r="Q14" s="58"/>
      <c r="R14" s="54"/>
      <c r="S14" s="54"/>
      <c r="T14" s="59"/>
      <c r="U14" s="60"/>
      <c r="V14" s="54"/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66"/>
    </row>
    <row r="15" spans="1:35" x14ac:dyDescent="0.2">
      <c r="A15" s="52">
        <v>39668</v>
      </c>
      <c r="B15" s="68"/>
      <c r="C15" s="38"/>
      <c r="D15" s="39"/>
      <c r="E15" s="40">
        <f t="shared" si="4"/>
        <v>0</v>
      </c>
      <c r="F15" s="38">
        <v>0</v>
      </c>
      <c r="G15" s="41">
        <v>0</v>
      </c>
      <c r="H15" s="40">
        <f t="shared" si="0"/>
        <v>0</v>
      </c>
      <c r="I15" s="42">
        <v>0</v>
      </c>
      <c r="J15" s="42">
        <v>0</v>
      </c>
      <c r="K15" s="40">
        <f t="shared" si="1"/>
        <v>0</v>
      </c>
      <c r="L15" s="55">
        <v>0</v>
      </c>
      <c r="M15" s="56">
        <f t="shared" si="5"/>
        <v>0</v>
      </c>
      <c r="N15" s="56">
        <f t="shared" si="2"/>
        <v>0</v>
      </c>
      <c r="O15" s="56">
        <f t="shared" si="3"/>
        <v>0</v>
      </c>
      <c r="P15" s="57">
        <v>0</v>
      </c>
      <c r="Q15" s="58"/>
      <c r="R15" s="54"/>
      <c r="S15" s="54"/>
      <c r="T15" s="59"/>
      <c r="U15" s="60"/>
      <c r="V15" s="54"/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66"/>
    </row>
    <row r="16" spans="1:35" x14ac:dyDescent="0.2">
      <c r="A16" s="52">
        <v>39669</v>
      </c>
      <c r="B16" s="68"/>
      <c r="C16" s="38"/>
      <c r="D16" s="39"/>
      <c r="E16" s="40">
        <f t="shared" si="4"/>
        <v>0</v>
      </c>
      <c r="F16" s="38">
        <v>0</v>
      </c>
      <c r="G16" s="41">
        <v>0</v>
      </c>
      <c r="H16" s="40">
        <f t="shared" si="0"/>
        <v>0</v>
      </c>
      <c r="I16" s="42">
        <v>0</v>
      </c>
      <c r="J16" s="42">
        <v>0</v>
      </c>
      <c r="K16" s="40">
        <f t="shared" si="1"/>
        <v>0</v>
      </c>
      <c r="L16" s="55">
        <v>0</v>
      </c>
      <c r="M16" s="56">
        <f t="shared" si="5"/>
        <v>0</v>
      </c>
      <c r="N16" s="56">
        <f t="shared" si="2"/>
        <v>0</v>
      </c>
      <c r="O16" s="56">
        <f t="shared" si="3"/>
        <v>0</v>
      </c>
      <c r="P16" s="57">
        <v>0</v>
      </c>
      <c r="Q16" s="58"/>
      <c r="R16" s="54"/>
      <c r="S16" s="54"/>
      <c r="T16" s="59"/>
      <c r="U16" s="60"/>
      <c r="V16" s="54"/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66"/>
    </row>
    <row r="17" spans="1:35" x14ac:dyDescent="0.2">
      <c r="A17" s="52">
        <v>39670</v>
      </c>
      <c r="B17" s="68"/>
      <c r="C17" s="38"/>
      <c r="D17" s="39"/>
      <c r="E17" s="40">
        <f t="shared" si="4"/>
        <v>0</v>
      </c>
      <c r="F17" s="38">
        <v>0</v>
      </c>
      <c r="G17" s="41">
        <v>0</v>
      </c>
      <c r="H17" s="40">
        <f t="shared" si="0"/>
        <v>0</v>
      </c>
      <c r="I17" s="42">
        <v>0</v>
      </c>
      <c r="J17" s="42">
        <v>0</v>
      </c>
      <c r="K17" s="40">
        <f t="shared" si="1"/>
        <v>0</v>
      </c>
      <c r="L17" s="55">
        <v>0</v>
      </c>
      <c r="M17" s="56">
        <f t="shared" si="5"/>
        <v>0</v>
      </c>
      <c r="N17" s="56">
        <f t="shared" si="2"/>
        <v>0</v>
      </c>
      <c r="O17" s="56">
        <f t="shared" si="3"/>
        <v>0</v>
      </c>
      <c r="P17" s="57">
        <v>0</v>
      </c>
      <c r="Q17" s="58"/>
      <c r="R17" s="54"/>
      <c r="S17" s="54"/>
      <c r="T17" s="59"/>
      <c r="U17" s="60"/>
      <c r="V17" s="54"/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66"/>
    </row>
    <row r="18" spans="1:35" x14ac:dyDescent="0.2">
      <c r="A18" s="52">
        <v>39671</v>
      </c>
      <c r="B18" s="68"/>
      <c r="C18" s="38"/>
      <c r="D18" s="39"/>
      <c r="E18" s="40">
        <f t="shared" si="4"/>
        <v>0</v>
      </c>
      <c r="F18" s="38">
        <v>0</v>
      </c>
      <c r="G18" s="41">
        <v>0</v>
      </c>
      <c r="H18" s="40">
        <f t="shared" si="0"/>
        <v>0</v>
      </c>
      <c r="I18" s="42">
        <v>0</v>
      </c>
      <c r="J18" s="42">
        <v>0</v>
      </c>
      <c r="K18" s="40">
        <f t="shared" si="1"/>
        <v>0</v>
      </c>
      <c r="L18" s="55">
        <v>0</v>
      </c>
      <c r="M18" s="56">
        <f t="shared" si="5"/>
        <v>0</v>
      </c>
      <c r="N18" s="56">
        <f t="shared" si="2"/>
        <v>0</v>
      </c>
      <c r="O18" s="56">
        <f t="shared" si="3"/>
        <v>0</v>
      </c>
      <c r="P18" s="57">
        <v>0</v>
      </c>
      <c r="Q18" s="58"/>
      <c r="R18" s="54"/>
      <c r="S18" s="54"/>
      <c r="T18" s="59"/>
      <c r="U18" s="60"/>
      <c r="V18" s="54"/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66"/>
    </row>
    <row r="19" spans="1:35" x14ac:dyDescent="0.2">
      <c r="A19" s="52">
        <v>39672</v>
      </c>
      <c r="B19" s="68"/>
      <c r="C19" s="38"/>
      <c r="D19" s="39"/>
      <c r="E19" s="40">
        <f t="shared" si="4"/>
        <v>0</v>
      </c>
      <c r="F19" s="38">
        <v>0</v>
      </c>
      <c r="G19" s="41">
        <v>0</v>
      </c>
      <c r="H19" s="40">
        <f t="shared" si="0"/>
        <v>0</v>
      </c>
      <c r="I19" s="42">
        <v>0</v>
      </c>
      <c r="J19" s="42">
        <v>0</v>
      </c>
      <c r="K19" s="40">
        <f t="shared" si="1"/>
        <v>0</v>
      </c>
      <c r="L19" s="55">
        <v>0</v>
      </c>
      <c r="M19" s="56">
        <f t="shared" si="5"/>
        <v>0</v>
      </c>
      <c r="N19" s="56">
        <f t="shared" si="2"/>
        <v>0</v>
      </c>
      <c r="O19" s="56">
        <f t="shared" si="3"/>
        <v>0</v>
      </c>
      <c r="P19" s="57">
        <v>0</v>
      </c>
      <c r="Q19" s="58"/>
      <c r="R19" s="54"/>
      <c r="S19" s="54"/>
      <c r="T19" s="59"/>
      <c r="U19" s="60"/>
      <c r="V19" s="54"/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66"/>
    </row>
    <row r="20" spans="1:35" x14ac:dyDescent="0.2">
      <c r="A20" s="52">
        <v>39673</v>
      </c>
      <c r="B20" s="68"/>
      <c r="C20" s="38"/>
      <c r="D20" s="39"/>
      <c r="E20" s="40">
        <f t="shared" si="4"/>
        <v>0</v>
      </c>
      <c r="F20" s="38">
        <v>0</v>
      </c>
      <c r="G20" s="41">
        <v>0</v>
      </c>
      <c r="H20" s="40">
        <f t="shared" si="0"/>
        <v>0</v>
      </c>
      <c r="I20" s="42">
        <v>0</v>
      </c>
      <c r="J20" s="42">
        <v>0</v>
      </c>
      <c r="K20" s="40">
        <f t="shared" si="1"/>
        <v>0</v>
      </c>
      <c r="L20" s="55">
        <v>0</v>
      </c>
      <c r="M20" s="56">
        <f t="shared" si="5"/>
        <v>0</v>
      </c>
      <c r="N20" s="56">
        <f t="shared" si="2"/>
        <v>0</v>
      </c>
      <c r="O20" s="56">
        <f t="shared" si="3"/>
        <v>0</v>
      </c>
      <c r="P20" s="57">
        <v>0</v>
      </c>
      <c r="Q20" s="58"/>
      <c r="R20" s="54"/>
      <c r="S20" s="54"/>
      <c r="T20" s="59"/>
      <c r="U20" s="60"/>
      <c r="V20" s="54"/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66"/>
    </row>
    <row r="21" spans="1:35" x14ac:dyDescent="0.2">
      <c r="A21" s="52">
        <v>39674</v>
      </c>
      <c r="B21" s="68"/>
      <c r="C21" s="38"/>
      <c r="D21" s="39"/>
      <c r="E21" s="40">
        <f t="shared" si="4"/>
        <v>0</v>
      </c>
      <c r="F21" s="38">
        <v>0</v>
      </c>
      <c r="G21" s="41">
        <v>0</v>
      </c>
      <c r="H21" s="40">
        <f t="shared" si="0"/>
        <v>0</v>
      </c>
      <c r="I21" s="42">
        <v>0</v>
      </c>
      <c r="J21" s="42">
        <v>0</v>
      </c>
      <c r="K21" s="40">
        <f t="shared" si="1"/>
        <v>0</v>
      </c>
      <c r="L21" s="55">
        <v>0</v>
      </c>
      <c r="M21" s="56">
        <f t="shared" si="5"/>
        <v>0</v>
      </c>
      <c r="N21" s="56">
        <f t="shared" si="2"/>
        <v>0</v>
      </c>
      <c r="O21" s="56">
        <f t="shared" si="3"/>
        <v>0</v>
      </c>
      <c r="P21" s="57">
        <v>0</v>
      </c>
      <c r="Q21" s="58"/>
      <c r="R21" s="54"/>
      <c r="S21" s="54"/>
      <c r="T21" s="59"/>
      <c r="U21" s="60"/>
      <c r="V21" s="54"/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66"/>
    </row>
    <row r="22" spans="1:35" x14ac:dyDescent="0.2">
      <c r="A22" s="52">
        <v>39675</v>
      </c>
      <c r="B22" s="68"/>
      <c r="C22" s="38"/>
      <c r="D22" s="39"/>
      <c r="E22" s="40">
        <f t="shared" si="4"/>
        <v>0</v>
      </c>
      <c r="F22" s="38">
        <v>0</v>
      </c>
      <c r="G22" s="41">
        <v>0</v>
      </c>
      <c r="H22" s="40">
        <f t="shared" si="0"/>
        <v>0</v>
      </c>
      <c r="I22" s="42">
        <v>0</v>
      </c>
      <c r="J22" s="42">
        <v>0</v>
      </c>
      <c r="K22" s="40">
        <f t="shared" si="1"/>
        <v>0</v>
      </c>
      <c r="L22" s="55">
        <v>0</v>
      </c>
      <c r="M22" s="56">
        <f t="shared" si="5"/>
        <v>0</v>
      </c>
      <c r="N22" s="56">
        <f t="shared" si="2"/>
        <v>0</v>
      </c>
      <c r="O22" s="56">
        <f t="shared" si="3"/>
        <v>0</v>
      </c>
      <c r="P22" s="57">
        <v>0</v>
      </c>
      <c r="Q22" s="58"/>
      <c r="R22" s="54"/>
      <c r="S22" s="54"/>
      <c r="T22" s="59"/>
      <c r="U22" s="60"/>
      <c r="V22" s="54"/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66"/>
    </row>
    <row r="23" spans="1:35" x14ac:dyDescent="0.2">
      <c r="A23" s="52">
        <v>39676</v>
      </c>
      <c r="B23" s="68"/>
      <c r="C23" s="38"/>
      <c r="D23" s="39"/>
      <c r="E23" s="40">
        <f t="shared" si="4"/>
        <v>0</v>
      </c>
      <c r="F23" s="38">
        <v>0</v>
      </c>
      <c r="G23" s="41">
        <v>0</v>
      </c>
      <c r="H23" s="40">
        <f t="shared" si="0"/>
        <v>0</v>
      </c>
      <c r="I23" s="42">
        <v>0</v>
      </c>
      <c r="J23" s="42">
        <v>0</v>
      </c>
      <c r="K23" s="40">
        <f t="shared" si="1"/>
        <v>0</v>
      </c>
      <c r="L23" s="55">
        <v>0</v>
      </c>
      <c r="M23" s="56">
        <f t="shared" si="5"/>
        <v>0</v>
      </c>
      <c r="N23" s="56">
        <f t="shared" si="2"/>
        <v>0</v>
      </c>
      <c r="O23" s="56">
        <f t="shared" si="3"/>
        <v>0</v>
      </c>
      <c r="P23" s="57">
        <v>0</v>
      </c>
      <c r="Q23" s="58"/>
      <c r="R23" s="54"/>
      <c r="S23" s="54"/>
      <c r="T23" s="59"/>
      <c r="U23" s="60"/>
      <c r="V23" s="54"/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66"/>
    </row>
    <row r="24" spans="1:35" x14ac:dyDescent="0.2">
      <c r="A24" s="52">
        <v>39677</v>
      </c>
      <c r="B24" s="68"/>
      <c r="C24" s="38"/>
      <c r="D24" s="39"/>
      <c r="E24" s="40">
        <f t="shared" si="4"/>
        <v>0</v>
      </c>
      <c r="F24" s="38">
        <v>0</v>
      </c>
      <c r="G24" s="41">
        <v>0</v>
      </c>
      <c r="H24" s="40">
        <f t="shared" si="0"/>
        <v>0</v>
      </c>
      <c r="I24" s="42">
        <v>0</v>
      </c>
      <c r="J24" s="42">
        <v>0</v>
      </c>
      <c r="K24" s="40">
        <f t="shared" si="1"/>
        <v>0</v>
      </c>
      <c r="L24" s="55">
        <v>0</v>
      </c>
      <c r="M24" s="56">
        <f t="shared" si="5"/>
        <v>0</v>
      </c>
      <c r="N24" s="56">
        <f t="shared" si="2"/>
        <v>0</v>
      </c>
      <c r="O24" s="56">
        <f t="shared" si="3"/>
        <v>0</v>
      </c>
      <c r="P24" s="57">
        <v>0</v>
      </c>
      <c r="Q24" s="58"/>
      <c r="R24" s="54"/>
      <c r="S24" s="54"/>
      <c r="T24" s="59"/>
      <c r="U24" s="60"/>
      <c r="V24" s="54"/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66"/>
    </row>
    <row r="25" spans="1:35" x14ac:dyDescent="0.2">
      <c r="A25" s="52">
        <v>39678</v>
      </c>
      <c r="B25" s="68"/>
      <c r="C25" s="38"/>
      <c r="D25" s="39"/>
      <c r="E25" s="40">
        <f t="shared" si="4"/>
        <v>0</v>
      </c>
      <c r="F25" s="38">
        <v>0</v>
      </c>
      <c r="G25" s="41">
        <v>0</v>
      </c>
      <c r="H25" s="40">
        <f t="shared" si="0"/>
        <v>0</v>
      </c>
      <c r="I25" s="42">
        <v>0</v>
      </c>
      <c r="J25" s="42">
        <v>0</v>
      </c>
      <c r="K25" s="40">
        <f t="shared" si="1"/>
        <v>0</v>
      </c>
      <c r="L25" s="55">
        <v>0</v>
      </c>
      <c r="M25" s="56">
        <f t="shared" si="5"/>
        <v>0</v>
      </c>
      <c r="N25" s="56">
        <f t="shared" si="2"/>
        <v>0</v>
      </c>
      <c r="O25" s="56">
        <f t="shared" si="3"/>
        <v>0</v>
      </c>
      <c r="P25" s="57">
        <v>0</v>
      </c>
      <c r="Q25" s="58"/>
      <c r="R25" s="54"/>
      <c r="S25" s="54"/>
      <c r="T25" s="59"/>
      <c r="U25" s="60"/>
      <c r="V25" s="54"/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65"/>
      <c r="AI25" s="66"/>
    </row>
    <row r="26" spans="1:35" x14ac:dyDescent="0.2">
      <c r="A26" s="52">
        <v>39679</v>
      </c>
      <c r="B26" s="68"/>
      <c r="C26" s="38"/>
      <c r="D26" s="39"/>
      <c r="E26" s="40">
        <f t="shared" si="4"/>
        <v>0</v>
      </c>
      <c r="F26" s="38">
        <v>0</v>
      </c>
      <c r="G26" s="41">
        <v>0</v>
      </c>
      <c r="H26" s="40">
        <f t="shared" si="0"/>
        <v>0</v>
      </c>
      <c r="I26" s="42">
        <v>0</v>
      </c>
      <c r="J26" s="42">
        <v>0</v>
      </c>
      <c r="K26" s="40">
        <f t="shared" si="1"/>
        <v>0</v>
      </c>
      <c r="L26" s="55">
        <v>0</v>
      </c>
      <c r="M26" s="56">
        <f t="shared" si="5"/>
        <v>0</v>
      </c>
      <c r="N26" s="56">
        <f t="shared" si="2"/>
        <v>0</v>
      </c>
      <c r="O26" s="56">
        <f t="shared" si="3"/>
        <v>0</v>
      </c>
      <c r="P26" s="57">
        <v>0</v>
      </c>
      <c r="Q26" s="58"/>
      <c r="R26" s="54"/>
      <c r="S26" s="54"/>
      <c r="T26" s="59"/>
      <c r="U26" s="60"/>
      <c r="V26" s="54"/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66"/>
    </row>
    <row r="27" spans="1:35" x14ac:dyDescent="0.2">
      <c r="A27" s="52">
        <v>39680</v>
      </c>
      <c r="B27" s="68"/>
      <c r="C27" s="38"/>
      <c r="D27" s="39"/>
      <c r="E27" s="40">
        <f t="shared" si="4"/>
        <v>0</v>
      </c>
      <c r="F27" s="38">
        <v>0</v>
      </c>
      <c r="G27" s="41">
        <v>0</v>
      </c>
      <c r="H27" s="40">
        <f t="shared" si="0"/>
        <v>0</v>
      </c>
      <c r="I27" s="42">
        <v>0</v>
      </c>
      <c r="J27" s="42">
        <v>0</v>
      </c>
      <c r="K27" s="40">
        <f t="shared" si="1"/>
        <v>0</v>
      </c>
      <c r="L27" s="55">
        <v>0</v>
      </c>
      <c r="M27" s="56">
        <f t="shared" si="5"/>
        <v>0</v>
      </c>
      <c r="N27" s="56">
        <f t="shared" si="2"/>
        <v>0</v>
      </c>
      <c r="O27" s="56">
        <f t="shared" si="3"/>
        <v>0</v>
      </c>
      <c r="P27" s="57">
        <v>0</v>
      </c>
      <c r="Q27" s="58"/>
      <c r="R27" s="54"/>
      <c r="S27" s="54"/>
      <c r="T27" s="59"/>
      <c r="U27" s="60"/>
      <c r="V27" s="54"/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66"/>
    </row>
    <row r="28" spans="1:35" x14ac:dyDescent="0.2">
      <c r="A28" s="52">
        <v>39681</v>
      </c>
      <c r="B28" s="68"/>
      <c r="C28" s="38"/>
      <c r="D28" s="39"/>
      <c r="E28" s="40">
        <f t="shared" si="4"/>
        <v>0</v>
      </c>
      <c r="F28" s="38">
        <v>0</v>
      </c>
      <c r="G28" s="41">
        <v>0</v>
      </c>
      <c r="H28" s="40">
        <f t="shared" si="0"/>
        <v>0</v>
      </c>
      <c r="I28" s="42">
        <v>0</v>
      </c>
      <c r="J28" s="42">
        <v>0</v>
      </c>
      <c r="K28" s="40">
        <f t="shared" si="1"/>
        <v>0</v>
      </c>
      <c r="L28" s="55">
        <v>0</v>
      </c>
      <c r="M28" s="56">
        <f t="shared" si="5"/>
        <v>0</v>
      </c>
      <c r="N28" s="56">
        <f t="shared" si="2"/>
        <v>0</v>
      </c>
      <c r="O28" s="56">
        <f t="shared" si="3"/>
        <v>0</v>
      </c>
      <c r="P28" s="57">
        <v>0</v>
      </c>
      <c r="Q28" s="58"/>
      <c r="R28" s="54"/>
      <c r="S28" s="54"/>
      <c r="T28" s="59"/>
      <c r="U28" s="60"/>
      <c r="V28" s="54"/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66"/>
    </row>
    <row r="29" spans="1:35" x14ac:dyDescent="0.2">
      <c r="A29" s="52">
        <v>39682</v>
      </c>
      <c r="B29" s="68"/>
      <c r="C29" s="38"/>
      <c r="D29" s="39"/>
      <c r="E29" s="40">
        <f t="shared" si="4"/>
        <v>0</v>
      </c>
      <c r="F29" s="38">
        <v>0</v>
      </c>
      <c r="G29" s="41">
        <v>0</v>
      </c>
      <c r="H29" s="40">
        <f t="shared" si="0"/>
        <v>0</v>
      </c>
      <c r="I29" s="42">
        <v>0</v>
      </c>
      <c r="J29" s="42">
        <v>0</v>
      </c>
      <c r="K29" s="40">
        <f t="shared" si="1"/>
        <v>0</v>
      </c>
      <c r="L29" s="55">
        <v>0</v>
      </c>
      <c r="M29" s="56">
        <f t="shared" si="5"/>
        <v>0</v>
      </c>
      <c r="N29" s="56">
        <f t="shared" si="2"/>
        <v>0</v>
      </c>
      <c r="O29" s="56">
        <f t="shared" si="3"/>
        <v>0</v>
      </c>
      <c r="P29" s="57">
        <v>0</v>
      </c>
      <c r="Q29" s="58"/>
      <c r="R29" s="54"/>
      <c r="S29" s="54"/>
      <c r="T29" s="59"/>
      <c r="U29" s="60"/>
      <c r="V29" s="54"/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66"/>
    </row>
    <row r="30" spans="1:35" x14ac:dyDescent="0.2">
      <c r="A30" s="52">
        <v>39683</v>
      </c>
      <c r="B30" s="68"/>
      <c r="C30" s="38"/>
      <c r="D30" s="39"/>
      <c r="E30" s="40">
        <f t="shared" si="4"/>
        <v>0</v>
      </c>
      <c r="F30" s="38">
        <v>0</v>
      </c>
      <c r="G30" s="41">
        <v>0</v>
      </c>
      <c r="H30" s="40">
        <f t="shared" si="0"/>
        <v>0</v>
      </c>
      <c r="I30" s="42">
        <v>0</v>
      </c>
      <c r="J30" s="42">
        <v>0</v>
      </c>
      <c r="K30" s="40">
        <f t="shared" si="1"/>
        <v>0</v>
      </c>
      <c r="L30" s="55">
        <v>0</v>
      </c>
      <c r="M30" s="56">
        <f t="shared" si="5"/>
        <v>0</v>
      </c>
      <c r="N30" s="56">
        <f t="shared" si="2"/>
        <v>0</v>
      </c>
      <c r="O30" s="56">
        <f t="shared" si="3"/>
        <v>0</v>
      </c>
      <c r="P30" s="57">
        <v>0</v>
      </c>
      <c r="Q30" s="58"/>
      <c r="R30" s="54"/>
      <c r="S30" s="54"/>
      <c r="T30" s="59"/>
      <c r="U30" s="60"/>
      <c r="V30" s="54"/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66"/>
    </row>
    <row r="31" spans="1:35" x14ac:dyDescent="0.2">
      <c r="A31" s="52">
        <v>39684</v>
      </c>
      <c r="B31" s="68"/>
      <c r="C31" s="38"/>
      <c r="D31" s="39"/>
      <c r="E31" s="40">
        <f t="shared" si="4"/>
        <v>0</v>
      </c>
      <c r="F31" s="38">
        <v>0</v>
      </c>
      <c r="G31" s="41">
        <v>0</v>
      </c>
      <c r="H31" s="40">
        <f t="shared" si="0"/>
        <v>0</v>
      </c>
      <c r="I31" s="42">
        <v>0</v>
      </c>
      <c r="J31" s="42">
        <v>0</v>
      </c>
      <c r="K31" s="40">
        <f t="shared" si="1"/>
        <v>0</v>
      </c>
      <c r="L31" s="55">
        <v>0</v>
      </c>
      <c r="M31" s="56">
        <f t="shared" si="5"/>
        <v>0</v>
      </c>
      <c r="N31" s="56">
        <f t="shared" si="2"/>
        <v>0</v>
      </c>
      <c r="O31" s="56">
        <f t="shared" si="3"/>
        <v>0</v>
      </c>
      <c r="P31" s="57">
        <v>0</v>
      </c>
      <c r="Q31" s="58"/>
      <c r="R31" s="54"/>
      <c r="S31" s="54"/>
      <c r="T31" s="59"/>
      <c r="U31" s="60"/>
      <c r="V31" s="54"/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66"/>
    </row>
    <row r="32" spans="1:35" x14ac:dyDescent="0.2">
      <c r="A32" s="52">
        <v>39685</v>
      </c>
      <c r="B32" s="68"/>
      <c r="C32" s="38"/>
      <c r="D32" s="39"/>
      <c r="E32" s="40">
        <f t="shared" si="4"/>
        <v>0</v>
      </c>
      <c r="F32" s="38">
        <v>0</v>
      </c>
      <c r="G32" s="41">
        <v>0</v>
      </c>
      <c r="H32" s="40">
        <f t="shared" si="0"/>
        <v>0</v>
      </c>
      <c r="I32" s="42">
        <v>0</v>
      </c>
      <c r="J32" s="42">
        <v>0</v>
      </c>
      <c r="K32" s="40">
        <f t="shared" si="1"/>
        <v>0</v>
      </c>
      <c r="L32" s="55">
        <v>0</v>
      </c>
      <c r="M32" s="56">
        <f t="shared" si="5"/>
        <v>0</v>
      </c>
      <c r="N32" s="56">
        <f t="shared" si="2"/>
        <v>0</v>
      </c>
      <c r="O32" s="56">
        <f t="shared" si="3"/>
        <v>0</v>
      </c>
      <c r="P32" s="57">
        <v>0</v>
      </c>
      <c r="Q32" s="58"/>
      <c r="R32" s="54"/>
      <c r="S32" s="54"/>
      <c r="T32" s="59"/>
      <c r="U32" s="60"/>
      <c r="V32" s="54"/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66"/>
    </row>
    <row r="33" spans="1:35" x14ac:dyDescent="0.2">
      <c r="A33" s="52">
        <v>39686</v>
      </c>
      <c r="B33" s="68"/>
      <c r="C33" s="38"/>
      <c r="D33" s="39"/>
      <c r="E33" s="40">
        <f t="shared" si="4"/>
        <v>0</v>
      </c>
      <c r="F33" s="38">
        <v>0</v>
      </c>
      <c r="G33" s="41">
        <v>0</v>
      </c>
      <c r="H33" s="40">
        <f t="shared" si="0"/>
        <v>0</v>
      </c>
      <c r="I33" s="42">
        <v>0</v>
      </c>
      <c r="J33" s="42">
        <v>0</v>
      </c>
      <c r="K33" s="40">
        <f t="shared" si="1"/>
        <v>0</v>
      </c>
      <c r="L33" s="55">
        <v>0</v>
      </c>
      <c r="M33" s="56">
        <f t="shared" si="5"/>
        <v>0</v>
      </c>
      <c r="N33" s="56">
        <f t="shared" si="2"/>
        <v>0</v>
      </c>
      <c r="O33" s="56">
        <f t="shared" si="3"/>
        <v>0</v>
      </c>
      <c r="P33" s="57">
        <v>0</v>
      </c>
      <c r="Q33" s="58"/>
      <c r="R33" s="54"/>
      <c r="S33" s="54"/>
      <c r="T33" s="59"/>
      <c r="U33" s="60"/>
      <c r="V33" s="54"/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66"/>
    </row>
    <row r="34" spans="1:35" x14ac:dyDescent="0.2">
      <c r="A34" s="52">
        <v>39687</v>
      </c>
      <c r="B34" s="68"/>
      <c r="C34" s="38"/>
      <c r="D34" s="39"/>
      <c r="E34" s="40">
        <f t="shared" si="4"/>
        <v>0</v>
      </c>
      <c r="F34" s="38">
        <v>0</v>
      </c>
      <c r="G34" s="41">
        <v>0</v>
      </c>
      <c r="H34" s="40">
        <f t="shared" si="0"/>
        <v>0</v>
      </c>
      <c r="I34" s="42">
        <v>0</v>
      </c>
      <c r="J34" s="42">
        <v>0</v>
      </c>
      <c r="K34" s="40">
        <f t="shared" si="1"/>
        <v>0</v>
      </c>
      <c r="L34" s="55">
        <v>0</v>
      </c>
      <c r="M34" s="56">
        <f t="shared" si="5"/>
        <v>0</v>
      </c>
      <c r="N34" s="56">
        <f t="shared" si="2"/>
        <v>0</v>
      </c>
      <c r="O34" s="56">
        <f t="shared" si="3"/>
        <v>0</v>
      </c>
      <c r="P34" s="57">
        <v>0</v>
      </c>
      <c r="Q34" s="58"/>
      <c r="R34" s="54"/>
      <c r="S34" s="54"/>
      <c r="T34" s="59"/>
      <c r="U34" s="60"/>
      <c r="V34" s="54"/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85">
        <f>+H35+K35</f>
        <v>0</v>
      </c>
      <c r="AI34" s="66"/>
    </row>
    <row r="35" spans="1:35" x14ac:dyDescent="0.2">
      <c r="A35" s="52">
        <v>39688</v>
      </c>
      <c r="B35" s="68"/>
      <c r="C35" s="38"/>
      <c r="D35" s="39"/>
      <c r="E35" s="40">
        <f t="shared" si="4"/>
        <v>0</v>
      </c>
      <c r="F35" s="38">
        <v>0</v>
      </c>
      <c r="G35" s="41">
        <v>0</v>
      </c>
      <c r="H35" s="40">
        <f t="shared" si="0"/>
        <v>0</v>
      </c>
      <c r="I35" s="42">
        <v>0</v>
      </c>
      <c r="J35" s="42">
        <v>0</v>
      </c>
      <c r="K35" s="40">
        <f t="shared" si="1"/>
        <v>0</v>
      </c>
      <c r="L35" s="55">
        <v>0</v>
      </c>
      <c r="M35" s="56">
        <f t="shared" si="5"/>
        <v>0</v>
      </c>
      <c r="N35" s="56">
        <f t="shared" si="2"/>
        <v>0</v>
      </c>
      <c r="O35" s="56">
        <f>IF(N35=0,0,IF(L35&gt;0,(E35+H35+K35)-(M35-L35),(E35+H35+K35)-(E34+H34+K34)))</f>
        <v>0</v>
      </c>
      <c r="P35" s="57">
        <v>0</v>
      </c>
      <c r="Q35" s="58"/>
      <c r="R35" s="54"/>
      <c r="S35" s="54"/>
      <c r="T35" s="59"/>
      <c r="U35" s="60"/>
      <c r="V35" s="54"/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86">
        <f>L40</f>
        <v>0</v>
      </c>
      <c r="AI35" s="66"/>
    </row>
    <row r="36" spans="1:35" x14ac:dyDescent="0.2">
      <c r="A36" s="52">
        <v>39689</v>
      </c>
      <c r="B36" s="68"/>
      <c r="C36" s="38"/>
      <c r="D36" s="39"/>
      <c r="E36" s="40">
        <f t="shared" si="4"/>
        <v>0</v>
      </c>
      <c r="F36" s="38">
        <v>0</v>
      </c>
      <c r="G36" s="41">
        <v>0</v>
      </c>
      <c r="H36" s="40">
        <f t="shared" si="0"/>
        <v>0</v>
      </c>
      <c r="I36" s="42">
        <v>0</v>
      </c>
      <c r="J36" s="42">
        <v>0</v>
      </c>
      <c r="K36" s="40">
        <f t="shared" si="1"/>
        <v>0</v>
      </c>
      <c r="L36" s="55">
        <v>0</v>
      </c>
      <c r="M36" s="56">
        <f t="shared" si="5"/>
        <v>0</v>
      </c>
      <c r="N36" s="56">
        <f t="shared" si="2"/>
        <v>0</v>
      </c>
      <c r="O36" s="56">
        <f>IF(N36=0,0,IF(L36&gt;0,(E36+H36+K36)-(M36-L36),(E36+H36+K36)-(E35+H35+K35)))</f>
        <v>0</v>
      </c>
      <c r="P36" s="57">
        <v>0</v>
      </c>
      <c r="Q36" s="58"/>
      <c r="R36" s="54"/>
      <c r="S36" s="54"/>
      <c r="T36" s="59"/>
      <c r="U36" s="60"/>
      <c r="V36" s="54"/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86">
        <f>AH34+AH35</f>
        <v>0</v>
      </c>
      <c r="AI36" s="66"/>
    </row>
    <row r="37" spans="1:35" x14ac:dyDescent="0.2">
      <c r="A37" s="52">
        <v>39690</v>
      </c>
      <c r="B37" s="68"/>
      <c r="C37" s="38"/>
      <c r="D37" s="39"/>
      <c r="E37" s="40">
        <f t="shared" si="4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 t="shared" si="5"/>
        <v>0</v>
      </c>
      <c r="N37" s="56">
        <f t="shared" si="2"/>
        <v>0</v>
      </c>
      <c r="O37" s="56">
        <f>IF(N37=0,0,IF(L37&gt;0,(E37+H37+K37)-(M37-L37),(E37+H37+K37)-(E36+H36+K36)))</f>
        <v>0</v>
      </c>
      <c r="P37" s="57">
        <v>0</v>
      </c>
      <c r="Q37" s="58"/>
      <c r="R37" s="54"/>
      <c r="S37" s="54"/>
      <c r="T37" s="59"/>
      <c r="U37" s="60"/>
      <c r="V37" s="54"/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 t="s">
        <v>46</v>
      </c>
      <c r="AH37" s="86">
        <v>0</v>
      </c>
      <c r="AI37" s="66"/>
    </row>
    <row r="38" spans="1:35" x14ac:dyDescent="0.2">
      <c r="A38" s="52">
        <v>39691</v>
      </c>
      <c r="B38" s="68"/>
      <c r="C38" s="38"/>
      <c r="D38" s="39"/>
      <c r="E38" s="40">
        <f t="shared" si="4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5"/>
        <v>0</v>
      </c>
      <c r="N38" s="56">
        <f t="shared" si="2"/>
        <v>0</v>
      </c>
      <c r="O38" s="56">
        <f>IF(N38=0,0,IF(L38&gt;0,(E38+H38+K38)-(M38-L38),(E38+H38+K38)-(E37+H37+K37)))</f>
        <v>0</v>
      </c>
      <c r="P38" s="57">
        <v>0</v>
      </c>
      <c r="Q38" s="58"/>
      <c r="R38" s="54"/>
      <c r="S38" s="54"/>
      <c r="T38" s="59"/>
      <c r="U38" s="60"/>
      <c r="V38" s="54"/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86">
        <v>0</v>
      </c>
      <c r="AI38" s="6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54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6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0</v>
      </c>
      <c r="P40" s="40">
        <f>SUM(P8:P39)</f>
        <v>0</v>
      </c>
      <c r="Q40" s="96">
        <f>SUM(Q8:Q39)</f>
        <v>0</v>
      </c>
      <c r="R40" s="97"/>
      <c r="S40" s="98"/>
      <c r="T40" s="99"/>
      <c r="U40" s="100"/>
      <c r="V40" s="101">
        <f>SUM(V8:V39)</f>
        <v>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phoneticPr fontId="0" type="noConversion"/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54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6</v>
      </c>
      <c r="J7" s="42">
        <v>5.5</v>
      </c>
      <c r="K7" s="40">
        <f>(I7*12+J7)*1.16</f>
        <v>89.899999999999991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43800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7</v>
      </c>
      <c r="J8" s="42">
        <v>0</v>
      </c>
      <c r="K8" s="40">
        <f t="shared" ref="K8:K38" si="1">(I8*12+J8)*1.16</f>
        <v>97.44</v>
      </c>
      <c r="L8" s="55">
        <v>0</v>
      </c>
      <c r="M8" s="56">
        <f>+H7+K7</f>
        <v>120.63999999999999</v>
      </c>
      <c r="N8" s="56">
        <f t="shared" ref="N8:N38" si="2">E8+H8+K8</f>
        <v>128.18</v>
      </c>
      <c r="O8" s="56">
        <f>IF(N8=0,0,IF(L8&gt;0,(E8+H8+K8)-(M8-L8),(E8+H8+K8)-(H7+K7)))</f>
        <v>7.5400000000000205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112"/>
      <c r="AI8" s="36"/>
    </row>
    <row r="9" spans="1:35" x14ac:dyDescent="0.2">
      <c r="A9" s="110">
        <v>43801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7</v>
      </c>
      <c r="J9" s="42">
        <v>6</v>
      </c>
      <c r="K9" s="40">
        <f t="shared" si="1"/>
        <v>104.39999999999999</v>
      </c>
      <c r="L9" s="55">
        <v>0</v>
      </c>
      <c r="M9" s="56">
        <f t="shared" ref="M9:M38" si="4">E8+H8+K8</f>
        <v>128.18</v>
      </c>
      <c r="N9" s="56">
        <f t="shared" si="2"/>
        <v>135.13999999999999</v>
      </c>
      <c r="O9" s="56">
        <f>IF(N9=0,0,IF(L9&gt;0,(E9+H9+K9)-(M9-L9),(E9+H9+K9)-(E8+H8+K8)))</f>
        <v>6.9599999999999795</v>
      </c>
      <c r="P9" s="57">
        <v>72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43802</v>
      </c>
      <c r="B10" s="68"/>
      <c r="C10" s="38"/>
      <c r="D10" s="39"/>
      <c r="E10" s="40">
        <f t="shared" si="3"/>
        <v>0</v>
      </c>
      <c r="F10" s="38">
        <v>2</v>
      </c>
      <c r="G10" s="41">
        <v>2.5</v>
      </c>
      <c r="H10" s="40">
        <f t="shared" si="0"/>
        <v>30.74</v>
      </c>
      <c r="I10" s="42">
        <v>7</v>
      </c>
      <c r="J10" s="42">
        <v>6</v>
      </c>
      <c r="K10" s="40">
        <f t="shared" si="1"/>
        <v>104.39999999999999</v>
      </c>
      <c r="L10" s="55">
        <v>0</v>
      </c>
      <c r="M10" s="56">
        <f t="shared" si="4"/>
        <v>135.13999999999999</v>
      </c>
      <c r="N10" s="56">
        <f t="shared" si="2"/>
        <v>135.13999999999999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55</v>
      </c>
    </row>
    <row r="11" spans="1:35" x14ac:dyDescent="0.2">
      <c r="A11" s="110">
        <v>43803</v>
      </c>
      <c r="B11" s="68"/>
      <c r="C11" s="38"/>
      <c r="D11" s="39"/>
      <c r="E11" s="40">
        <f t="shared" si="3"/>
        <v>0</v>
      </c>
      <c r="F11" s="38">
        <v>2</v>
      </c>
      <c r="G11" s="41">
        <v>2.5</v>
      </c>
      <c r="H11" s="40">
        <f t="shared" si="0"/>
        <v>30.74</v>
      </c>
      <c r="I11" s="42">
        <v>7</v>
      </c>
      <c r="J11" s="42">
        <v>6</v>
      </c>
      <c r="K11" s="40">
        <f t="shared" si="1"/>
        <v>104.39999999999999</v>
      </c>
      <c r="L11" s="55">
        <v>0</v>
      </c>
      <c r="M11" s="56">
        <f t="shared" si="4"/>
        <v>135.13999999999999</v>
      </c>
      <c r="N11" s="56">
        <f t="shared" si="2"/>
        <v>135.13999999999999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55</v>
      </c>
    </row>
    <row r="12" spans="1:35" x14ac:dyDescent="0.2">
      <c r="A12" s="110">
        <v>43804</v>
      </c>
      <c r="B12" s="68"/>
      <c r="C12" s="38"/>
      <c r="D12" s="39"/>
      <c r="E12" s="40">
        <f t="shared" si="3"/>
        <v>0</v>
      </c>
      <c r="F12" s="38">
        <v>2</v>
      </c>
      <c r="G12" s="41">
        <v>2.5</v>
      </c>
      <c r="H12" s="40">
        <f t="shared" si="0"/>
        <v>30.74</v>
      </c>
      <c r="I12" s="42">
        <v>7</v>
      </c>
      <c r="J12" s="42">
        <v>6</v>
      </c>
      <c r="K12" s="40">
        <f t="shared" si="1"/>
        <v>104.39999999999999</v>
      </c>
      <c r="L12" s="55">
        <v>0</v>
      </c>
      <c r="M12" s="56">
        <f t="shared" si="4"/>
        <v>135.13999999999999</v>
      </c>
      <c r="N12" s="56">
        <f t="shared" si="2"/>
        <v>135.13999999999999</v>
      </c>
      <c r="O12" s="56">
        <f t="shared" si="5"/>
        <v>0</v>
      </c>
      <c r="P12" s="57">
        <v>0</v>
      </c>
      <c r="Q12" s="58"/>
      <c r="R12" s="54"/>
      <c r="S12" s="54"/>
      <c r="T12" s="59"/>
      <c r="U12" s="60"/>
      <c r="V12" s="54">
        <v>24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55</v>
      </c>
    </row>
    <row r="13" spans="1:35" x14ac:dyDescent="0.2">
      <c r="A13" s="110">
        <v>43805</v>
      </c>
      <c r="B13" s="68"/>
      <c r="C13" s="38"/>
      <c r="D13" s="39"/>
      <c r="E13" s="40">
        <f t="shared" si="3"/>
        <v>0</v>
      </c>
      <c r="F13" s="38">
        <v>2</v>
      </c>
      <c r="G13" s="41">
        <v>2.5</v>
      </c>
      <c r="H13" s="40">
        <f t="shared" si="0"/>
        <v>30.74</v>
      </c>
      <c r="I13" s="42">
        <v>7</v>
      </c>
      <c r="J13" s="42">
        <v>6</v>
      </c>
      <c r="K13" s="40">
        <f t="shared" si="1"/>
        <v>104.39999999999999</v>
      </c>
      <c r="L13" s="55">
        <v>0</v>
      </c>
      <c r="M13" s="56">
        <f t="shared" si="4"/>
        <v>135.13999999999999</v>
      </c>
      <c r="N13" s="56">
        <f t="shared" si="2"/>
        <v>135.13999999999999</v>
      </c>
      <c r="O13" s="56">
        <f t="shared" si="5"/>
        <v>0</v>
      </c>
      <c r="P13" s="57">
        <v>0</v>
      </c>
      <c r="Q13" s="58"/>
      <c r="R13" s="54"/>
      <c r="S13" s="54"/>
      <c r="T13" s="59"/>
      <c r="U13" s="60"/>
      <c r="V13" s="54">
        <v>24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 t="s">
        <v>55</v>
      </c>
    </row>
    <row r="14" spans="1:35" x14ac:dyDescent="0.2">
      <c r="A14" s="110">
        <v>43806</v>
      </c>
      <c r="B14" s="68"/>
      <c r="C14" s="38"/>
      <c r="D14" s="39"/>
      <c r="E14" s="40">
        <f t="shared" si="3"/>
        <v>0</v>
      </c>
      <c r="F14" s="38">
        <v>2</v>
      </c>
      <c r="G14" s="41">
        <v>2.5</v>
      </c>
      <c r="H14" s="40">
        <f t="shared" si="0"/>
        <v>30.74</v>
      </c>
      <c r="I14" s="42">
        <v>7</v>
      </c>
      <c r="J14" s="42">
        <v>6</v>
      </c>
      <c r="K14" s="40">
        <f t="shared" si="1"/>
        <v>104.39999999999999</v>
      </c>
      <c r="L14" s="55">
        <v>0</v>
      </c>
      <c r="M14" s="56">
        <f t="shared" si="4"/>
        <v>135.13999999999999</v>
      </c>
      <c r="N14" s="56">
        <f t="shared" si="2"/>
        <v>135.13999999999999</v>
      </c>
      <c r="O14" s="56">
        <f t="shared" si="5"/>
        <v>0</v>
      </c>
      <c r="P14" s="57">
        <v>0</v>
      </c>
      <c r="Q14" s="58"/>
      <c r="R14" s="54"/>
      <c r="S14" s="54"/>
      <c r="T14" s="59"/>
      <c r="U14" s="60"/>
      <c r="V14" s="54">
        <v>24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 t="s">
        <v>55</v>
      </c>
    </row>
    <row r="15" spans="1:35" x14ac:dyDescent="0.2">
      <c r="A15" s="110">
        <v>43807</v>
      </c>
      <c r="B15" s="68"/>
      <c r="C15" s="38"/>
      <c r="D15" s="39"/>
      <c r="E15" s="40">
        <f t="shared" si="3"/>
        <v>0</v>
      </c>
      <c r="F15" s="38">
        <v>2</v>
      </c>
      <c r="G15" s="41">
        <v>2.5</v>
      </c>
      <c r="H15" s="40">
        <f t="shared" si="0"/>
        <v>30.74</v>
      </c>
      <c r="I15" s="42">
        <v>7</v>
      </c>
      <c r="J15" s="42">
        <v>6</v>
      </c>
      <c r="K15" s="40">
        <f t="shared" si="1"/>
        <v>104.39999999999999</v>
      </c>
      <c r="L15" s="55">
        <v>0</v>
      </c>
      <c r="M15" s="56">
        <f t="shared" si="4"/>
        <v>135.13999999999999</v>
      </c>
      <c r="N15" s="56">
        <f t="shared" si="2"/>
        <v>135.13999999999999</v>
      </c>
      <c r="O15" s="56">
        <f t="shared" si="5"/>
        <v>0</v>
      </c>
      <c r="P15" s="57">
        <v>0</v>
      </c>
      <c r="Q15" s="58"/>
      <c r="R15" s="54"/>
      <c r="S15" s="54"/>
      <c r="T15" s="59"/>
      <c r="U15" s="60"/>
      <c r="V15" s="54">
        <v>24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 t="s">
        <v>55</v>
      </c>
    </row>
    <row r="16" spans="1:35" x14ac:dyDescent="0.2">
      <c r="A16" s="110">
        <v>43808</v>
      </c>
      <c r="B16" s="68"/>
      <c r="C16" s="38"/>
      <c r="D16" s="39"/>
      <c r="E16" s="40">
        <f t="shared" si="3"/>
        <v>0</v>
      </c>
      <c r="F16" s="38">
        <v>2</v>
      </c>
      <c r="G16" s="41">
        <v>2.5</v>
      </c>
      <c r="H16" s="40">
        <f t="shared" si="0"/>
        <v>30.74</v>
      </c>
      <c r="I16" s="42">
        <v>7</v>
      </c>
      <c r="J16" s="42">
        <v>6</v>
      </c>
      <c r="K16" s="40">
        <f t="shared" si="1"/>
        <v>104.39999999999999</v>
      </c>
      <c r="L16" s="55">
        <v>0</v>
      </c>
      <c r="M16" s="56">
        <f t="shared" si="4"/>
        <v>135.13999999999999</v>
      </c>
      <c r="N16" s="56">
        <f t="shared" si="2"/>
        <v>135.13999999999999</v>
      </c>
      <c r="O16" s="56">
        <f t="shared" si="5"/>
        <v>0</v>
      </c>
      <c r="P16" s="57">
        <v>0</v>
      </c>
      <c r="Q16" s="58"/>
      <c r="R16" s="54"/>
      <c r="S16" s="54"/>
      <c r="T16" s="59"/>
      <c r="U16" s="60"/>
      <c r="V16" s="54">
        <v>24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 t="s">
        <v>55</v>
      </c>
    </row>
    <row r="17" spans="1:35" x14ac:dyDescent="0.2">
      <c r="A17" s="110">
        <v>43809</v>
      </c>
      <c r="B17" s="68"/>
      <c r="C17" s="38"/>
      <c r="D17" s="39"/>
      <c r="E17" s="40">
        <f t="shared" si="3"/>
        <v>0</v>
      </c>
      <c r="F17" s="38">
        <v>2</v>
      </c>
      <c r="G17" s="41">
        <v>2.5</v>
      </c>
      <c r="H17" s="40">
        <f t="shared" si="0"/>
        <v>30.74</v>
      </c>
      <c r="I17" s="42">
        <v>7</v>
      </c>
      <c r="J17" s="42">
        <v>6</v>
      </c>
      <c r="K17" s="40">
        <f t="shared" si="1"/>
        <v>104.39999999999999</v>
      </c>
      <c r="L17" s="55">
        <v>0</v>
      </c>
      <c r="M17" s="56">
        <f t="shared" si="4"/>
        <v>135.13999999999999</v>
      </c>
      <c r="N17" s="56">
        <f t="shared" si="2"/>
        <v>135.13999999999999</v>
      </c>
      <c r="O17" s="56">
        <f t="shared" si="5"/>
        <v>0</v>
      </c>
      <c r="P17" s="57">
        <v>0</v>
      </c>
      <c r="Q17" s="58"/>
      <c r="R17" s="54"/>
      <c r="S17" s="54"/>
      <c r="T17" s="59"/>
      <c r="U17" s="60"/>
      <c r="V17" s="54">
        <v>24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55</v>
      </c>
    </row>
    <row r="18" spans="1:35" x14ac:dyDescent="0.2">
      <c r="A18" s="110">
        <v>43810</v>
      </c>
      <c r="B18" s="68"/>
      <c r="C18" s="38"/>
      <c r="D18" s="39"/>
      <c r="E18" s="40">
        <f t="shared" si="3"/>
        <v>0</v>
      </c>
      <c r="F18" s="38">
        <v>2</v>
      </c>
      <c r="G18" s="41">
        <v>2.5</v>
      </c>
      <c r="H18" s="40">
        <f t="shared" si="0"/>
        <v>30.74</v>
      </c>
      <c r="I18" s="42">
        <v>7</v>
      </c>
      <c r="J18" s="42">
        <v>6</v>
      </c>
      <c r="K18" s="40">
        <f t="shared" si="1"/>
        <v>104.39999999999999</v>
      </c>
      <c r="L18" s="55">
        <v>0</v>
      </c>
      <c r="M18" s="56">
        <f t="shared" si="4"/>
        <v>135.13999999999999</v>
      </c>
      <c r="N18" s="56">
        <f t="shared" si="2"/>
        <v>135.13999999999999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55</v>
      </c>
    </row>
    <row r="19" spans="1:35" x14ac:dyDescent="0.2">
      <c r="A19" s="110">
        <v>43811</v>
      </c>
      <c r="B19" s="68"/>
      <c r="C19" s="38"/>
      <c r="D19" s="39"/>
      <c r="E19" s="40">
        <f t="shared" si="3"/>
        <v>0</v>
      </c>
      <c r="F19" s="38">
        <v>2</v>
      </c>
      <c r="G19" s="41">
        <v>2.5</v>
      </c>
      <c r="H19" s="40">
        <f t="shared" si="0"/>
        <v>30.74</v>
      </c>
      <c r="I19" s="42">
        <v>7</v>
      </c>
      <c r="J19" s="42">
        <v>6</v>
      </c>
      <c r="K19" s="40">
        <f t="shared" si="1"/>
        <v>104.39999999999999</v>
      </c>
      <c r="L19" s="55">
        <v>0</v>
      </c>
      <c r="M19" s="56">
        <f t="shared" si="4"/>
        <v>135.13999999999999</v>
      </c>
      <c r="N19" s="56">
        <f t="shared" si="2"/>
        <v>135.13999999999999</v>
      </c>
      <c r="O19" s="56">
        <f t="shared" si="5"/>
        <v>0</v>
      </c>
      <c r="P19" s="57">
        <v>0</v>
      </c>
      <c r="Q19" s="58"/>
      <c r="R19" s="54"/>
      <c r="S19" s="54"/>
      <c r="T19" s="59"/>
      <c r="U19" s="60"/>
      <c r="V19" s="54">
        <v>24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 t="s">
        <v>55</v>
      </c>
    </row>
    <row r="20" spans="1:35" x14ac:dyDescent="0.2">
      <c r="A20" s="110">
        <v>43812</v>
      </c>
      <c r="B20" s="68"/>
      <c r="C20" s="38"/>
      <c r="D20" s="39"/>
      <c r="E20" s="40">
        <f t="shared" si="3"/>
        <v>0</v>
      </c>
      <c r="F20" s="38">
        <v>2</v>
      </c>
      <c r="G20" s="41">
        <v>2.5</v>
      </c>
      <c r="H20" s="40">
        <f t="shared" si="0"/>
        <v>30.74</v>
      </c>
      <c r="I20" s="42">
        <v>7</v>
      </c>
      <c r="J20" s="42">
        <v>6</v>
      </c>
      <c r="K20" s="40">
        <f t="shared" si="1"/>
        <v>104.39999999999999</v>
      </c>
      <c r="L20" s="55">
        <v>0</v>
      </c>
      <c r="M20" s="56">
        <f t="shared" si="4"/>
        <v>135.13999999999999</v>
      </c>
      <c r="N20" s="56">
        <f t="shared" si="2"/>
        <v>135.13999999999999</v>
      </c>
      <c r="O20" s="56">
        <f t="shared" si="5"/>
        <v>0</v>
      </c>
      <c r="P20" s="57">
        <v>0</v>
      </c>
      <c r="Q20" s="58"/>
      <c r="R20" s="54"/>
      <c r="S20" s="54"/>
      <c r="T20" s="59"/>
      <c r="U20" s="60"/>
      <c r="V20" s="54">
        <v>24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 t="s">
        <v>55</v>
      </c>
    </row>
    <row r="21" spans="1:35" x14ac:dyDescent="0.2">
      <c r="A21" s="110">
        <v>43813</v>
      </c>
      <c r="B21" s="68"/>
      <c r="C21" s="38"/>
      <c r="D21" s="39"/>
      <c r="E21" s="40">
        <f t="shared" si="3"/>
        <v>0</v>
      </c>
      <c r="F21" s="38">
        <v>2</v>
      </c>
      <c r="G21" s="41">
        <v>2.5</v>
      </c>
      <c r="H21" s="40">
        <f t="shared" si="0"/>
        <v>30.74</v>
      </c>
      <c r="I21" s="42">
        <v>7</v>
      </c>
      <c r="J21" s="42">
        <v>6</v>
      </c>
      <c r="K21" s="40">
        <f t="shared" si="1"/>
        <v>104.39999999999999</v>
      </c>
      <c r="L21" s="55">
        <v>0</v>
      </c>
      <c r="M21" s="56">
        <f t="shared" si="4"/>
        <v>135.13999999999999</v>
      </c>
      <c r="N21" s="56">
        <f t="shared" si="2"/>
        <v>135.13999999999999</v>
      </c>
      <c r="O21" s="56">
        <f t="shared" si="5"/>
        <v>0</v>
      </c>
      <c r="P21" s="57">
        <v>0</v>
      </c>
      <c r="Q21" s="58"/>
      <c r="R21" s="54"/>
      <c r="S21" s="54"/>
      <c r="T21" s="59"/>
      <c r="U21" s="60"/>
      <c r="V21" s="54">
        <v>24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 t="s">
        <v>55</v>
      </c>
    </row>
    <row r="22" spans="1:35" x14ac:dyDescent="0.2">
      <c r="A22" s="110">
        <v>43814</v>
      </c>
      <c r="B22" s="68"/>
      <c r="C22" s="38"/>
      <c r="D22" s="39"/>
      <c r="E22" s="40">
        <f t="shared" si="3"/>
        <v>0</v>
      </c>
      <c r="F22" s="38">
        <v>2</v>
      </c>
      <c r="G22" s="41">
        <v>2.5</v>
      </c>
      <c r="H22" s="40">
        <f t="shared" si="0"/>
        <v>30.74</v>
      </c>
      <c r="I22" s="42">
        <v>7</v>
      </c>
      <c r="J22" s="42">
        <v>6</v>
      </c>
      <c r="K22" s="40">
        <f t="shared" si="1"/>
        <v>104.39999999999999</v>
      </c>
      <c r="L22" s="55">
        <v>0</v>
      </c>
      <c r="M22" s="56">
        <f t="shared" si="4"/>
        <v>135.13999999999999</v>
      </c>
      <c r="N22" s="56">
        <f t="shared" si="2"/>
        <v>135.13999999999999</v>
      </c>
      <c r="O22" s="56">
        <f t="shared" si="5"/>
        <v>0</v>
      </c>
      <c r="P22" s="57">
        <v>0</v>
      </c>
      <c r="Q22" s="58"/>
      <c r="R22" s="54"/>
      <c r="S22" s="54"/>
      <c r="T22" s="59"/>
      <c r="U22" s="60"/>
      <c r="V22" s="54">
        <v>24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 t="s">
        <v>55</v>
      </c>
    </row>
    <row r="23" spans="1:35" x14ac:dyDescent="0.2">
      <c r="A23" s="110">
        <v>43815</v>
      </c>
      <c r="B23" s="68"/>
      <c r="C23" s="38"/>
      <c r="D23" s="39"/>
      <c r="E23" s="40">
        <f t="shared" si="3"/>
        <v>0</v>
      </c>
      <c r="F23" s="38">
        <v>2</v>
      </c>
      <c r="G23" s="41">
        <v>2.5</v>
      </c>
      <c r="H23" s="40">
        <f t="shared" si="0"/>
        <v>30.74</v>
      </c>
      <c r="I23" s="42">
        <v>7</v>
      </c>
      <c r="J23" s="42">
        <v>6</v>
      </c>
      <c r="K23" s="40">
        <f t="shared" si="1"/>
        <v>104.39999999999999</v>
      </c>
      <c r="L23" s="55">
        <v>0</v>
      </c>
      <c r="M23" s="56">
        <f t="shared" si="4"/>
        <v>135.13999999999999</v>
      </c>
      <c r="N23" s="56">
        <f t="shared" si="2"/>
        <v>135.13999999999999</v>
      </c>
      <c r="O23" s="56">
        <f t="shared" si="5"/>
        <v>0</v>
      </c>
      <c r="P23" s="57">
        <v>0</v>
      </c>
      <c r="Q23" s="58"/>
      <c r="R23" s="54"/>
      <c r="S23" s="54"/>
      <c r="T23" s="59"/>
      <c r="U23" s="60"/>
      <c r="V23" s="54">
        <v>24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 t="s">
        <v>55</v>
      </c>
    </row>
    <row r="24" spans="1:35" x14ac:dyDescent="0.2">
      <c r="A24" s="110">
        <v>43816</v>
      </c>
      <c r="B24" s="68"/>
      <c r="C24" s="38"/>
      <c r="D24" s="39"/>
      <c r="E24" s="40">
        <f t="shared" si="3"/>
        <v>0</v>
      </c>
      <c r="F24" s="38">
        <v>2</v>
      </c>
      <c r="G24" s="41">
        <v>2.5</v>
      </c>
      <c r="H24" s="40">
        <f t="shared" si="0"/>
        <v>30.74</v>
      </c>
      <c r="I24" s="42">
        <v>7</v>
      </c>
      <c r="J24" s="42">
        <v>6</v>
      </c>
      <c r="K24" s="40">
        <f t="shared" si="1"/>
        <v>104.39999999999999</v>
      </c>
      <c r="L24" s="55">
        <v>0</v>
      </c>
      <c r="M24" s="56">
        <f t="shared" si="4"/>
        <v>135.13999999999999</v>
      </c>
      <c r="N24" s="56">
        <f t="shared" si="2"/>
        <v>135.13999999999999</v>
      </c>
      <c r="O24" s="56">
        <f t="shared" si="5"/>
        <v>0</v>
      </c>
      <c r="P24" s="57">
        <v>0</v>
      </c>
      <c r="Q24" s="58"/>
      <c r="R24" s="54"/>
      <c r="S24" s="54"/>
      <c r="T24" s="59"/>
      <c r="U24" s="60"/>
      <c r="V24" s="54">
        <v>24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 t="s">
        <v>55</v>
      </c>
    </row>
    <row r="25" spans="1:35" x14ac:dyDescent="0.2">
      <c r="A25" s="110">
        <v>43817</v>
      </c>
      <c r="B25" s="68"/>
      <c r="C25" s="38"/>
      <c r="D25" s="39"/>
      <c r="E25" s="40">
        <f t="shared" si="3"/>
        <v>0</v>
      </c>
      <c r="F25" s="38">
        <v>2</v>
      </c>
      <c r="G25" s="41">
        <v>2.5</v>
      </c>
      <c r="H25" s="40">
        <f t="shared" si="0"/>
        <v>30.74</v>
      </c>
      <c r="I25" s="42">
        <v>7</v>
      </c>
      <c r="J25" s="42">
        <v>6</v>
      </c>
      <c r="K25" s="40">
        <f t="shared" si="1"/>
        <v>104.39999999999999</v>
      </c>
      <c r="L25" s="55">
        <v>0</v>
      </c>
      <c r="M25" s="56">
        <f t="shared" si="4"/>
        <v>135.13999999999999</v>
      </c>
      <c r="N25" s="56">
        <f t="shared" si="2"/>
        <v>135.13999999999999</v>
      </c>
      <c r="O25" s="56">
        <f t="shared" si="5"/>
        <v>0</v>
      </c>
      <c r="P25" s="57">
        <v>0</v>
      </c>
      <c r="Q25" s="58"/>
      <c r="R25" s="54"/>
      <c r="S25" s="54"/>
      <c r="T25" s="59"/>
      <c r="U25" s="60"/>
      <c r="V25" s="54">
        <v>24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0</v>
      </c>
      <c r="AI25" s="36" t="s">
        <v>55</v>
      </c>
    </row>
    <row r="26" spans="1:35" x14ac:dyDescent="0.2">
      <c r="A26" s="110">
        <v>43818</v>
      </c>
      <c r="B26" s="68"/>
      <c r="C26" s="38"/>
      <c r="D26" s="39"/>
      <c r="E26" s="40">
        <f t="shared" si="3"/>
        <v>0</v>
      </c>
      <c r="F26" s="38">
        <v>2</v>
      </c>
      <c r="G26" s="41">
        <v>2.5</v>
      </c>
      <c r="H26" s="40">
        <f t="shared" si="0"/>
        <v>30.74</v>
      </c>
      <c r="I26" s="42">
        <v>7</v>
      </c>
      <c r="J26" s="42">
        <v>6</v>
      </c>
      <c r="K26" s="40">
        <f t="shared" si="1"/>
        <v>104.39999999999999</v>
      </c>
      <c r="L26" s="55">
        <v>0</v>
      </c>
      <c r="M26" s="56">
        <f t="shared" si="4"/>
        <v>135.13999999999999</v>
      </c>
      <c r="N26" s="56">
        <f t="shared" si="2"/>
        <v>135.13999999999999</v>
      </c>
      <c r="O26" s="56">
        <f t="shared" si="5"/>
        <v>0</v>
      </c>
      <c r="P26" s="57">
        <v>0</v>
      </c>
      <c r="Q26" s="58"/>
      <c r="R26" s="54"/>
      <c r="S26" s="54"/>
      <c r="T26" s="59"/>
      <c r="U26" s="60"/>
      <c r="V26" s="54">
        <v>24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 t="s">
        <v>56</v>
      </c>
    </row>
    <row r="27" spans="1:35" x14ac:dyDescent="0.2">
      <c r="A27" s="110">
        <v>43819</v>
      </c>
      <c r="B27" s="68"/>
      <c r="C27" s="38"/>
      <c r="D27" s="39"/>
      <c r="E27" s="40">
        <f t="shared" si="3"/>
        <v>0</v>
      </c>
      <c r="F27" s="38">
        <v>2</v>
      </c>
      <c r="G27" s="41">
        <v>2.5</v>
      </c>
      <c r="H27" s="40">
        <f t="shared" si="0"/>
        <v>30.74</v>
      </c>
      <c r="I27" s="42">
        <v>7</v>
      </c>
      <c r="J27" s="42">
        <v>6</v>
      </c>
      <c r="K27" s="40">
        <f t="shared" si="1"/>
        <v>104.39999999999999</v>
      </c>
      <c r="L27" s="55">
        <v>0</v>
      </c>
      <c r="M27" s="56">
        <f t="shared" si="4"/>
        <v>135.13999999999999</v>
      </c>
      <c r="N27" s="56">
        <f t="shared" si="2"/>
        <v>135.13999999999999</v>
      </c>
      <c r="O27" s="56">
        <f t="shared" si="5"/>
        <v>0</v>
      </c>
      <c r="P27" s="57">
        <v>0</v>
      </c>
      <c r="Q27" s="58"/>
      <c r="R27" s="54"/>
      <c r="S27" s="54"/>
      <c r="T27" s="59"/>
      <c r="U27" s="60"/>
      <c r="V27" s="54">
        <v>24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 t="s">
        <v>57</v>
      </c>
    </row>
    <row r="28" spans="1:35" x14ac:dyDescent="0.2">
      <c r="A28" s="110">
        <v>43820</v>
      </c>
      <c r="B28" s="68"/>
      <c r="C28" s="38"/>
      <c r="D28" s="39"/>
      <c r="E28" s="40">
        <f t="shared" si="3"/>
        <v>0</v>
      </c>
      <c r="F28" s="38">
        <v>2</v>
      </c>
      <c r="G28" s="41">
        <v>2.5</v>
      </c>
      <c r="H28" s="40">
        <f t="shared" si="0"/>
        <v>30.74</v>
      </c>
      <c r="I28" s="42">
        <v>7</v>
      </c>
      <c r="J28" s="42">
        <v>6</v>
      </c>
      <c r="K28" s="40">
        <f t="shared" si="1"/>
        <v>104.39999999999999</v>
      </c>
      <c r="L28" s="55">
        <v>0</v>
      </c>
      <c r="M28" s="56">
        <f t="shared" si="4"/>
        <v>135.13999999999999</v>
      </c>
      <c r="N28" s="56">
        <f t="shared" si="2"/>
        <v>135.13999999999999</v>
      </c>
      <c r="O28" s="56">
        <f t="shared" si="5"/>
        <v>0</v>
      </c>
      <c r="P28" s="57">
        <v>0</v>
      </c>
      <c r="Q28" s="58"/>
      <c r="R28" s="54"/>
      <c r="S28" s="54"/>
      <c r="T28" s="59"/>
      <c r="U28" s="60"/>
      <c r="V28" s="54">
        <v>24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 t="s">
        <v>57</v>
      </c>
    </row>
    <row r="29" spans="1:35" x14ac:dyDescent="0.2">
      <c r="A29" s="110">
        <v>43821</v>
      </c>
      <c r="B29" s="68"/>
      <c r="C29" s="38"/>
      <c r="D29" s="39"/>
      <c r="E29" s="40">
        <f t="shared" si="3"/>
        <v>0</v>
      </c>
      <c r="F29" s="38">
        <v>2</v>
      </c>
      <c r="G29" s="41">
        <v>2.5</v>
      </c>
      <c r="H29" s="40">
        <f t="shared" si="0"/>
        <v>30.74</v>
      </c>
      <c r="I29" s="42">
        <v>7</v>
      </c>
      <c r="J29" s="42">
        <v>6</v>
      </c>
      <c r="K29" s="40">
        <f t="shared" si="1"/>
        <v>104.39999999999999</v>
      </c>
      <c r="L29" s="55">
        <v>0</v>
      </c>
      <c r="M29" s="56">
        <f t="shared" si="4"/>
        <v>135.13999999999999</v>
      </c>
      <c r="N29" s="56">
        <f t="shared" si="2"/>
        <v>135.13999999999999</v>
      </c>
      <c r="O29" s="56">
        <f t="shared" si="5"/>
        <v>0</v>
      </c>
      <c r="P29" s="57">
        <v>0</v>
      </c>
      <c r="Q29" s="58"/>
      <c r="R29" s="54"/>
      <c r="S29" s="54"/>
      <c r="T29" s="59"/>
      <c r="U29" s="60"/>
      <c r="V29" s="54">
        <v>24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 t="s">
        <v>57</v>
      </c>
    </row>
    <row r="30" spans="1:35" x14ac:dyDescent="0.2">
      <c r="A30" s="110">
        <v>43822</v>
      </c>
      <c r="B30" s="68"/>
      <c r="C30" s="38"/>
      <c r="D30" s="39"/>
      <c r="E30" s="40">
        <f t="shared" si="3"/>
        <v>0</v>
      </c>
      <c r="F30" s="38">
        <v>2</v>
      </c>
      <c r="G30" s="41">
        <v>2.5</v>
      </c>
      <c r="H30" s="40">
        <f t="shared" si="0"/>
        <v>30.74</v>
      </c>
      <c r="I30" s="42">
        <v>7</v>
      </c>
      <c r="J30" s="42">
        <v>6</v>
      </c>
      <c r="K30" s="40">
        <f t="shared" si="1"/>
        <v>104.39999999999999</v>
      </c>
      <c r="L30" s="55">
        <v>0</v>
      </c>
      <c r="M30" s="56">
        <f t="shared" si="4"/>
        <v>135.13999999999999</v>
      </c>
      <c r="N30" s="56">
        <f t="shared" si="2"/>
        <v>135.13999999999999</v>
      </c>
      <c r="O30" s="56">
        <f t="shared" si="5"/>
        <v>0</v>
      </c>
      <c r="P30" s="57">
        <v>0</v>
      </c>
      <c r="Q30" s="58"/>
      <c r="R30" s="54"/>
      <c r="S30" s="54"/>
      <c r="T30" s="59"/>
      <c r="U30" s="60"/>
      <c r="V30" s="54">
        <v>24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 t="s">
        <v>58</v>
      </c>
    </row>
    <row r="31" spans="1:35" x14ac:dyDescent="0.2">
      <c r="A31" s="110">
        <v>43823</v>
      </c>
      <c r="B31" s="68"/>
      <c r="C31" s="38"/>
      <c r="D31" s="39"/>
      <c r="E31" s="40">
        <f t="shared" si="3"/>
        <v>0</v>
      </c>
      <c r="F31" s="38">
        <v>2</v>
      </c>
      <c r="G31" s="41">
        <v>2.5</v>
      </c>
      <c r="H31" s="40">
        <f t="shared" si="0"/>
        <v>30.74</v>
      </c>
      <c r="I31" s="42">
        <v>7</v>
      </c>
      <c r="J31" s="42">
        <v>8</v>
      </c>
      <c r="K31" s="40">
        <f t="shared" si="1"/>
        <v>106.72</v>
      </c>
      <c r="L31" s="55">
        <v>0</v>
      </c>
      <c r="M31" s="56">
        <f t="shared" si="4"/>
        <v>135.13999999999999</v>
      </c>
      <c r="N31" s="56">
        <f t="shared" si="2"/>
        <v>137.46</v>
      </c>
      <c r="O31" s="56">
        <f t="shared" si="5"/>
        <v>2.3200000000000216</v>
      </c>
      <c r="P31" s="57">
        <v>51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43824</v>
      </c>
      <c r="B32" s="68"/>
      <c r="C32" s="38"/>
      <c r="D32" s="39"/>
      <c r="E32" s="40">
        <f t="shared" si="3"/>
        <v>0</v>
      </c>
      <c r="F32" s="38">
        <v>2</v>
      </c>
      <c r="G32" s="41">
        <v>2.5</v>
      </c>
      <c r="H32" s="40">
        <f t="shared" si="0"/>
        <v>30.74</v>
      </c>
      <c r="I32" s="42">
        <v>8</v>
      </c>
      <c r="J32" s="42">
        <v>2</v>
      </c>
      <c r="K32" s="40">
        <f t="shared" si="1"/>
        <v>113.67999999999999</v>
      </c>
      <c r="L32" s="55">
        <v>0</v>
      </c>
      <c r="M32" s="56">
        <f t="shared" si="4"/>
        <v>137.46</v>
      </c>
      <c r="N32" s="56">
        <f t="shared" si="2"/>
        <v>144.41999999999999</v>
      </c>
      <c r="O32" s="56">
        <f t="shared" si="5"/>
        <v>6.9599999999999795</v>
      </c>
      <c r="P32" s="57">
        <v>77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43825</v>
      </c>
      <c r="B33" s="68"/>
      <c r="C33" s="38"/>
      <c r="D33" s="39"/>
      <c r="E33" s="40">
        <f t="shared" si="3"/>
        <v>0</v>
      </c>
      <c r="F33" s="38">
        <v>2</v>
      </c>
      <c r="G33" s="41">
        <v>2.5</v>
      </c>
      <c r="H33" s="40">
        <f t="shared" si="0"/>
        <v>30.74</v>
      </c>
      <c r="I33" s="42">
        <v>8</v>
      </c>
      <c r="J33" s="42">
        <v>10</v>
      </c>
      <c r="K33" s="40">
        <f t="shared" si="1"/>
        <v>122.96</v>
      </c>
      <c r="L33" s="55">
        <v>0</v>
      </c>
      <c r="M33" s="56">
        <f t="shared" si="4"/>
        <v>144.41999999999999</v>
      </c>
      <c r="N33" s="56">
        <f t="shared" si="2"/>
        <v>153.69999999999999</v>
      </c>
      <c r="O33" s="56">
        <f t="shared" si="5"/>
        <v>9.2800000000000011</v>
      </c>
      <c r="P33" s="57">
        <v>76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43826</v>
      </c>
      <c r="B34" s="68"/>
      <c r="C34" s="38"/>
      <c r="D34" s="39"/>
      <c r="E34" s="40">
        <f t="shared" si="3"/>
        <v>0</v>
      </c>
      <c r="F34" s="38">
        <v>2</v>
      </c>
      <c r="G34" s="41">
        <v>2.5</v>
      </c>
      <c r="H34" s="40">
        <f t="shared" si="0"/>
        <v>30.74</v>
      </c>
      <c r="I34" s="42">
        <v>9</v>
      </c>
      <c r="J34" s="42">
        <v>5</v>
      </c>
      <c r="K34" s="40">
        <f t="shared" si="1"/>
        <v>131.07999999999998</v>
      </c>
      <c r="L34" s="55">
        <v>0</v>
      </c>
      <c r="M34" s="56">
        <f t="shared" si="4"/>
        <v>153.69999999999999</v>
      </c>
      <c r="N34" s="56">
        <f t="shared" si="2"/>
        <v>161.82</v>
      </c>
      <c r="O34" s="56">
        <f t="shared" si="5"/>
        <v>8.1200000000000045</v>
      </c>
      <c r="P34" s="57">
        <v>75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191.98</v>
      </c>
      <c r="AI34" s="36"/>
    </row>
    <row r="35" spans="1:35" x14ac:dyDescent="0.2">
      <c r="A35" s="110">
        <v>43827</v>
      </c>
      <c r="B35" s="68"/>
      <c r="C35" s="38"/>
      <c r="D35" s="39"/>
      <c r="E35" s="40">
        <f t="shared" si="3"/>
        <v>0</v>
      </c>
      <c r="F35" s="38">
        <v>2</v>
      </c>
      <c r="G35" s="41">
        <v>2.5</v>
      </c>
      <c r="H35" s="40">
        <f t="shared" si="0"/>
        <v>30.74</v>
      </c>
      <c r="I35" s="42">
        <v>10</v>
      </c>
      <c r="J35" s="42">
        <v>0</v>
      </c>
      <c r="K35" s="40">
        <f t="shared" si="1"/>
        <v>139.19999999999999</v>
      </c>
      <c r="L35" s="55">
        <v>0</v>
      </c>
      <c r="M35" s="56">
        <f t="shared" si="4"/>
        <v>161.82</v>
      </c>
      <c r="N35" s="56">
        <f t="shared" si="2"/>
        <v>169.94</v>
      </c>
      <c r="O35" s="56">
        <f t="shared" si="5"/>
        <v>8.1200000000000045</v>
      </c>
      <c r="P35" s="57">
        <v>75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0</v>
      </c>
      <c r="AI35" s="36"/>
    </row>
    <row r="36" spans="1:35" x14ac:dyDescent="0.2">
      <c r="A36" s="110">
        <v>43828</v>
      </c>
      <c r="B36" s="68"/>
      <c r="C36" s="38"/>
      <c r="D36" s="39"/>
      <c r="E36" s="40">
        <f t="shared" si="3"/>
        <v>0</v>
      </c>
      <c r="F36" s="38">
        <v>2</v>
      </c>
      <c r="G36" s="41">
        <v>2.5</v>
      </c>
      <c r="H36" s="40">
        <f t="shared" si="0"/>
        <v>30.74</v>
      </c>
      <c r="I36" s="42">
        <v>10</v>
      </c>
      <c r="J36" s="42">
        <v>6</v>
      </c>
      <c r="K36" s="40">
        <f t="shared" si="1"/>
        <v>146.16</v>
      </c>
      <c r="L36" s="55">
        <v>0</v>
      </c>
      <c r="M36" s="56">
        <f t="shared" si="4"/>
        <v>169.94</v>
      </c>
      <c r="N36" s="56">
        <f t="shared" si="2"/>
        <v>176.9</v>
      </c>
      <c r="O36" s="56">
        <f t="shared" si="5"/>
        <v>6.960000000000008</v>
      </c>
      <c r="P36" s="57">
        <v>76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191.98</v>
      </c>
      <c r="AI36" s="36"/>
    </row>
    <row r="37" spans="1:35" x14ac:dyDescent="0.2">
      <c r="A37" s="110">
        <v>43829</v>
      </c>
      <c r="B37" s="68"/>
      <c r="C37" s="38"/>
      <c r="D37" s="39"/>
      <c r="E37" s="40">
        <f t="shared" si="3"/>
        <v>0</v>
      </c>
      <c r="F37" s="38">
        <v>2</v>
      </c>
      <c r="G37" s="41">
        <v>2.5</v>
      </c>
      <c r="H37" s="40">
        <f t="shared" si="0"/>
        <v>30.74</v>
      </c>
      <c r="I37" s="42">
        <v>11</v>
      </c>
      <c r="J37" s="42">
        <v>1</v>
      </c>
      <c r="K37" s="40">
        <f t="shared" si="1"/>
        <v>154.28</v>
      </c>
      <c r="L37" s="55">
        <v>0</v>
      </c>
      <c r="M37" s="56">
        <f>E36+H36+K36</f>
        <v>176.9</v>
      </c>
      <c r="N37" s="56">
        <f t="shared" si="2"/>
        <v>185.02</v>
      </c>
      <c r="O37" s="56">
        <f t="shared" si="5"/>
        <v>8.1200000000000045</v>
      </c>
      <c r="P37" s="57">
        <v>74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120.64</v>
      </c>
      <c r="AI37" s="36"/>
    </row>
    <row r="38" spans="1:35" x14ac:dyDescent="0.2">
      <c r="A38" s="110">
        <v>43830</v>
      </c>
      <c r="B38" s="68"/>
      <c r="C38" s="38"/>
      <c r="D38" s="39"/>
      <c r="E38" s="40">
        <f t="shared" si="3"/>
        <v>0</v>
      </c>
      <c r="F38" s="38">
        <v>2</v>
      </c>
      <c r="G38" s="41">
        <v>2.5</v>
      </c>
      <c r="H38" s="40">
        <f t="shared" si="0"/>
        <v>30.74</v>
      </c>
      <c r="I38" s="42">
        <v>11</v>
      </c>
      <c r="J38" s="42">
        <v>7</v>
      </c>
      <c r="K38" s="40">
        <f t="shared" si="1"/>
        <v>161.23999999999998</v>
      </c>
      <c r="L38" s="55">
        <v>0</v>
      </c>
      <c r="M38" s="56">
        <f t="shared" si="4"/>
        <v>185.02</v>
      </c>
      <c r="N38" s="56">
        <f t="shared" si="2"/>
        <v>191.98</v>
      </c>
      <c r="O38" s="56">
        <f t="shared" si="5"/>
        <v>6.9599999999999795</v>
      </c>
      <c r="P38" s="57">
        <v>75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71.34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71.34</v>
      </c>
      <c r="P40" s="56">
        <f>SUM(P8:P39)</f>
        <v>722</v>
      </c>
      <c r="Q40" s="96">
        <f>SUM(Q8:Q39)</f>
        <v>0</v>
      </c>
      <c r="R40" s="97"/>
      <c r="S40" s="98"/>
      <c r="T40" s="99"/>
      <c r="U40" s="100"/>
      <c r="V40" s="101">
        <f>SUM(V8:V39)</f>
        <v>504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459" yWindow="748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59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11</v>
      </c>
      <c r="J7" s="42">
        <v>7</v>
      </c>
      <c r="K7" s="40">
        <f>(I7*12+J7)*1.16</f>
        <v>161.23999999999998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43831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12</v>
      </c>
      <c r="J8" s="42">
        <v>2</v>
      </c>
      <c r="K8" s="40">
        <f t="shared" ref="K8:K38" si="1">(I8*12+J8)*1.16</f>
        <v>169.35999999999999</v>
      </c>
      <c r="L8" s="55">
        <v>0</v>
      </c>
      <c r="M8" s="56">
        <f>+H7+K7</f>
        <v>191.98</v>
      </c>
      <c r="N8" s="56">
        <f t="shared" ref="N8:N38" si="2">E8+H8+K8</f>
        <v>200.1</v>
      </c>
      <c r="O8" s="56">
        <f>IF(N8=0,0,IF(L8&gt;0,(E8+H8+K8)-(M8-L8),(E8+H8+K8)-(H7+K7)))</f>
        <v>8.1200000000000045</v>
      </c>
      <c r="P8" s="57">
        <v>74</v>
      </c>
      <c r="Q8" s="58"/>
      <c r="R8" s="54"/>
      <c r="S8" s="54"/>
      <c r="T8" s="59"/>
      <c r="U8" s="60"/>
      <c r="V8" s="54">
        <v>0</v>
      </c>
      <c r="W8" s="61"/>
      <c r="X8" s="62">
        <v>43834</v>
      </c>
      <c r="Y8" s="63">
        <v>12280</v>
      </c>
      <c r="Z8" s="54">
        <v>2447044</v>
      </c>
      <c r="AA8" s="38">
        <v>14</v>
      </c>
      <c r="AB8" s="64">
        <v>5</v>
      </c>
      <c r="AC8" s="38">
        <v>2</v>
      </c>
      <c r="AD8" s="64">
        <v>5.5</v>
      </c>
      <c r="AE8" s="54">
        <v>24</v>
      </c>
      <c r="AF8" s="54">
        <v>0.1</v>
      </c>
      <c r="AG8" s="54">
        <v>56</v>
      </c>
      <c r="AH8" s="112">
        <v>166.46</v>
      </c>
      <c r="AI8" s="36"/>
    </row>
    <row r="9" spans="1:35" x14ac:dyDescent="0.2">
      <c r="A9" s="110">
        <v>43832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12</v>
      </c>
      <c r="J9" s="42">
        <v>9</v>
      </c>
      <c r="K9" s="40">
        <f t="shared" si="1"/>
        <v>177.48</v>
      </c>
      <c r="L9" s="55">
        <v>0</v>
      </c>
      <c r="M9" s="56">
        <f t="shared" ref="M9:M38" si="4">E8+H8+K8</f>
        <v>200.1</v>
      </c>
      <c r="N9" s="56">
        <f t="shared" si="2"/>
        <v>208.22</v>
      </c>
      <c r="O9" s="56">
        <f>IF(N9=0,0,IF(L9&gt;0,(E9+H9+K9)-(M9-L9),(E9+H9+K9)-(E8+H8+K8)))</f>
        <v>8.1200000000000045</v>
      </c>
      <c r="P9" s="57">
        <v>74</v>
      </c>
      <c r="Q9" s="58"/>
      <c r="R9" s="54"/>
      <c r="S9" s="54"/>
      <c r="T9" s="59"/>
      <c r="U9" s="60"/>
      <c r="V9" s="54">
        <v>0</v>
      </c>
      <c r="W9" s="61"/>
      <c r="X9" s="62">
        <v>43858</v>
      </c>
      <c r="Y9" s="63">
        <v>122.79</v>
      </c>
      <c r="Z9" s="54">
        <v>2461720</v>
      </c>
      <c r="AA9" s="38">
        <v>13</v>
      </c>
      <c r="AB9" s="64">
        <v>8.5</v>
      </c>
      <c r="AC9" s="38">
        <v>1</v>
      </c>
      <c r="AD9" s="64">
        <v>9.25</v>
      </c>
      <c r="AE9" s="54">
        <v>25</v>
      </c>
      <c r="AF9" s="54">
        <v>0.1</v>
      </c>
      <c r="AG9" s="54">
        <v>64</v>
      </c>
      <c r="AH9" s="112">
        <v>166.17</v>
      </c>
      <c r="AI9" s="36"/>
    </row>
    <row r="10" spans="1:35" x14ac:dyDescent="0.2">
      <c r="A10" s="110">
        <v>43833</v>
      </c>
      <c r="B10" s="68"/>
      <c r="C10" s="38"/>
      <c r="D10" s="39"/>
      <c r="E10" s="40">
        <f t="shared" si="3"/>
        <v>0</v>
      </c>
      <c r="F10" s="38">
        <v>1</v>
      </c>
      <c r="G10" s="41">
        <v>3</v>
      </c>
      <c r="H10" s="40">
        <f t="shared" si="0"/>
        <v>17.399999999999999</v>
      </c>
      <c r="I10" s="42">
        <v>14</v>
      </c>
      <c r="J10" s="42">
        <v>5</v>
      </c>
      <c r="K10" s="40">
        <f t="shared" si="1"/>
        <v>200.67999999999998</v>
      </c>
      <c r="L10" s="55">
        <v>0</v>
      </c>
      <c r="M10" s="56">
        <f t="shared" si="4"/>
        <v>208.22</v>
      </c>
      <c r="N10" s="56">
        <f t="shared" si="2"/>
        <v>218.07999999999998</v>
      </c>
      <c r="O10" s="56">
        <f t="shared" ref="O10:O38" si="5">IF(N10=0,0,IF(L10&gt;0,(E10+H10+K10)-(M10-L10),(E10+H10+K10)-(E9+H9+K9)))</f>
        <v>9.8599999999999852</v>
      </c>
      <c r="P10" s="57">
        <v>73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43834</v>
      </c>
      <c r="B11" s="68"/>
      <c r="C11" s="38"/>
      <c r="D11" s="39"/>
      <c r="E11" s="40">
        <f t="shared" si="3"/>
        <v>0</v>
      </c>
      <c r="F11" s="38">
        <v>1</v>
      </c>
      <c r="G11" s="41">
        <v>9</v>
      </c>
      <c r="H11" s="40">
        <f t="shared" si="0"/>
        <v>24.36</v>
      </c>
      <c r="I11" s="42">
        <v>2</v>
      </c>
      <c r="J11" s="42">
        <v>5.5</v>
      </c>
      <c r="K11" s="40">
        <f t="shared" si="1"/>
        <v>34.22</v>
      </c>
      <c r="L11" s="55">
        <v>166.46</v>
      </c>
      <c r="M11" s="56">
        <f t="shared" si="4"/>
        <v>218.07999999999998</v>
      </c>
      <c r="N11" s="56">
        <f t="shared" si="2"/>
        <v>58.58</v>
      </c>
      <c r="O11" s="56">
        <f t="shared" si="5"/>
        <v>6.9600000000000222</v>
      </c>
      <c r="P11" s="57">
        <v>75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43835</v>
      </c>
      <c r="B12" s="68"/>
      <c r="C12" s="38"/>
      <c r="D12" s="39"/>
      <c r="E12" s="40">
        <f t="shared" si="3"/>
        <v>0</v>
      </c>
      <c r="F12" s="38">
        <v>2</v>
      </c>
      <c r="G12" s="41">
        <v>3</v>
      </c>
      <c r="H12" s="40">
        <f t="shared" si="0"/>
        <v>31.319999999999997</v>
      </c>
      <c r="I12" s="42">
        <v>2</v>
      </c>
      <c r="J12" s="42">
        <v>5.5</v>
      </c>
      <c r="K12" s="40">
        <f t="shared" si="1"/>
        <v>34.22</v>
      </c>
      <c r="L12" s="55">
        <v>0</v>
      </c>
      <c r="M12" s="56">
        <f t="shared" si="4"/>
        <v>58.58</v>
      </c>
      <c r="N12" s="56">
        <f t="shared" si="2"/>
        <v>65.539999999999992</v>
      </c>
      <c r="O12" s="56">
        <f t="shared" si="5"/>
        <v>6.9599999999999937</v>
      </c>
      <c r="P12" s="57">
        <v>73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43836</v>
      </c>
      <c r="B13" s="68"/>
      <c r="C13" s="38"/>
      <c r="D13" s="39"/>
      <c r="E13" s="40">
        <f t="shared" si="3"/>
        <v>0</v>
      </c>
      <c r="F13" s="38">
        <v>2</v>
      </c>
      <c r="G13" s="41">
        <v>9</v>
      </c>
      <c r="H13" s="40">
        <f t="shared" si="0"/>
        <v>38.279999999999994</v>
      </c>
      <c r="I13" s="42">
        <v>2</v>
      </c>
      <c r="J13" s="42">
        <v>5.5</v>
      </c>
      <c r="K13" s="40">
        <f t="shared" si="1"/>
        <v>34.22</v>
      </c>
      <c r="L13" s="55">
        <v>0</v>
      </c>
      <c r="M13" s="56">
        <f t="shared" si="4"/>
        <v>65.539999999999992</v>
      </c>
      <c r="N13" s="56">
        <f t="shared" si="2"/>
        <v>72.5</v>
      </c>
      <c r="O13" s="56">
        <f t="shared" si="5"/>
        <v>6.960000000000008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43837</v>
      </c>
      <c r="B14" s="68"/>
      <c r="C14" s="38"/>
      <c r="D14" s="39"/>
      <c r="E14" s="40">
        <f t="shared" si="3"/>
        <v>0</v>
      </c>
      <c r="F14" s="38">
        <v>3</v>
      </c>
      <c r="G14" s="41">
        <v>4</v>
      </c>
      <c r="H14" s="40">
        <f t="shared" si="0"/>
        <v>46.4</v>
      </c>
      <c r="I14" s="42">
        <v>2</v>
      </c>
      <c r="J14" s="42">
        <v>5.5</v>
      </c>
      <c r="K14" s="40">
        <f t="shared" si="1"/>
        <v>34.22</v>
      </c>
      <c r="L14" s="55">
        <v>0</v>
      </c>
      <c r="M14" s="56">
        <f t="shared" si="4"/>
        <v>72.5</v>
      </c>
      <c r="N14" s="56">
        <f t="shared" si="2"/>
        <v>80.62</v>
      </c>
      <c r="O14" s="56">
        <f t="shared" si="5"/>
        <v>8.1200000000000045</v>
      </c>
      <c r="P14" s="57">
        <v>73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43838</v>
      </c>
      <c r="B15" s="68"/>
      <c r="C15" s="38"/>
      <c r="D15" s="39"/>
      <c r="E15" s="40">
        <f t="shared" si="3"/>
        <v>0</v>
      </c>
      <c r="F15" s="38">
        <v>3</v>
      </c>
      <c r="G15" s="41">
        <v>11</v>
      </c>
      <c r="H15" s="40">
        <f t="shared" si="0"/>
        <v>54.519999999999996</v>
      </c>
      <c r="I15" s="42">
        <v>2</v>
      </c>
      <c r="J15" s="42">
        <v>5.5</v>
      </c>
      <c r="K15" s="40">
        <f t="shared" si="1"/>
        <v>34.22</v>
      </c>
      <c r="L15" s="55">
        <v>0</v>
      </c>
      <c r="M15" s="56">
        <f t="shared" si="4"/>
        <v>80.62</v>
      </c>
      <c r="N15" s="56">
        <f t="shared" si="2"/>
        <v>88.74</v>
      </c>
      <c r="O15" s="56">
        <f t="shared" si="5"/>
        <v>8.1199999999999903</v>
      </c>
      <c r="P15" s="57">
        <v>73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43839</v>
      </c>
      <c r="B16" s="68"/>
      <c r="C16" s="38"/>
      <c r="D16" s="39"/>
      <c r="E16" s="40">
        <f t="shared" si="3"/>
        <v>0</v>
      </c>
      <c r="F16" s="38">
        <v>4</v>
      </c>
      <c r="G16" s="41">
        <v>5</v>
      </c>
      <c r="H16" s="40">
        <f t="shared" si="0"/>
        <v>61.48</v>
      </c>
      <c r="I16" s="42">
        <v>2</v>
      </c>
      <c r="J16" s="42">
        <v>5.5</v>
      </c>
      <c r="K16" s="40">
        <f t="shared" si="1"/>
        <v>34.22</v>
      </c>
      <c r="L16" s="55">
        <v>0</v>
      </c>
      <c r="M16" s="56">
        <f t="shared" si="4"/>
        <v>88.74</v>
      </c>
      <c r="N16" s="56">
        <f t="shared" si="2"/>
        <v>95.699999999999989</v>
      </c>
      <c r="O16" s="56">
        <f t="shared" si="5"/>
        <v>6.9599999999999937</v>
      </c>
      <c r="P16" s="57">
        <v>72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43840</v>
      </c>
      <c r="B17" s="68"/>
      <c r="C17" s="38"/>
      <c r="D17" s="39"/>
      <c r="E17" s="40">
        <f t="shared" si="3"/>
        <v>0</v>
      </c>
      <c r="F17" s="38">
        <v>4</v>
      </c>
      <c r="G17" s="41">
        <v>7</v>
      </c>
      <c r="H17" s="40">
        <f t="shared" si="0"/>
        <v>63.8</v>
      </c>
      <c r="I17" s="42">
        <v>2</v>
      </c>
      <c r="J17" s="42">
        <v>5.5</v>
      </c>
      <c r="K17" s="40">
        <f t="shared" si="1"/>
        <v>34.22</v>
      </c>
      <c r="L17" s="55">
        <v>0</v>
      </c>
      <c r="M17" s="56">
        <f t="shared" si="4"/>
        <v>95.699999999999989</v>
      </c>
      <c r="N17" s="56">
        <f t="shared" si="2"/>
        <v>98.02</v>
      </c>
      <c r="O17" s="56">
        <f t="shared" si="5"/>
        <v>2.3200000000000074</v>
      </c>
      <c r="P17" s="57">
        <v>44</v>
      </c>
      <c r="Q17" s="58"/>
      <c r="R17" s="54"/>
      <c r="S17" s="54"/>
      <c r="T17" s="59"/>
      <c r="U17" s="60"/>
      <c r="V17" s="54">
        <v>9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60</v>
      </c>
    </row>
    <row r="18" spans="1:35" x14ac:dyDescent="0.2">
      <c r="A18" s="110">
        <v>43841</v>
      </c>
      <c r="B18" s="68"/>
      <c r="C18" s="38"/>
      <c r="D18" s="39"/>
      <c r="E18" s="40">
        <f t="shared" si="3"/>
        <v>0</v>
      </c>
      <c r="F18" s="38">
        <v>4</v>
      </c>
      <c r="G18" s="41">
        <v>7</v>
      </c>
      <c r="H18" s="40">
        <f t="shared" si="0"/>
        <v>63.8</v>
      </c>
      <c r="I18" s="42">
        <v>2</v>
      </c>
      <c r="J18" s="42">
        <v>5.5</v>
      </c>
      <c r="K18" s="40">
        <f t="shared" si="1"/>
        <v>34.22</v>
      </c>
      <c r="L18" s="55">
        <v>0</v>
      </c>
      <c r="M18" s="56">
        <f t="shared" si="4"/>
        <v>98.02</v>
      </c>
      <c r="N18" s="56">
        <f t="shared" si="2"/>
        <v>98.02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61</v>
      </c>
    </row>
    <row r="19" spans="1:35" x14ac:dyDescent="0.2">
      <c r="A19" s="110">
        <v>43842</v>
      </c>
      <c r="B19" s="68"/>
      <c r="C19" s="38"/>
      <c r="D19" s="39"/>
      <c r="E19" s="40">
        <f t="shared" si="3"/>
        <v>0</v>
      </c>
      <c r="F19" s="38">
        <v>5</v>
      </c>
      <c r="G19" s="41">
        <v>0</v>
      </c>
      <c r="H19" s="40">
        <f t="shared" si="0"/>
        <v>69.599999999999994</v>
      </c>
      <c r="I19" s="42">
        <v>2</v>
      </c>
      <c r="J19" s="42">
        <v>5.5</v>
      </c>
      <c r="K19" s="40">
        <f t="shared" si="1"/>
        <v>34.22</v>
      </c>
      <c r="L19" s="55">
        <v>0</v>
      </c>
      <c r="M19" s="56">
        <f t="shared" si="4"/>
        <v>98.02</v>
      </c>
      <c r="N19" s="56">
        <f t="shared" si="2"/>
        <v>103.82</v>
      </c>
      <c r="O19" s="56">
        <f t="shared" si="5"/>
        <v>5.7999999999999972</v>
      </c>
      <c r="P19" s="57">
        <v>55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43843</v>
      </c>
      <c r="B20" s="68"/>
      <c r="C20" s="38"/>
      <c r="D20" s="39"/>
      <c r="E20" s="40">
        <f t="shared" si="3"/>
        <v>0</v>
      </c>
      <c r="F20" s="38">
        <v>5</v>
      </c>
      <c r="G20" s="41">
        <v>6</v>
      </c>
      <c r="H20" s="40">
        <f t="shared" si="0"/>
        <v>76.559999999999988</v>
      </c>
      <c r="I20" s="42">
        <v>2</v>
      </c>
      <c r="J20" s="42">
        <v>5.5</v>
      </c>
      <c r="K20" s="40">
        <f t="shared" si="1"/>
        <v>34.22</v>
      </c>
      <c r="L20" s="55">
        <v>0</v>
      </c>
      <c r="M20" s="56">
        <f t="shared" si="4"/>
        <v>103.82</v>
      </c>
      <c r="N20" s="56">
        <f t="shared" si="2"/>
        <v>110.77999999999999</v>
      </c>
      <c r="O20" s="56">
        <f t="shared" si="5"/>
        <v>6.9599999999999937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43844</v>
      </c>
      <c r="B21" s="68"/>
      <c r="C21" s="38"/>
      <c r="D21" s="39"/>
      <c r="E21" s="40">
        <f t="shared" si="3"/>
        <v>0</v>
      </c>
      <c r="F21" s="38">
        <v>6</v>
      </c>
      <c r="G21" s="41">
        <v>1</v>
      </c>
      <c r="H21" s="40">
        <f t="shared" si="0"/>
        <v>84.679999999999993</v>
      </c>
      <c r="I21" s="42">
        <v>2</v>
      </c>
      <c r="J21" s="42">
        <v>5.5</v>
      </c>
      <c r="K21" s="40">
        <f t="shared" si="1"/>
        <v>34.22</v>
      </c>
      <c r="L21" s="55">
        <v>0</v>
      </c>
      <c r="M21" s="56">
        <f t="shared" si="4"/>
        <v>110.77999999999999</v>
      </c>
      <c r="N21" s="56">
        <f t="shared" si="2"/>
        <v>118.89999999999999</v>
      </c>
      <c r="O21" s="56">
        <f t="shared" si="5"/>
        <v>8.1200000000000045</v>
      </c>
      <c r="P21" s="57">
        <v>70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43845</v>
      </c>
      <c r="B22" s="68"/>
      <c r="C22" s="38"/>
      <c r="D22" s="39"/>
      <c r="E22" s="40">
        <f t="shared" si="3"/>
        <v>0</v>
      </c>
      <c r="F22" s="38">
        <v>6</v>
      </c>
      <c r="G22" s="41">
        <v>8</v>
      </c>
      <c r="H22" s="40">
        <f t="shared" si="0"/>
        <v>92.8</v>
      </c>
      <c r="I22" s="42">
        <v>2</v>
      </c>
      <c r="J22" s="42">
        <v>5.5</v>
      </c>
      <c r="K22" s="40">
        <f t="shared" si="1"/>
        <v>34.22</v>
      </c>
      <c r="L22" s="55">
        <v>0</v>
      </c>
      <c r="M22" s="56">
        <f t="shared" si="4"/>
        <v>118.89999999999999</v>
      </c>
      <c r="N22" s="56">
        <f t="shared" si="2"/>
        <v>127.02</v>
      </c>
      <c r="O22" s="56">
        <f t="shared" si="5"/>
        <v>8.1200000000000045</v>
      </c>
      <c r="P22" s="57">
        <v>71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43846</v>
      </c>
      <c r="B23" s="68"/>
      <c r="C23" s="38"/>
      <c r="D23" s="39"/>
      <c r="E23" s="40">
        <f t="shared" si="3"/>
        <v>0</v>
      </c>
      <c r="F23" s="38">
        <v>7</v>
      </c>
      <c r="G23" s="41">
        <v>3</v>
      </c>
      <c r="H23" s="40">
        <f t="shared" si="0"/>
        <v>100.91999999999999</v>
      </c>
      <c r="I23" s="42">
        <v>2</v>
      </c>
      <c r="J23" s="42">
        <v>5.5</v>
      </c>
      <c r="K23" s="40">
        <f t="shared" si="1"/>
        <v>34.22</v>
      </c>
      <c r="L23" s="55">
        <v>0</v>
      </c>
      <c r="M23" s="56">
        <f t="shared" si="4"/>
        <v>127.02</v>
      </c>
      <c r="N23" s="56">
        <f t="shared" si="2"/>
        <v>135.13999999999999</v>
      </c>
      <c r="O23" s="56">
        <f t="shared" si="5"/>
        <v>8.1199999999999903</v>
      </c>
      <c r="P23" s="57">
        <v>72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43847</v>
      </c>
      <c r="B24" s="68"/>
      <c r="C24" s="38"/>
      <c r="D24" s="39"/>
      <c r="E24" s="40">
        <f t="shared" si="3"/>
        <v>0</v>
      </c>
      <c r="F24" s="38">
        <v>7</v>
      </c>
      <c r="G24" s="41">
        <v>10</v>
      </c>
      <c r="H24" s="40">
        <f t="shared" si="0"/>
        <v>109.03999999999999</v>
      </c>
      <c r="I24" s="42">
        <v>2</v>
      </c>
      <c r="J24" s="42">
        <v>5.5</v>
      </c>
      <c r="K24" s="40">
        <f t="shared" si="1"/>
        <v>34.22</v>
      </c>
      <c r="L24" s="55">
        <v>0</v>
      </c>
      <c r="M24" s="56">
        <f t="shared" si="4"/>
        <v>135.13999999999999</v>
      </c>
      <c r="N24" s="56">
        <f t="shared" si="2"/>
        <v>143.26</v>
      </c>
      <c r="O24" s="56">
        <f t="shared" si="5"/>
        <v>8.1200000000000045</v>
      </c>
      <c r="P24" s="57">
        <v>71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43848</v>
      </c>
      <c r="B25" s="68"/>
      <c r="C25" s="38"/>
      <c r="D25" s="39"/>
      <c r="E25" s="40">
        <f t="shared" si="3"/>
        <v>0</v>
      </c>
      <c r="F25" s="38">
        <v>8</v>
      </c>
      <c r="G25" s="41">
        <v>5</v>
      </c>
      <c r="H25" s="40">
        <f t="shared" si="0"/>
        <v>117.16</v>
      </c>
      <c r="I25" s="42">
        <v>2</v>
      </c>
      <c r="J25" s="42">
        <v>5.5</v>
      </c>
      <c r="K25" s="40">
        <f t="shared" si="1"/>
        <v>34.22</v>
      </c>
      <c r="L25" s="55">
        <v>0</v>
      </c>
      <c r="M25" s="56">
        <f t="shared" si="4"/>
        <v>143.26</v>
      </c>
      <c r="N25" s="56">
        <f t="shared" si="2"/>
        <v>151.38</v>
      </c>
      <c r="O25" s="56">
        <f t="shared" si="5"/>
        <v>8.1200000000000045</v>
      </c>
      <c r="P25" s="57">
        <v>69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332.63</v>
      </c>
      <c r="AI25" s="36"/>
    </row>
    <row r="26" spans="1:35" x14ac:dyDescent="0.2">
      <c r="A26" s="110">
        <v>43849</v>
      </c>
      <c r="B26" s="68"/>
      <c r="C26" s="38"/>
      <c r="D26" s="39"/>
      <c r="E26" s="40">
        <f t="shared" si="3"/>
        <v>0</v>
      </c>
      <c r="F26" s="38">
        <v>8</v>
      </c>
      <c r="G26" s="41">
        <v>11</v>
      </c>
      <c r="H26" s="40">
        <f t="shared" si="0"/>
        <v>124.11999999999999</v>
      </c>
      <c r="I26" s="42">
        <v>2</v>
      </c>
      <c r="J26" s="42">
        <v>5.5</v>
      </c>
      <c r="K26" s="40">
        <f t="shared" si="1"/>
        <v>34.22</v>
      </c>
      <c r="L26" s="55">
        <v>0</v>
      </c>
      <c r="M26" s="56">
        <f t="shared" si="4"/>
        <v>151.38</v>
      </c>
      <c r="N26" s="56">
        <f t="shared" si="2"/>
        <v>158.33999999999997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43850</v>
      </c>
      <c r="B27" s="68"/>
      <c r="C27" s="38"/>
      <c r="D27" s="39"/>
      <c r="E27" s="40">
        <f t="shared" si="3"/>
        <v>0</v>
      </c>
      <c r="F27" s="38">
        <v>9</v>
      </c>
      <c r="G27" s="41">
        <v>6</v>
      </c>
      <c r="H27" s="40">
        <f t="shared" si="0"/>
        <v>132.23999999999998</v>
      </c>
      <c r="I27" s="42">
        <v>2</v>
      </c>
      <c r="J27" s="42">
        <v>5.5</v>
      </c>
      <c r="K27" s="40">
        <f t="shared" si="1"/>
        <v>34.22</v>
      </c>
      <c r="L27" s="55">
        <v>0</v>
      </c>
      <c r="M27" s="56">
        <f t="shared" si="4"/>
        <v>158.33999999999997</v>
      </c>
      <c r="N27" s="56">
        <f t="shared" si="2"/>
        <v>166.45999999999998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43851</v>
      </c>
      <c r="B28" s="68"/>
      <c r="C28" s="38"/>
      <c r="D28" s="39"/>
      <c r="E28" s="40">
        <f t="shared" si="3"/>
        <v>0</v>
      </c>
      <c r="F28" s="38">
        <v>10</v>
      </c>
      <c r="G28" s="41">
        <v>1</v>
      </c>
      <c r="H28" s="40">
        <f t="shared" si="0"/>
        <v>140.35999999999999</v>
      </c>
      <c r="I28" s="42">
        <v>2</v>
      </c>
      <c r="J28" s="42">
        <v>5.5</v>
      </c>
      <c r="K28" s="40">
        <f t="shared" si="1"/>
        <v>34.22</v>
      </c>
      <c r="L28" s="55">
        <v>0</v>
      </c>
      <c r="M28" s="56">
        <f t="shared" si="4"/>
        <v>166.45999999999998</v>
      </c>
      <c r="N28" s="56">
        <f t="shared" si="2"/>
        <v>174.57999999999998</v>
      </c>
      <c r="O28" s="56">
        <f t="shared" si="5"/>
        <v>8.1200000000000045</v>
      </c>
      <c r="P28" s="57">
        <v>70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43852</v>
      </c>
      <c r="B29" s="68"/>
      <c r="C29" s="38"/>
      <c r="D29" s="39"/>
      <c r="E29" s="40">
        <f t="shared" si="3"/>
        <v>0</v>
      </c>
      <c r="F29" s="38">
        <v>10</v>
      </c>
      <c r="G29" s="41">
        <v>7</v>
      </c>
      <c r="H29" s="40">
        <f t="shared" si="0"/>
        <v>147.32</v>
      </c>
      <c r="I29" s="42">
        <v>2</v>
      </c>
      <c r="J29" s="42">
        <v>5.5</v>
      </c>
      <c r="K29" s="40">
        <f t="shared" si="1"/>
        <v>34.22</v>
      </c>
      <c r="L29" s="55">
        <v>0</v>
      </c>
      <c r="M29" s="56">
        <f t="shared" si="4"/>
        <v>174.57999999999998</v>
      </c>
      <c r="N29" s="56">
        <f t="shared" si="2"/>
        <v>181.54</v>
      </c>
      <c r="O29" s="56">
        <f t="shared" si="5"/>
        <v>6.960000000000008</v>
      </c>
      <c r="P29" s="57">
        <v>72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43853</v>
      </c>
      <c r="B30" s="68"/>
      <c r="C30" s="38"/>
      <c r="D30" s="39"/>
      <c r="E30" s="40">
        <f t="shared" si="3"/>
        <v>0</v>
      </c>
      <c r="F30" s="38">
        <v>11</v>
      </c>
      <c r="G30" s="41">
        <v>3</v>
      </c>
      <c r="H30" s="40">
        <f t="shared" si="0"/>
        <v>156.6</v>
      </c>
      <c r="I30" s="42">
        <v>2</v>
      </c>
      <c r="J30" s="42">
        <v>5.5</v>
      </c>
      <c r="K30" s="40">
        <f t="shared" si="1"/>
        <v>34.22</v>
      </c>
      <c r="L30" s="55">
        <v>0</v>
      </c>
      <c r="M30" s="56">
        <f t="shared" si="4"/>
        <v>181.54</v>
      </c>
      <c r="N30" s="56">
        <f t="shared" si="2"/>
        <v>190.82</v>
      </c>
      <c r="O30" s="56">
        <f t="shared" si="5"/>
        <v>9.2800000000000011</v>
      </c>
      <c r="P30" s="57">
        <v>71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43854</v>
      </c>
      <c r="B31" s="68"/>
      <c r="C31" s="38"/>
      <c r="D31" s="39"/>
      <c r="E31" s="40">
        <f t="shared" si="3"/>
        <v>0</v>
      </c>
      <c r="F31" s="38">
        <v>11</v>
      </c>
      <c r="G31" s="41">
        <v>10</v>
      </c>
      <c r="H31" s="40">
        <f t="shared" si="0"/>
        <v>164.72</v>
      </c>
      <c r="I31" s="42">
        <v>2</v>
      </c>
      <c r="J31" s="42">
        <v>5.5</v>
      </c>
      <c r="K31" s="40">
        <f t="shared" si="1"/>
        <v>34.22</v>
      </c>
      <c r="L31" s="55">
        <v>0</v>
      </c>
      <c r="M31" s="56">
        <f t="shared" si="4"/>
        <v>190.82</v>
      </c>
      <c r="N31" s="56">
        <f t="shared" si="2"/>
        <v>198.94</v>
      </c>
      <c r="O31" s="56">
        <f t="shared" si="5"/>
        <v>8.1200000000000045</v>
      </c>
      <c r="P31" s="57">
        <v>72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43855</v>
      </c>
      <c r="B32" s="68"/>
      <c r="C32" s="38"/>
      <c r="D32" s="39"/>
      <c r="E32" s="40">
        <f t="shared" si="3"/>
        <v>0</v>
      </c>
      <c r="F32" s="38">
        <v>12</v>
      </c>
      <c r="G32" s="41">
        <v>4</v>
      </c>
      <c r="H32" s="40">
        <f t="shared" si="0"/>
        <v>171.67999999999998</v>
      </c>
      <c r="I32" s="42">
        <v>2</v>
      </c>
      <c r="J32" s="42">
        <v>5.5</v>
      </c>
      <c r="K32" s="40">
        <f t="shared" si="1"/>
        <v>34.22</v>
      </c>
      <c r="L32" s="55">
        <v>0</v>
      </c>
      <c r="M32" s="56">
        <f t="shared" si="4"/>
        <v>198.94</v>
      </c>
      <c r="N32" s="56">
        <f t="shared" si="2"/>
        <v>205.89999999999998</v>
      </c>
      <c r="O32" s="56">
        <f t="shared" si="5"/>
        <v>6.9599999999999795</v>
      </c>
      <c r="P32" s="57">
        <v>70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43856</v>
      </c>
      <c r="B33" s="68"/>
      <c r="C33" s="38"/>
      <c r="D33" s="39"/>
      <c r="E33" s="40">
        <f t="shared" si="3"/>
        <v>0</v>
      </c>
      <c r="F33" s="38">
        <v>12</v>
      </c>
      <c r="G33" s="41">
        <v>11</v>
      </c>
      <c r="H33" s="40">
        <f t="shared" si="0"/>
        <v>179.79999999999998</v>
      </c>
      <c r="I33" s="42">
        <v>2</v>
      </c>
      <c r="J33" s="42">
        <v>5.5</v>
      </c>
      <c r="K33" s="40">
        <f t="shared" si="1"/>
        <v>34.22</v>
      </c>
      <c r="L33" s="55">
        <v>0</v>
      </c>
      <c r="M33" s="56">
        <f t="shared" si="4"/>
        <v>205.89999999999998</v>
      </c>
      <c r="N33" s="56">
        <f t="shared" si="2"/>
        <v>214.01999999999998</v>
      </c>
      <c r="O33" s="56">
        <f t="shared" si="5"/>
        <v>8.1200000000000045</v>
      </c>
      <c r="P33" s="57">
        <v>70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43857</v>
      </c>
      <c r="B34" s="68"/>
      <c r="C34" s="38"/>
      <c r="D34" s="39"/>
      <c r="E34" s="40">
        <f t="shared" si="3"/>
        <v>0</v>
      </c>
      <c r="F34" s="38">
        <v>13</v>
      </c>
      <c r="G34" s="41">
        <v>8.5</v>
      </c>
      <c r="H34" s="40">
        <f t="shared" si="0"/>
        <v>190.82</v>
      </c>
      <c r="I34" s="42">
        <v>2</v>
      </c>
      <c r="J34" s="42">
        <v>5.5</v>
      </c>
      <c r="K34" s="40">
        <f t="shared" si="1"/>
        <v>34.22</v>
      </c>
      <c r="L34" s="55">
        <v>0</v>
      </c>
      <c r="M34" s="56">
        <f t="shared" si="4"/>
        <v>214.01999999999998</v>
      </c>
      <c r="N34" s="56">
        <f t="shared" si="2"/>
        <v>225.04</v>
      </c>
      <c r="O34" s="56">
        <f t="shared" si="5"/>
        <v>11.02000000000001</v>
      </c>
      <c r="P34" s="57">
        <v>72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88.45</v>
      </c>
      <c r="AI34" s="36"/>
    </row>
    <row r="35" spans="1:35" x14ac:dyDescent="0.2">
      <c r="A35" s="110">
        <v>43858</v>
      </c>
      <c r="B35" s="68"/>
      <c r="C35" s="38"/>
      <c r="D35" s="39"/>
      <c r="E35" s="40">
        <f t="shared" si="3"/>
        <v>0</v>
      </c>
      <c r="F35" s="38">
        <v>1</v>
      </c>
      <c r="G35" s="41">
        <v>9.25</v>
      </c>
      <c r="H35" s="40">
        <f t="shared" si="0"/>
        <v>24.65</v>
      </c>
      <c r="I35" s="42">
        <v>2</v>
      </c>
      <c r="J35" s="42">
        <v>11</v>
      </c>
      <c r="K35" s="40">
        <f t="shared" si="1"/>
        <v>40.599999999999994</v>
      </c>
      <c r="L35" s="55">
        <v>166.17</v>
      </c>
      <c r="M35" s="56">
        <f t="shared" si="4"/>
        <v>225.04</v>
      </c>
      <c r="N35" s="56">
        <f t="shared" si="2"/>
        <v>65.25</v>
      </c>
      <c r="O35" s="56">
        <f t="shared" si="5"/>
        <v>6.3799999999999955</v>
      </c>
      <c r="P35" s="57">
        <v>72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332.63</v>
      </c>
      <c r="AI35" s="36"/>
    </row>
    <row r="36" spans="1:35" x14ac:dyDescent="0.2">
      <c r="A36" s="110">
        <v>43859</v>
      </c>
      <c r="B36" s="68"/>
      <c r="C36" s="38"/>
      <c r="D36" s="39"/>
      <c r="E36" s="40">
        <f t="shared" si="3"/>
        <v>0</v>
      </c>
      <c r="F36" s="38">
        <v>1</v>
      </c>
      <c r="G36" s="41">
        <v>9.25</v>
      </c>
      <c r="H36" s="40">
        <f t="shared" si="0"/>
        <v>24.65</v>
      </c>
      <c r="I36" s="42">
        <v>3</v>
      </c>
      <c r="J36" s="42">
        <v>6</v>
      </c>
      <c r="K36" s="40">
        <f t="shared" si="1"/>
        <v>48.72</v>
      </c>
      <c r="L36" s="55">
        <v>0</v>
      </c>
      <c r="M36" s="56">
        <f t="shared" si="4"/>
        <v>65.25</v>
      </c>
      <c r="N36" s="56">
        <f t="shared" si="2"/>
        <v>73.37</v>
      </c>
      <c r="O36" s="56">
        <f t="shared" si="5"/>
        <v>8.1200000000000045</v>
      </c>
      <c r="P36" s="57">
        <v>71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421.08</v>
      </c>
      <c r="AI36" s="36"/>
    </row>
    <row r="37" spans="1:35" x14ac:dyDescent="0.2">
      <c r="A37" s="110">
        <v>43860</v>
      </c>
      <c r="B37" s="68"/>
      <c r="C37" s="38"/>
      <c r="D37" s="39"/>
      <c r="E37" s="40">
        <f t="shared" si="3"/>
        <v>0</v>
      </c>
      <c r="F37" s="38">
        <v>1</v>
      </c>
      <c r="G37" s="41">
        <v>9.25</v>
      </c>
      <c r="H37" s="40">
        <f t="shared" si="0"/>
        <v>24.65</v>
      </c>
      <c r="I37" s="42">
        <v>4</v>
      </c>
      <c r="J37" s="42">
        <v>0</v>
      </c>
      <c r="K37" s="40">
        <f t="shared" si="1"/>
        <v>55.679999999999993</v>
      </c>
      <c r="L37" s="55">
        <v>0</v>
      </c>
      <c r="M37" s="56">
        <f>E36+H36+K36</f>
        <v>73.37</v>
      </c>
      <c r="N37" s="56">
        <f t="shared" si="2"/>
        <v>80.329999999999984</v>
      </c>
      <c r="O37" s="56">
        <f t="shared" si="5"/>
        <v>6.9599999999999795</v>
      </c>
      <c r="P37" s="57">
        <v>72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191.98</v>
      </c>
      <c r="AI37" s="36"/>
    </row>
    <row r="38" spans="1:35" x14ac:dyDescent="0.2">
      <c r="A38" s="110">
        <v>43861</v>
      </c>
      <c r="B38" s="68"/>
      <c r="C38" s="38"/>
      <c r="D38" s="39"/>
      <c r="E38" s="40">
        <f t="shared" si="3"/>
        <v>0</v>
      </c>
      <c r="F38" s="38">
        <v>1</v>
      </c>
      <c r="G38" s="41">
        <v>9.25</v>
      </c>
      <c r="H38" s="40">
        <f t="shared" si="0"/>
        <v>24.65</v>
      </c>
      <c r="I38" s="42">
        <v>4</v>
      </c>
      <c r="J38" s="42">
        <v>7</v>
      </c>
      <c r="K38" s="40">
        <f t="shared" si="1"/>
        <v>63.8</v>
      </c>
      <c r="L38" s="55">
        <v>0</v>
      </c>
      <c r="M38" s="56">
        <f t="shared" si="4"/>
        <v>80.329999999999984</v>
      </c>
      <c r="N38" s="56">
        <f t="shared" si="2"/>
        <v>88.449999999999989</v>
      </c>
      <c r="O38" s="56">
        <f t="shared" si="5"/>
        <v>8.1200000000000045</v>
      </c>
      <c r="P38" s="57">
        <v>71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229.1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332.63</v>
      </c>
      <c r="M40" s="95"/>
      <c r="N40" s="56"/>
      <c r="O40" s="56">
        <f>SUM(O8:O39)</f>
        <v>229.1</v>
      </c>
      <c r="P40" s="56">
        <f>SUM(P8:P39)</f>
        <v>2107</v>
      </c>
      <c r="Q40" s="96">
        <f>SUM(Q8:Q39)</f>
        <v>0</v>
      </c>
      <c r="R40" s="97"/>
      <c r="S40" s="98"/>
      <c r="T40" s="99"/>
      <c r="U40" s="100"/>
      <c r="V40" s="101">
        <f>SUM(V8:V39)</f>
        <v>33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03" yWindow="692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40"/>
  <sheetViews>
    <sheetView zoomScaleNormal="100" workbookViewId="0">
      <selection activeCell="G8" sqref="G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62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9.25</v>
      </c>
      <c r="H7" s="40">
        <f>(F7*12+G7)*1.16</f>
        <v>24.65</v>
      </c>
      <c r="I7" s="42">
        <v>4</v>
      </c>
      <c r="J7" s="42">
        <v>7</v>
      </c>
      <c r="K7" s="40">
        <f>(I7*12+J7)*1.16</f>
        <v>63.8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43862</v>
      </c>
      <c r="B8" s="53"/>
      <c r="C8" s="38"/>
      <c r="D8" s="39">
        <v>6</v>
      </c>
      <c r="E8" s="40">
        <v>0</v>
      </c>
      <c r="F8" s="38">
        <v>1</v>
      </c>
      <c r="G8" s="41">
        <v>9.25</v>
      </c>
      <c r="H8" s="40">
        <f t="shared" ref="H8:H38" si="0">(F8*12+G8)*1.16</f>
        <v>24.65</v>
      </c>
      <c r="I8" s="42">
        <v>5</v>
      </c>
      <c r="J8" s="42">
        <v>1</v>
      </c>
      <c r="K8" s="40">
        <f t="shared" ref="K8:K38" si="1">(I8*12+J8)*1.16</f>
        <v>70.759999999999991</v>
      </c>
      <c r="L8" s="55">
        <v>0</v>
      </c>
      <c r="M8" s="56">
        <f>+H7+K7</f>
        <v>88.449999999999989</v>
      </c>
      <c r="N8" s="56">
        <f t="shared" ref="N8:N38" si="2">E8+H8+K8</f>
        <v>95.41</v>
      </c>
      <c r="O8" s="56">
        <f>IF(N8=0,0,IF(L8&gt;0,(E8+H8+K8)-(M8-L8),(E8+H8+K8)-(H7+K7)))</f>
        <v>6.960000000000008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>
        <v>43887</v>
      </c>
      <c r="Y8" s="63">
        <v>12280</v>
      </c>
      <c r="Z8" s="54">
        <v>2478707</v>
      </c>
      <c r="AA8" s="38">
        <v>14</v>
      </c>
      <c r="AB8" s="64">
        <v>4.5</v>
      </c>
      <c r="AC8" s="38">
        <v>2</v>
      </c>
      <c r="AD8" s="64">
        <v>3.25</v>
      </c>
      <c r="AE8" s="54">
        <v>25</v>
      </c>
      <c r="AF8" s="54">
        <v>0.5</v>
      </c>
      <c r="AG8" s="54">
        <v>54</v>
      </c>
      <c r="AH8" s="112">
        <v>168.49</v>
      </c>
      <c r="AI8" s="36"/>
    </row>
    <row r="9" spans="1:35" x14ac:dyDescent="0.2">
      <c r="A9" s="110">
        <v>43863</v>
      </c>
      <c r="B9" s="68"/>
      <c r="C9" s="38"/>
      <c r="D9" s="39"/>
      <c r="E9" s="40">
        <f t="shared" ref="E9:E38" si="3">(C9*12+D9)*1.16</f>
        <v>0</v>
      </c>
      <c r="F9" s="38">
        <v>1</v>
      </c>
      <c r="G9" s="41">
        <v>9.25</v>
      </c>
      <c r="H9" s="40">
        <f t="shared" si="0"/>
        <v>24.65</v>
      </c>
      <c r="I9" s="42">
        <v>5</v>
      </c>
      <c r="J9" s="42">
        <v>1</v>
      </c>
      <c r="K9" s="40">
        <f t="shared" si="1"/>
        <v>70.759999999999991</v>
      </c>
      <c r="L9" s="55">
        <v>0</v>
      </c>
      <c r="M9" s="56">
        <f t="shared" ref="M9:M38" si="4">E8+H8+K8</f>
        <v>95.41</v>
      </c>
      <c r="N9" s="56">
        <f t="shared" si="2"/>
        <v>95.41</v>
      </c>
      <c r="O9" s="56">
        <f>IF(N9=0,0,IF(L9&gt;0,(E9+H9+K9)-(M9-L9),(E9+H9+K9)-(E8+H8+K8)))</f>
        <v>0</v>
      </c>
      <c r="P9" s="57">
        <v>0</v>
      </c>
      <c r="Q9" s="58"/>
      <c r="R9" s="54"/>
      <c r="S9" s="54"/>
      <c r="T9" s="59"/>
      <c r="U9" s="60"/>
      <c r="V9" s="54">
        <v>24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 t="s">
        <v>63</v>
      </c>
    </row>
    <row r="10" spans="1:35" x14ac:dyDescent="0.2">
      <c r="A10" s="110">
        <v>43864</v>
      </c>
      <c r="B10" s="68"/>
      <c r="C10" s="38"/>
      <c r="D10" s="39"/>
      <c r="E10" s="40">
        <f t="shared" si="3"/>
        <v>0</v>
      </c>
      <c r="F10" s="38">
        <v>1</v>
      </c>
      <c r="G10" s="41">
        <v>9.25</v>
      </c>
      <c r="H10" s="40">
        <f t="shared" si="0"/>
        <v>24.65</v>
      </c>
      <c r="I10" s="42">
        <v>5</v>
      </c>
      <c r="J10" s="42">
        <v>1</v>
      </c>
      <c r="K10" s="40">
        <f t="shared" si="1"/>
        <v>70.759999999999991</v>
      </c>
      <c r="L10" s="55">
        <v>0</v>
      </c>
      <c r="M10" s="56">
        <f t="shared" si="4"/>
        <v>95.41</v>
      </c>
      <c r="N10" s="56">
        <f t="shared" si="2"/>
        <v>95.41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63</v>
      </c>
    </row>
    <row r="11" spans="1:35" x14ac:dyDescent="0.2">
      <c r="A11" s="110">
        <v>43865</v>
      </c>
      <c r="B11" s="68"/>
      <c r="C11" s="38"/>
      <c r="D11" s="39"/>
      <c r="E11" s="40">
        <f t="shared" si="3"/>
        <v>0</v>
      </c>
      <c r="F11" s="38">
        <v>1</v>
      </c>
      <c r="G11" s="41">
        <v>9.25</v>
      </c>
      <c r="H11" s="40">
        <f t="shared" si="0"/>
        <v>24.65</v>
      </c>
      <c r="I11" s="42">
        <v>5</v>
      </c>
      <c r="J11" s="42">
        <v>1</v>
      </c>
      <c r="K11" s="40">
        <f t="shared" si="1"/>
        <v>70.759999999999991</v>
      </c>
      <c r="L11" s="55">
        <v>0</v>
      </c>
      <c r="M11" s="56">
        <f t="shared" si="4"/>
        <v>95.41</v>
      </c>
      <c r="N11" s="56">
        <f t="shared" si="2"/>
        <v>95.41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63</v>
      </c>
    </row>
    <row r="12" spans="1:35" x14ac:dyDescent="0.2">
      <c r="A12" s="110">
        <v>43866</v>
      </c>
      <c r="B12" s="68"/>
      <c r="C12" s="38"/>
      <c r="D12" s="39"/>
      <c r="E12" s="40">
        <f t="shared" si="3"/>
        <v>0</v>
      </c>
      <c r="F12" s="38">
        <v>1</v>
      </c>
      <c r="G12" s="41">
        <v>9.25</v>
      </c>
      <c r="H12" s="40">
        <f t="shared" si="0"/>
        <v>24.65</v>
      </c>
      <c r="I12" s="42">
        <v>5</v>
      </c>
      <c r="J12" s="42">
        <v>5</v>
      </c>
      <c r="K12" s="40">
        <f t="shared" si="1"/>
        <v>75.399999999999991</v>
      </c>
      <c r="L12" s="55">
        <v>0</v>
      </c>
      <c r="M12" s="56">
        <f t="shared" si="4"/>
        <v>95.41</v>
      </c>
      <c r="N12" s="56">
        <f t="shared" si="2"/>
        <v>100.04999999999998</v>
      </c>
      <c r="O12" s="56">
        <f t="shared" si="5"/>
        <v>4.6399999999999864</v>
      </c>
      <c r="P12" s="57">
        <v>55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63</v>
      </c>
    </row>
    <row r="13" spans="1:35" x14ac:dyDescent="0.2">
      <c r="A13" s="110">
        <v>43867</v>
      </c>
      <c r="B13" s="68"/>
      <c r="C13" s="38"/>
      <c r="D13" s="39"/>
      <c r="E13" s="40">
        <f t="shared" si="3"/>
        <v>0</v>
      </c>
      <c r="F13" s="38">
        <v>1</v>
      </c>
      <c r="G13" s="41">
        <v>9.25</v>
      </c>
      <c r="H13" s="40">
        <f t="shared" si="0"/>
        <v>24.65</v>
      </c>
      <c r="I13" s="42">
        <v>6</v>
      </c>
      <c r="J13" s="42">
        <v>0</v>
      </c>
      <c r="K13" s="40">
        <f t="shared" si="1"/>
        <v>83.52</v>
      </c>
      <c r="L13" s="55">
        <v>0</v>
      </c>
      <c r="M13" s="56">
        <f t="shared" si="4"/>
        <v>100.04999999999998</v>
      </c>
      <c r="N13" s="56">
        <f t="shared" si="2"/>
        <v>108.16999999999999</v>
      </c>
      <c r="O13" s="56">
        <f t="shared" si="5"/>
        <v>8.1200000000000045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43868</v>
      </c>
      <c r="B14" s="68"/>
      <c r="C14" s="38"/>
      <c r="D14" s="39"/>
      <c r="E14" s="40">
        <f t="shared" si="3"/>
        <v>0</v>
      </c>
      <c r="F14" s="38">
        <v>1</v>
      </c>
      <c r="G14" s="41">
        <v>9.25</v>
      </c>
      <c r="H14" s="40">
        <f t="shared" si="0"/>
        <v>24.65</v>
      </c>
      <c r="I14" s="42">
        <v>6</v>
      </c>
      <c r="J14" s="42">
        <v>6</v>
      </c>
      <c r="K14" s="40">
        <f t="shared" si="1"/>
        <v>90.47999999999999</v>
      </c>
      <c r="L14" s="55">
        <v>0</v>
      </c>
      <c r="M14" s="56">
        <f t="shared" si="4"/>
        <v>108.16999999999999</v>
      </c>
      <c r="N14" s="56">
        <f t="shared" si="2"/>
        <v>115.13</v>
      </c>
      <c r="O14" s="56">
        <f t="shared" si="5"/>
        <v>6.960000000000008</v>
      </c>
      <c r="P14" s="57">
        <v>72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43869</v>
      </c>
      <c r="B15" s="68"/>
      <c r="C15" s="38"/>
      <c r="D15" s="39"/>
      <c r="E15" s="40">
        <f t="shared" si="3"/>
        <v>0</v>
      </c>
      <c r="F15" s="38">
        <v>1</v>
      </c>
      <c r="G15" s="41">
        <v>9.25</v>
      </c>
      <c r="H15" s="40">
        <f t="shared" si="0"/>
        <v>24.65</v>
      </c>
      <c r="I15" s="42">
        <v>7</v>
      </c>
      <c r="J15" s="42">
        <v>0</v>
      </c>
      <c r="K15" s="40">
        <f t="shared" si="1"/>
        <v>97.44</v>
      </c>
      <c r="L15" s="55">
        <v>0</v>
      </c>
      <c r="M15" s="56">
        <f t="shared" si="4"/>
        <v>115.13</v>
      </c>
      <c r="N15" s="56">
        <f t="shared" si="2"/>
        <v>122.09</v>
      </c>
      <c r="O15" s="56">
        <f t="shared" si="5"/>
        <v>6.960000000000008</v>
      </c>
      <c r="P15" s="57">
        <v>70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43870</v>
      </c>
      <c r="B16" s="68"/>
      <c r="C16" s="38"/>
      <c r="D16" s="39"/>
      <c r="E16" s="40">
        <f t="shared" si="3"/>
        <v>0</v>
      </c>
      <c r="F16" s="38">
        <v>1</v>
      </c>
      <c r="G16" s="41">
        <v>9.25</v>
      </c>
      <c r="H16" s="40">
        <f t="shared" si="0"/>
        <v>24.65</v>
      </c>
      <c r="I16" s="42">
        <v>7</v>
      </c>
      <c r="J16" s="42">
        <v>7</v>
      </c>
      <c r="K16" s="40">
        <f t="shared" si="1"/>
        <v>105.55999999999999</v>
      </c>
      <c r="L16" s="55">
        <v>0</v>
      </c>
      <c r="M16" s="56">
        <f t="shared" si="4"/>
        <v>122.09</v>
      </c>
      <c r="N16" s="56">
        <f t="shared" si="2"/>
        <v>130.20999999999998</v>
      </c>
      <c r="O16" s="56">
        <f t="shared" si="5"/>
        <v>8.1199999999999761</v>
      </c>
      <c r="P16" s="57">
        <v>73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43871</v>
      </c>
      <c r="B17" s="68"/>
      <c r="C17" s="38"/>
      <c r="D17" s="39"/>
      <c r="E17" s="40">
        <f t="shared" si="3"/>
        <v>0</v>
      </c>
      <c r="F17" s="38">
        <v>1</v>
      </c>
      <c r="G17" s="41">
        <v>9.25</v>
      </c>
      <c r="H17" s="40">
        <f t="shared" si="0"/>
        <v>24.65</v>
      </c>
      <c r="I17" s="42">
        <v>8</v>
      </c>
      <c r="J17" s="42">
        <v>2</v>
      </c>
      <c r="K17" s="40">
        <f t="shared" si="1"/>
        <v>113.67999999999999</v>
      </c>
      <c r="L17" s="55">
        <v>0</v>
      </c>
      <c r="M17" s="56">
        <f t="shared" si="4"/>
        <v>130.20999999999998</v>
      </c>
      <c r="N17" s="56">
        <f t="shared" si="2"/>
        <v>138.32999999999998</v>
      </c>
      <c r="O17" s="56">
        <f t="shared" si="5"/>
        <v>8.1200000000000045</v>
      </c>
      <c r="P17" s="57">
        <v>72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43872</v>
      </c>
      <c r="B18" s="68"/>
      <c r="C18" s="38"/>
      <c r="D18" s="39"/>
      <c r="E18" s="40">
        <f t="shared" si="3"/>
        <v>0</v>
      </c>
      <c r="F18" s="38">
        <v>1</v>
      </c>
      <c r="G18" s="41">
        <v>9.25</v>
      </c>
      <c r="H18" s="40">
        <f t="shared" si="0"/>
        <v>24.65</v>
      </c>
      <c r="I18" s="42">
        <v>8</v>
      </c>
      <c r="J18" s="42">
        <v>8</v>
      </c>
      <c r="K18" s="40">
        <f t="shared" si="1"/>
        <v>120.63999999999999</v>
      </c>
      <c r="L18" s="55">
        <v>0</v>
      </c>
      <c r="M18" s="56">
        <f t="shared" si="4"/>
        <v>138.32999999999998</v>
      </c>
      <c r="N18" s="56">
        <f t="shared" si="2"/>
        <v>145.29</v>
      </c>
      <c r="O18" s="56">
        <f t="shared" si="5"/>
        <v>6.960000000000008</v>
      </c>
      <c r="P18" s="57">
        <v>73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43873</v>
      </c>
      <c r="B19" s="68"/>
      <c r="C19" s="38"/>
      <c r="D19" s="39"/>
      <c r="E19" s="40">
        <f t="shared" si="3"/>
        <v>0</v>
      </c>
      <c r="F19" s="38">
        <v>1</v>
      </c>
      <c r="G19" s="41">
        <v>9.25</v>
      </c>
      <c r="H19" s="40">
        <f t="shared" si="0"/>
        <v>24.65</v>
      </c>
      <c r="I19" s="42">
        <v>9</v>
      </c>
      <c r="J19" s="42">
        <v>3</v>
      </c>
      <c r="K19" s="40">
        <f t="shared" si="1"/>
        <v>128.76</v>
      </c>
      <c r="L19" s="55">
        <v>0</v>
      </c>
      <c r="M19" s="56">
        <f t="shared" si="4"/>
        <v>145.29</v>
      </c>
      <c r="N19" s="56">
        <f t="shared" si="2"/>
        <v>153.41</v>
      </c>
      <c r="O19" s="56">
        <f t="shared" si="5"/>
        <v>8.1200000000000045</v>
      </c>
      <c r="P19" s="57">
        <v>70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43874</v>
      </c>
      <c r="B20" s="68"/>
      <c r="C20" s="38"/>
      <c r="D20" s="39"/>
      <c r="E20" s="40">
        <f t="shared" si="3"/>
        <v>0</v>
      </c>
      <c r="F20" s="38">
        <v>1</v>
      </c>
      <c r="G20" s="41">
        <v>9.25</v>
      </c>
      <c r="H20" s="40">
        <f t="shared" si="0"/>
        <v>24.65</v>
      </c>
      <c r="I20" s="42">
        <v>9</v>
      </c>
      <c r="J20" s="42">
        <v>9</v>
      </c>
      <c r="K20" s="40">
        <f t="shared" si="1"/>
        <v>135.72</v>
      </c>
      <c r="L20" s="55">
        <v>0</v>
      </c>
      <c r="M20" s="56">
        <f t="shared" si="4"/>
        <v>153.41</v>
      </c>
      <c r="N20" s="56">
        <f t="shared" si="2"/>
        <v>160.37</v>
      </c>
      <c r="O20" s="56">
        <f t="shared" si="5"/>
        <v>6.960000000000008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43875</v>
      </c>
      <c r="B21" s="68"/>
      <c r="C21" s="38"/>
      <c r="D21" s="39"/>
      <c r="E21" s="40">
        <f t="shared" si="3"/>
        <v>0</v>
      </c>
      <c r="F21" s="38">
        <v>1</v>
      </c>
      <c r="G21" s="41">
        <v>9.25</v>
      </c>
      <c r="H21" s="40">
        <f t="shared" si="0"/>
        <v>24.65</v>
      </c>
      <c r="I21" s="42">
        <v>10</v>
      </c>
      <c r="J21" s="42">
        <v>4</v>
      </c>
      <c r="K21" s="40">
        <f t="shared" si="1"/>
        <v>143.84</v>
      </c>
      <c r="L21" s="55">
        <v>0</v>
      </c>
      <c r="M21" s="56">
        <f t="shared" si="4"/>
        <v>160.37</v>
      </c>
      <c r="N21" s="56">
        <f t="shared" si="2"/>
        <v>168.49</v>
      </c>
      <c r="O21" s="56">
        <f t="shared" si="5"/>
        <v>8.1200000000000045</v>
      </c>
      <c r="P21" s="57">
        <v>72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43876</v>
      </c>
      <c r="B22" s="68"/>
      <c r="C22" s="38"/>
      <c r="D22" s="39"/>
      <c r="E22" s="40">
        <f t="shared" si="3"/>
        <v>0</v>
      </c>
      <c r="F22" s="38">
        <v>1</v>
      </c>
      <c r="G22" s="41">
        <v>9.25</v>
      </c>
      <c r="H22" s="40">
        <f t="shared" si="0"/>
        <v>24.65</v>
      </c>
      <c r="I22" s="42">
        <v>10</v>
      </c>
      <c r="J22" s="42">
        <v>11</v>
      </c>
      <c r="K22" s="40">
        <f t="shared" si="1"/>
        <v>151.95999999999998</v>
      </c>
      <c r="L22" s="55">
        <v>0</v>
      </c>
      <c r="M22" s="56">
        <f t="shared" si="4"/>
        <v>168.49</v>
      </c>
      <c r="N22" s="56">
        <f t="shared" si="2"/>
        <v>176.60999999999999</v>
      </c>
      <c r="O22" s="56">
        <f t="shared" si="5"/>
        <v>8.1199999999999761</v>
      </c>
      <c r="P22" s="57">
        <v>70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43877</v>
      </c>
      <c r="B23" s="68"/>
      <c r="C23" s="38"/>
      <c r="D23" s="39"/>
      <c r="E23" s="40">
        <f t="shared" si="3"/>
        <v>0</v>
      </c>
      <c r="F23" s="38">
        <v>1</v>
      </c>
      <c r="G23" s="41">
        <v>9.25</v>
      </c>
      <c r="H23" s="40">
        <f t="shared" si="0"/>
        <v>24.65</v>
      </c>
      <c r="I23" s="42">
        <v>11</v>
      </c>
      <c r="J23" s="42">
        <v>5</v>
      </c>
      <c r="K23" s="40">
        <f t="shared" si="1"/>
        <v>158.91999999999999</v>
      </c>
      <c r="L23" s="55">
        <v>0</v>
      </c>
      <c r="M23" s="56">
        <f t="shared" si="4"/>
        <v>176.60999999999999</v>
      </c>
      <c r="N23" s="56">
        <f t="shared" si="2"/>
        <v>183.57</v>
      </c>
      <c r="O23" s="56">
        <f t="shared" si="5"/>
        <v>6.960000000000008</v>
      </c>
      <c r="P23" s="57">
        <v>71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43878</v>
      </c>
      <c r="B24" s="68"/>
      <c r="C24" s="38"/>
      <c r="D24" s="39"/>
      <c r="E24" s="40">
        <f t="shared" si="3"/>
        <v>0</v>
      </c>
      <c r="F24" s="38">
        <v>1</v>
      </c>
      <c r="G24" s="41">
        <v>9.25</v>
      </c>
      <c r="H24" s="40">
        <f t="shared" si="0"/>
        <v>24.65</v>
      </c>
      <c r="I24" s="42">
        <v>11</v>
      </c>
      <c r="J24" s="42">
        <v>11</v>
      </c>
      <c r="K24" s="40">
        <f t="shared" si="1"/>
        <v>165.88</v>
      </c>
      <c r="L24" s="55">
        <v>0</v>
      </c>
      <c r="M24" s="56">
        <f t="shared" si="4"/>
        <v>183.57</v>
      </c>
      <c r="N24" s="56">
        <f t="shared" si="2"/>
        <v>190.53</v>
      </c>
      <c r="O24" s="56">
        <f t="shared" si="5"/>
        <v>6.960000000000008</v>
      </c>
      <c r="P24" s="57">
        <v>70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43879</v>
      </c>
      <c r="B25" s="68"/>
      <c r="C25" s="38"/>
      <c r="D25" s="39"/>
      <c r="E25" s="40">
        <f t="shared" si="3"/>
        <v>0</v>
      </c>
      <c r="F25" s="38">
        <v>1</v>
      </c>
      <c r="G25" s="41">
        <v>9.25</v>
      </c>
      <c r="H25" s="40">
        <f t="shared" si="0"/>
        <v>24.65</v>
      </c>
      <c r="I25" s="42">
        <v>12</v>
      </c>
      <c r="J25" s="42">
        <v>6</v>
      </c>
      <c r="K25" s="40">
        <f t="shared" si="1"/>
        <v>174</v>
      </c>
      <c r="L25" s="55">
        <v>0</v>
      </c>
      <c r="M25" s="56">
        <f t="shared" si="4"/>
        <v>190.53</v>
      </c>
      <c r="N25" s="56">
        <f t="shared" si="2"/>
        <v>198.65</v>
      </c>
      <c r="O25" s="56">
        <f t="shared" si="5"/>
        <v>8.1200000000000045</v>
      </c>
      <c r="P25" s="57">
        <v>70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168.49</v>
      </c>
      <c r="AI25" s="36"/>
    </row>
    <row r="26" spans="1:35" x14ac:dyDescent="0.2">
      <c r="A26" s="110">
        <v>43880</v>
      </c>
      <c r="B26" s="68"/>
      <c r="C26" s="38"/>
      <c r="D26" s="39"/>
      <c r="E26" s="40">
        <f t="shared" si="3"/>
        <v>0</v>
      </c>
      <c r="F26" s="38">
        <v>1</v>
      </c>
      <c r="G26" s="41">
        <v>9.25</v>
      </c>
      <c r="H26" s="40">
        <f t="shared" si="0"/>
        <v>24.65</v>
      </c>
      <c r="I26" s="42">
        <v>13</v>
      </c>
      <c r="J26" s="42">
        <v>0</v>
      </c>
      <c r="K26" s="40">
        <f t="shared" si="1"/>
        <v>180.95999999999998</v>
      </c>
      <c r="L26" s="55">
        <v>0</v>
      </c>
      <c r="M26" s="56">
        <f t="shared" si="4"/>
        <v>198.65</v>
      </c>
      <c r="N26" s="56">
        <f t="shared" si="2"/>
        <v>205.60999999999999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43881</v>
      </c>
      <c r="B27" s="68"/>
      <c r="C27" s="38"/>
      <c r="D27" s="39"/>
      <c r="E27" s="40">
        <f t="shared" si="3"/>
        <v>0</v>
      </c>
      <c r="F27" s="38">
        <v>1</v>
      </c>
      <c r="G27" s="41">
        <v>9.25</v>
      </c>
      <c r="H27" s="40">
        <f t="shared" si="0"/>
        <v>24.65</v>
      </c>
      <c r="I27" s="42">
        <v>13</v>
      </c>
      <c r="J27" s="42">
        <v>7</v>
      </c>
      <c r="K27" s="40">
        <f t="shared" si="1"/>
        <v>189.07999999999998</v>
      </c>
      <c r="L27" s="55">
        <v>0</v>
      </c>
      <c r="M27" s="56">
        <f t="shared" si="4"/>
        <v>205.60999999999999</v>
      </c>
      <c r="N27" s="56">
        <f t="shared" si="2"/>
        <v>213.73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43882</v>
      </c>
      <c r="B28" s="68"/>
      <c r="C28" s="38"/>
      <c r="D28" s="39"/>
      <c r="E28" s="40">
        <f t="shared" si="3"/>
        <v>0</v>
      </c>
      <c r="F28" s="38">
        <v>1</v>
      </c>
      <c r="G28" s="41">
        <v>9.25</v>
      </c>
      <c r="H28" s="40">
        <f t="shared" si="0"/>
        <v>24.65</v>
      </c>
      <c r="I28" s="42">
        <v>14</v>
      </c>
      <c r="J28" s="42">
        <v>1.5</v>
      </c>
      <c r="K28" s="40">
        <f t="shared" si="1"/>
        <v>196.61999999999998</v>
      </c>
      <c r="L28" s="55">
        <v>0</v>
      </c>
      <c r="M28" s="56">
        <f t="shared" si="4"/>
        <v>213.73</v>
      </c>
      <c r="N28" s="56">
        <f t="shared" si="2"/>
        <v>221.26999999999998</v>
      </c>
      <c r="O28" s="56">
        <f t="shared" si="5"/>
        <v>7.539999999999992</v>
      </c>
      <c r="P28" s="57">
        <v>71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43883</v>
      </c>
      <c r="B29" s="68"/>
      <c r="C29" s="38"/>
      <c r="D29" s="39"/>
      <c r="E29" s="40">
        <f t="shared" si="3"/>
        <v>0</v>
      </c>
      <c r="F29" s="38">
        <v>1</v>
      </c>
      <c r="G29" s="41">
        <v>11.5</v>
      </c>
      <c r="H29" s="40">
        <f t="shared" si="0"/>
        <v>27.259999999999998</v>
      </c>
      <c r="I29" s="42">
        <v>14</v>
      </c>
      <c r="J29" s="42">
        <v>4</v>
      </c>
      <c r="K29" s="40">
        <f t="shared" si="1"/>
        <v>199.51999999999998</v>
      </c>
      <c r="L29" s="55">
        <v>0</v>
      </c>
      <c r="M29" s="56">
        <f t="shared" si="4"/>
        <v>221.26999999999998</v>
      </c>
      <c r="N29" s="56">
        <f t="shared" si="2"/>
        <v>226.77999999999997</v>
      </c>
      <c r="O29" s="56">
        <f t="shared" si="5"/>
        <v>5.5099999999999909</v>
      </c>
      <c r="P29" s="57">
        <v>70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43884</v>
      </c>
      <c r="B30" s="68"/>
      <c r="C30" s="38"/>
      <c r="D30" s="39"/>
      <c r="E30" s="40">
        <f t="shared" si="3"/>
        <v>0</v>
      </c>
      <c r="F30" s="38">
        <v>2</v>
      </c>
      <c r="G30" s="41">
        <v>5</v>
      </c>
      <c r="H30" s="40">
        <f t="shared" si="0"/>
        <v>33.64</v>
      </c>
      <c r="I30" s="42">
        <v>14</v>
      </c>
      <c r="J30" s="42">
        <v>4.5</v>
      </c>
      <c r="K30" s="40">
        <f t="shared" si="1"/>
        <v>200.1</v>
      </c>
      <c r="L30" s="55">
        <v>0</v>
      </c>
      <c r="M30" s="56">
        <f t="shared" si="4"/>
        <v>226.77999999999997</v>
      </c>
      <c r="N30" s="56">
        <f t="shared" si="2"/>
        <v>233.74</v>
      </c>
      <c r="O30" s="56">
        <f t="shared" si="5"/>
        <v>6.9600000000000364</v>
      </c>
      <c r="P30" s="57">
        <v>70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43885</v>
      </c>
      <c r="B31" s="68"/>
      <c r="C31" s="38"/>
      <c r="D31" s="39"/>
      <c r="E31" s="40">
        <f t="shared" si="3"/>
        <v>0</v>
      </c>
      <c r="F31" s="38">
        <v>2</v>
      </c>
      <c r="G31" s="41">
        <v>11</v>
      </c>
      <c r="H31" s="40">
        <f t="shared" si="0"/>
        <v>40.599999999999994</v>
      </c>
      <c r="I31" s="42">
        <v>14</v>
      </c>
      <c r="J31" s="42">
        <v>4.5</v>
      </c>
      <c r="K31" s="40">
        <f t="shared" si="1"/>
        <v>200.1</v>
      </c>
      <c r="L31" s="55">
        <v>0</v>
      </c>
      <c r="M31" s="56">
        <f t="shared" si="4"/>
        <v>233.74</v>
      </c>
      <c r="N31" s="56">
        <f t="shared" si="2"/>
        <v>240.7</v>
      </c>
      <c r="O31" s="56">
        <f t="shared" si="5"/>
        <v>6.9599999999999795</v>
      </c>
      <c r="P31" s="57">
        <v>71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43886</v>
      </c>
      <c r="B32" s="68"/>
      <c r="C32" s="38"/>
      <c r="D32" s="39"/>
      <c r="E32" s="40">
        <f t="shared" si="3"/>
        <v>0</v>
      </c>
      <c r="F32" s="38">
        <v>3</v>
      </c>
      <c r="G32" s="41">
        <v>4</v>
      </c>
      <c r="H32" s="40">
        <f t="shared" si="0"/>
        <v>46.4</v>
      </c>
      <c r="I32" s="42">
        <v>14</v>
      </c>
      <c r="J32" s="42">
        <v>4.5</v>
      </c>
      <c r="K32" s="40">
        <f t="shared" si="1"/>
        <v>200.1</v>
      </c>
      <c r="L32" s="55">
        <v>0</v>
      </c>
      <c r="M32" s="56">
        <f t="shared" si="4"/>
        <v>240.7</v>
      </c>
      <c r="N32" s="56">
        <f t="shared" si="2"/>
        <v>246.5</v>
      </c>
      <c r="O32" s="56">
        <f t="shared" si="5"/>
        <v>5.8000000000000114</v>
      </c>
      <c r="P32" s="57">
        <v>71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43887</v>
      </c>
      <c r="B33" s="68"/>
      <c r="C33" s="38"/>
      <c r="D33" s="39"/>
      <c r="E33" s="40">
        <f t="shared" si="3"/>
        <v>0</v>
      </c>
      <c r="F33" s="38">
        <v>3</v>
      </c>
      <c r="G33" s="41">
        <v>10.5</v>
      </c>
      <c r="H33" s="40">
        <f t="shared" si="0"/>
        <v>53.94</v>
      </c>
      <c r="I33" s="42">
        <v>2</v>
      </c>
      <c r="J33" s="42">
        <v>3.25</v>
      </c>
      <c r="K33" s="40">
        <f t="shared" si="1"/>
        <v>31.61</v>
      </c>
      <c r="L33" s="55">
        <v>168.49</v>
      </c>
      <c r="M33" s="56">
        <f t="shared" si="4"/>
        <v>246.5</v>
      </c>
      <c r="N33" s="56">
        <f t="shared" si="2"/>
        <v>85.55</v>
      </c>
      <c r="O33" s="56">
        <f t="shared" si="5"/>
        <v>7.5400000000000063</v>
      </c>
      <c r="P33" s="57">
        <v>69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43888</v>
      </c>
      <c r="B34" s="68"/>
      <c r="C34" s="38"/>
      <c r="D34" s="39"/>
      <c r="E34" s="40">
        <f t="shared" si="3"/>
        <v>0</v>
      </c>
      <c r="F34" s="38">
        <v>4</v>
      </c>
      <c r="G34" s="41">
        <v>4</v>
      </c>
      <c r="H34" s="40">
        <f t="shared" si="0"/>
        <v>60.319999999999993</v>
      </c>
      <c r="I34" s="42">
        <v>2</v>
      </c>
      <c r="J34" s="42">
        <v>3.25</v>
      </c>
      <c r="K34" s="40">
        <f t="shared" si="1"/>
        <v>31.61</v>
      </c>
      <c r="L34" s="55">
        <v>0</v>
      </c>
      <c r="M34" s="56">
        <f t="shared" si="4"/>
        <v>85.55</v>
      </c>
      <c r="N34" s="56">
        <f t="shared" si="2"/>
        <v>91.929999999999993</v>
      </c>
      <c r="O34" s="56">
        <f t="shared" si="5"/>
        <v>6.3799999999999955</v>
      </c>
      <c r="P34" s="57">
        <v>70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104.69</v>
      </c>
      <c r="AI34" s="36"/>
    </row>
    <row r="35" spans="1:35" x14ac:dyDescent="0.2">
      <c r="A35" s="110">
        <v>43889</v>
      </c>
      <c r="B35" s="68"/>
      <c r="C35" s="38"/>
      <c r="D35" s="39"/>
      <c r="E35" s="40">
        <f t="shared" si="3"/>
        <v>0</v>
      </c>
      <c r="F35" s="38">
        <v>4</v>
      </c>
      <c r="G35" s="41">
        <v>10</v>
      </c>
      <c r="H35" s="40">
        <f t="shared" si="0"/>
        <v>67.28</v>
      </c>
      <c r="I35" s="42">
        <v>2</v>
      </c>
      <c r="J35" s="42">
        <v>3.25</v>
      </c>
      <c r="K35" s="40">
        <f t="shared" si="1"/>
        <v>31.61</v>
      </c>
      <c r="L35" s="55">
        <v>0</v>
      </c>
      <c r="M35" s="56">
        <f t="shared" si="4"/>
        <v>91.929999999999993</v>
      </c>
      <c r="N35" s="56">
        <f t="shared" si="2"/>
        <v>98.89</v>
      </c>
      <c r="O35" s="56">
        <f t="shared" si="5"/>
        <v>6.960000000000008</v>
      </c>
      <c r="P35" s="57">
        <v>71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168.49</v>
      </c>
      <c r="AI35" s="36"/>
    </row>
    <row r="36" spans="1:35" x14ac:dyDescent="0.2">
      <c r="A36" s="110">
        <v>43890</v>
      </c>
      <c r="B36" s="68"/>
      <c r="C36" s="38"/>
      <c r="D36" s="39"/>
      <c r="E36" s="40">
        <f t="shared" si="3"/>
        <v>0</v>
      </c>
      <c r="F36" s="38">
        <v>5</v>
      </c>
      <c r="G36" s="41">
        <v>3</v>
      </c>
      <c r="H36" s="40">
        <f t="shared" si="0"/>
        <v>73.08</v>
      </c>
      <c r="I36" s="42">
        <v>2</v>
      </c>
      <c r="J36" s="42">
        <v>3.25</v>
      </c>
      <c r="K36" s="40">
        <f t="shared" si="1"/>
        <v>31.61</v>
      </c>
      <c r="L36" s="55">
        <v>0</v>
      </c>
      <c r="M36" s="56">
        <f t="shared" si="4"/>
        <v>98.89</v>
      </c>
      <c r="N36" s="56">
        <f t="shared" si="2"/>
        <v>104.69</v>
      </c>
      <c r="O36" s="56">
        <f t="shared" si="5"/>
        <v>5.7999999999999972</v>
      </c>
      <c r="P36" s="57">
        <v>70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273.18</v>
      </c>
      <c r="AI36" s="36"/>
    </row>
    <row r="37" spans="1:35" x14ac:dyDescent="0.2">
      <c r="A37" s="110">
        <v>43891</v>
      </c>
      <c r="B37" s="68"/>
      <c r="C37" s="38"/>
      <c r="D37" s="39"/>
      <c r="E37" s="40">
        <f t="shared" si="3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>E36+H36+K36</f>
        <v>104.69</v>
      </c>
      <c r="N37" s="56">
        <f t="shared" si="2"/>
        <v>0</v>
      </c>
      <c r="O37" s="56">
        <f t="shared" si="5"/>
        <v>0</v>
      </c>
      <c r="P37" s="57">
        <v>0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88.45</v>
      </c>
      <c r="AI37" s="36"/>
    </row>
    <row r="38" spans="1:35" x14ac:dyDescent="0.2">
      <c r="A38" s="110">
        <v>43892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0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184.73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168.49</v>
      </c>
      <c r="M40" s="95"/>
      <c r="N40" s="56"/>
      <c r="O40" s="56">
        <f>SUM(O8:O39)</f>
        <v>184.73000000000002</v>
      </c>
      <c r="P40" s="56">
        <f>SUM(P8:P39)</f>
        <v>1827</v>
      </c>
      <c r="Q40" s="96">
        <f>SUM(Q8:Q39)</f>
        <v>0</v>
      </c>
      <c r="R40" s="97"/>
      <c r="S40" s="98"/>
      <c r="T40" s="99"/>
      <c r="U40" s="100"/>
      <c r="V40" s="101">
        <f>SUM(V8:V39)</f>
        <v>72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6" yWindow="711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40"/>
  <sheetViews>
    <sheetView zoomScaleNormal="100" workbookViewId="0">
      <selection activeCell="AH38" sqref="AH3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64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5</v>
      </c>
      <c r="G7" s="158">
        <v>3</v>
      </c>
      <c r="H7" s="157">
        <f>(F7*12+G7)*1.16</f>
        <v>73.08</v>
      </c>
      <c r="I7" s="159">
        <v>2</v>
      </c>
      <c r="J7" s="159">
        <v>3.25</v>
      </c>
      <c r="K7" s="157">
        <f>(I7*12+J7)*1.16</f>
        <v>31.61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43891</v>
      </c>
      <c r="B8" s="170"/>
      <c r="C8" s="155"/>
      <c r="D8" s="156">
        <v>6</v>
      </c>
      <c r="E8" s="157">
        <v>0</v>
      </c>
      <c r="F8" s="155">
        <v>5</v>
      </c>
      <c r="G8" s="158">
        <v>9</v>
      </c>
      <c r="H8" s="157">
        <f t="shared" ref="H8:H38" si="0">(F8*12+G8)*1.16</f>
        <v>80.039999999999992</v>
      </c>
      <c r="I8" s="159">
        <v>2</v>
      </c>
      <c r="J8" s="159">
        <v>3.25</v>
      </c>
      <c r="K8" s="157">
        <f t="shared" ref="K8:K38" si="1">(I8*12+J8)*1.16</f>
        <v>31.61</v>
      </c>
      <c r="L8" s="171">
        <v>0</v>
      </c>
      <c r="M8" s="172">
        <f>+H7+K7</f>
        <v>104.69</v>
      </c>
      <c r="N8" s="172">
        <f t="shared" ref="N8:N38" si="2">E8+H8+K8</f>
        <v>111.64999999999999</v>
      </c>
      <c r="O8" s="172">
        <f>IF(N8=0,0,IF(L8&gt;0,(E8+H8+K8)-(M8-L8),(E8+H8+K8)-(H7+K7)))</f>
        <v>6.9599999999999937</v>
      </c>
      <c r="P8" s="173">
        <v>72</v>
      </c>
      <c r="Q8" s="174"/>
      <c r="R8" s="114"/>
      <c r="S8" s="114"/>
      <c r="T8" s="175"/>
      <c r="U8" s="176"/>
      <c r="V8" s="114">
        <v>0</v>
      </c>
      <c r="W8" s="174"/>
      <c r="X8" s="177">
        <v>43914</v>
      </c>
      <c r="Y8" s="178">
        <v>12279</v>
      </c>
      <c r="Z8" s="114">
        <v>2493997</v>
      </c>
      <c r="AA8" s="155">
        <v>14</v>
      </c>
      <c r="AB8" s="179">
        <v>3.75</v>
      </c>
      <c r="AC8" s="155">
        <v>2</v>
      </c>
      <c r="AD8" s="179">
        <v>4</v>
      </c>
      <c r="AE8" s="114">
        <v>25</v>
      </c>
      <c r="AF8" s="114">
        <v>0.1</v>
      </c>
      <c r="AG8" s="114">
        <v>88</v>
      </c>
      <c r="AH8" s="180">
        <v>166.75</v>
      </c>
      <c r="AI8" s="153"/>
    </row>
    <row r="9" spans="1:35" x14ac:dyDescent="0.2">
      <c r="A9" s="169">
        <v>43892</v>
      </c>
      <c r="B9" s="181"/>
      <c r="C9" s="155"/>
      <c r="D9" s="156"/>
      <c r="E9" s="157">
        <f t="shared" ref="E9:E38" si="3">(C9*12+D9)*1.16</f>
        <v>0</v>
      </c>
      <c r="F9" s="155">
        <v>6</v>
      </c>
      <c r="G9" s="158">
        <v>2</v>
      </c>
      <c r="H9" s="157">
        <f t="shared" si="0"/>
        <v>85.839999999999989</v>
      </c>
      <c r="I9" s="159">
        <v>2</v>
      </c>
      <c r="J9" s="159">
        <v>3.25</v>
      </c>
      <c r="K9" s="157">
        <f t="shared" si="1"/>
        <v>31.61</v>
      </c>
      <c r="L9" s="171">
        <v>0</v>
      </c>
      <c r="M9" s="172">
        <f t="shared" ref="M9:M38" si="4">E8+H8+K8</f>
        <v>111.64999999999999</v>
      </c>
      <c r="N9" s="172">
        <f t="shared" si="2"/>
        <v>117.44999999999999</v>
      </c>
      <c r="O9" s="172">
        <f>IF(N9=0,0,IF(L9&gt;0,(E9+H9+K9)-(M9-L9),(E9+H9+K9)-(E8+H8+K8)))</f>
        <v>5.7999999999999972</v>
      </c>
      <c r="P9" s="173">
        <v>69</v>
      </c>
      <c r="Q9" s="174"/>
      <c r="R9" s="114"/>
      <c r="S9" s="114"/>
      <c r="T9" s="175"/>
      <c r="U9" s="176"/>
      <c r="V9" s="114">
        <v>0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/>
    </row>
    <row r="10" spans="1:35" x14ac:dyDescent="0.2">
      <c r="A10" s="169">
        <v>43893</v>
      </c>
      <c r="B10" s="181"/>
      <c r="C10" s="155"/>
      <c r="D10" s="156"/>
      <c r="E10" s="157">
        <f t="shared" si="3"/>
        <v>0</v>
      </c>
      <c r="F10" s="155">
        <v>6</v>
      </c>
      <c r="G10" s="158">
        <v>8</v>
      </c>
      <c r="H10" s="157">
        <f t="shared" si="0"/>
        <v>92.8</v>
      </c>
      <c r="I10" s="159">
        <v>2</v>
      </c>
      <c r="J10" s="159">
        <v>3.25</v>
      </c>
      <c r="K10" s="157">
        <f t="shared" si="1"/>
        <v>31.61</v>
      </c>
      <c r="L10" s="171">
        <v>0</v>
      </c>
      <c r="M10" s="172">
        <f t="shared" si="4"/>
        <v>117.44999999999999</v>
      </c>
      <c r="N10" s="172">
        <f t="shared" si="2"/>
        <v>124.41</v>
      </c>
      <c r="O10" s="172">
        <f t="shared" ref="O10:O38" si="5">IF(N10=0,0,IF(L10&gt;0,(E10+H10+K10)-(M10-L10),(E10+H10+K10)-(E9+H9+K9)))</f>
        <v>6.960000000000008</v>
      </c>
      <c r="P10" s="173">
        <v>68</v>
      </c>
      <c r="Q10" s="174"/>
      <c r="R10" s="114"/>
      <c r="S10" s="114"/>
      <c r="T10" s="175"/>
      <c r="U10" s="176"/>
      <c r="V10" s="114">
        <v>0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43894</v>
      </c>
      <c r="B11" s="181"/>
      <c r="C11" s="155"/>
      <c r="D11" s="156"/>
      <c r="E11" s="157">
        <f t="shared" si="3"/>
        <v>0</v>
      </c>
      <c r="F11" s="155">
        <v>7</v>
      </c>
      <c r="G11" s="158">
        <v>2</v>
      </c>
      <c r="H11" s="157">
        <f t="shared" si="0"/>
        <v>99.759999999999991</v>
      </c>
      <c r="I11" s="159">
        <v>2</v>
      </c>
      <c r="J11" s="159">
        <v>3.25</v>
      </c>
      <c r="K11" s="157">
        <f t="shared" si="1"/>
        <v>31.61</v>
      </c>
      <c r="L11" s="171">
        <v>0</v>
      </c>
      <c r="M11" s="172">
        <f t="shared" si="4"/>
        <v>124.41</v>
      </c>
      <c r="N11" s="172">
        <f t="shared" si="2"/>
        <v>131.37</v>
      </c>
      <c r="O11" s="172">
        <f t="shared" si="5"/>
        <v>6.960000000000008</v>
      </c>
      <c r="P11" s="173">
        <v>67</v>
      </c>
      <c r="Q11" s="174"/>
      <c r="R11" s="114"/>
      <c r="S11" s="114"/>
      <c r="T11" s="175"/>
      <c r="U11" s="176"/>
      <c r="V11" s="114">
        <v>0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43895</v>
      </c>
      <c r="B12" s="181"/>
      <c r="C12" s="155"/>
      <c r="D12" s="156"/>
      <c r="E12" s="157">
        <f t="shared" si="3"/>
        <v>0</v>
      </c>
      <c r="F12" s="155">
        <v>7</v>
      </c>
      <c r="G12" s="158">
        <v>8</v>
      </c>
      <c r="H12" s="157">
        <f t="shared" si="0"/>
        <v>106.72</v>
      </c>
      <c r="I12" s="159">
        <v>2</v>
      </c>
      <c r="J12" s="159">
        <v>3.25</v>
      </c>
      <c r="K12" s="157">
        <f t="shared" si="1"/>
        <v>31.61</v>
      </c>
      <c r="L12" s="171">
        <v>0</v>
      </c>
      <c r="M12" s="172">
        <f t="shared" si="4"/>
        <v>131.37</v>
      </c>
      <c r="N12" s="172">
        <f t="shared" si="2"/>
        <v>138.32999999999998</v>
      </c>
      <c r="O12" s="172">
        <f t="shared" si="5"/>
        <v>6.9599999999999795</v>
      </c>
      <c r="P12" s="173">
        <v>68</v>
      </c>
      <c r="Q12" s="174"/>
      <c r="R12" s="114"/>
      <c r="S12" s="114"/>
      <c r="T12" s="175"/>
      <c r="U12" s="176"/>
      <c r="V12" s="114">
        <v>0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43896</v>
      </c>
      <c r="B13" s="181"/>
      <c r="C13" s="155"/>
      <c r="D13" s="156"/>
      <c r="E13" s="157">
        <f t="shared" si="3"/>
        <v>0</v>
      </c>
      <c r="F13" s="155">
        <v>8</v>
      </c>
      <c r="G13" s="158">
        <v>1</v>
      </c>
      <c r="H13" s="157">
        <f t="shared" si="0"/>
        <v>112.52</v>
      </c>
      <c r="I13" s="159">
        <v>2</v>
      </c>
      <c r="J13" s="159">
        <v>3.25</v>
      </c>
      <c r="K13" s="157">
        <f t="shared" si="1"/>
        <v>31.61</v>
      </c>
      <c r="L13" s="171">
        <v>0</v>
      </c>
      <c r="M13" s="172">
        <f t="shared" si="4"/>
        <v>138.32999999999998</v>
      </c>
      <c r="N13" s="172">
        <f t="shared" si="2"/>
        <v>144.13</v>
      </c>
      <c r="O13" s="172">
        <f t="shared" si="5"/>
        <v>5.8000000000000114</v>
      </c>
      <c r="P13" s="173">
        <v>68</v>
      </c>
      <c r="Q13" s="174"/>
      <c r="R13" s="114"/>
      <c r="S13" s="114"/>
      <c r="T13" s="175"/>
      <c r="U13" s="176"/>
      <c r="V13" s="114">
        <v>0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43897</v>
      </c>
      <c r="B14" s="181"/>
      <c r="C14" s="155"/>
      <c r="D14" s="156"/>
      <c r="E14" s="157">
        <f t="shared" si="3"/>
        <v>0</v>
      </c>
      <c r="F14" s="155">
        <v>8</v>
      </c>
      <c r="G14" s="158">
        <v>7</v>
      </c>
      <c r="H14" s="157">
        <f t="shared" si="0"/>
        <v>119.47999999999999</v>
      </c>
      <c r="I14" s="159">
        <v>2</v>
      </c>
      <c r="J14" s="159">
        <v>3.25</v>
      </c>
      <c r="K14" s="157">
        <f t="shared" si="1"/>
        <v>31.61</v>
      </c>
      <c r="L14" s="171">
        <v>0</v>
      </c>
      <c r="M14" s="172">
        <f t="shared" si="4"/>
        <v>144.13</v>
      </c>
      <c r="N14" s="172">
        <f t="shared" si="2"/>
        <v>151.08999999999997</v>
      </c>
      <c r="O14" s="172">
        <f t="shared" si="5"/>
        <v>6.9599999999999795</v>
      </c>
      <c r="P14" s="173">
        <v>68</v>
      </c>
      <c r="Q14" s="174"/>
      <c r="R14" s="114"/>
      <c r="S14" s="114"/>
      <c r="T14" s="175"/>
      <c r="U14" s="176"/>
      <c r="V14" s="114">
        <v>0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43898</v>
      </c>
      <c r="B15" s="181"/>
      <c r="C15" s="155"/>
      <c r="D15" s="156"/>
      <c r="E15" s="157">
        <f t="shared" si="3"/>
        <v>0</v>
      </c>
      <c r="F15" s="155">
        <v>8</v>
      </c>
      <c r="G15" s="158">
        <v>7</v>
      </c>
      <c r="H15" s="157">
        <f t="shared" si="0"/>
        <v>119.47999999999999</v>
      </c>
      <c r="I15" s="159">
        <v>2</v>
      </c>
      <c r="J15" s="159">
        <v>3.25</v>
      </c>
      <c r="K15" s="157">
        <f t="shared" si="1"/>
        <v>31.61</v>
      </c>
      <c r="L15" s="171">
        <v>0</v>
      </c>
      <c r="M15" s="172">
        <f t="shared" si="4"/>
        <v>151.08999999999997</v>
      </c>
      <c r="N15" s="172">
        <f t="shared" si="2"/>
        <v>151.08999999999997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 t="s">
        <v>65</v>
      </c>
    </row>
    <row r="16" spans="1:35" x14ac:dyDescent="0.2">
      <c r="A16" s="169">
        <v>43899</v>
      </c>
      <c r="B16" s="181"/>
      <c r="C16" s="155"/>
      <c r="D16" s="156"/>
      <c r="E16" s="157">
        <f t="shared" si="3"/>
        <v>0</v>
      </c>
      <c r="F16" s="155">
        <v>8</v>
      </c>
      <c r="G16" s="158">
        <v>8</v>
      </c>
      <c r="H16" s="157">
        <f t="shared" si="0"/>
        <v>120.63999999999999</v>
      </c>
      <c r="I16" s="159">
        <v>2</v>
      </c>
      <c r="J16" s="159">
        <v>3.25</v>
      </c>
      <c r="K16" s="157">
        <f t="shared" si="1"/>
        <v>31.61</v>
      </c>
      <c r="L16" s="171">
        <v>0</v>
      </c>
      <c r="M16" s="172">
        <f t="shared" si="4"/>
        <v>151.08999999999997</v>
      </c>
      <c r="N16" s="172">
        <f t="shared" si="2"/>
        <v>152.25</v>
      </c>
      <c r="O16" s="172">
        <f t="shared" si="5"/>
        <v>1.160000000000025</v>
      </c>
      <c r="P16" s="173">
        <v>10</v>
      </c>
      <c r="Q16" s="174"/>
      <c r="R16" s="114"/>
      <c r="S16" s="114"/>
      <c r="T16" s="175"/>
      <c r="U16" s="176"/>
      <c r="V16" s="114">
        <v>22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43900</v>
      </c>
      <c r="B17" s="181"/>
      <c r="C17" s="155"/>
      <c r="D17" s="156"/>
      <c r="E17" s="157">
        <f t="shared" si="3"/>
        <v>0</v>
      </c>
      <c r="F17" s="155">
        <v>9</v>
      </c>
      <c r="G17" s="158">
        <v>0</v>
      </c>
      <c r="H17" s="157">
        <f t="shared" si="0"/>
        <v>125.27999999999999</v>
      </c>
      <c r="I17" s="159">
        <v>2</v>
      </c>
      <c r="J17" s="159">
        <v>3.25</v>
      </c>
      <c r="K17" s="157">
        <f t="shared" si="1"/>
        <v>31.61</v>
      </c>
      <c r="L17" s="171">
        <v>0</v>
      </c>
      <c r="M17" s="172">
        <f t="shared" si="4"/>
        <v>152.25</v>
      </c>
      <c r="N17" s="172">
        <f t="shared" si="2"/>
        <v>156.88999999999999</v>
      </c>
      <c r="O17" s="172">
        <f t="shared" si="5"/>
        <v>4.6399999999999864</v>
      </c>
      <c r="P17" s="173">
        <v>72</v>
      </c>
      <c r="Q17" s="174"/>
      <c r="R17" s="114"/>
      <c r="S17" s="114"/>
      <c r="T17" s="175"/>
      <c r="U17" s="176"/>
      <c r="V17" s="114">
        <v>0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43901</v>
      </c>
      <c r="B18" s="181"/>
      <c r="C18" s="155"/>
      <c r="D18" s="156"/>
      <c r="E18" s="157">
        <f t="shared" si="3"/>
        <v>0</v>
      </c>
      <c r="F18" s="155">
        <v>9</v>
      </c>
      <c r="G18" s="158">
        <v>5</v>
      </c>
      <c r="H18" s="157">
        <f t="shared" si="0"/>
        <v>131.07999999999998</v>
      </c>
      <c r="I18" s="159">
        <v>2</v>
      </c>
      <c r="J18" s="159">
        <v>3.25</v>
      </c>
      <c r="K18" s="157">
        <f t="shared" si="1"/>
        <v>31.61</v>
      </c>
      <c r="L18" s="171">
        <v>0</v>
      </c>
      <c r="M18" s="172">
        <f t="shared" si="4"/>
        <v>156.88999999999999</v>
      </c>
      <c r="N18" s="172">
        <f t="shared" si="2"/>
        <v>162.69</v>
      </c>
      <c r="O18" s="172">
        <f t="shared" si="5"/>
        <v>5.8000000000000114</v>
      </c>
      <c r="P18" s="173">
        <v>68</v>
      </c>
      <c r="Q18" s="174"/>
      <c r="R18" s="114"/>
      <c r="S18" s="114"/>
      <c r="T18" s="175"/>
      <c r="U18" s="176"/>
      <c r="V18" s="114">
        <v>0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43902</v>
      </c>
      <c r="B19" s="181"/>
      <c r="C19" s="155"/>
      <c r="D19" s="156"/>
      <c r="E19" s="157">
        <f t="shared" si="3"/>
        <v>0</v>
      </c>
      <c r="F19" s="155">
        <v>9</v>
      </c>
      <c r="G19" s="158">
        <v>11</v>
      </c>
      <c r="H19" s="157">
        <f t="shared" si="0"/>
        <v>138.04</v>
      </c>
      <c r="I19" s="159">
        <v>2</v>
      </c>
      <c r="J19" s="159">
        <v>3.25</v>
      </c>
      <c r="K19" s="157">
        <f t="shared" si="1"/>
        <v>31.61</v>
      </c>
      <c r="L19" s="171">
        <v>0</v>
      </c>
      <c r="M19" s="172">
        <f t="shared" si="4"/>
        <v>162.69</v>
      </c>
      <c r="N19" s="172">
        <f t="shared" si="2"/>
        <v>169.64999999999998</v>
      </c>
      <c r="O19" s="172">
        <f t="shared" si="5"/>
        <v>6.9599999999999795</v>
      </c>
      <c r="P19" s="173">
        <v>67</v>
      </c>
      <c r="Q19" s="174"/>
      <c r="R19" s="114"/>
      <c r="S19" s="114"/>
      <c r="T19" s="175"/>
      <c r="U19" s="176"/>
      <c r="V19" s="114">
        <v>0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43903</v>
      </c>
      <c r="B20" s="181"/>
      <c r="C20" s="155"/>
      <c r="D20" s="156"/>
      <c r="E20" s="157">
        <f t="shared" si="3"/>
        <v>0</v>
      </c>
      <c r="F20" s="155">
        <v>10</v>
      </c>
      <c r="G20" s="158">
        <v>4</v>
      </c>
      <c r="H20" s="157">
        <f t="shared" si="0"/>
        <v>143.84</v>
      </c>
      <c r="I20" s="159">
        <v>2</v>
      </c>
      <c r="J20" s="159">
        <v>3.25</v>
      </c>
      <c r="K20" s="157">
        <f t="shared" si="1"/>
        <v>31.61</v>
      </c>
      <c r="L20" s="171">
        <v>0</v>
      </c>
      <c r="M20" s="172">
        <f t="shared" si="4"/>
        <v>169.64999999999998</v>
      </c>
      <c r="N20" s="172">
        <f t="shared" si="2"/>
        <v>175.45</v>
      </c>
      <c r="O20" s="172">
        <f t="shared" si="5"/>
        <v>5.8000000000000114</v>
      </c>
      <c r="P20" s="173">
        <v>64</v>
      </c>
      <c r="Q20" s="174"/>
      <c r="R20" s="114"/>
      <c r="S20" s="114"/>
      <c r="T20" s="175"/>
      <c r="U20" s="176"/>
      <c r="V20" s="114">
        <v>0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43904</v>
      </c>
      <c r="B21" s="181"/>
      <c r="C21" s="155"/>
      <c r="D21" s="156"/>
      <c r="E21" s="157">
        <f t="shared" si="3"/>
        <v>0</v>
      </c>
      <c r="F21" s="155">
        <v>10</v>
      </c>
      <c r="G21" s="158">
        <v>10</v>
      </c>
      <c r="H21" s="157">
        <f t="shared" si="0"/>
        <v>150.79999999999998</v>
      </c>
      <c r="I21" s="159">
        <v>2</v>
      </c>
      <c r="J21" s="159">
        <v>3.25</v>
      </c>
      <c r="K21" s="157">
        <f t="shared" si="1"/>
        <v>31.61</v>
      </c>
      <c r="L21" s="171">
        <v>0</v>
      </c>
      <c r="M21" s="172">
        <f t="shared" si="4"/>
        <v>175.45</v>
      </c>
      <c r="N21" s="172">
        <f t="shared" si="2"/>
        <v>182.40999999999997</v>
      </c>
      <c r="O21" s="172">
        <f t="shared" si="5"/>
        <v>6.9599999999999795</v>
      </c>
      <c r="P21" s="173">
        <v>68</v>
      </c>
      <c r="Q21" s="174"/>
      <c r="R21" s="114"/>
      <c r="S21" s="114"/>
      <c r="T21" s="175"/>
      <c r="U21" s="176"/>
      <c r="V21" s="114">
        <v>0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43905</v>
      </c>
      <c r="B22" s="181"/>
      <c r="C22" s="155"/>
      <c r="D22" s="156"/>
      <c r="E22" s="157">
        <f t="shared" si="3"/>
        <v>0</v>
      </c>
      <c r="F22" s="155">
        <v>11</v>
      </c>
      <c r="G22" s="158">
        <v>4</v>
      </c>
      <c r="H22" s="157">
        <f t="shared" si="0"/>
        <v>157.76</v>
      </c>
      <c r="I22" s="159">
        <v>2</v>
      </c>
      <c r="J22" s="159">
        <v>3.25</v>
      </c>
      <c r="K22" s="157">
        <f t="shared" si="1"/>
        <v>31.61</v>
      </c>
      <c r="L22" s="171">
        <v>0</v>
      </c>
      <c r="M22" s="172">
        <f t="shared" si="4"/>
        <v>182.40999999999997</v>
      </c>
      <c r="N22" s="172">
        <f t="shared" si="2"/>
        <v>189.37</v>
      </c>
      <c r="O22" s="172">
        <f t="shared" si="5"/>
        <v>6.9600000000000364</v>
      </c>
      <c r="P22" s="173">
        <v>68</v>
      </c>
      <c r="Q22" s="174"/>
      <c r="R22" s="114"/>
      <c r="S22" s="114"/>
      <c r="T22" s="175"/>
      <c r="U22" s="176"/>
      <c r="V22" s="114">
        <v>0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43906</v>
      </c>
      <c r="B23" s="181"/>
      <c r="C23" s="155"/>
      <c r="D23" s="156"/>
      <c r="E23" s="157">
        <f t="shared" si="3"/>
        <v>0</v>
      </c>
      <c r="F23" s="155">
        <v>11</v>
      </c>
      <c r="G23" s="158">
        <v>11</v>
      </c>
      <c r="H23" s="157">
        <f t="shared" si="0"/>
        <v>165.88</v>
      </c>
      <c r="I23" s="159">
        <v>2</v>
      </c>
      <c r="J23" s="159">
        <v>3.25</v>
      </c>
      <c r="K23" s="157">
        <f t="shared" si="1"/>
        <v>31.61</v>
      </c>
      <c r="L23" s="171">
        <v>0</v>
      </c>
      <c r="M23" s="172">
        <f t="shared" si="4"/>
        <v>189.37</v>
      </c>
      <c r="N23" s="172">
        <f t="shared" si="2"/>
        <v>197.49</v>
      </c>
      <c r="O23" s="172">
        <f t="shared" si="5"/>
        <v>8.1200000000000045</v>
      </c>
      <c r="P23" s="173">
        <v>67</v>
      </c>
      <c r="Q23" s="174"/>
      <c r="R23" s="114"/>
      <c r="S23" s="114"/>
      <c r="T23" s="175"/>
      <c r="U23" s="176"/>
      <c r="V23" s="114">
        <v>0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43907</v>
      </c>
      <c r="B24" s="181"/>
      <c r="C24" s="155"/>
      <c r="D24" s="156"/>
      <c r="E24" s="157">
        <f t="shared" si="3"/>
        <v>0</v>
      </c>
      <c r="F24" s="155">
        <v>12</v>
      </c>
      <c r="G24" s="158">
        <v>5</v>
      </c>
      <c r="H24" s="157">
        <f t="shared" si="0"/>
        <v>172.83999999999997</v>
      </c>
      <c r="I24" s="159">
        <v>2</v>
      </c>
      <c r="J24" s="159">
        <v>3.25</v>
      </c>
      <c r="K24" s="157">
        <f t="shared" si="1"/>
        <v>31.61</v>
      </c>
      <c r="L24" s="171">
        <v>0</v>
      </c>
      <c r="M24" s="172">
        <f t="shared" si="4"/>
        <v>197.49</v>
      </c>
      <c r="N24" s="172">
        <f t="shared" si="2"/>
        <v>204.45</v>
      </c>
      <c r="O24" s="172">
        <f t="shared" si="5"/>
        <v>6.9599999999999795</v>
      </c>
      <c r="P24" s="173">
        <v>67</v>
      </c>
      <c r="Q24" s="174"/>
      <c r="R24" s="114"/>
      <c r="S24" s="114"/>
      <c r="T24" s="175"/>
      <c r="U24" s="176"/>
      <c r="V24" s="114">
        <v>0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43908</v>
      </c>
      <c r="B25" s="181"/>
      <c r="C25" s="155"/>
      <c r="D25" s="156"/>
      <c r="E25" s="157">
        <f t="shared" si="3"/>
        <v>0</v>
      </c>
      <c r="F25" s="155">
        <v>12</v>
      </c>
      <c r="G25" s="158">
        <v>11</v>
      </c>
      <c r="H25" s="157">
        <f t="shared" si="0"/>
        <v>179.79999999999998</v>
      </c>
      <c r="I25" s="159">
        <v>2</v>
      </c>
      <c r="J25" s="159">
        <v>3.25</v>
      </c>
      <c r="K25" s="157">
        <f t="shared" si="1"/>
        <v>31.61</v>
      </c>
      <c r="L25" s="171">
        <v>0</v>
      </c>
      <c r="M25" s="172">
        <f t="shared" si="4"/>
        <v>204.45</v>
      </c>
      <c r="N25" s="172">
        <f t="shared" si="2"/>
        <v>211.40999999999997</v>
      </c>
      <c r="O25" s="172">
        <f t="shared" si="5"/>
        <v>6.9599999999999795</v>
      </c>
      <c r="P25" s="173">
        <v>68</v>
      </c>
      <c r="Q25" s="174"/>
      <c r="R25" s="114"/>
      <c r="S25" s="114"/>
      <c r="T25" s="175"/>
      <c r="U25" s="176"/>
      <c r="V25" s="114">
        <v>0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166.75</v>
      </c>
      <c r="AI25" s="153"/>
    </row>
    <row r="26" spans="1:35" x14ac:dyDescent="0.2">
      <c r="A26" s="169">
        <v>43909</v>
      </c>
      <c r="B26" s="181"/>
      <c r="C26" s="155"/>
      <c r="D26" s="156"/>
      <c r="E26" s="157">
        <f t="shared" si="3"/>
        <v>0</v>
      </c>
      <c r="F26" s="155">
        <v>13</v>
      </c>
      <c r="G26" s="158">
        <v>5</v>
      </c>
      <c r="H26" s="157">
        <f t="shared" si="0"/>
        <v>186.76</v>
      </c>
      <c r="I26" s="159">
        <v>2</v>
      </c>
      <c r="J26" s="159">
        <v>3.25</v>
      </c>
      <c r="K26" s="157">
        <f t="shared" si="1"/>
        <v>31.61</v>
      </c>
      <c r="L26" s="171">
        <v>0</v>
      </c>
      <c r="M26" s="172">
        <f t="shared" si="4"/>
        <v>211.40999999999997</v>
      </c>
      <c r="N26" s="172">
        <f t="shared" si="2"/>
        <v>218.37</v>
      </c>
      <c r="O26" s="172">
        <f t="shared" si="5"/>
        <v>6.9600000000000364</v>
      </c>
      <c r="P26" s="173">
        <v>67</v>
      </c>
      <c r="Q26" s="174"/>
      <c r="R26" s="114"/>
      <c r="S26" s="114"/>
      <c r="T26" s="175"/>
      <c r="U26" s="176"/>
      <c r="V26" s="114">
        <v>0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43910</v>
      </c>
      <c r="B27" s="181"/>
      <c r="C27" s="155"/>
      <c r="D27" s="156"/>
      <c r="E27" s="157">
        <f t="shared" si="3"/>
        <v>0</v>
      </c>
      <c r="F27" s="155">
        <v>13</v>
      </c>
      <c r="G27" s="158">
        <v>11.5</v>
      </c>
      <c r="H27" s="157">
        <f t="shared" si="0"/>
        <v>194.29999999999998</v>
      </c>
      <c r="I27" s="159">
        <v>2</v>
      </c>
      <c r="J27" s="159">
        <v>3.25</v>
      </c>
      <c r="K27" s="157">
        <f t="shared" si="1"/>
        <v>31.61</v>
      </c>
      <c r="L27" s="171">
        <v>0</v>
      </c>
      <c r="M27" s="172">
        <f t="shared" si="4"/>
        <v>218.37</v>
      </c>
      <c r="N27" s="172">
        <f t="shared" si="2"/>
        <v>225.90999999999997</v>
      </c>
      <c r="O27" s="172">
        <f t="shared" si="5"/>
        <v>7.5399999999999636</v>
      </c>
      <c r="P27" s="173">
        <v>65</v>
      </c>
      <c r="Q27" s="174"/>
      <c r="R27" s="114"/>
      <c r="S27" s="114"/>
      <c r="T27" s="175"/>
      <c r="U27" s="176"/>
      <c r="V27" s="114">
        <v>0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43911</v>
      </c>
      <c r="B28" s="181"/>
      <c r="C28" s="155"/>
      <c r="D28" s="156"/>
      <c r="E28" s="157">
        <f t="shared" si="3"/>
        <v>0</v>
      </c>
      <c r="F28" s="155">
        <v>14</v>
      </c>
      <c r="G28" s="158">
        <v>3.75</v>
      </c>
      <c r="H28" s="157">
        <f t="shared" si="0"/>
        <v>199.23</v>
      </c>
      <c r="I28" s="159">
        <v>2</v>
      </c>
      <c r="J28" s="159">
        <v>3.25</v>
      </c>
      <c r="K28" s="157">
        <f t="shared" si="1"/>
        <v>31.61</v>
      </c>
      <c r="L28" s="171">
        <v>0</v>
      </c>
      <c r="M28" s="172">
        <f t="shared" si="4"/>
        <v>225.90999999999997</v>
      </c>
      <c r="N28" s="172">
        <f t="shared" si="2"/>
        <v>230.83999999999997</v>
      </c>
      <c r="O28" s="172">
        <f t="shared" si="5"/>
        <v>4.9300000000000068</v>
      </c>
      <c r="P28" s="173">
        <v>68</v>
      </c>
      <c r="Q28" s="174"/>
      <c r="R28" s="114"/>
      <c r="S28" s="114"/>
      <c r="T28" s="175"/>
      <c r="U28" s="176"/>
      <c r="V28" s="114">
        <v>0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43912</v>
      </c>
      <c r="B29" s="181"/>
      <c r="C29" s="155"/>
      <c r="D29" s="156"/>
      <c r="E29" s="157">
        <f t="shared" si="3"/>
        <v>0</v>
      </c>
      <c r="F29" s="155">
        <v>14</v>
      </c>
      <c r="G29" s="158">
        <v>3.75</v>
      </c>
      <c r="H29" s="157">
        <f t="shared" si="0"/>
        <v>199.23</v>
      </c>
      <c r="I29" s="159">
        <v>2</v>
      </c>
      <c r="J29" s="159">
        <v>8.5</v>
      </c>
      <c r="K29" s="157">
        <f t="shared" si="1"/>
        <v>37.699999999999996</v>
      </c>
      <c r="L29" s="171">
        <v>0</v>
      </c>
      <c r="M29" s="172">
        <f t="shared" si="4"/>
        <v>230.83999999999997</v>
      </c>
      <c r="N29" s="172">
        <f t="shared" si="2"/>
        <v>236.92999999999998</v>
      </c>
      <c r="O29" s="172">
        <f t="shared" si="5"/>
        <v>6.0900000000000034</v>
      </c>
      <c r="P29" s="173">
        <v>67</v>
      </c>
      <c r="Q29" s="174"/>
      <c r="R29" s="114"/>
      <c r="S29" s="114"/>
      <c r="T29" s="175"/>
      <c r="U29" s="176"/>
      <c r="V29" s="114">
        <v>0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43913</v>
      </c>
      <c r="B30" s="181"/>
      <c r="C30" s="155"/>
      <c r="D30" s="156"/>
      <c r="E30" s="157">
        <f t="shared" si="3"/>
        <v>0</v>
      </c>
      <c r="F30" s="155">
        <v>14</v>
      </c>
      <c r="G30" s="158">
        <v>3.75</v>
      </c>
      <c r="H30" s="157">
        <f t="shared" si="0"/>
        <v>199.23</v>
      </c>
      <c r="I30" s="159">
        <v>3</v>
      </c>
      <c r="J30" s="159">
        <v>3</v>
      </c>
      <c r="K30" s="157">
        <f t="shared" si="1"/>
        <v>45.239999999999995</v>
      </c>
      <c r="L30" s="171">
        <v>0</v>
      </c>
      <c r="M30" s="172">
        <f t="shared" si="4"/>
        <v>236.92999999999998</v>
      </c>
      <c r="N30" s="172">
        <f t="shared" si="2"/>
        <v>244.46999999999997</v>
      </c>
      <c r="O30" s="172">
        <f t="shared" si="5"/>
        <v>7.539999999999992</v>
      </c>
      <c r="P30" s="173">
        <v>68</v>
      </c>
      <c r="Q30" s="174"/>
      <c r="R30" s="114"/>
      <c r="S30" s="114"/>
      <c r="T30" s="175"/>
      <c r="U30" s="176"/>
      <c r="V30" s="114">
        <v>0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43914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3</v>
      </c>
      <c r="J31" s="159">
        <v>9</v>
      </c>
      <c r="K31" s="157">
        <f t="shared" si="1"/>
        <v>52.199999999999996</v>
      </c>
      <c r="L31" s="171">
        <v>166.75</v>
      </c>
      <c r="M31" s="172">
        <f t="shared" si="4"/>
        <v>244.46999999999997</v>
      </c>
      <c r="N31" s="172">
        <f t="shared" si="2"/>
        <v>84.679999999999993</v>
      </c>
      <c r="O31" s="172">
        <f t="shared" si="5"/>
        <v>6.9600000000000222</v>
      </c>
      <c r="P31" s="173">
        <v>66</v>
      </c>
      <c r="Q31" s="174"/>
      <c r="R31" s="114"/>
      <c r="S31" s="114"/>
      <c r="T31" s="175"/>
      <c r="U31" s="176"/>
      <c r="V31" s="114">
        <v>0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43915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4</v>
      </c>
      <c r="J32" s="159">
        <v>3</v>
      </c>
      <c r="K32" s="157">
        <f t="shared" si="1"/>
        <v>59.16</v>
      </c>
      <c r="L32" s="171">
        <v>0</v>
      </c>
      <c r="M32" s="172">
        <f t="shared" si="4"/>
        <v>84.679999999999993</v>
      </c>
      <c r="N32" s="172">
        <f t="shared" si="2"/>
        <v>91.639999999999986</v>
      </c>
      <c r="O32" s="172">
        <f t="shared" si="5"/>
        <v>6.9599999999999937</v>
      </c>
      <c r="P32" s="173">
        <v>65</v>
      </c>
      <c r="Q32" s="174"/>
      <c r="R32" s="114"/>
      <c r="S32" s="114"/>
      <c r="T32" s="175"/>
      <c r="U32" s="176"/>
      <c r="V32" s="114">
        <v>0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43916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4</v>
      </c>
      <c r="J33" s="159">
        <v>8</v>
      </c>
      <c r="K33" s="157">
        <f t="shared" si="1"/>
        <v>64.959999999999994</v>
      </c>
      <c r="L33" s="171">
        <v>0</v>
      </c>
      <c r="M33" s="172">
        <f t="shared" si="4"/>
        <v>91.639999999999986</v>
      </c>
      <c r="N33" s="172">
        <f t="shared" si="2"/>
        <v>97.44</v>
      </c>
      <c r="O33" s="172">
        <f t="shared" si="5"/>
        <v>5.8000000000000114</v>
      </c>
      <c r="P33" s="173">
        <v>65</v>
      </c>
      <c r="Q33" s="174"/>
      <c r="R33" s="114"/>
      <c r="S33" s="114"/>
      <c r="T33" s="175"/>
      <c r="U33" s="176"/>
      <c r="V33" s="114">
        <v>0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43917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5</v>
      </c>
      <c r="J34" s="159">
        <v>2</v>
      </c>
      <c r="K34" s="157">
        <f t="shared" si="1"/>
        <v>71.92</v>
      </c>
      <c r="L34" s="171">
        <v>0</v>
      </c>
      <c r="M34" s="172">
        <f t="shared" si="4"/>
        <v>97.44</v>
      </c>
      <c r="N34" s="172">
        <f t="shared" si="2"/>
        <v>104.4</v>
      </c>
      <c r="O34" s="172">
        <f t="shared" si="5"/>
        <v>6.960000000000008</v>
      </c>
      <c r="P34" s="173">
        <v>65</v>
      </c>
      <c r="Q34" s="174"/>
      <c r="R34" s="114"/>
      <c r="S34" s="114"/>
      <c r="T34" s="175"/>
      <c r="U34" s="176"/>
      <c r="V34" s="114">
        <v>0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116</v>
      </c>
      <c r="AI34" s="153"/>
    </row>
    <row r="35" spans="1:35" x14ac:dyDescent="0.2">
      <c r="A35" s="169">
        <v>43918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5</v>
      </c>
      <c r="J35" s="159">
        <v>3</v>
      </c>
      <c r="K35" s="157">
        <f t="shared" si="1"/>
        <v>73.08</v>
      </c>
      <c r="L35" s="171">
        <v>0</v>
      </c>
      <c r="M35" s="172">
        <f t="shared" si="4"/>
        <v>104.4</v>
      </c>
      <c r="N35" s="172">
        <f t="shared" si="2"/>
        <v>105.56</v>
      </c>
      <c r="O35" s="172">
        <f t="shared" si="5"/>
        <v>1.1599999999999966</v>
      </c>
      <c r="P35" s="173">
        <v>12</v>
      </c>
      <c r="Q35" s="174"/>
      <c r="R35" s="114"/>
      <c r="S35" s="114"/>
      <c r="T35" s="175"/>
      <c r="U35" s="176"/>
      <c r="V35" s="114">
        <v>22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166.75</v>
      </c>
      <c r="AI35" s="153" t="s">
        <v>66</v>
      </c>
    </row>
    <row r="36" spans="1:35" x14ac:dyDescent="0.2">
      <c r="A36" s="169">
        <v>43919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5</v>
      </c>
      <c r="J36" s="159">
        <v>3</v>
      </c>
      <c r="K36" s="157">
        <f t="shared" si="1"/>
        <v>73.08</v>
      </c>
      <c r="L36" s="171">
        <v>0</v>
      </c>
      <c r="M36" s="172">
        <f t="shared" si="4"/>
        <v>105.56</v>
      </c>
      <c r="N36" s="172">
        <f t="shared" si="2"/>
        <v>105.56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282.75</v>
      </c>
      <c r="AI36" s="153" t="s">
        <v>67</v>
      </c>
    </row>
    <row r="37" spans="1:35" x14ac:dyDescent="0.2">
      <c r="A37" s="169">
        <v>43920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5</v>
      </c>
      <c r="J37" s="159">
        <v>8</v>
      </c>
      <c r="K37" s="157">
        <f t="shared" si="1"/>
        <v>78.88</v>
      </c>
      <c r="L37" s="171">
        <v>0</v>
      </c>
      <c r="M37" s="172">
        <f>E36+H36+K36</f>
        <v>105.56</v>
      </c>
      <c r="N37" s="172">
        <f t="shared" si="2"/>
        <v>111.35999999999999</v>
      </c>
      <c r="O37" s="172">
        <f t="shared" si="5"/>
        <v>5.7999999999999829</v>
      </c>
      <c r="P37" s="173">
        <v>64</v>
      </c>
      <c r="Q37" s="174"/>
      <c r="R37" s="114"/>
      <c r="S37" s="114"/>
      <c r="T37" s="175"/>
      <c r="U37" s="176"/>
      <c r="V37" s="114">
        <v>0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104.69</v>
      </c>
      <c r="AI37" s="153"/>
    </row>
    <row r="38" spans="1:35" x14ac:dyDescent="0.2">
      <c r="A38" s="169">
        <v>43921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0</v>
      </c>
      <c r="K38" s="157">
        <f t="shared" si="1"/>
        <v>83.52</v>
      </c>
      <c r="L38" s="171">
        <v>0</v>
      </c>
      <c r="M38" s="172">
        <f t="shared" si="4"/>
        <v>111.35999999999999</v>
      </c>
      <c r="N38" s="172">
        <f t="shared" si="2"/>
        <v>116</v>
      </c>
      <c r="O38" s="172">
        <f t="shared" si="5"/>
        <v>4.6400000000000148</v>
      </c>
      <c r="P38" s="173">
        <v>65</v>
      </c>
      <c r="Q38" s="174"/>
      <c r="R38" s="114"/>
      <c r="S38" s="114"/>
      <c r="T38" s="175"/>
      <c r="U38" s="176"/>
      <c r="V38" s="114">
        <v>0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178.06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166.75</v>
      </c>
      <c r="M40" s="210"/>
      <c r="N40" s="172"/>
      <c r="O40" s="172">
        <f>SUM(O8:O39)</f>
        <v>178.06</v>
      </c>
      <c r="P40" s="172">
        <f>SUM(P8:P39)</f>
        <v>1836</v>
      </c>
      <c r="Q40" s="211">
        <f>SUM(Q8:Q39)</f>
        <v>0</v>
      </c>
      <c r="R40" s="212"/>
      <c r="S40" s="213"/>
      <c r="T40" s="214"/>
      <c r="U40" s="215"/>
      <c r="V40" s="214">
        <f>SUM(V8:V39)</f>
        <v>92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565" yWindow="647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I40"/>
  <sheetViews>
    <sheetView zoomScaleNormal="100" workbookViewId="0">
      <selection activeCell="I9" sqref="I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68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2</v>
      </c>
      <c r="G7" s="158">
        <v>4</v>
      </c>
      <c r="H7" s="157">
        <f>(F7*12+G7)*1.16</f>
        <v>32.479999999999997</v>
      </c>
      <c r="I7" s="159">
        <v>6</v>
      </c>
      <c r="J7" s="159">
        <v>0</v>
      </c>
      <c r="K7" s="157">
        <f>(I7*12+J7)*1.16</f>
        <v>83.52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43922</v>
      </c>
      <c r="B8" s="170"/>
      <c r="C8" s="155"/>
      <c r="D8" s="156">
        <v>6</v>
      </c>
      <c r="E8" s="157">
        <v>0</v>
      </c>
      <c r="F8" s="155">
        <v>2</v>
      </c>
      <c r="G8" s="158">
        <v>4</v>
      </c>
      <c r="H8" s="157">
        <f t="shared" ref="H8:H38" si="0">(F8*12+G8)*1.16</f>
        <v>32.479999999999997</v>
      </c>
      <c r="I8" s="159">
        <v>6</v>
      </c>
      <c r="J8" s="159">
        <v>6</v>
      </c>
      <c r="K8" s="157">
        <f t="shared" ref="K8:K38" si="1">(I8*12+J8)*1.16</f>
        <v>90.47999999999999</v>
      </c>
      <c r="L8" s="171">
        <v>0</v>
      </c>
      <c r="M8" s="172">
        <f>+H7+K7</f>
        <v>116</v>
      </c>
      <c r="N8" s="172">
        <f t="shared" ref="N8:N38" si="2">E8+H8+K8</f>
        <v>122.95999999999998</v>
      </c>
      <c r="O8" s="172">
        <f>IF(N8=0,0,IF(L8&gt;0,(E8+H8+K8)-(M8-L8),(E8+H8+K8)-(H7+K7)))</f>
        <v>6.9599999999999795</v>
      </c>
      <c r="P8" s="173">
        <v>66</v>
      </c>
      <c r="Q8" s="174"/>
      <c r="R8" s="114"/>
      <c r="S8" s="114"/>
      <c r="T8" s="175"/>
      <c r="U8" s="176"/>
      <c r="V8" s="114">
        <v>0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/>
    </row>
    <row r="9" spans="1:35" x14ac:dyDescent="0.2">
      <c r="A9" s="169">
        <v>43923</v>
      </c>
      <c r="B9" s="181"/>
      <c r="C9" s="155"/>
      <c r="D9" s="156"/>
      <c r="E9" s="157">
        <f t="shared" ref="E9:E38" si="3">(C9*12+D9)*1.16</f>
        <v>0</v>
      </c>
      <c r="F9" s="155">
        <v>2</v>
      </c>
      <c r="G9" s="158">
        <v>4</v>
      </c>
      <c r="H9" s="157">
        <f t="shared" si="0"/>
        <v>32.479999999999997</v>
      </c>
      <c r="I9" s="159">
        <v>6</v>
      </c>
      <c r="J9" s="159">
        <v>6</v>
      </c>
      <c r="K9" s="157">
        <f t="shared" si="1"/>
        <v>90.47999999999999</v>
      </c>
      <c r="L9" s="171">
        <v>0</v>
      </c>
      <c r="M9" s="172">
        <f t="shared" ref="M9:M38" si="4">E8+H8+K8</f>
        <v>122.95999999999998</v>
      </c>
      <c r="N9" s="172">
        <f t="shared" si="2"/>
        <v>122.95999999999998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24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 t="s">
        <v>69</v>
      </c>
    </row>
    <row r="10" spans="1:35" x14ac:dyDescent="0.2">
      <c r="A10" s="169">
        <v>43924</v>
      </c>
      <c r="B10" s="181"/>
      <c r="C10" s="155"/>
      <c r="D10" s="156"/>
      <c r="E10" s="157">
        <f t="shared" si="3"/>
        <v>0</v>
      </c>
      <c r="F10" s="155">
        <v>2</v>
      </c>
      <c r="G10" s="158">
        <v>4</v>
      </c>
      <c r="H10" s="157">
        <f t="shared" si="0"/>
        <v>32.479999999999997</v>
      </c>
      <c r="I10" s="159">
        <v>6</v>
      </c>
      <c r="J10" s="159">
        <v>6</v>
      </c>
      <c r="K10" s="157">
        <f t="shared" si="1"/>
        <v>90.47999999999999</v>
      </c>
      <c r="L10" s="171">
        <v>0</v>
      </c>
      <c r="M10" s="172">
        <f t="shared" si="4"/>
        <v>122.95999999999998</v>
      </c>
      <c r="N10" s="172">
        <f t="shared" si="2"/>
        <v>122.95999999999998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24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43925</v>
      </c>
      <c r="B11" s="181"/>
      <c r="C11" s="155"/>
      <c r="D11" s="156"/>
      <c r="E11" s="157">
        <f t="shared" si="3"/>
        <v>0</v>
      </c>
      <c r="F11" s="155">
        <v>2</v>
      </c>
      <c r="G11" s="158">
        <v>4</v>
      </c>
      <c r="H11" s="157">
        <f t="shared" si="0"/>
        <v>32.479999999999997</v>
      </c>
      <c r="I11" s="159">
        <v>6</v>
      </c>
      <c r="J11" s="159">
        <v>6</v>
      </c>
      <c r="K11" s="157">
        <f t="shared" si="1"/>
        <v>90.47999999999999</v>
      </c>
      <c r="L11" s="171">
        <v>0</v>
      </c>
      <c r="M11" s="172">
        <f t="shared" si="4"/>
        <v>122.95999999999998</v>
      </c>
      <c r="N11" s="172">
        <f t="shared" si="2"/>
        <v>122.95999999999998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24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43926</v>
      </c>
      <c r="B12" s="181"/>
      <c r="C12" s="155"/>
      <c r="D12" s="156"/>
      <c r="E12" s="157">
        <f t="shared" si="3"/>
        <v>0</v>
      </c>
      <c r="F12" s="155">
        <v>2</v>
      </c>
      <c r="G12" s="158">
        <v>4</v>
      </c>
      <c r="H12" s="157">
        <f t="shared" si="0"/>
        <v>32.479999999999997</v>
      </c>
      <c r="I12" s="159">
        <v>6</v>
      </c>
      <c r="J12" s="159">
        <v>6</v>
      </c>
      <c r="K12" s="157">
        <f t="shared" si="1"/>
        <v>90.47999999999999</v>
      </c>
      <c r="L12" s="171">
        <v>0</v>
      </c>
      <c r="M12" s="172">
        <f t="shared" si="4"/>
        <v>122.95999999999998</v>
      </c>
      <c r="N12" s="172">
        <f t="shared" si="2"/>
        <v>122.95999999999998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24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43927</v>
      </c>
      <c r="B13" s="181"/>
      <c r="C13" s="155"/>
      <c r="D13" s="156"/>
      <c r="E13" s="157">
        <f t="shared" si="3"/>
        <v>0</v>
      </c>
      <c r="F13" s="155">
        <v>2</v>
      </c>
      <c r="G13" s="158">
        <v>4</v>
      </c>
      <c r="H13" s="157">
        <f t="shared" si="0"/>
        <v>32.479999999999997</v>
      </c>
      <c r="I13" s="159">
        <v>6</v>
      </c>
      <c r="J13" s="159">
        <v>6</v>
      </c>
      <c r="K13" s="157">
        <f t="shared" si="1"/>
        <v>90.47999999999999</v>
      </c>
      <c r="L13" s="171">
        <v>0</v>
      </c>
      <c r="M13" s="172">
        <f t="shared" si="4"/>
        <v>122.95999999999998</v>
      </c>
      <c r="N13" s="172">
        <f t="shared" si="2"/>
        <v>122.95999999999998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24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43928</v>
      </c>
      <c r="B14" s="181"/>
      <c r="C14" s="155"/>
      <c r="D14" s="156"/>
      <c r="E14" s="157">
        <f t="shared" si="3"/>
        <v>0</v>
      </c>
      <c r="F14" s="155">
        <v>2</v>
      </c>
      <c r="G14" s="158">
        <v>4</v>
      </c>
      <c r="H14" s="157">
        <f t="shared" si="0"/>
        <v>32.479999999999997</v>
      </c>
      <c r="I14" s="159">
        <v>6</v>
      </c>
      <c r="J14" s="159">
        <v>6</v>
      </c>
      <c r="K14" s="157">
        <f t="shared" si="1"/>
        <v>90.47999999999999</v>
      </c>
      <c r="L14" s="171">
        <v>0</v>
      </c>
      <c r="M14" s="172">
        <f t="shared" si="4"/>
        <v>122.95999999999998</v>
      </c>
      <c r="N14" s="172">
        <f t="shared" si="2"/>
        <v>122.95999999999998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24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43929</v>
      </c>
      <c r="B15" s="181"/>
      <c r="C15" s="155"/>
      <c r="D15" s="156"/>
      <c r="E15" s="157">
        <f t="shared" si="3"/>
        <v>0</v>
      </c>
      <c r="F15" s="155">
        <v>2</v>
      </c>
      <c r="G15" s="158">
        <v>4</v>
      </c>
      <c r="H15" s="157">
        <f t="shared" si="0"/>
        <v>32.479999999999997</v>
      </c>
      <c r="I15" s="159">
        <v>6</v>
      </c>
      <c r="J15" s="159">
        <v>6</v>
      </c>
      <c r="K15" s="157">
        <f t="shared" si="1"/>
        <v>90.47999999999999</v>
      </c>
      <c r="L15" s="171">
        <v>0</v>
      </c>
      <c r="M15" s="172">
        <f t="shared" si="4"/>
        <v>122.95999999999998</v>
      </c>
      <c r="N15" s="172">
        <f t="shared" si="2"/>
        <v>122.95999999999998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/>
    </row>
    <row r="16" spans="1:35" x14ac:dyDescent="0.2">
      <c r="A16" s="169">
        <v>43930</v>
      </c>
      <c r="B16" s="181"/>
      <c r="C16" s="155"/>
      <c r="D16" s="156"/>
      <c r="E16" s="157">
        <f t="shared" si="3"/>
        <v>0</v>
      </c>
      <c r="F16" s="155">
        <v>2</v>
      </c>
      <c r="G16" s="158">
        <v>4</v>
      </c>
      <c r="H16" s="157">
        <f t="shared" si="0"/>
        <v>32.479999999999997</v>
      </c>
      <c r="I16" s="159">
        <v>6</v>
      </c>
      <c r="J16" s="159">
        <v>6</v>
      </c>
      <c r="K16" s="157">
        <f t="shared" si="1"/>
        <v>90.47999999999999</v>
      </c>
      <c r="L16" s="171">
        <v>0</v>
      </c>
      <c r="M16" s="172">
        <f t="shared" si="4"/>
        <v>122.95999999999998</v>
      </c>
      <c r="N16" s="172">
        <f t="shared" si="2"/>
        <v>122.95999999999998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24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43931</v>
      </c>
      <c r="B17" s="181"/>
      <c r="C17" s="155"/>
      <c r="D17" s="156"/>
      <c r="E17" s="157">
        <f t="shared" si="3"/>
        <v>0</v>
      </c>
      <c r="F17" s="155">
        <v>2</v>
      </c>
      <c r="G17" s="158">
        <v>4</v>
      </c>
      <c r="H17" s="157">
        <f t="shared" si="0"/>
        <v>32.479999999999997</v>
      </c>
      <c r="I17" s="159">
        <v>6</v>
      </c>
      <c r="J17" s="159">
        <v>6</v>
      </c>
      <c r="K17" s="157">
        <f t="shared" si="1"/>
        <v>90.47999999999999</v>
      </c>
      <c r="L17" s="171">
        <v>0</v>
      </c>
      <c r="M17" s="172">
        <f t="shared" si="4"/>
        <v>122.95999999999998</v>
      </c>
      <c r="N17" s="172">
        <f t="shared" si="2"/>
        <v>122.95999999999998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24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43932</v>
      </c>
      <c r="B18" s="181"/>
      <c r="C18" s="155"/>
      <c r="D18" s="156"/>
      <c r="E18" s="157">
        <f t="shared" si="3"/>
        <v>0</v>
      </c>
      <c r="F18" s="155">
        <v>2</v>
      </c>
      <c r="G18" s="158">
        <v>4</v>
      </c>
      <c r="H18" s="157">
        <f t="shared" si="0"/>
        <v>32.479999999999997</v>
      </c>
      <c r="I18" s="159">
        <v>6</v>
      </c>
      <c r="J18" s="159">
        <v>6</v>
      </c>
      <c r="K18" s="157">
        <f t="shared" si="1"/>
        <v>90.47999999999999</v>
      </c>
      <c r="L18" s="171">
        <v>0</v>
      </c>
      <c r="M18" s="172">
        <f t="shared" si="4"/>
        <v>122.95999999999998</v>
      </c>
      <c r="N18" s="172">
        <f t="shared" si="2"/>
        <v>122.95999999999998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24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43933</v>
      </c>
      <c r="B19" s="181"/>
      <c r="C19" s="155"/>
      <c r="D19" s="156"/>
      <c r="E19" s="157">
        <f t="shared" si="3"/>
        <v>0</v>
      </c>
      <c r="F19" s="155">
        <v>2</v>
      </c>
      <c r="G19" s="158">
        <v>4</v>
      </c>
      <c r="H19" s="157">
        <f t="shared" si="0"/>
        <v>32.479999999999997</v>
      </c>
      <c r="I19" s="159">
        <v>6</v>
      </c>
      <c r="J19" s="159">
        <v>6</v>
      </c>
      <c r="K19" s="157">
        <f t="shared" si="1"/>
        <v>90.47999999999999</v>
      </c>
      <c r="L19" s="171">
        <v>0</v>
      </c>
      <c r="M19" s="172">
        <f t="shared" si="4"/>
        <v>122.95999999999998</v>
      </c>
      <c r="N19" s="172">
        <f t="shared" si="2"/>
        <v>122.95999999999998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24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43934</v>
      </c>
      <c r="B20" s="181"/>
      <c r="C20" s="155"/>
      <c r="D20" s="156"/>
      <c r="E20" s="157">
        <f t="shared" si="3"/>
        <v>0</v>
      </c>
      <c r="F20" s="155">
        <v>2</v>
      </c>
      <c r="G20" s="158">
        <v>4</v>
      </c>
      <c r="H20" s="157">
        <f t="shared" si="0"/>
        <v>32.479999999999997</v>
      </c>
      <c r="I20" s="159">
        <v>6</v>
      </c>
      <c r="J20" s="159">
        <v>6</v>
      </c>
      <c r="K20" s="157">
        <f t="shared" si="1"/>
        <v>90.47999999999999</v>
      </c>
      <c r="L20" s="171">
        <v>0</v>
      </c>
      <c r="M20" s="172">
        <f t="shared" si="4"/>
        <v>122.95999999999998</v>
      </c>
      <c r="N20" s="172">
        <f t="shared" si="2"/>
        <v>122.95999999999998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24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43935</v>
      </c>
      <c r="B21" s="181"/>
      <c r="C21" s="155"/>
      <c r="D21" s="156"/>
      <c r="E21" s="157">
        <f t="shared" si="3"/>
        <v>0</v>
      </c>
      <c r="F21" s="155">
        <v>2</v>
      </c>
      <c r="G21" s="158">
        <v>4</v>
      </c>
      <c r="H21" s="157">
        <f t="shared" si="0"/>
        <v>32.479999999999997</v>
      </c>
      <c r="I21" s="159">
        <v>6</v>
      </c>
      <c r="J21" s="159">
        <v>6</v>
      </c>
      <c r="K21" s="157">
        <f t="shared" si="1"/>
        <v>90.47999999999999</v>
      </c>
      <c r="L21" s="171">
        <v>0</v>
      </c>
      <c r="M21" s="172">
        <f t="shared" si="4"/>
        <v>122.95999999999998</v>
      </c>
      <c r="N21" s="172">
        <f t="shared" si="2"/>
        <v>122.95999999999998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24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43936</v>
      </c>
      <c r="B22" s="181"/>
      <c r="C22" s="155"/>
      <c r="D22" s="156"/>
      <c r="E22" s="157">
        <f t="shared" si="3"/>
        <v>0</v>
      </c>
      <c r="F22" s="155">
        <v>2</v>
      </c>
      <c r="G22" s="158">
        <v>4</v>
      </c>
      <c r="H22" s="157">
        <f t="shared" si="0"/>
        <v>32.479999999999997</v>
      </c>
      <c r="I22" s="159">
        <v>6</v>
      </c>
      <c r="J22" s="159">
        <v>6</v>
      </c>
      <c r="K22" s="157">
        <f t="shared" si="1"/>
        <v>90.47999999999999</v>
      </c>
      <c r="L22" s="171">
        <v>0</v>
      </c>
      <c r="M22" s="172">
        <f t="shared" si="4"/>
        <v>122.95999999999998</v>
      </c>
      <c r="N22" s="172">
        <f t="shared" si="2"/>
        <v>122.95999999999998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24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43937</v>
      </c>
      <c r="B23" s="181"/>
      <c r="C23" s="155"/>
      <c r="D23" s="156"/>
      <c r="E23" s="157">
        <f t="shared" si="3"/>
        <v>0</v>
      </c>
      <c r="F23" s="155">
        <v>2</v>
      </c>
      <c r="G23" s="158">
        <v>4</v>
      </c>
      <c r="H23" s="157">
        <f t="shared" si="0"/>
        <v>32.479999999999997</v>
      </c>
      <c r="I23" s="159">
        <v>6</v>
      </c>
      <c r="J23" s="159">
        <v>6</v>
      </c>
      <c r="K23" s="157">
        <f t="shared" si="1"/>
        <v>90.47999999999999</v>
      </c>
      <c r="L23" s="171">
        <v>0</v>
      </c>
      <c r="M23" s="172">
        <f t="shared" si="4"/>
        <v>122.95999999999998</v>
      </c>
      <c r="N23" s="172">
        <f t="shared" si="2"/>
        <v>122.95999999999998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24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43938</v>
      </c>
      <c r="B24" s="181"/>
      <c r="C24" s="155"/>
      <c r="D24" s="156"/>
      <c r="E24" s="157">
        <f t="shared" si="3"/>
        <v>0</v>
      </c>
      <c r="F24" s="155">
        <v>2</v>
      </c>
      <c r="G24" s="158">
        <v>4</v>
      </c>
      <c r="H24" s="157">
        <f t="shared" si="0"/>
        <v>32.479999999999997</v>
      </c>
      <c r="I24" s="159">
        <v>6</v>
      </c>
      <c r="J24" s="159">
        <v>6</v>
      </c>
      <c r="K24" s="157">
        <f t="shared" si="1"/>
        <v>90.47999999999999</v>
      </c>
      <c r="L24" s="171">
        <v>0</v>
      </c>
      <c r="M24" s="172">
        <f t="shared" si="4"/>
        <v>122.95999999999998</v>
      </c>
      <c r="N24" s="172">
        <f t="shared" si="2"/>
        <v>122.95999999999998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24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43939</v>
      </c>
      <c r="B25" s="181"/>
      <c r="C25" s="155"/>
      <c r="D25" s="156"/>
      <c r="E25" s="157">
        <f t="shared" si="3"/>
        <v>0</v>
      </c>
      <c r="F25" s="155">
        <v>2</v>
      </c>
      <c r="G25" s="158">
        <v>4</v>
      </c>
      <c r="H25" s="157">
        <f t="shared" si="0"/>
        <v>32.479999999999997</v>
      </c>
      <c r="I25" s="159">
        <v>6</v>
      </c>
      <c r="J25" s="159">
        <v>6</v>
      </c>
      <c r="K25" s="157">
        <f t="shared" si="1"/>
        <v>90.47999999999999</v>
      </c>
      <c r="L25" s="171">
        <v>0</v>
      </c>
      <c r="M25" s="172">
        <f t="shared" si="4"/>
        <v>122.95999999999998</v>
      </c>
      <c r="N25" s="172">
        <f t="shared" si="2"/>
        <v>122.95999999999998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24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/>
    </row>
    <row r="26" spans="1:35" x14ac:dyDescent="0.2">
      <c r="A26" s="169">
        <v>43940</v>
      </c>
      <c r="B26" s="181"/>
      <c r="C26" s="155"/>
      <c r="D26" s="156"/>
      <c r="E26" s="157">
        <f t="shared" si="3"/>
        <v>0</v>
      </c>
      <c r="F26" s="155">
        <v>2</v>
      </c>
      <c r="G26" s="158">
        <v>4</v>
      </c>
      <c r="H26" s="157">
        <f t="shared" si="0"/>
        <v>32.479999999999997</v>
      </c>
      <c r="I26" s="159">
        <v>6</v>
      </c>
      <c r="J26" s="159">
        <v>6</v>
      </c>
      <c r="K26" s="157">
        <f t="shared" si="1"/>
        <v>90.47999999999999</v>
      </c>
      <c r="L26" s="171">
        <v>0</v>
      </c>
      <c r="M26" s="172">
        <f t="shared" si="4"/>
        <v>122.95999999999998</v>
      </c>
      <c r="N26" s="172">
        <f t="shared" si="2"/>
        <v>122.95999999999998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24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43941</v>
      </c>
      <c r="B27" s="181"/>
      <c r="C27" s="155"/>
      <c r="D27" s="156"/>
      <c r="E27" s="157">
        <f t="shared" si="3"/>
        <v>0</v>
      </c>
      <c r="F27" s="155">
        <v>2</v>
      </c>
      <c r="G27" s="158">
        <v>4</v>
      </c>
      <c r="H27" s="157">
        <f t="shared" si="0"/>
        <v>32.479999999999997</v>
      </c>
      <c r="I27" s="159">
        <v>6</v>
      </c>
      <c r="J27" s="159">
        <v>6</v>
      </c>
      <c r="K27" s="157">
        <f t="shared" si="1"/>
        <v>90.47999999999999</v>
      </c>
      <c r="L27" s="171">
        <v>0</v>
      </c>
      <c r="M27" s="172">
        <f t="shared" si="4"/>
        <v>122.95999999999998</v>
      </c>
      <c r="N27" s="172">
        <f t="shared" si="2"/>
        <v>122.95999999999998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24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43942</v>
      </c>
      <c r="B28" s="181"/>
      <c r="C28" s="155"/>
      <c r="D28" s="156"/>
      <c r="E28" s="157">
        <f t="shared" si="3"/>
        <v>0</v>
      </c>
      <c r="F28" s="155">
        <v>2</v>
      </c>
      <c r="G28" s="158">
        <v>4</v>
      </c>
      <c r="H28" s="157">
        <f t="shared" si="0"/>
        <v>32.479999999999997</v>
      </c>
      <c r="I28" s="159">
        <v>6</v>
      </c>
      <c r="J28" s="159">
        <v>6</v>
      </c>
      <c r="K28" s="157">
        <f t="shared" si="1"/>
        <v>90.47999999999999</v>
      </c>
      <c r="L28" s="171">
        <v>0</v>
      </c>
      <c r="M28" s="172">
        <f t="shared" si="4"/>
        <v>122.95999999999998</v>
      </c>
      <c r="N28" s="172">
        <f t="shared" si="2"/>
        <v>122.95999999999998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24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43943</v>
      </c>
      <c r="B29" s="181"/>
      <c r="C29" s="155"/>
      <c r="D29" s="156"/>
      <c r="E29" s="157">
        <f t="shared" si="3"/>
        <v>0</v>
      </c>
      <c r="F29" s="155">
        <v>2</v>
      </c>
      <c r="G29" s="158">
        <v>4</v>
      </c>
      <c r="H29" s="157">
        <f t="shared" si="0"/>
        <v>32.479999999999997</v>
      </c>
      <c r="I29" s="159">
        <v>6</v>
      </c>
      <c r="J29" s="159">
        <v>6</v>
      </c>
      <c r="K29" s="157">
        <f t="shared" si="1"/>
        <v>90.47999999999999</v>
      </c>
      <c r="L29" s="171">
        <v>0</v>
      </c>
      <c r="M29" s="172">
        <f t="shared" si="4"/>
        <v>122.95999999999998</v>
      </c>
      <c r="N29" s="172">
        <f t="shared" si="2"/>
        <v>122.95999999999998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24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43944</v>
      </c>
      <c r="B30" s="181"/>
      <c r="C30" s="155"/>
      <c r="D30" s="156"/>
      <c r="E30" s="157">
        <f t="shared" si="3"/>
        <v>0</v>
      </c>
      <c r="F30" s="155">
        <v>2</v>
      </c>
      <c r="G30" s="158">
        <v>4</v>
      </c>
      <c r="H30" s="157">
        <f t="shared" si="0"/>
        <v>32.479999999999997</v>
      </c>
      <c r="I30" s="159">
        <v>6</v>
      </c>
      <c r="J30" s="159">
        <v>6</v>
      </c>
      <c r="K30" s="157">
        <f t="shared" si="1"/>
        <v>90.47999999999999</v>
      </c>
      <c r="L30" s="171">
        <v>0</v>
      </c>
      <c r="M30" s="172">
        <f t="shared" si="4"/>
        <v>122.95999999999998</v>
      </c>
      <c r="N30" s="172">
        <f t="shared" si="2"/>
        <v>122.95999999999998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24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43945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6</v>
      </c>
      <c r="J31" s="159">
        <v>6</v>
      </c>
      <c r="K31" s="157">
        <f t="shared" si="1"/>
        <v>90.47999999999999</v>
      </c>
      <c r="L31" s="171">
        <v>0</v>
      </c>
      <c r="M31" s="172">
        <f t="shared" si="4"/>
        <v>122.95999999999998</v>
      </c>
      <c r="N31" s="172">
        <f t="shared" si="2"/>
        <v>122.95999999999998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24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43946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6</v>
      </c>
      <c r="J32" s="159">
        <v>6</v>
      </c>
      <c r="K32" s="157">
        <f t="shared" si="1"/>
        <v>90.47999999999999</v>
      </c>
      <c r="L32" s="171">
        <v>0</v>
      </c>
      <c r="M32" s="172">
        <f t="shared" si="4"/>
        <v>122.95999999999998</v>
      </c>
      <c r="N32" s="172">
        <f t="shared" si="2"/>
        <v>122.95999999999998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24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43947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6</v>
      </c>
      <c r="J33" s="159">
        <v>6</v>
      </c>
      <c r="K33" s="157">
        <f t="shared" si="1"/>
        <v>90.47999999999999</v>
      </c>
      <c r="L33" s="171">
        <v>0</v>
      </c>
      <c r="M33" s="172">
        <f t="shared" si="4"/>
        <v>122.95999999999998</v>
      </c>
      <c r="N33" s="172">
        <f t="shared" si="2"/>
        <v>122.95999999999998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24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43948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6</v>
      </c>
      <c r="J34" s="159">
        <v>6</v>
      </c>
      <c r="K34" s="157">
        <f t="shared" si="1"/>
        <v>90.47999999999999</v>
      </c>
      <c r="L34" s="171">
        <v>0</v>
      </c>
      <c r="M34" s="172">
        <f t="shared" si="4"/>
        <v>122.95999999999998</v>
      </c>
      <c r="N34" s="172">
        <f t="shared" si="2"/>
        <v>122.95999999999998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24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122.96</v>
      </c>
      <c r="AI34" s="153"/>
    </row>
    <row r="35" spans="1:35" x14ac:dyDescent="0.2">
      <c r="A35" s="169">
        <v>43949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6</v>
      </c>
      <c r="J35" s="159">
        <v>6</v>
      </c>
      <c r="K35" s="157">
        <f t="shared" si="1"/>
        <v>90.47999999999999</v>
      </c>
      <c r="L35" s="171">
        <v>0</v>
      </c>
      <c r="M35" s="172">
        <f t="shared" si="4"/>
        <v>122.95999999999998</v>
      </c>
      <c r="N35" s="172">
        <f t="shared" si="2"/>
        <v>122.95999999999998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24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/>
    </row>
    <row r="36" spans="1:35" x14ac:dyDescent="0.2">
      <c r="A36" s="169">
        <v>43950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6</v>
      </c>
      <c r="J36" s="159">
        <v>6</v>
      </c>
      <c r="K36" s="157">
        <f t="shared" si="1"/>
        <v>90.47999999999999</v>
      </c>
      <c r="L36" s="171">
        <v>0</v>
      </c>
      <c r="M36" s="172">
        <f t="shared" si="4"/>
        <v>122.95999999999998</v>
      </c>
      <c r="N36" s="172">
        <f t="shared" si="2"/>
        <v>122.95999999999998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122.96</v>
      </c>
      <c r="AI36" s="153"/>
    </row>
    <row r="37" spans="1:35" x14ac:dyDescent="0.2">
      <c r="A37" s="169">
        <v>43951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6</v>
      </c>
      <c r="J37" s="159">
        <v>6</v>
      </c>
      <c r="K37" s="157">
        <f t="shared" si="1"/>
        <v>90.47999999999999</v>
      </c>
      <c r="L37" s="171">
        <v>0</v>
      </c>
      <c r="M37" s="172">
        <f>E36+H36+K36</f>
        <v>122.95999999999998</v>
      </c>
      <c r="N37" s="172">
        <f t="shared" si="2"/>
        <v>122.95999999999998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24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116</v>
      </c>
      <c r="AI37" s="153"/>
    </row>
    <row r="38" spans="1:35" x14ac:dyDescent="0.2">
      <c r="A38" s="169">
        <v>43952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6</v>
      </c>
      <c r="K38" s="157">
        <f t="shared" si="1"/>
        <v>90.47999999999999</v>
      </c>
      <c r="L38" s="171">
        <v>0</v>
      </c>
      <c r="M38" s="172">
        <f t="shared" si="4"/>
        <v>122.95999999999998</v>
      </c>
      <c r="N38" s="172">
        <f t="shared" si="2"/>
        <v>122.95999999999998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24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6.96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6.9599999999999795</v>
      </c>
      <c r="P40" s="172">
        <f>SUM(P8:P39)</f>
        <v>66</v>
      </c>
      <c r="Q40" s="211">
        <f>SUM(Q8:Q39)</f>
        <v>0</v>
      </c>
      <c r="R40" s="212"/>
      <c r="S40" s="213"/>
      <c r="T40" s="214"/>
      <c r="U40" s="215"/>
      <c r="V40" s="214">
        <f>SUM(V8:V39)</f>
        <v>720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588" yWindow="732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I40"/>
  <sheetViews>
    <sheetView zoomScaleNormal="100" workbookViewId="0">
      <selection activeCell="AH38" sqref="AH3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70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2</v>
      </c>
      <c r="G7" s="158">
        <v>4</v>
      </c>
      <c r="H7" s="157">
        <f>(F7*12+G7)*1.16</f>
        <v>32.479999999999997</v>
      </c>
      <c r="I7" s="159">
        <v>6</v>
      </c>
      <c r="J7" s="159">
        <v>6</v>
      </c>
      <c r="K7" s="157">
        <f>(I7*12+J7)*1.16</f>
        <v>90.47999999999999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43952</v>
      </c>
      <c r="B8" s="170"/>
      <c r="C8" s="155"/>
      <c r="D8" s="156">
        <v>6</v>
      </c>
      <c r="E8" s="157">
        <v>0</v>
      </c>
      <c r="F8" s="155">
        <v>2</v>
      </c>
      <c r="G8" s="158">
        <v>4</v>
      </c>
      <c r="H8" s="157">
        <f t="shared" ref="H8:H38" si="0">(F8*12+G8)*1.16</f>
        <v>32.479999999999997</v>
      </c>
      <c r="I8" s="159">
        <v>6</v>
      </c>
      <c r="J8" s="159">
        <v>6</v>
      </c>
      <c r="K8" s="157">
        <f t="shared" ref="K8:K38" si="1">(I8*12+J8)*1.16</f>
        <v>90.47999999999999</v>
      </c>
      <c r="L8" s="171">
        <v>0</v>
      </c>
      <c r="M8" s="172">
        <f>+H7+K7</f>
        <v>122.95999999999998</v>
      </c>
      <c r="N8" s="172">
        <f t="shared" ref="N8:N38" si="2">E8+H8+K8</f>
        <v>122.95999999999998</v>
      </c>
      <c r="O8" s="172">
        <f>IF(N8=0,0,IF(L8&gt;0,(E8+H8+K8)-(M8-L8),(E8+H8+K8)-(H7+K7)))</f>
        <v>0</v>
      </c>
      <c r="P8" s="173">
        <v>66</v>
      </c>
      <c r="Q8" s="174"/>
      <c r="R8" s="114"/>
      <c r="S8" s="114"/>
      <c r="T8" s="175"/>
      <c r="U8" s="176"/>
      <c r="V8" s="114">
        <v>24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/>
    </row>
    <row r="9" spans="1:35" x14ac:dyDescent="0.2">
      <c r="A9" s="169">
        <v>43953</v>
      </c>
      <c r="B9" s="181"/>
      <c r="C9" s="155"/>
      <c r="D9" s="156"/>
      <c r="E9" s="157">
        <f t="shared" ref="E9:E38" si="3">(C9*12+D9)*1.16</f>
        <v>0</v>
      </c>
      <c r="F9" s="155">
        <v>2</v>
      </c>
      <c r="G9" s="158">
        <v>4</v>
      </c>
      <c r="H9" s="157">
        <f t="shared" si="0"/>
        <v>32.479999999999997</v>
      </c>
      <c r="I9" s="159">
        <v>6</v>
      </c>
      <c r="J9" s="159">
        <v>6</v>
      </c>
      <c r="K9" s="157">
        <f t="shared" si="1"/>
        <v>90.47999999999999</v>
      </c>
      <c r="L9" s="171">
        <v>0</v>
      </c>
      <c r="M9" s="172">
        <f t="shared" ref="M9:M38" si="4">E8+H8+K8</f>
        <v>122.95999999999998</v>
      </c>
      <c r="N9" s="172">
        <f t="shared" si="2"/>
        <v>122.95999999999998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24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 t="s">
        <v>69</v>
      </c>
    </row>
    <row r="10" spans="1:35" x14ac:dyDescent="0.2">
      <c r="A10" s="169">
        <v>43954</v>
      </c>
      <c r="B10" s="181"/>
      <c r="C10" s="155"/>
      <c r="D10" s="156"/>
      <c r="E10" s="157">
        <f t="shared" si="3"/>
        <v>0</v>
      </c>
      <c r="F10" s="155">
        <v>2</v>
      </c>
      <c r="G10" s="158">
        <v>4</v>
      </c>
      <c r="H10" s="157">
        <f t="shared" si="0"/>
        <v>32.479999999999997</v>
      </c>
      <c r="I10" s="159">
        <v>6</v>
      </c>
      <c r="J10" s="159">
        <v>6</v>
      </c>
      <c r="K10" s="157">
        <f t="shared" si="1"/>
        <v>90.47999999999999</v>
      </c>
      <c r="L10" s="171">
        <v>0</v>
      </c>
      <c r="M10" s="172">
        <f t="shared" si="4"/>
        <v>122.95999999999998</v>
      </c>
      <c r="N10" s="172">
        <f t="shared" si="2"/>
        <v>122.95999999999998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24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 t="s">
        <v>69</v>
      </c>
    </row>
    <row r="11" spans="1:35" x14ac:dyDescent="0.2">
      <c r="A11" s="169">
        <v>43955</v>
      </c>
      <c r="B11" s="181"/>
      <c r="C11" s="155"/>
      <c r="D11" s="156"/>
      <c r="E11" s="157">
        <f t="shared" si="3"/>
        <v>0</v>
      </c>
      <c r="F11" s="155">
        <v>2</v>
      </c>
      <c r="G11" s="158">
        <v>4</v>
      </c>
      <c r="H11" s="157">
        <f t="shared" si="0"/>
        <v>32.479999999999997</v>
      </c>
      <c r="I11" s="159">
        <v>6</v>
      </c>
      <c r="J11" s="159">
        <v>6</v>
      </c>
      <c r="K11" s="157">
        <f t="shared" si="1"/>
        <v>90.47999999999999</v>
      </c>
      <c r="L11" s="171">
        <v>0</v>
      </c>
      <c r="M11" s="172">
        <f t="shared" si="4"/>
        <v>122.95999999999998</v>
      </c>
      <c r="N11" s="172">
        <f t="shared" si="2"/>
        <v>122.95999999999998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24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 t="s">
        <v>69</v>
      </c>
    </row>
    <row r="12" spans="1:35" x14ac:dyDescent="0.2">
      <c r="A12" s="169">
        <v>43956</v>
      </c>
      <c r="B12" s="181"/>
      <c r="C12" s="155"/>
      <c r="D12" s="156"/>
      <c r="E12" s="157">
        <f t="shared" si="3"/>
        <v>0</v>
      </c>
      <c r="F12" s="155">
        <v>2</v>
      </c>
      <c r="G12" s="158">
        <v>4</v>
      </c>
      <c r="H12" s="157">
        <f t="shared" si="0"/>
        <v>32.479999999999997</v>
      </c>
      <c r="I12" s="159">
        <v>6</v>
      </c>
      <c r="J12" s="159">
        <v>6</v>
      </c>
      <c r="K12" s="157">
        <f t="shared" si="1"/>
        <v>90.47999999999999</v>
      </c>
      <c r="L12" s="171">
        <v>0</v>
      </c>
      <c r="M12" s="172">
        <f t="shared" si="4"/>
        <v>122.95999999999998</v>
      </c>
      <c r="N12" s="172">
        <f t="shared" si="2"/>
        <v>122.95999999999998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24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 t="s">
        <v>69</v>
      </c>
    </row>
    <row r="13" spans="1:35" x14ac:dyDescent="0.2">
      <c r="A13" s="169">
        <v>43957</v>
      </c>
      <c r="B13" s="181"/>
      <c r="C13" s="155"/>
      <c r="D13" s="156"/>
      <c r="E13" s="157">
        <f t="shared" si="3"/>
        <v>0</v>
      </c>
      <c r="F13" s="155">
        <v>2</v>
      </c>
      <c r="G13" s="158">
        <v>4</v>
      </c>
      <c r="H13" s="157">
        <f t="shared" si="0"/>
        <v>32.479999999999997</v>
      </c>
      <c r="I13" s="159">
        <v>6</v>
      </c>
      <c r="J13" s="159">
        <v>6</v>
      </c>
      <c r="K13" s="157">
        <f t="shared" si="1"/>
        <v>90.47999999999999</v>
      </c>
      <c r="L13" s="171">
        <v>0</v>
      </c>
      <c r="M13" s="172">
        <f t="shared" si="4"/>
        <v>122.95999999999998</v>
      </c>
      <c r="N13" s="172">
        <f t="shared" si="2"/>
        <v>122.95999999999998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24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 t="s">
        <v>69</v>
      </c>
    </row>
    <row r="14" spans="1:35" x14ac:dyDescent="0.2">
      <c r="A14" s="169">
        <v>43958</v>
      </c>
      <c r="B14" s="181"/>
      <c r="C14" s="155"/>
      <c r="D14" s="156"/>
      <c r="E14" s="157">
        <f t="shared" si="3"/>
        <v>0</v>
      </c>
      <c r="F14" s="155">
        <v>2</v>
      </c>
      <c r="G14" s="158">
        <v>4</v>
      </c>
      <c r="H14" s="157">
        <f t="shared" si="0"/>
        <v>32.479999999999997</v>
      </c>
      <c r="I14" s="159">
        <v>6</v>
      </c>
      <c r="J14" s="159">
        <v>6</v>
      </c>
      <c r="K14" s="157">
        <f t="shared" si="1"/>
        <v>90.47999999999999</v>
      </c>
      <c r="L14" s="171">
        <v>0</v>
      </c>
      <c r="M14" s="172">
        <f t="shared" si="4"/>
        <v>122.95999999999998</v>
      </c>
      <c r="N14" s="172">
        <f t="shared" si="2"/>
        <v>122.95999999999998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24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 t="s">
        <v>69</v>
      </c>
    </row>
    <row r="15" spans="1:35" x14ac:dyDescent="0.2">
      <c r="A15" s="169">
        <v>43959</v>
      </c>
      <c r="B15" s="181"/>
      <c r="C15" s="155"/>
      <c r="D15" s="156"/>
      <c r="E15" s="157">
        <f t="shared" si="3"/>
        <v>0</v>
      </c>
      <c r="F15" s="155">
        <v>2</v>
      </c>
      <c r="G15" s="158">
        <v>4</v>
      </c>
      <c r="H15" s="157">
        <f t="shared" si="0"/>
        <v>32.479999999999997</v>
      </c>
      <c r="I15" s="159">
        <v>6</v>
      </c>
      <c r="J15" s="159">
        <v>6</v>
      </c>
      <c r="K15" s="157">
        <f t="shared" si="1"/>
        <v>90.47999999999999</v>
      </c>
      <c r="L15" s="171">
        <v>0</v>
      </c>
      <c r="M15" s="172">
        <f t="shared" si="4"/>
        <v>122.95999999999998</v>
      </c>
      <c r="N15" s="172">
        <f t="shared" si="2"/>
        <v>122.95999999999998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 t="s">
        <v>69</v>
      </c>
    </row>
    <row r="16" spans="1:35" x14ac:dyDescent="0.2">
      <c r="A16" s="169">
        <v>43960</v>
      </c>
      <c r="B16" s="181"/>
      <c r="C16" s="155"/>
      <c r="D16" s="156"/>
      <c r="E16" s="157">
        <f t="shared" si="3"/>
        <v>0</v>
      </c>
      <c r="F16" s="155">
        <v>2</v>
      </c>
      <c r="G16" s="158">
        <v>4</v>
      </c>
      <c r="H16" s="157">
        <f t="shared" si="0"/>
        <v>32.479999999999997</v>
      </c>
      <c r="I16" s="159">
        <v>6</v>
      </c>
      <c r="J16" s="159">
        <v>6</v>
      </c>
      <c r="K16" s="157">
        <f t="shared" si="1"/>
        <v>90.47999999999999</v>
      </c>
      <c r="L16" s="171">
        <v>0</v>
      </c>
      <c r="M16" s="172">
        <f t="shared" si="4"/>
        <v>122.95999999999998</v>
      </c>
      <c r="N16" s="172">
        <f t="shared" si="2"/>
        <v>122.95999999999998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24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 t="s">
        <v>69</v>
      </c>
    </row>
    <row r="17" spans="1:35" x14ac:dyDescent="0.2">
      <c r="A17" s="169">
        <v>43961</v>
      </c>
      <c r="B17" s="181"/>
      <c r="C17" s="155"/>
      <c r="D17" s="156"/>
      <c r="E17" s="157">
        <f t="shared" si="3"/>
        <v>0</v>
      </c>
      <c r="F17" s="155">
        <v>2</v>
      </c>
      <c r="G17" s="158">
        <v>4</v>
      </c>
      <c r="H17" s="157">
        <f t="shared" si="0"/>
        <v>32.479999999999997</v>
      </c>
      <c r="I17" s="159">
        <v>6</v>
      </c>
      <c r="J17" s="159">
        <v>6</v>
      </c>
      <c r="K17" s="157">
        <f t="shared" si="1"/>
        <v>90.47999999999999</v>
      </c>
      <c r="L17" s="171">
        <v>0</v>
      </c>
      <c r="M17" s="172">
        <f t="shared" si="4"/>
        <v>122.95999999999998</v>
      </c>
      <c r="N17" s="172">
        <f t="shared" si="2"/>
        <v>122.95999999999998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24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 t="s">
        <v>69</v>
      </c>
    </row>
    <row r="18" spans="1:35" x14ac:dyDescent="0.2">
      <c r="A18" s="169">
        <v>43962</v>
      </c>
      <c r="B18" s="181"/>
      <c r="C18" s="155"/>
      <c r="D18" s="156"/>
      <c r="E18" s="157">
        <f t="shared" si="3"/>
        <v>0</v>
      </c>
      <c r="F18" s="155">
        <v>2</v>
      </c>
      <c r="G18" s="158">
        <v>4</v>
      </c>
      <c r="H18" s="157">
        <f t="shared" si="0"/>
        <v>32.479999999999997</v>
      </c>
      <c r="I18" s="159">
        <v>6</v>
      </c>
      <c r="J18" s="159">
        <v>6</v>
      </c>
      <c r="K18" s="157">
        <f t="shared" si="1"/>
        <v>90.47999999999999</v>
      </c>
      <c r="L18" s="171">
        <v>0</v>
      </c>
      <c r="M18" s="172">
        <f t="shared" si="4"/>
        <v>122.95999999999998</v>
      </c>
      <c r="N18" s="172">
        <f t="shared" si="2"/>
        <v>122.95999999999998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24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 t="s">
        <v>69</v>
      </c>
    </row>
    <row r="19" spans="1:35" x14ac:dyDescent="0.2">
      <c r="A19" s="169">
        <v>43963</v>
      </c>
      <c r="B19" s="181"/>
      <c r="C19" s="155"/>
      <c r="D19" s="156"/>
      <c r="E19" s="157">
        <f t="shared" si="3"/>
        <v>0</v>
      </c>
      <c r="F19" s="155">
        <v>2</v>
      </c>
      <c r="G19" s="158">
        <v>4</v>
      </c>
      <c r="H19" s="157">
        <f t="shared" si="0"/>
        <v>32.479999999999997</v>
      </c>
      <c r="I19" s="159">
        <v>6</v>
      </c>
      <c r="J19" s="159">
        <v>6</v>
      </c>
      <c r="K19" s="157">
        <f t="shared" si="1"/>
        <v>90.47999999999999</v>
      </c>
      <c r="L19" s="171">
        <v>0</v>
      </c>
      <c r="M19" s="172">
        <f t="shared" si="4"/>
        <v>122.95999999999998</v>
      </c>
      <c r="N19" s="172">
        <f t="shared" si="2"/>
        <v>122.95999999999998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24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 t="s">
        <v>69</v>
      </c>
    </row>
    <row r="20" spans="1:35" x14ac:dyDescent="0.2">
      <c r="A20" s="169">
        <v>43964</v>
      </c>
      <c r="B20" s="181"/>
      <c r="C20" s="155"/>
      <c r="D20" s="156"/>
      <c r="E20" s="157">
        <f t="shared" si="3"/>
        <v>0</v>
      </c>
      <c r="F20" s="155">
        <v>2</v>
      </c>
      <c r="G20" s="158">
        <v>4</v>
      </c>
      <c r="H20" s="157">
        <f t="shared" si="0"/>
        <v>32.479999999999997</v>
      </c>
      <c r="I20" s="159">
        <v>6</v>
      </c>
      <c r="J20" s="159">
        <v>6</v>
      </c>
      <c r="K20" s="157">
        <f t="shared" si="1"/>
        <v>90.47999999999999</v>
      </c>
      <c r="L20" s="171">
        <v>0</v>
      </c>
      <c r="M20" s="172">
        <f t="shared" si="4"/>
        <v>122.95999999999998</v>
      </c>
      <c r="N20" s="172">
        <f t="shared" si="2"/>
        <v>122.95999999999998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24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 t="s">
        <v>69</v>
      </c>
    </row>
    <row r="21" spans="1:35" x14ac:dyDescent="0.2">
      <c r="A21" s="169">
        <v>43965</v>
      </c>
      <c r="B21" s="181"/>
      <c r="C21" s="155"/>
      <c r="D21" s="156"/>
      <c r="E21" s="157">
        <f t="shared" si="3"/>
        <v>0</v>
      </c>
      <c r="F21" s="155">
        <v>2</v>
      </c>
      <c r="G21" s="158">
        <v>4</v>
      </c>
      <c r="H21" s="157">
        <f t="shared" si="0"/>
        <v>32.479999999999997</v>
      </c>
      <c r="I21" s="159">
        <v>6</v>
      </c>
      <c r="J21" s="159">
        <v>6</v>
      </c>
      <c r="K21" s="157">
        <f t="shared" si="1"/>
        <v>90.47999999999999</v>
      </c>
      <c r="L21" s="171">
        <v>0</v>
      </c>
      <c r="M21" s="172">
        <f t="shared" si="4"/>
        <v>122.95999999999998</v>
      </c>
      <c r="N21" s="172">
        <f t="shared" si="2"/>
        <v>122.95999999999998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24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 t="s">
        <v>69</v>
      </c>
    </row>
    <row r="22" spans="1:35" x14ac:dyDescent="0.2">
      <c r="A22" s="169">
        <v>43966</v>
      </c>
      <c r="B22" s="181"/>
      <c r="C22" s="155"/>
      <c r="D22" s="156"/>
      <c r="E22" s="157">
        <f t="shared" si="3"/>
        <v>0</v>
      </c>
      <c r="F22" s="155">
        <v>2</v>
      </c>
      <c r="G22" s="158">
        <v>4</v>
      </c>
      <c r="H22" s="157">
        <f t="shared" si="0"/>
        <v>32.479999999999997</v>
      </c>
      <c r="I22" s="159">
        <v>6</v>
      </c>
      <c r="J22" s="159">
        <v>6</v>
      </c>
      <c r="K22" s="157">
        <f t="shared" si="1"/>
        <v>90.47999999999999</v>
      </c>
      <c r="L22" s="171">
        <v>0</v>
      </c>
      <c r="M22" s="172">
        <f t="shared" si="4"/>
        <v>122.95999999999998</v>
      </c>
      <c r="N22" s="172">
        <f t="shared" si="2"/>
        <v>122.95999999999998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24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 t="s">
        <v>69</v>
      </c>
    </row>
    <row r="23" spans="1:35" x14ac:dyDescent="0.2">
      <c r="A23" s="169">
        <v>43967</v>
      </c>
      <c r="B23" s="181"/>
      <c r="C23" s="155"/>
      <c r="D23" s="156"/>
      <c r="E23" s="157">
        <f t="shared" si="3"/>
        <v>0</v>
      </c>
      <c r="F23" s="155">
        <v>2</v>
      </c>
      <c r="G23" s="158">
        <v>4</v>
      </c>
      <c r="H23" s="157">
        <f t="shared" si="0"/>
        <v>32.479999999999997</v>
      </c>
      <c r="I23" s="159">
        <v>6</v>
      </c>
      <c r="J23" s="159">
        <v>6</v>
      </c>
      <c r="K23" s="157">
        <f t="shared" si="1"/>
        <v>90.47999999999999</v>
      </c>
      <c r="L23" s="171">
        <v>0</v>
      </c>
      <c r="M23" s="172">
        <f t="shared" si="4"/>
        <v>122.95999999999998</v>
      </c>
      <c r="N23" s="172">
        <f t="shared" si="2"/>
        <v>122.95999999999998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24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 t="s">
        <v>69</v>
      </c>
    </row>
    <row r="24" spans="1:35" x14ac:dyDescent="0.2">
      <c r="A24" s="169">
        <v>43968</v>
      </c>
      <c r="B24" s="181"/>
      <c r="C24" s="155"/>
      <c r="D24" s="156"/>
      <c r="E24" s="157">
        <f t="shared" si="3"/>
        <v>0</v>
      </c>
      <c r="F24" s="155">
        <v>2</v>
      </c>
      <c r="G24" s="158">
        <v>4</v>
      </c>
      <c r="H24" s="157">
        <f t="shared" si="0"/>
        <v>32.479999999999997</v>
      </c>
      <c r="I24" s="159">
        <v>6</v>
      </c>
      <c r="J24" s="159">
        <v>6</v>
      </c>
      <c r="K24" s="157">
        <f t="shared" si="1"/>
        <v>90.47999999999999</v>
      </c>
      <c r="L24" s="171">
        <v>0</v>
      </c>
      <c r="M24" s="172">
        <f t="shared" si="4"/>
        <v>122.95999999999998</v>
      </c>
      <c r="N24" s="172">
        <f t="shared" si="2"/>
        <v>122.95999999999998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24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 t="s">
        <v>69</v>
      </c>
    </row>
    <row r="25" spans="1:35" x14ac:dyDescent="0.2">
      <c r="A25" s="169">
        <v>43969</v>
      </c>
      <c r="B25" s="181"/>
      <c r="C25" s="155"/>
      <c r="D25" s="156"/>
      <c r="E25" s="157">
        <f t="shared" si="3"/>
        <v>0</v>
      </c>
      <c r="F25" s="155">
        <v>2</v>
      </c>
      <c r="G25" s="158">
        <v>4</v>
      </c>
      <c r="H25" s="157">
        <f t="shared" si="0"/>
        <v>32.479999999999997</v>
      </c>
      <c r="I25" s="159">
        <v>6</v>
      </c>
      <c r="J25" s="159">
        <v>6</v>
      </c>
      <c r="K25" s="157">
        <f t="shared" si="1"/>
        <v>90.47999999999999</v>
      </c>
      <c r="L25" s="171">
        <v>0</v>
      </c>
      <c r="M25" s="172">
        <f t="shared" si="4"/>
        <v>122.95999999999998</v>
      </c>
      <c r="N25" s="172">
        <f t="shared" si="2"/>
        <v>122.95999999999998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24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 t="s">
        <v>69</v>
      </c>
    </row>
    <row r="26" spans="1:35" x14ac:dyDescent="0.2">
      <c r="A26" s="169">
        <v>43970</v>
      </c>
      <c r="B26" s="181"/>
      <c r="C26" s="155"/>
      <c r="D26" s="156"/>
      <c r="E26" s="157">
        <f t="shared" si="3"/>
        <v>0</v>
      </c>
      <c r="F26" s="155">
        <v>2</v>
      </c>
      <c r="G26" s="158">
        <v>4</v>
      </c>
      <c r="H26" s="157">
        <f t="shared" si="0"/>
        <v>32.479999999999997</v>
      </c>
      <c r="I26" s="159">
        <v>6</v>
      </c>
      <c r="J26" s="159">
        <v>6</v>
      </c>
      <c r="K26" s="157">
        <f t="shared" si="1"/>
        <v>90.47999999999999</v>
      </c>
      <c r="L26" s="171">
        <v>0</v>
      </c>
      <c r="M26" s="172">
        <f t="shared" si="4"/>
        <v>122.95999999999998</v>
      </c>
      <c r="N26" s="172">
        <f t="shared" si="2"/>
        <v>122.95999999999998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24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 t="s">
        <v>69</v>
      </c>
    </row>
    <row r="27" spans="1:35" x14ac:dyDescent="0.2">
      <c r="A27" s="169">
        <v>43971</v>
      </c>
      <c r="B27" s="181"/>
      <c r="C27" s="155"/>
      <c r="D27" s="156"/>
      <c r="E27" s="157">
        <f t="shared" si="3"/>
        <v>0</v>
      </c>
      <c r="F27" s="155">
        <v>2</v>
      </c>
      <c r="G27" s="158">
        <v>4</v>
      </c>
      <c r="H27" s="157">
        <f t="shared" si="0"/>
        <v>32.479999999999997</v>
      </c>
      <c r="I27" s="159">
        <v>6</v>
      </c>
      <c r="J27" s="159">
        <v>6</v>
      </c>
      <c r="K27" s="157">
        <f t="shared" si="1"/>
        <v>90.47999999999999</v>
      </c>
      <c r="L27" s="171">
        <v>0</v>
      </c>
      <c r="M27" s="172">
        <f t="shared" si="4"/>
        <v>122.95999999999998</v>
      </c>
      <c r="N27" s="172">
        <f t="shared" si="2"/>
        <v>122.95999999999998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24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 t="s">
        <v>69</v>
      </c>
    </row>
    <row r="28" spans="1:35" x14ac:dyDescent="0.2">
      <c r="A28" s="169">
        <v>43972</v>
      </c>
      <c r="B28" s="181"/>
      <c r="C28" s="155"/>
      <c r="D28" s="156"/>
      <c r="E28" s="157">
        <f t="shared" si="3"/>
        <v>0</v>
      </c>
      <c r="F28" s="155">
        <v>2</v>
      </c>
      <c r="G28" s="158">
        <v>4</v>
      </c>
      <c r="H28" s="157">
        <f t="shared" si="0"/>
        <v>32.479999999999997</v>
      </c>
      <c r="I28" s="159">
        <v>6</v>
      </c>
      <c r="J28" s="159">
        <v>6</v>
      </c>
      <c r="K28" s="157">
        <f t="shared" si="1"/>
        <v>90.47999999999999</v>
      </c>
      <c r="L28" s="171">
        <v>0</v>
      </c>
      <c r="M28" s="172">
        <f t="shared" si="4"/>
        <v>122.95999999999998</v>
      </c>
      <c r="N28" s="172">
        <f t="shared" si="2"/>
        <v>122.95999999999998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24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 t="s">
        <v>69</v>
      </c>
    </row>
    <row r="29" spans="1:35" x14ac:dyDescent="0.2">
      <c r="A29" s="169">
        <v>43973</v>
      </c>
      <c r="B29" s="181"/>
      <c r="C29" s="155"/>
      <c r="D29" s="156"/>
      <c r="E29" s="157">
        <f t="shared" si="3"/>
        <v>0</v>
      </c>
      <c r="F29" s="155">
        <v>2</v>
      </c>
      <c r="G29" s="158">
        <v>4</v>
      </c>
      <c r="H29" s="157">
        <f t="shared" si="0"/>
        <v>32.479999999999997</v>
      </c>
      <c r="I29" s="159">
        <v>6</v>
      </c>
      <c r="J29" s="159">
        <v>6</v>
      </c>
      <c r="K29" s="157">
        <f t="shared" si="1"/>
        <v>90.47999999999999</v>
      </c>
      <c r="L29" s="171">
        <v>0</v>
      </c>
      <c r="M29" s="172">
        <f t="shared" si="4"/>
        <v>122.95999999999998</v>
      </c>
      <c r="N29" s="172">
        <f t="shared" si="2"/>
        <v>122.95999999999998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24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 t="s">
        <v>69</v>
      </c>
    </row>
    <row r="30" spans="1:35" x14ac:dyDescent="0.2">
      <c r="A30" s="169">
        <v>43974</v>
      </c>
      <c r="B30" s="181"/>
      <c r="C30" s="155"/>
      <c r="D30" s="156"/>
      <c r="E30" s="157">
        <f t="shared" si="3"/>
        <v>0</v>
      </c>
      <c r="F30" s="155">
        <v>2</v>
      </c>
      <c r="G30" s="158">
        <v>4</v>
      </c>
      <c r="H30" s="157">
        <f t="shared" si="0"/>
        <v>32.479999999999997</v>
      </c>
      <c r="I30" s="159">
        <v>6</v>
      </c>
      <c r="J30" s="159">
        <v>6</v>
      </c>
      <c r="K30" s="157">
        <f t="shared" si="1"/>
        <v>90.47999999999999</v>
      </c>
      <c r="L30" s="171">
        <v>0</v>
      </c>
      <c r="M30" s="172">
        <f t="shared" si="4"/>
        <v>122.95999999999998</v>
      </c>
      <c r="N30" s="172">
        <f t="shared" si="2"/>
        <v>122.95999999999998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24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 t="s">
        <v>69</v>
      </c>
    </row>
    <row r="31" spans="1:35" x14ac:dyDescent="0.2">
      <c r="A31" s="169">
        <v>43975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6</v>
      </c>
      <c r="J31" s="159">
        <v>6</v>
      </c>
      <c r="K31" s="157">
        <f t="shared" si="1"/>
        <v>90.47999999999999</v>
      </c>
      <c r="L31" s="171">
        <v>0</v>
      </c>
      <c r="M31" s="172">
        <f t="shared" si="4"/>
        <v>122.95999999999998</v>
      </c>
      <c r="N31" s="172">
        <f t="shared" si="2"/>
        <v>122.95999999999998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24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 t="s">
        <v>69</v>
      </c>
    </row>
    <row r="32" spans="1:35" x14ac:dyDescent="0.2">
      <c r="A32" s="169">
        <v>43976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6</v>
      </c>
      <c r="J32" s="159">
        <v>6</v>
      </c>
      <c r="K32" s="157">
        <f t="shared" si="1"/>
        <v>90.47999999999999</v>
      </c>
      <c r="L32" s="171">
        <v>0</v>
      </c>
      <c r="M32" s="172">
        <f t="shared" si="4"/>
        <v>122.95999999999998</v>
      </c>
      <c r="N32" s="172">
        <f t="shared" si="2"/>
        <v>122.95999999999998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24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 t="s">
        <v>69</v>
      </c>
    </row>
    <row r="33" spans="1:35" x14ac:dyDescent="0.2">
      <c r="A33" s="169">
        <v>43977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6</v>
      </c>
      <c r="J33" s="159">
        <v>6</v>
      </c>
      <c r="K33" s="157">
        <f t="shared" si="1"/>
        <v>90.47999999999999</v>
      </c>
      <c r="L33" s="171">
        <v>0</v>
      </c>
      <c r="M33" s="172">
        <f t="shared" si="4"/>
        <v>122.95999999999998</v>
      </c>
      <c r="N33" s="172">
        <f t="shared" si="2"/>
        <v>122.95999999999998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24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 t="s">
        <v>69</v>
      </c>
    </row>
    <row r="34" spans="1:35" x14ac:dyDescent="0.2">
      <c r="A34" s="169">
        <v>43978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6</v>
      </c>
      <c r="J34" s="159">
        <v>6</v>
      </c>
      <c r="K34" s="157">
        <f t="shared" si="1"/>
        <v>90.47999999999999</v>
      </c>
      <c r="L34" s="171">
        <v>0</v>
      </c>
      <c r="M34" s="172">
        <f t="shared" si="4"/>
        <v>122.95999999999998</v>
      </c>
      <c r="N34" s="172">
        <f t="shared" si="2"/>
        <v>122.95999999999998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24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122.96</v>
      </c>
      <c r="AI34" s="153" t="s">
        <v>69</v>
      </c>
    </row>
    <row r="35" spans="1:35" x14ac:dyDescent="0.2">
      <c r="A35" s="169">
        <v>43979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6</v>
      </c>
      <c r="J35" s="159">
        <v>6</v>
      </c>
      <c r="K35" s="157">
        <f t="shared" si="1"/>
        <v>90.47999999999999</v>
      </c>
      <c r="L35" s="171">
        <v>0</v>
      </c>
      <c r="M35" s="172">
        <f t="shared" si="4"/>
        <v>122.95999999999998</v>
      </c>
      <c r="N35" s="172">
        <f t="shared" si="2"/>
        <v>122.95999999999998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24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 t="s">
        <v>69</v>
      </c>
    </row>
    <row r="36" spans="1:35" x14ac:dyDescent="0.2">
      <c r="A36" s="169">
        <v>43980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6</v>
      </c>
      <c r="J36" s="159">
        <v>6</v>
      </c>
      <c r="K36" s="157">
        <f t="shared" si="1"/>
        <v>90.47999999999999</v>
      </c>
      <c r="L36" s="171">
        <v>0</v>
      </c>
      <c r="M36" s="172">
        <f t="shared" si="4"/>
        <v>122.95999999999998</v>
      </c>
      <c r="N36" s="172">
        <f t="shared" si="2"/>
        <v>122.95999999999998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122.93</v>
      </c>
      <c r="AI36" s="153" t="s">
        <v>69</v>
      </c>
    </row>
    <row r="37" spans="1:35" x14ac:dyDescent="0.2">
      <c r="A37" s="169">
        <v>43981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6</v>
      </c>
      <c r="J37" s="159">
        <v>6</v>
      </c>
      <c r="K37" s="157">
        <f t="shared" si="1"/>
        <v>90.47999999999999</v>
      </c>
      <c r="L37" s="171">
        <v>0</v>
      </c>
      <c r="M37" s="172">
        <f>E36+H36+K36</f>
        <v>122.95999999999998</v>
      </c>
      <c r="N37" s="172">
        <f t="shared" si="2"/>
        <v>122.95999999999998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24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122.93</v>
      </c>
      <c r="AI37" s="153" t="s">
        <v>69</v>
      </c>
    </row>
    <row r="38" spans="1:35" x14ac:dyDescent="0.2">
      <c r="A38" s="169">
        <v>43982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6</v>
      </c>
      <c r="K38" s="157">
        <f t="shared" si="1"/>
        <v>90.47999999999999</v>
      </c>
      <c r="L38" s="171">
        <v>0</v>
      </c>
      <c r="M38" s="172">
        <f t="shared" si="4"/>
        <v>122.95999999999998</v>
      </c>
      <c r="N38" s="172">
        <f t="shared" si="2"/>
        <v>122.95999999999998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24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0</v>
      </c>
      <c r="AI38" s="153" t="s">
        <v>69</v>
      </c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0</v>
      </c>
      <c r="P40" s="172">
        <f>SUM(P8:P39)</f>
        <v>66</v>
      </c>
      <c r="Q40" s="211">
        <f>SUM(Q8:Q39)</f>
        <v>0</v>
      </c>
      <c r="R40" s="212"/>
      <c r="S40" s="213"/>
      <c r="T40" s="214"/>
      <c r="U40" s="215"/>
      <c r="V40" s="214">
        <f>SUM(V8:V39)</f>
        <v>744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606" yWindow="695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I40"/>
  <sheetViews>
    <sheetView tabSelected="1" zoomScaleNormal="100" workbookViewId="0">
      <selection activeCell="AH37" sqref="AH37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71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2</v>
      </c>
      <c r="G7" s="158">
        <v>4</v>
      </c>
      <c r="H7" s="157">
        <f>(F7*12+G7)*1.16</f>
        <v>32.479999999999997</v>
      </c>
      <c r="I7" s="159">
        <v>6</v>
      </c>
      <c r="J7" s="159">
        <v>6</v>
      </c>
      <c r="K7" s="157">
        <f>(I7*12+J7)*1.16</f>
        <v>90.47999999999999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43983</v>
      </c>
      <c r="B8" s="170"/>
      <c r="C8" s="155"/>
      <c r="D8" s="156">
        <v>6</v>
      </c>
      <c r="E8" s="157">
        <v>0</v>
      </c>
      <c r="F8" s="155">
        <v>2</v>
      </c>
      <c r="G8" s="158">
        <v>4</v>
      </c>
      <c r="H8" s="157">
        <f t="shared" ref="H8:H38" si="0">(F8*12+G8)*1.16</f>
        <v>32.479999999999997</v>
      </c>
      <c r="I8" s="159">
        <v>6</v>
      </c>
      <c r="J8" s="159">
        <v>6</v>
      </c>
      <c r="K8" s="157">
        <f t="shared" ref="K8:K38" si="1">(I8*12+J8)*1.16</f>
        <v>90.47999999999999</v>
      </c>
      <c r="L8" s="171">
        <v>0</v>
      </c>
      <c r="M8" s="172">
        <f>+H7+K7</f>
        <v>122.95999999999998</v>
      </c>
      <c r="N8" s="172">
        <f t="shared" ref="N8:N38" si="2">E8+H8+K8</f>
        <v>122.95999999999998</v>
      </c>
      <c r="O8" s="172">
        <f>IF(N8=0,0,IF(L8&gt;0,(E8+H8+K8)-(M8-L8),(E8+H8+K8)-(H7+K7)))</f>
        <v>0</v>
      </c>
      <c r="P8" s="173">
        <v>66</v>
      </c>
      <c r="Q8" s="174"/>
      <c r="R8" s="114"/>
      <c r="S8" s="114"/>
      <c r="T8" s="175"/>
      <c r="U8" s="176"/>
      <c r="V8" s="114">
        <v>24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 t="s">
        <v>69</v>
      </c>
    </row>
    <row r="9" spans="1:35" x14ac:dyDescent="0.2">
      <c r="A9" s="169">
        <v>43984</v>
      </c>
      <c r="B9" s="181"/>
      <c r="C9" s="155"/>
      <c r="D9" s="156"/>
      <c r="E9" s="157">
        <f t="shared" ref="E9:E38" si="3">(C9*12+D9)*1.16</f>
        <v>0</v>
      </c>
      <c r="F9" s="155">
        <v>2</v>
      </c>
      <c r="G9" s="158">
        <v>4</v>
      </c>
      <c r="H9" s="157">
        <f t="shared" si="0"/>
        <v>32.479999999999997</v>
      </c>
      <c r="I9" s="159">
        <v>6</v>
      </c>
      <c r="J9" s="159">
        <v>6</v>
      </c>
      <c r="K9" s="157">
        <f t="shared" si="1"/>
        <v>90.47999999999999</v>
      </c>
      <c r="L9" s="171">
        <v>0</v>
      </c>
      <c r="M9" s="172">
        <f t="shared" ref="M9:M38" si="4">E8+H8+K8</f>
        <v>122.95999999999998</v>
      </c>
      <c r="N9" s="172">
        <f t="shared" si="2"/>
        <v>122.95999999999998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24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 t="s">
        <v>69</v>
      </c>
    </row>
    <row r="10" spans="1:35" x14ac:dyDescent="0.2">
      <c r="A10" s="169">
        <v>43985</v>
      </c>
      <c r="B10" s="181"/>
      <c r="C10" s="155"/>
      <c r="D10" s="156"/>
      <c r="E10" s="157">
        <f t="shared" si="3"/>
        <v>0</v>
      </c>
      <c r="F10" s="155">
        <v>2</v>
      </c>
      <c r="G10" s="158">
        <v>4</v>
      </c>
      <c r="H10" s="157">
        <f t="shared" si="0"/>
        <v>32.479999999999997</v>
      </c>
      <c r="I10" s="159">
        <v>6</v>
      </c>
      <c r="J10" s="159">
        <v>6</v>
      </c>
      <c r="K10" s="157">
        <f t="shared" si="1"/>
        <v>90.47999999999999</v>
      </c>
      <c r="L10" s="171">
        <v>0</v>
      </c>
      <c r="M10" s="172">
        <f t="shared" si="4"/>
        <v>122.95999999999998</v>
      </c>
      <c r="N10" s="172">
        <f t="shared" si="2"/>
        <v>122.95999999999998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24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 t="s">
        <v>69</v>
      </c>
    </row>
    <row r="11" spans="1:35" x14ac:dyDescent="0.2">
      <c r="A11" s="169">
        <v>43986</v>
      </c>
      <c r="B11" s="181"/>
      <c r="C11" s="155"/>
      <c r="D11" s="156"/>
      <c r="E11" s="157">
        <f t="shared" si="3"/>
        <v>0</v>
      </c>
      <c r="F11" s="155">
        <v>2</v>
      </c>
      <c r="G11" s="158">
        <v>4</v>
      </c>
      <c r="H11" s="157">
        <f t="shared" si="0"/>
        <v>32.479999999999997</v>
      </c>
      <c r="I11" s="159">
        <v>6</v>
      </c>
      <c r="J11" s="159">
        <v>6</v>
      </c>
      <c r="K11" s="157">
        <f t="shared" si="1"/>
        <v>90.47999999999999</v>
      </c>
      <c r="L11" s="171">
        <v>0</v>
      </c>
      <c r="M11" s="172">
        <f t="shared" si="4"/>
        <v>122.95999999999998</v>
      </c>
      <c r="N11" s="172">
        <f t="shared" si="2"/>
        <v>122.95999999999998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24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 t="s">
        <v>69</v>
      </c>
    </row>
    <row r="12" spans="1:35" x14ac:dyDescent="0.2">
      <c r="A12" s="169">
        <v>43987</v>
      </c>
      <c r="B12" s="181"/>
      <c r="C12" s="155"/>
      <c r="D12" s="156"/>
      <c r="E12" s="157">
        <f t="shared" si="3"/>
        <v>0</v>
      </c>
      <c r="F12" s="155">
        <v>2</v>
      </c>
      <c r="G12" s="158">
        <v>4</v>
      </c>
      <c r="H12" s="157">
        <f t="shared" si="0"/>
        <v>32.479999999999997</v>
      </c>
      <c r="I12" s="159">
        <v>6</v>
      </c>
      <c r="J12" s="159">
        <v>6</v>
      </c>
      <c r="K12" s="157">
        <f t="shared" si="1"/>
        <v>90.47999999999999</v>
      </c>
      <c r="L12" s="171">
        <v>0</v>
      </c>
      <c r="M12" s="172">
        <f t="shared" si="4"/>
        <v>122.95999999999998</v>
      </c>
      <c r="N12" s="172">
        <f t="shared" si="2"/>
        <v>122.95999999999998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24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 t="s">
        <v>69</v>
      </c>
    </row>
    <row r="13" spans="1:35" x14ac:dyDescent="0.2">
      <c r="A13" s="169">
        <v>43988</v>
      </c>
      <c r="B13" s="181"/>
      <c r="C13" s="155"/>
      <c r="D13" s="156"/>
      <c r="E13" s="157">
        <f t="shared" si="3"/>
        <v>0</v>
      </c>
      <c r="F13" s="155">
        <v>2</v>
      </c>
      <c r="G13" s="158">
        <v>4</v>
      </c>
      <c r="H13" s="157">
        <f t="shared" si="0"/>
        <v>32.479999999999997</v>
      </c>
      <c r="I13" s="159">
        <v>6</v>
      </c>
      <c r="J13" s="159">
        <v>6</v>
      </c>
      <c r="K13" s="157">
        <f t="shared" si="1"/>
        <v>90.47999999999999</v>
      </c>
      <c r="L13" s="171">
        <v>0</v>
      </c>
      <c r="M13" s="172">
        <f t="shared" si="4"/>
        <v>122.95999999999998</v>
      </c>
      <c r="N13" s="172">
        <f t="shared" si="2"/>
        <v>122.95999999999998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24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 t="s">
        <v>69</v>
      </c>
    </row>
    <row r="14" spans="1:35" x14ac:dyDescent="0.2">
      <c r="A14" s="169">
        <v>43989</v>
      </c>
      <c r="B14" s="181"/>
      <c r="C14" s="155"/>
      <c r="D14" s="156"/>
      <c r="E14" s="157">
        <f t="shared" si="3"/>
        <v>0</v>
      </c>
      <c r="F14" s="155">
        <v>2</v>
      </c>
      <c r="G14" s="158">
        <v>4</v>
      </c>
      <c r="H14" s="157">
        <f t="shared" si="0"/>
        <v>32.479999999999997</v>
      </c>
      <c r="I14" s="159">
        <v>6</v>
      </c>
      <c r="J14" s="159">
        <v>6</v>
      </c>
      <c r="K14" s="157">
        <f t="shared" si="1"/>
        <v>90.47999999999999</v>
      </c>
      <c r="L14" s="171">
        <v>0</v>
      </c>
      <c r="M14" s="172">
        <f t="shared" si="4"/>
        <v>122.95999999999998</v>
      </c>
      <c r="N14" s="172">
        <f t="shared" si="2"/>
        <v>122.95999999999998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24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 t="s">
        <v>69</v>
      </c>
    </row>
    <row r="15" spans="1:35" x14ac:dyDescent="0.2">
      <c r="A15" s="169">
        <v>43990</v>
      </c>
      <c r="B15" s="181"/>
      <c r="C15" s="155"/>
      <c r="D15" s="156"/>
      <c r="E15" s="157">
        <f t="shared" si="3"/>
        <v>0</v>
      </c>
      <c r="F15" s="155">
        <v>2</v>
      </c>
      <c r="G15" s="158">
        <v>4</v>
      </c>
      <c r="H15" s="157">
        <f t="shared" si="0"/>
        <v>32.479999999999997</v>
      </c>
      <c r="I15" s="159">
        <v>6</v>
      </c>
      <c r="J15" s="159">
        <v>6</v>
      </c>
      <c r="K15" s="157">
        <f t="shared" si="1"/>
        <v>90.47999999999999</v>
      </c>
      <c r="L15" s="171">
        <v>0</v>
      </c>
      <c r="M15" s="172">
        <f t="shared" si="4"/>
        <v>122.95999999999998</v>
      </c>
      <c r="N15" s="172">
        <f t="shared" si="2"/>
        <v>122.95999999999998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 t="s">
        <v>69</v>
      </c>
    </row>
    <row r="16" spans="1:35" x14ac:dyDescent="0.2">
      <c r="A16" s="169">
        <v>43991</v>
      </c>
      <c r="B16" s="181"/>
      <c r="C16" s="155"/>
      <c r="D16" s="156"/>
      <c r="E16" s="157">
        <f t="shared" si="3"/>
        <v>0</v>
      </c>
      <c r="F16" s="155">
        <v>2</v>
      </c>
      <c r="G16" s="158">
        <v>4</v>
      </c>
      <c r="H16" s="157">
        <f t="shared" si="0"/>
        <v>32.479999999999997</v>
      </c>
      <c r="I16" s="159">
        <v>6</v>
      </c>
      <c r="J16" s="159">
        <v>6</v>
      </c>
      <c r="K16" s="157">
        <f t="shared" si="1"/>
        <v>90.47999999999999</v>
      </c>
      <c r="L16" s="171">
        <v>0</v>
      </c>
      <c r="M16" s="172">
        <f t="shared" si="4"/>
        <v>122.95999999999998</v>
      </c>
      <c r="N16" s="172">
        <f t="shared" si="2"/>
        <v>122.95999999999998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24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 t="s">
        <v>69</v>
      </c>
    </row>
    <row r="17" spans="1:35" x14ac:dyDescent="0.2">
      <c r="A17" s="169">
        <v>43992</v>
      </c>
      <c r="B17" s="181"/>
      <c r="C17" s="155"/>
      <c r="D17" s="156"/>
      <c r="E17" s="157">
        <f t="shared" si="3"/>
        <v>0</v>
      </c>
      <c r="F17" s="155">
        <v>2</v>
      </c>
      <c r="G17" s="158">
        <v>4</v>
      </c>
      <c r="H17" s="157">
        <f t="shared" si="0"/>
        <v>32.479999999999997</v>
      </c>
      <c r="I17" s="159">
        <v>6</v>
      </c>
      <c r="J17" s="159">
        <v>6</v>
      </c>
      <c r="K17" s="157">
        <f t="shared" si="1"/>
        <v>90.47999999999999</v>
      </c>
      <c r="L17" s="171">
        <v>0</v>
      </c>
      <c r="M17" s="172">
        <f t="shared" si="4"/>
        <v>122.95999999999998</v>
      </c>
      <c r="N17" s="172">
        <f t="shared" si="2"/>
        <v>122.95999999999998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24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 t="s">
        <v>69</v>
      </c>
    </row>
    <row r="18" spans="1:35" x14ac:dyDescent="0.2">
      <c r="A18" s="169">
        <v>43993</v>
      </c>
      <c r="B18" s="181"/>
      <c r="C18" s="155"/>
      <c r="D18" s="156"/>
      <c r="E18" s="157">
        <f t="shared" si="3"/>
        <v>0</v>
      </c>
      <c r="F18" s="155">
        <v>2</v>
      </c>
      <c r="G18" s="158">
        <v>4</v>
      </c>
      <c r="H18" s="157">
        <f t="shared" si="0"/>
        <v>32.479999999999997</v>
      </c>
      <c r="I18" s="159">
        <v>6</v>
      </c>
      <c r="J18" s="159">
        <v>6</v>
      </c>
      <c r="K18" s="157">
        <f t="shared" si="1"/>
        <v>90.47999999999999</v>
      </c>
      <c r="L18" s="171">
        <v>0</v>
      </c>
      <c r="M18" s="172">
        <f t="shared" si="4"/>
        <v>122.95999999999998</v>
      </c>
      <c r="N18" s="172">
        <f t="shared" si="2"/>
        <v>122.95999999999998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24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 t="s">
        <v>69</v>
      </c>
    </row>
    <row r="19" spans="1:35" x14ac:dyDescent="0.2">
      <c r="A19" s="169">
        <v>43994</v>
      </c>
      <c r="B19" s="181"/>
      <c r="C19" s="155"/>
      <c r="D19" s="156"/>
      <c r="E19" s="157">
        <f t="shared" si="3"/>
        <v>0</v>
      </c>
      <c r="F19" s="155">
        <v>2</v>
      </c>
      <c r="G19" s="158">
        <v>4</v>
      </c>
      <c r="H19" s="157">
        <f t="shared" si="0"/>
        <v>32.479999999999997</v>
      </c>
      <c r="I19" s="159">
        <v>6</v>
      </c>
      <c r="J19" s="159">
        <v>6</v>
      </c>
      <c r="K19" s="157">
        <f t="shared" si="1"/>
        <v>90.47999999999999</v>
      </c>
      <c r="L19" s="171">
        <v>0</v>
      </c>
      <c r="M19" s="172">
        <f t="shared" si="4"/>
        <v>122.95999999999998</v>
      </c>
      <c r="N19" s="172">
        <f t="shared" si="2"/>
        <v>122.95999999999998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24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 t="s">
        <v>69</v>
      </c>
    </row>
    <row r="20" spans="1:35" x14ac:dyDescent="0.2">
      <c r="A20" s="169">
        <v>43995</v>
      </c>
      <c r="B20" s="181"/>
      <c r="C20" s="155"/>
      <c r="D20" s="156"/>
      <c r="E20" s="157">
        <f t="shared" si="3"/>
        <v>0</v>
      </c>
      <c r="F20" s="155">
        <v>2</v>
      </c>
      <c r="G20" s="158">
        <v>4</v>
      </c>
      <c r="H20" s="157">
        <f t="shared" si="0"/>
        <v>32.479999999999997</v>
      </c>
      <c r="I20" s="159">
        <v>6</v>
      </c>
      <c r="J20" s="159">
        <v>6</v>
      </c>
      <c r="K20" s="157">
        <f t="shared" si="1"/>
        <v>90.47999999999999</v>
      </c>
      <c r="L20" s="171">
        <v>0</v>
      </c>
      <c r="M20" s="172">
        <f t="shared" si="4"/>
        <v>122.95999999999998</v>
      </c>
      <c r="N20" s="172">
        <f t="shared" si="2"/>
        <v>122.95999999999998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24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 t="s">
        <v>69</v>
      </c>
    </row>
    <row r="21" spans="1:35" x14ac:dyDescent="0.2">
      <c r="A21" s="169">
        <v>43996</v>
      </c>
      <c r="B21" s="181"/>
      <c r="C21" s="155"/>
      <c r="D21" s="156"/>
      <c r="E21" s="157">
        <f t="shared" si="3"/>
        <v>0</v>
      </c>
      <c r="F21" s="155">
        <v>2</v>
      </c>
      <c r="G21" s="158">
        <v>4</v>
      </c>
      <c r="H21" s="157">
        <f t="shared" si="0"/>
        <v>32.479999999999997</v>
      </c>
      <c r="I21" s="159">
        <v>6</v>
      </c>
      <c r="J21" s="159">
        <v>6</v>
      </c>
      <c r="K21" s="157">
        <f t="shared" si="1"/>
        <v>90.47999999999999</v>
      </c>
      <c r="L21" s="171">
        <v>0</v>
      </c>
      <c r="M21" s="172">
        <f t="shared" si="4"/>
        <v>122.95999999999998</v>
      </c>
      <c r="N21" s="172">
        <f t="shared" si="2"/>
        <v>122.95999999999998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24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 t="s">
        <v>69</v>
      </c>
    </row>
    <row r="22" spans="1:35" x14ac:dyDescent="0.2">
      <c r="A22" s="169">
        <v>43997</v>
      </c>
      <c r="B22" s="181"/>
      <c r="C22" s="155"/>
      <c r="D22" s="156"/>
      <c r="E22" s="157">
        <f t="shared" si="3"/>
        <v>0</v>
      </c>
      <c r="F22" s="155">
        <v>2</v>
      </c>
      <c r="G22" s="158">
        <v>4</v>
      </c>
      <c r="H22" s="157">
        <f t="shared" si="0"/>
        <v>32.479999999999997</v>
      </c>
      <c r="I22" s="159">
        <v>6</v>
      </c>
      <c r="J22" s="159">
        <v>6</v>
      </c>
      <c r="K22" s="157">
        <f t="shared" si="1"/>
        <v>90.47999999999999</v>
      </c>
      <c r="L22" s="171">
        <v>0</v>
      </c>
      <c r="M22" s="172">
        <f t="shared" si="4"/>
        <v>122.95999999999998</v>
      </c>
      <c r="N22" s="172">
        <f t="shared" si="2"/>
        <v>122.95999999999998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24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 t="s">
        <v>69</v>
      </c>
    </row>
    <row r="23" spans="1:35" x14ac:dyDescent="0.2">
      <c r="A23" s="169">
        <v>43998</v>
      </c>
      <c r="B23" s="181"/>
      <c r="C23" s="155"/>
      <c r="D23" s="156"/>
      <c r="E23" s="157">
        <f t="shared" si="3"/>
        <v>0</v>
      </c>
      <c r="F23" s="155">
        <v>2</v>
      </c>
      <c r="G23" s="158">
        <v>4</v>
      </c>
      <c r="H23" s="157">
        <f t="shared" si="0"/>
        <v>32.479999999999997</v>
      </c>
      <c r="I23" s="159">
        <v>6</v>
      </c>
      <c r="J23" s="159">
        <v>6</v>
      </c>
      <c r="K23" s="157">
        <f t="shared" si="1"/>
        <v>90.47999999999999</v>
      </c>
      <c r="L23" s="171">
        <v>0</v>
      </c>
      <c r="M23" s="172">
        <f t="shared" si="4"/>
        <v>122.95999999999998</v>
      </c>
      <c r="N23" s="172">
        <f t="shared" si="2"/>
        <v>122.95999999999998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24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 t="s">
        <v>69</v>
      </c>
    </row>
    <row r="24" spans="1:35" x14ac:dyDescent="0.2">
      <c r="A24" s="169">
        <v>43999</v>
      </c>
      <c r="B24" s="181"/>
      <c r="C24" s="155"/>
      <c r="D24" s="156"/>
      <c r="E24" s="157">
        <f t="shared" si="3"/>
        <v>0</v>
      </c>
      <c r="F24" s="155">
        <v>2</v>
      </c>
      <c r="G24" s="158">
        <v>4</v>
      </c>
      <c r="H24" s="157">
        <f t="shared" si="0"/>
        <v>32.479999999999997</v>
      </c>
      <c r="I24" s="159">
        <v>6</v>
      </c>
      <c r="J24" s="159">
        <v>6</v>
      </c>
      <c r="K24" s="157">
        <f t="shared" si="1"/>
        <v>90.47999999999999</v>
      </c>
      <c r="L24" s="171">
        <v>0</v>
      </c>
      <c r="M24" s="172">
        <f t="shared" si="4"/>
        <v>122.95999999999998</v>
      </c>
      <c r="N24" s="172">
        <f t="shared" si="2"/>
        <v>122.95999999999998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24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 t="s">
        <v>69</v>
      </c>
    </row>
    <row r="25" spans="1:35" x14ac:dyDescent="0.2">
      <c r="A25" s="169">
        <v>44000</v>
      </c>
      <c r="B25" s="181"/>
      <c r="C25" s="155"/>
      <c r="D25" s="156"/>
      <c r="E25" s="157">
        <f t="shared" si="3"/>
        <v>0</v>
      </c>
      <c r="F25" s="155">
        <v>2</v>
      </c>
      <c r="G25" s="158">
        <v>4</v>
      </c>
      <c r="H25" s="157">
        <f t="shared" si="0"/>
        <v>32.479999999999997</v>
      </c>
      <c r="I25" s="159">
        <v>6</v>
      </c>
      <c r="J25" s="159">
        <v>6</v>
      </c>
      <c r="K25" s="157">
        <f t="shared" si="1"/>
        <v>90.47999999999999</v>
      </c>
      <c r="L25" s="171">
        <v>0</v>
      </c>
      <c r="M25" s="172">
        <f t="shared" si="4"/>
        <v>122.95999999999998</v>
      </c>
      <c r="N25" s="172">
        <f t="shared" si="2"/>
        <v>122.95999999999998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24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 t="s">
        <v>69</v>
      </c>
    </row>
    <row r="26" spans="1:35" x14ac:dyDescent="0.2">
      <c r="A26" s="169">
        <v>44001</v>
      </c>
      <c r="B26" s="181"/>
      <c r="C26" s="155"/>
      <c r="D26" s="156"/>
      <c r="E26" s="157">
        <f t="shared" si="3"/>
        <v>0</v>
      </c>
      <c r="F26" s="155">
        <v>2</v>
      </c>
      <c r="G26" s="158">
        <v>4</v>
      </c>
      <c r="H26" s="157">
        <f t="shared" si="0"/>
        <v>32.479999999999997</v>
      </c>
      <c r="I26" s="159">
        <v>6</v>
      </c>
      <c r="J26" s="159">
        <v>6</v>
      </c>
      <c r="K26" s="157">
        <f t="shared" si="1"/>
        <v>90.47999999999999</v>
      </c>
      <c r="L26" s="171">
        <v>0</v>
      </c>
      <c r="M26" s="172">
        <f t="shared" si="4"/>
        <v>122.95999999999998</v>
      </c>
      <c r="N26" s="172">
        <f t="shared" si="2"/>
        <v>122.95999999999998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24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 t="s">
        <v>69</v>
      </c>
    </row>
    <row r="27" spans="1:35" x14ac:dyDescent="0.2">
      <c r="A27" s="169">
        <v>44002</v>
      </c>
      <c r="B27" s="181"/>
      <c r="C27" s="155"/>
      <c r="D27" s="156"/>
      <c r="E27" s="157">
        <f t="shared" si="3"/>
        <v>0</v>
      </c>
      <c r="F27" s="155">
        <v>2</v>
      </c>
      <c r="G27" s="158">
        <v>4</v>
      </c>
      <c r="H27" s="157">
        <f t="shared" si="0"/>
        <v>32.479999999999997</v>
      </c>
      <c r="I27" s="159">
        <v>6</v>
      </c>
      <c r="J27" s="159">
        <v>6</v>
      </c>
      <c r="K27" s="157">
        <f t="shared" si="1"/>
        <v>90.47999999999999</v>
      </c>
      <c r="L27" s="171">
        <v>0</v>
      </c>
      <c r="M27" s="172">
        <f t="shared" si="4"/>
        <v>122.95999999999998</v>
      </c>
      <c r="N27" s="172">
        <f t="shared" si="2"/>
        <v>122.95999999999998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24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 t="s">
        <v>69</v>
      </c>
    </row>
    <row r="28" spans="1:35" x14ac:dyDescent="0.2">
      <c r="A28" s="169">
        <v>44003</v>
      </c>
      <c r="B28" s="181"/>
      <c r="C28" s="155"/>
      <c r="D28" s="156"/>
      <c r="E28" s="157">
        <f t="shared" si="3"/>
        <v>0</v>
      </c>
      <c r="F28" s="155">
        <v>2</v>
      </c>
      <c r="G28" s="158">
        <v>4</v>
      </c>
      <c r="H28" s="157">
        <f t="shared" si="0"/>
        <v>32.479999999999997</v>
      </c>
      <c r="I28" s="159">
        <v>6</v>
      </c>
      <c r="J28" s="159">
        <v>6</v>
      </c>
      <c r="K28" s="157">
        <f t="shared" si="1"/>
        <v>90.47999999999999</v>
      </c>
      <c r="L28" s="171">
        <v>0</v>
      </c>
      <c r="M28" s="172">
        <f t="shared" si="4"/>
        <v>122.95999999999998</v>
      </c>
      <c r="N28" s="172">
        <f t="shared" si="2"/>
        <v>122.95999999999998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24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 t="s">
        <v>69</v>
      </c>
    </row>
    <row r="29" spans="1:35" x14ac:dyDescent="0.2">
      <c r="A29" s="169">
        <v>44004</v>
      </c>
      <c r="B29" s="181"/>
      <c r="C29" s="155"/>
      <c r="D29" s="156"/>
      <c r="E29" s="157">
        <f t="shared" si="3"/>
        <v>0</v>
      </c>
      <c r="F29" s="155">
        <v>2</v>
      </c>
      <c r="G29" s="158">
        <v>4</v>
      </c>
      <c r="H29" s="157">
        <f t="shared" si="0"/>
        <v>32.479999999999997</v>
      </c>
      <c r="I29" s="159">
        <v>6</v>
      </c>
      <c r="J29" s="159">
        <v>6</v>
      </c>
      <c r="K29" s="157">
        <f t="shared" si="1"/>
        <v>90.47999999999999</v>
      </c>
      <c r="L29" s="171">
        <v>0</v>
      </c>
      <c r="M29" s="172">
        <f t="shared" si="4"/>
        <v>122.95999999999998</v>
      </c>
      <c r="N29" s="172">
        <f t="shared" si="2"/>
        <v>122.95999999999998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24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 t="s">
        <v>69</v>
      </c>
    </row>
    <row r="30" spans="1:35" x14ac:dyDescent="0.2">
      <c r="A30" s="169">
        <v>44005</v>
      </c>
      <c r="B30" s="181"/>
      <c r="C30" s="155"/>
      <c r="D30" s="156"/>
      <c r="E30" s="157">
        <f t="shared" si="3"/>
        <v>0</v>
      </c>
      <c r="F30" s="155">
        <v>2</v>
      </c>
      <c r="G30" s="158">
        <v>4</v>
      </c>
      <c r="H30" s="157">
        <f t="shared" si="0"/>
        <v>32.479999999999997</v>
      </c>
      <c r="I30" s="159">
        <v>6</v>
      </c>
      <c r="J30" s="159">
        <v>6</v>
      </c>
      <c r="K30" s="157">
        <f t="shared" si="1"/>
        <v>90.47999999999999</v>
      </c>
      <c r="L30" s="171">
        <v>0</v>
      </c>
      <c r="M30" s="172">
        <f t="shared" si="4"/>
        <v>122.95999999999998</v>
      </c>
      <c r="N30" s="172">
        <f t="shared" si="2"/>
        <v>122.95999999999998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24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 t="s">
        <v>69</v>
      </c>
    </row>
    <row r="31" spans="1:35" x14ac:dyDescent="0.2">
      <c r="A31" s="169">
        <v>44006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6</v>
      </c>
      <c r="J31" s="159">
        <v>6</v>
      </c>
      <c r="K31" s="157">
        <f t="shared" si="1"/>
        <v>90.47999999999999</v>
      </c>
      <c r="L31" s="171">
        <v>0</v>
      </c>
      <c r="M31" s="172">
        <f t="shared" si="4"/>
        <v>122.95999999999998</v>
      </c>
      <c r="N31" s="172">
        <f t="shared" si="2"/>
        <v>122.95999999999998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24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 t="s">
        <v>69</v>
      </c>
    </row>
    <row r="32" spans="1:35" x14ac:dyDescent="0.2">
      <c r="A32" s="169">
        <v>44007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6</v>
      </c>
      <c r="J32" s="159">
        <v>6</v>
      </c>
      <c r="K32" s="157">
        <f t="shared" si="1"/>
        <v>90.47999999999999</v>
      </c>
      <c r="L32" s="171">
        <v>0</v>
      </c>
      <c r="M32" s="172">
        <f t="shared" si="4"/>
        <v>122.95999999999998</v>
      </c>
      <c r="N32" s="172">
        <f t="shared" si="2"/>
        <v>122.95999999999998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24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 t="s">
        <v>69</v>
      </c>
    </row>
    <row r="33" spans="1:35" x14ac:dyDescent="0.2">
      <c r="A33" s="169">
        <v>44008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6</v>
      </c>
      <c r="J33" s="159">
        <v>6</v>
      </c>
      <c r="K33" s="157">
        <f t="shared" si="1"/>
        <v>90.47999999999999</v>
      </c>
      <c r="L33" s="171">
        <v>0</v>
      </c>
      <c r="M33" s="172">
        <f t="shared" si="4"/>
        <v>122.95999999999998</v>
      </c>
      <c r="N33" s="172">
        <f t="shared" si="2"/>
        <v>122.95999999999998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24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 t="s">
        <v>69</v>
      </c>
    </row>
    <row r="34" spans="1:35" x14ac:dyDescent="0.2">
      <c r="A34" s="169">
        <v>44009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6</v>
      </c>
      <c r="J34" s="159">
        <v>6</v>
      </c>
      <c r="K34" s="157">
        <f t="shared" si="1"/>
        <v>90.47999999999999</v>
      </c>
      <c r="L34" s="171">
        <v>0</v>
      </c>
      <c r="M34" s="172">
        <f t="shared" si="4"/>
        <v>122.95999999999998</v>
      </c>
      <c r="N34" s="172">
        <f t="shared" si="2"/>
        <v>122.95999999999998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24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122.93</v>
      </c>
      <c r="AI34" s="153" t="s">
        <v>69</v>
      </c>
    </row>
    <row r="35" spans="1:35" x14ac:dyDescent="0.2">
      <c r="A35" s="169">
        <v>44010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6</v>
      </c>
      <c r="J35" s="159">
        <v>6</v>
      </c>
      <c r="K35" s="157">
        <f t="shared" si="1"/>
        <v>90.47999999999999</v>
      </c>
      <c r="L35" s="171">
        <v>0</v>
      </c>
      <c r="M35" s="172">
        <f t="shared" si="4"/>
        <v>122.95999999999998</v>
      </c>
      <c r="N35" s="172">
        <f t="shared" si="2"/>
        <v>122.95999999999998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24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 t="s">
        <v>69</v>
      </c>
    </row>
    <row r="36" spans="1:35" x14ac:dyDescent="0.2">
      <c r="A36" s="169">
        <v>44011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6</v>
      </c>
      <c r="J36" s="159">
        <v>6</v>
      </c>
      <c r="K36" s="157">
        <f t="shared" si="1"/>
        <v>90.47999999999999</v>
      </c>
      <c r="L36" s="171">
        <v>0</v>
      </c>
      <c r="M36" s="172">
        <f t="shared" si="4"/>
        <v>122.95999999999998</v>
      </c>
      <c r="N36" s="172">
        <f t="shared" si="2"/>
        <v>122.95999999999998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122.93</v>
      </c>
      <c r="AI36" s="153" t="s">
        <v>69</v>
      </c>
    </row>
    <row r="37" spans="1:35" x14ac:dyDescent="0.2">
      <c r="A37" s="169">
        <v>44012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6</v>
      </c>
      <c r="J37" s="159">
        <v>6</v>
      </c>
      <c r="K37" s="157">
        <f t="shared" si="1"/>
        <v>90.47999999999999</v>
      </c>
      <c r="L37" s="171">
        <v>0</v>
      </c>
      <c r="M37" s="172">
        <f>E36+H36+K36</f>
        <v>122.95999999999998</v>
      </c>
      <c r="N37" s="172">
        <f t="shared" si="2"/>
        <v>122.95999999999998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24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122.93</v>
      </c>
      <c r="AI37" s="153" t="s">
        <v>69</v>
      </c>
    </row>
    <row r="38" spans="1:35" x14ac:dyDescent="0.2">
      <c r="A38" s="169">
        <v>44013</v>
      </c>
      <c r="B38" s="181"/>
      <c r="C38" s="155"/>
      <c r="D38" s="156"/>
      <c r="E38" s="157">
        <f t="shared" si="3"/>
        <v>0</v>
      </c>
      <c r="F38" s="155">
        <v>0</v>
      </c>
      <c r="G38" s="158">
        <v>0</v>
      </c>
      <c r="H38" s="157">
        <f t="shared" si="0"/>
        <v>0</v>
      </c>
      <c r="I38" s="159">
        <v>0</v>
      </c>
      <c r="J38" s="159">
        <v>0</v>
      </c>
      <c r="K38" s="157">
        <f t="shared" si="1"/>
        <v>0</v>
      </c>
      <c r="L38" s="171">
        <v>0</v>
      </c>
      <c r="M38" s="172">
        <f t="shared" si="4"/>
        <v>122.95999999999998</v>
      </c>
      <c r="N38" s="172">
        <f t="shared" si="2"/>
        <v>0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0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0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0</v>
      </c>
      <c r="P40" s="172">
        <f>SUM(P8:P39)</f>
        <v>66</v>
      </c>
      <c r="Q40" s="211">
        <f>SUM(Q8:Q39)</f>
        <v>0</v>
      </c>
      <c r="R40" s="212"/>
      <c r="S40" s="213"/>
      <c r="T40" s="214"/>
      <c r="U40" s="215"/>
      <c r="V40" s="214">
        <f>SUM(V8:V39)</f>
        <v>720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638" yWindow="63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SPARE</vt:lpstr>
      <vt:lpstr>DEC 2019</vt:lpstr>
      <vt:lpstr>JAN 2020</vt:lpstr>
      <vt:lpstr>FEB 2020</vt:lpstr>
      <vt:lpstr>MAR 2020</vt:lpstr>
      <vt:lpstr>APRIL 2020</vt:lpstr>
      <vt:lpstr>MAY 2020</vt:lpstr>
      <vt:lpstr>JUNE 2020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2006-08-22T02:44:06Z</cp:lastPrinted>
  <dcterms:created xsi:type="dcterms:W3CDTF">2006-08-22T02:40:11Z</dcterms:created>
  <dcterms:modified xsi:type="dcterms:W3CDTF">2020-08-31T18:29:29Z</dcterms:modified>
</cp:coreProperties>
</file>