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830053CB-B91D-4C5D-BB57-29FF940E0174}" xr6:coauthVersionLast="45" xr6:coauthVersionMax="45" xr10:uidLastSave="{00000000-0000-0000-0000-000000000000}"/>
  <bookViews>
    <workbookView xWindow="-120" yWindow="-120" windowWidth="29040" windowHeight="15840" tabRatio="875" activeTab="2"/>
  </bookViews>
  <sheets>
    <sheet name="J Mikeska  #1" sheetId="14" r:id="rId1"/>
    <sheet name="Surovik F #1" sheetId="16" r:id="rId2"/>
    <sheet name="Nelsonville Comp." sheetId="8" r:id="rId3"/>
    <sheet name="Sales Station" sheetId="17" r:id="rId4"/>
  </sheets>
  <definedNames>
    <definedName name="_xlnm.Print_Area" localSheetId="0">'J Mikeska  #1'!$A$1:$AR$52</definedName>
    <definedName name="_xlnm.Print_Area" localSheetId="2">'Nelsonville Comp.'!$A$1:$AR$52</definedName>
    <definedName name="_xlnm.Print_Area" localSheetId="3">'Sales Station'!$A$1:$AR$52</definedName>
    <definedName name="_xlnm.Print_Area" localSheetId="1">'Surovik F #1'!$A$1:$AR$52</definedName>
    <definedName name="vDateTime" localSheetId="0">#REF!</definedName>
    <definedName name="vDateTime">#REF!</definedName>
    <definedName name="vDiastolic" localSheetId="0">#REF!</definedName>
    <definedName name="vDiastolic">#REF!</definedName>
    <definedName name="vHeartRate" localSheetId="0">#REF!</definedName>
    <definedName name="vHeartRate">#REF!</definedName>
    <definedName name="vSystolic" localSheetId="0">#REF!</definedName>
    <definedName name="vSystoli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9" i="14" l="1"/>
  <c r="AM45" i="8"/>
  <c r="AL14" i="14"/>
  <c r="AM51" i="17"/>
  <c r="AL51" i="17"/>
  <c r="J49" i="17"/>
  <c r="I49" i="17"/>
  <c r="AM47" i="17"/>
  <c r="AL47" i="17"/>
  <c r="AM44" i="17"/>
  <c r="AL44" i="17"/>
  <c r="B44" i="17"/>
  <c r="AM43" i="17"/>
  <c r="AM48" i="17"/>
  <c r="AM50" i="17"/>
  <c r="AM52" i="17"/>
  <c r="AL43" i="17"/>
  <c r="AL48" i="17"/>
  <c r="AL50" i="17"/>
  <c r="AL52" i="17"/>
  <c r="B43" i="17"/>
  <c r="AM42" i="17"/>
  <c r="AL42" i="17"/>
  <c r="B42" i="17"/>
  <c r="AM41" i="17"/>
  <c r="M41" i="17"/>
  <c r="AL41" i="17"/>
  <c r="B41" i="17"/>
  <c r="AM40" i="17"/>
  <c r="AL40" i="17"/>
  <c r="L40" i="17"/>
  <c r="B40" i="17"/>
  <c r="AM39" i="17"/>
  <c r="AL39" i="17"/>
  <c r="B39" i="17"/>
  <c r="AM38" i="17"/>
  <c r="AL38" i="17"/>
  <c r="B38" i="17"/>
  <c r="AM37" i="17"/>
  <c r="AL37" i="17"/>
  <c r="B37" i="17"/>
  <c r="AM36" i="17"/>
  <c r="AL36" i="17"/>
  <c r="B36" i="17"/>
  <c r="AM35" i="17"/>
  <c r="M35" i="17"/>
  <c r="AL35" i="17"/>
  <c r="B35" i="17"/>
  <c r="AM34" i="17"/>
  <c r="AL34" i="17"/>
  <c r="B34" i="17"/>
  <c r="AM33" i="17"/>
  <c r="M34" i="17"/>
  <c r="AL33" i="17"/>
  <c r="L34" i="17"/>
  <c r="B33" i="17"/>
  <c r="AM32" i="17"/>
  <c r="M33" i="17"/>
  <c r="AL32" i="17"/>
  <c r="B32" i="17"/>
  <c r="AM31" i="17"/>
  <c r="AL31" i="17"/>
  <c r="L32" i="17"/>
  <c r="B31" i="17"/>
  <c r="AM30" i="17"/>
  <c r="M31" i="17"/>
  <c r="AL30" i="17"/>
  <c r="B30" i="17"/>
  <c r="AM29" i="17"/>
  <c r="M29" i="17"/>
  <c r="AL29" i="17"/>
  <c r="L30" i="17"/>
  <c r="B29" i="17"/>
  <c r="AM28" i="17"/>
  <c r="AL28" i="17"/>
  <c r="B28" i="17"/>
  <c r="AM27" i="17"/>
  <c r="M28" i="17"/>
  <c r="AL27" i="17"/>
  <c r="L27" i="17"/>
  <c r="B27" i="17"/>
  <c r="AM26" i="17"/>
  <c r="AL26" i="17"/>
  <c r="B26" i="17"/>
  <c r="AM25" i="17"/>
  <c r="M26" i="17"/>
  <c r="AL25" i="17"/>
  <c r="L26" i="17"/>
  <c r="B25" i="17"/>
  <c r="AM24" i="17"/>
  <c r="AL24" i="17"/>
  <c r="B24" i="17"/>
  <c r="AM23" i="17"/>
  <c r="AL23" i="17"/>
  <c r="L24" i="17"/>
  <c r="B23" i="17"/>
  <c r="AM22" i="17"/>
  <c r="AL22" i="17"/>
  <c r="B22" i="17"/>
  <c r="AM21" i="17"/>
  <c r="AL21" i="17"/>
  <c r="L22" i="17"/>
  <c r="B21" i="17"/>
  <c r="AM20" i="17"/>
  <c r="AL20" i="17"/>
  <c r="L21" i="17"/>
  <c r="B20" i="17"/>
  <c r="AM19" i="17"/>
  <c r="M19" i="17"/>
  <c r="AL19" i="17"/>
  <c r="B19" i="17"/>
  <c r="AM18" i="17"/>
  <c r="AL18" i="17"/>
  <c r="B18" i="17"/>
  <c r="AM17" i="17"/>
  <c r="M18" i="17"/>
  <c r="M17" i="17"/>
  <c r="AL17" i="17"/>
  <c r="L17" i="17"/>
  <c r="B17" i="17"/>
  <c r="AM16" i="17"/>
  <c r="AL16" i="17"/>
  <c r="L16" i="17"/>
  <c r="B16" i="17"/>
  <c r="AM15" i="17"/>
  <c r="M16" i="17"/>
  <c r="AL15" i="17"/>
  <c r="B15" i="17"/>
  <c r="AM14" i="17"/>
  <c r="M14" i="17"/>
  <c r="AL14" i="17"/>
  <c r="L15" i="17"/>
  <c r="B14" i="17"/>
  <c r="AM51" i="16"/>
  <c r="AL51" i="16"/>
  <c r="J49" i="16"/>
  <c r="I49" i="16"/>
  <c r="AM47" i="16"/>
  <c r="AL47" i="16"/>
  <c r="AM44" i="16"/>
  <c r="AL44" i="16"/>
  <c r="B44" i="16"/>
  <c r="AM43" i="16"/>
  <c r="AL43" i="16"/>
  <c r="AL48" i="16"/>
  <c r="AL50" i="16"/>
  <c r="AL52" i="16"/>
  <c r="B43" i="16"/>
  <c r="AM42" i="16"/>
  <c r="M42" i="16"/>
  <c r="AL42" i="16"/>
  <c r="L42" i="16"/>
  <c r="B42" i="16"/>
  <c r="AM41" i="16"/>
  <c r="M41" i="16"/>
  <c r="AL41" i="16"/>
  <c r="L41" i="16"/>
  <c r="B41" i="16"/>
  <c r="AM40" i="16"/>
  <c r="AL40" i="16"/>
  <c r="B40" i="16"/>
  <c r="AM39" i="16"/>
  <c r="AL39" i="16"/>
  <c r="B39" i="16"/>
  <c r="AM38" i="16"/>
  <c r="AL38" i="16"/>
  <c r="B38" i="16"/>
  <c r="AM37" i="16"/>
  <c r="AL37" i="16"/>
  <c r="B37" i="16"/>
  <c r="AM36" i="16"/>
  <c r="AL36" i="16"/>
  <c r="B36" i="16"/>
  <c r="AM35" i="16"/>
  <c r="M35" i="16"/>
  <c r="AL35" i="16"/>
  <c r="L35" i="16"/>
  <c r="B35" i="16"/>
  <c r="AM34" i="16"/>
  <c r="AL34" i="16"/>
  <c r="B34" i="16"/>
  <c r="AM33" i="16"/>
  <c r="M33" i="16"/>
  <c r="AL33" i="16"/>
  <c r="L33" i="16"/>
  <c r="B33" i="16"/>
  <c r="AM32" i="16"/>
  <c r="AL32" i="16"/>
  <c r="B32" i="16"/>
  <c r="AM31" i="16"/>
  <c r="AL31" i="16"/>
  <c r="B31" i="16"/>
  <c r="AM30" i="16"/>
  <c r="M31" i="16"/>
  <c r="AL30" i="16"/>
  <c r="L31" i="16"/>
  <c r="B30" i="16"/>
  <c r="AM29" i="16"/>
  <c r="M30" i="16"/>
  <c r="AL29" i="16"/>
  <c r="L29" i="16"/>
  <c r="B29" i="16"/>
  <c r="AM28" i="16"/>
  <c r="AL28" i="16"/>
  <c r="L28" i="16"/>
  <c r="B28" i="16"/>
  <c r="AM27" i="16"/>
  <c r="AL27" i="16"/>
  <c r="B27" i="16"/>
  <c r="AM26" i="16"/>
  <c r="AL26" i="16"/>
  <c r="B26" i="16"/>
  <c r="AM25" i="16"/>
  <c r="AL25" i="16"/>
  <c r="B25" i="16"/>
  <c r="AM24" i="16"/>
  <c r="AL24" i="16"/>
  <c r="B24" i="16"/>
  <c r="AM23" i="16"/>
  <c r="M24" i="16"/>
  <c r="M23" i="16"/>
  <c r="AL23" i="16"/>
  <c r="B23" i="16"/>
  <c r="AM22" i="16"/>
  <c r="M22" i="16"/>
  <c r="AL22" i="16"/>
  <c r="B22" i="16"/>
  <c r="AM21" i="16"/>
  <c r="AL21" i="16"/>
  <c r="L22" i="16"/>
  <c r="B21" i="16"/>
  <c r="AM20" i="16"/>
  <c r="M21" i="16"/>
  <c r="AL20" i="16"/>
  <c r="L20" i="16"/>
  <c r="B20" i="16"/>
  <c r="AM19" i="16"/>
  <c r="AL19" i="16"/>
  <c r="B19" i="16"/>
  <c r="AM18" i="16"/>
  <c r="AL18" i="16"/>
  <c r="L19" i="16"/>
  <c r="B18" i="16"/>
  <c r="AM17" i="16"/>
  <c r="AL17" i="16"/>
  <c r="B17" i="16"/>
  <c r="AM16" i="16"/>
  <c r="M16" i="16"/>
  <c r="AL16" i="16"/>
  <c r="B16" i="16"/>
  <c r="AM15" i="16"/>
  <c r="M15" i="16"/>
  <c r="AL15" i="16"/>
  <c r="B15" i="16"/>
  <c r="AM14" i="16"/>
  <c r="M14" i="16"/>
  <c r="AL14" i="16"/>
  <c r="L14" i="16"/>
  <c r="B14" i="16"/>
  <c r="B25" i="14"/>
  <c r="AL47" i="14"/>
  <c r="AL43" i="8"/>
  <c r="AL47" i="8"/>
  <c r="AM51" i="14"/>
  <c r="AM47" i="14"/>
  <c r="AM44" i="14"/>
  <c r="AL51" i="14"/>
  <c r="AL44" i="14"/>
  <c r="AL43" i="14"/>
  <c r="AL48" i="14"/>
  <c r="AL50" i="14"/>
  <c r="AL52" i="14"/>
  <c r="I49" i="14"/>
  <c r="AM43" i="14"/>
  <c r="AL42" i="14"/>
  <c r="B44" i="14"/>
  <c r="B43" i="14"/>
  <c r="AM42" i="14"/>
  <c r="AL41" i="14"/>
  <c r="L41" i="14"/>
  <c r="B42" i="14"/>
  <c r="AM41" i="14"/>
  <c r="AM40" i="14"/>
  <c r="AM39" i="14"/>
  <c r="AM38" i="14"/>
  <c r="B41" i="14"/>
  <c r="AL40" i="14"/>
  <c r="AL39" i="14"/>
  <c r="B40" i="14"/>
  <c r="AL38" i="14"/>
  <c r="AL37" i="14"/>
  <c r="B39" i="14"/>
  <c r="AL36" i="14"/>
  <c r="B38" i="14"/>
  <c r="AM37" i="14"/>
  <c r="AM36" i="14"/>
  <c r="AM35" i="14"/>
  <c r="M35" i="14"/>
  <c r="B37" i="14"/>
  <c r="B36" i="14"/>
  <c r="AM34" i="14"/>
  <c r="AM33" i="14"/>
  <c r="AM32" i="14"/>
  <c r="M32" i="14"/>
  <c r="AL35" i="14"/>
  <c r="L35" i="14"/>
  <c r="AL34" i="14"/>
  <c r="AL33" i="14"/>
  <c r="L33" i="14"/>
  <c r="B35" i="14"/>
  <c r="B34" i="14"/>
  <c r="AM31" i="14"/>
  <c r="M31" i="14"/>
  <c r="B33" i="14"/>
  <c r="AL32" i="14"/>
  <c r="AL31" i="14"/>
  <c r="AL30" i="14"/>
  <c r="L31" i="14"/>
  <c r="B32" i="14"/>
  <c r="AM30" i="14"/>
  <c r="B31" i="14"/>
  <c r="B30" i="14"/>
  <c r="AM29" i="14"/>
  <c r="M30" i="14"/>
  <c r="AM28" i="14"/>
  <c r="AM27" i="14"/>
  <c r="M27" i="14"/>
  <c r="AL29" i="14"/>
  <c r="L30" i="14"/>
  <c r="AL28" i="14"/>
  <c r="B29" i="14"/>
  <c r="B28" i="14"/>
  <c r="AM26" i="14"/>
  <c r="AM25" i="14"/>
  <c r="AM24" i="14"/>
  <c r="AL27" i="14"/>
  <c r="L27" i="14"/>
  <c r="AL26" i="14"/>
  <c r="B27" i="14"/>
  <c r="B26" i="14"/>
  <c r="AL25" i="14"/>
  <c r="AL24" i="14"/>
  <c r="AL23" i="14"/>
  <c r="L23" i="14"/>
  <c r="AM23" i="14"/>
  <c r="AM22" i="14"/>
  <c r="B24" i="14"/>
  <c r="AL22" i="14"/>
  <c r="AL21" i="14"/>
  <c r="B23" i="14"/>
  <c r="B22" i="14"/>
  <c r="AM21" i="14"/>
  <c r="AM20" i="14"/>
  <c r="AL20" i="14"/>
  <c r="B21" i="14"/>
  <c r="B20" i="14"/>
  <c r="AM18" i="14"/>
  <c r="AL19" i="14"/>
  <c r="L19" i="14"/>
  <c r="B19" i="14"/>
  <c r="AM17" i="14"/>
  <c r="M17" i="14"/>
  <c r="AL18" i="14"/>
  <c r="AL17" i="14"/>
  <c r="AL16" i="14"/>
  <c r="L17" i="14"/>
  <c r="AL15" i="14"/>
  <c r="L15" i="14"/>
  <c r="B18" i="14"/>
  <c r="B17" i="14"/>
  <c r="AM16" i="14"/>
  <c r="AM15" i="14"/>
  <c r="AM14" i="14"/>
  <c r="M14" i="14"/>
  <c r="B16" i="14"/>
  <c r="B14" i="14"/>
  <c r="B42" i="8"/>
  <c r="B43" i="8"/>
  <c r="B44" i="8"/>
  <c r="AL14" i="8"/>
  <c r="L14" i="8"/>
  <c r="AL15" i="8"/>
  <c r="AL16" i="8"/>
  <c r="AL17" i="8"/>
  <c r="AL18" i="8"/>
  <c r="AL19" i="8"/>
  <c r="L19" i="8"/>
  <c r="AL20" i="8"/>
  <c r="AL21" i="8"/>
  <c r="AL22" i="8"/>
  <c r="AL23" i="8"/>
  <c r="AL24" i="8"/>
  <c r="AL25" i="8"/>
  <c r="AL26" i="8"/>
  <c r="AL27" i="8"/>
  <c r="AL28" i="8"/>
  <c r="L28" i="8"/>
  <c r="AL29" i="8"/>
  <c r="AL30" i="8"/>
  <c r="AL31" i="8"/>
  <c r="AL32" i="8"/>
  <c r="AL33" i="8"/>
  <c r="AL34" i="8"/>
  <c r="L34" i="8"/>
  <c r="AL35" i="8"/>
  <c r="L35" i="8"/>
  <c r="AL36" i="8"/>
  <c r="AL37" i="8"/>
  <c r="AL38" i="8"/>
  <c r="AL39" i="8"/>
  <c r="AL40" i="8"/>
  <c r="L40" i="8"/>
  <c r="AL41" i="8"/>
  <c r="AL42" i="8"/>
  <c r="AM51" i="8"/>
  <c r="AM47" i="8"/>
  <c r="AL51" i="8"/>
  <c r="AL44" i="8"/>
  <c r="J49" i="8"/>
  <c r="I49" i="8"/>
  <c r="AM44" i="8"/>
  <c r="AM43" i="8"/>
  <c r="AM48" i="8"/>
  <c r="AM50" i="8"/>
  <c r="AM52" i="8"/>
  <c r="AM42" i="8"/>
  <c r="AM41" i="8"/>
  <c r="AM40" i="8"/>
  <c r="AM39" i="8"/>
  <c r="AM38" i="8"/>
  <c r="B41" i="8"/>
  <c r="B40" i="8"/>
  <c r="B39" i="8"/>
  <c r="B38" i="8"/>
  <c r="AM37" i="8"/>
  <c r="M37" i="8"/>
  <c r="AM36" i="8"/>
  <c r="AM35" i="8"/>
  <c r="M36" i="8"/>
  <c r="AM34" i="8"/>
  <c r="AM33" i="8"/>
  <c r="AM32" i="8"/>
  <c r="B37" i="8"/>
  <c r="B36" i="8"/>
  <c r="B35" i="8"/>
  <c r="B34" i="8"/>
  <c r="B33" i="8"/>
  <c r="AM31" i="8"/>
  <c r="AM30" i="8"/>
  <c r="AM29" i="8"/>
  <c r="AM28" i="8"/>
  <c r="M28" i="8"/>
  <c r="AM27" i="8"/>
  <c r="M27" i="8"/>
  <c r="B32" i="8"/>
  <c r="AM26" i="8"/>
  <c r="AM25" i="8"/>
  <c r="B31" i="8"/>
  <c r="B30" i="8"/>
  <c r="B29" i="8"/>
  <c r="AM24" i="8"/>
  <c r="B28" i="8"/>
  <c r="B27" i="8"/>
  <c r="AM23" i="8"/>
  <c r="M23" i="8"/>
  <c r="B26" i="8"/>
  <c r="B25" i="8"/>
  <c r="AM22" i="8"/>
  <c r="AM21" i="8"/>
  <c r="AM20" i="8"/>
  <c r="B24" i="8"/>
  <c r="B23" i="8"/>
  <c r="B22" i="8"/>
  <c r="AM19" i="8"/>
  <c r="M19" i="8"/>
  <c r="AM18" i="8"/>
  <c r="AM17" i="8"/>
  <c r="AM16" i="8"/>
  <c r="B21" i="8"/>
  <c r="B20" i="8"/>
  <c r="B19" i="8"/>
  <c r="AM15" i="8"/>
  <c r="AM14" i="8"/>
  <c r="M15" i="8"/>
  <c r="M14" i="8"/>
  <c r="B18" i="8"/>
  <c r="B17" i="8"/>
  <c r="B16" i="8"/>
  <c r="B15" i="8"/>
  <c r="B14" i="8"/>
  <c r="L19" i="17"/>
  <c r="M29" i="8"/>
  <c r="M28" i="16"/>
  <c r="M32" i="16"/>
  <c r="M15" i="14"/>
  <c r="B15" i="14"/>
  <c r="J49" i="14"/>
  <c r="L18" i="14"/>
  <c r="L17" i="16"/>
  <c r="L16" i="16"/>
  <c r="M17" i="16"/>
  <c r="M18" i="16"/>
  <c r="M19" i="16"/>
  <c r="L18" i="16"/>
  <c r="M18" i="8"/>
  <c r="M17" i="8"/>
  <c r="L18" i="8"/>
  <c r="M15" i="17"/>
  <c r="M16" i="14"/>
  <c r="L16" i="8"/>
  <c r="L17" i="8"/>
  <c r="M16" i="8"/>
  <c r="L15" i="16"/>
  <c r="L15" i="8"/>
  <c r="L14" i="14"/>
  <c r="M18" i="14"/>
  <c r="M21" i="17"/>
  <c r="M23" i="17"/>
  <c r="M24" i="17"/>
  <c r="M27" i="17"/>
  <c r="M25" i="17"/>
  <c r="M22" i="17"/>
  <c r="L24" i="8"/>
  <c r="M21" i="8"/>
  <c r="L23" i="8"/>
  <c r="M22" i="8"/>
  <c r="L22" i="8"/>
  <c r="L21" i="8"/>
  <c r="M24" i="8"/>
  <c r="M25" i="8"/>
  <c r="L25" i="8"/>
  <c r="M26" i="8"/>
  <c r="L26" i="8"/>
  <c r="L27" i="8"/>
  <c r="L23" i="16"/>
  <c r="L24" i="16"/>
  <c r="L25" i="16"/>
  <c r="M25" i="16"/>
  <c r="L26" i="16"/>
  <c r="M26" i="16"/>
  <c r="L27" i="16"/>
  <c r="M27" i="16"/>
  <c r="M25" i="14"/>
  <c r="L25" i="14"/>
  <c r="M26" i="14"/>
  <c r="L26" i="14"/>
  <c r="L16" i="14"/>
  <c r="M22" i="14"/>
  <c r="L22" i="14"/>
  <c r="M23" i="14"/>
  <c r="M20" i="14"/>
  <c r="M21" i="14"/>
  <c r="L21" i="14"/>
  <c r="M20" i="16"/>
  <c r="L21" i="16"/>
  <c r="M20" i="8"/>
  <c r="L20" i="8"/>
  <c r="M19" i="14"/>
  <c r="L20" i="14"/>
  <c r="L18" i="17"/>
  <c r="M20" i="17"/>
  <c r="L14" i="17"/>
  <c r="L24" i="14"/>
  <c r="M24" i="14"/>
  <c r="M32" i="17"/>
  <c r="L33" i="17"/>
  <c r="M33" i="8"/>
  <c r="M32" i="8"/>
  <c r="M31" i="8"/>
  <c r="M30" i="8"/>
  <c r="L33" i="8"/>
  <c r="L32" i="8"/>
  <c r="L31" i="8"/>
  <c r="L30" i="8"/>
  <c r="L29" i="8"/>
  <c r="L32" i="16"/>
  <c r="M30" i="17"/>
  <c r="L30" i="16"/>
  <c r="M29" i="16"/>
  <c r="L29" i="14"/>
  <c r="L28" i="14"/>
  <c r="M29" i="14"/>
  <c r="M28" i="14"/>
  <c r="M33" i="14"/>
  <c r="L32" i="14"/>
  <c r="M34" i="14"/>
  <c r="L34" i="14"/>
  <c r="M34" i="16"/>
  <c r="L34" i="16"/>
  <c r="L31" i="17"/>
  <c r="L29" i="17"/>
  <c r="L28" i="17"/>
  <c r="L25" i="17"/>
  <c r="L23" i="17"/>
  <c r="L20" i="17"/>
  <c r="M34" i="8"/>
  <c r="M39" i="17"/>
  <c r="M40" i="17"/>
  <c r="L39" i="17"/>
  <c r="M40" i="8"/>
  <c r="M40" i="16"/>
  <c r="L40" i="16"/>
  <c r="L40" i="14"/>
  <c r="M40" i="14"/>
  <c r="L36" i="17"/>
  <c r="L37" i="17"/>
  <c r="L35" i="17"/>
  <c r="M36" i="17"/>
  <c r="M37" i="17"/>
  <c r="M38" i="17"/>
  <c r="L38" i="17"/>
  <c r="L36" i="16"/>
  <c r="M39" i="8"/>
  <c r="L39" i="8"/>
  <c r="M39" i="16"/>
  <c r="L39" i="16"/>
  <c r="L37" i="14"/>
  <c r="M36" i="14"/>
  <c r="L36" i="14"/>
  <c r="M39" i="14"/>
  <c r="L39" i="14"/>
  <c r="L38" i="8"/>
  <c r="M38" i="16"/>
  <c r="L38" i="16"/>
  <c r="M38" i="14"/>
  <c r="M38" i="8"/>
  <c r="M37" i="16"/>
  <c r="L38" i="14"/>
  <c r="M37" i="14"/>
  <c r="M35" i="8"/>
  <c r="L36" i="8"/>
  <c r="L37" i="8"/>
  <c r="M36" i="16"/>
  <c r="L37" i="16"/>
  <c r="L41" i="8"/>
  <c r="L44" i="14"/>
  <c r="L43" i="14"/>
  <c r="M43" i="14"/>
  <c r="M44" i="14"/>
  <c r="AM48" i="14"/>
  <c r="AM50" i="14"/>
  <c r="AM52" i="14"/>
  <c r="M42" i="14"/>
  <c r="M43" i="16"/>
  <c r="M44" i="16"/>
  <c r="M49" i="16"/>
  <c r="AM48" i="16"/>
  <c r="AM50" i="16"/>
  <c r="AM52" i="16"/>
  <c r="L44" i="16"/>
  <c r="L43" i="16"/>
  <c r="M44" i="17"/>
  <c r="M43" i="17"/>
  <c r="L43" i="17"/>
  <c r="L44" i="17"/>
  <c r="L44" i="8"/>
  <c r="M44" i="8"/>
  <c r="M43" i="8"/>
  <c r="AL48" i="8"/>
  <c r="AL50" i="8"/>
  <c r="AL52" i="8"/>
  <c r="L43" i="8"/>
  <c r="M42" i="8"/>
  <c r="M42" i="17"/>
  <c r="L42" i="17"/>
  <c r="M41" i="14"/>
  <c r="L42" i="14"/>
  <c r="M41" i="8"/>
  <c r="L42" i="8"/>
  <c r="L41" i="17"/>
  <c r="L49" i="14"/>
  <c r="M49" i="14"/>
  <c r="L49" i="16"/>
  <c r="L49" i="17"/>
  <c r="M49" i="17"/>
  <c r="L49" i="8"/>
  <c r="M49" i="8"/>
</calcChain>
</file>

<file path=xl/sharedStrings.xml><?xml version="1.0" encoding="utf-8"?>
<sst xmlns="http://schemas.openxmlformats.org/spreadsheetml/2006/main" count="662" uniqueCount="135">
  <si>
    <t>WELL:</t>
  </si>
  <si>
    <t>FIELD:</t>
  </si>
  <si>
    <t>FLOW</t>
  </si>
  <si>
    <t>DOWN</t>
  </si>
  <si>
    <t>COMMENTS</t>
  </si>
  <si>
    <t>Date</t>
  </si>
  <si>
    <t>TIME</t>
  </si>
  <si>
    <t>TP</t>
  </si>
  <si>
    <t>CP</t>
  </si>
  <si>
    <t>LP</t>
  </si>
  <si>
    <t>MCF (YV)</t>
  </si>
  <si>
    <t>CODE</t>
  </si>
  <si>
    <t>MCF</t>
  </si>
  <si>
    <t>OIL</t>
  </si>
  <si>
    <t>BBL</t>
  </si>
  <si>
    <t>BBL/IN</t>
  </si>
  <si>
    <t>OPENING OIL STOCK</t>
  </si>
  <si>
    <t>OPENING WATER STOCK</t>
  </si>
  <si>
    <t>OIL TANK #1</t>
  </si>
  <si>
    <t>SW TANK #1</t>
  </si>
  <si>
    <t>Production</t>
  </si>
  <si>
    <t>Top Gauge</t>
  </si>
  <si>
    <t>SW</t>
  </si>
  <si>
    <t>FT</t>
  </si>
  <si>
    <t>IN</t>
  </si>
  <si>
    <t>STOCK</t>
  </si>
  <si>
    <t>HAUL</t>
  </si>
  <si>
    <t>BO</t>
  </si>
  <si>
    <t>BW</t>
  </si>
  <si>
    <t>TOTAL BBL HAULED</t>
  </si>
  <si>
    <t>ENDING STOCK</t>
  </si>
  <si>
    <t>OTHER DISPOSALS</t>
  </si>
  <si>
    <t>TOTAL</t>
  </si>
  <si>
    <t>BEGINNING STOCK</t>
  </si>
  <si>
    <t>TOTAL MONTHLY PRODUCTION</t>
  </si>
  <si>
    <t>OIL TANK #1 SIZE</t>
  </si>
  <si>
    <t>SW TANK #1 SIZE</t>
  </si>
  <si>
    <t>ALLOC</t>
  </si>
  <si>
    <t>SW TANK #2 SIZE</t>
  </si>
  <si>
    <t>OIL TANK #2 SIZE</t>
  </si>
  <si>
    <t>OIL TANK #3 SIZE</t>
  </si>
  <si>
    <t>OIL TANK #4 SIZE</t>
  </si>
  <si>
    <t>SW TANK #2</t>
  </si>
  <si>
    <t>OIL TANK #2</t>
  </si>
  <si>
    <t>OIL TANK #3</t>
  </si>
  <si>
    <t>OIL TANK #4</t>
  </si>
  <si>
    <t xml:space="preserve">Production Month:  </t>
  </si>
  <si>
    <t xml:space="preserve">Production Year:  </t>
  </si>
  <si>
    <t>Color Cut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</si>
  <si>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</si>
  <si>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</si>
  <si>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</si>
  <si>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</si>
  <si>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</si>
  <si>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</si>
  <si>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</si>
  <si>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</si>
  <si>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</si>
  <si>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</si>
  <si>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</si>
  <si>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</si>
  <si>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</si>
  <si>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</si>
  <si>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</si>
  <si>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</si>
  <si>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</si>
  <si>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</si>
  <si>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</si>
  <si>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</si>
  <si>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2nd</t>
  </si>
  <si>
    <t>23rd</t>
  </si>
  <si>
    <t>24th</t>
  </si>
  <si>
    <t>25th</t>
  </si>
  <si>
    <t>26th</t>
  </si>
  <si>
    <t>27th</t>
  </si>
  <si>
    <t>28th</t>
  </si>
  <si>
    <t>1st</t>
  </si>
  <si>
    <t>BS&amp;W</t>
  </si>
  <si>
    <t>29th</t>
  </si>
  <si>
    <t>30th</t>
  </si>
  <si>
    <t>Tubing</t>
  </si>
  <si>
    <t>Choke</t>
  </si>
  <si>
    <t>Casing</t>
  </si>
  <si>
    <t>PARISH / STATE</t>
  </si>
  <si>
    <t>TX RRC#:</t>
  </si>
  <si>
    <t>API#</t>
  </si>
  <si>
    <t>Pumper:</t>
  </si>
  <si>
    <t>Contact:</t>
  </si>
  <si>
    <t>30rd</t>
  </si>
  <si>
    <t>MONTHLY TOTALS</t>
  </si>
  <si>
    <t>979-324-6928 jrobertsenergy@yahoo.com</t>
  </si>
  <si>
    <t xml:space="preserve">31th </t>
  </si>
  <si>
    <t>31st</t>
  </si>
  <si>
    <t>Justin Roberts</t>
  </si>
  <si>
    <t>979-324-6928  jrobertsenergy@yahoo.com</t>
  </si>
  <si>
    <t>Plate Size .375</t>
  </si>
  <si>
    <t>Plate Size ( .250 )</t>
  </si>
  <si>
    <t>Jerry Mikeska  #1</t>
  </si>
  <si>
    <t>Austin / Texas</t>
  </si>
  <si>
    <t>Magnum Producing</t>
  </si>
  <si>
    <t>40200-1</t>
  </si>
  <si>
    <t>Frank Surovik #1</t>
  </si>
  <si>
    <t>40207-1</t>
  </si>
  <si>
    <t>Austin/ Texas</t>
  </si>
  <si>
    <t>SP</t>
  </si>
  <si>
    <t>DP</t>
  </si>
  <si>
    <t>Sales Station</t>
  </si>
  <si>
    <t xml:space="preserve">Comp. down ( Engine oil Psi ) </t>
  </si>
  <si>
    <t>Gas Sales ( Enterprise)</t>
  </si>
  <si>
    <t>Nelsonville Comp.</t>
  </si>
  <si>
    <t>Magnum Producing.(Sales Point)</t>
  </si>
  <si>
    <t xml:space="preserve">Gas Sales </t>
  </si>
  <si>
    <t>Sales Plate Size ( .375)</t>
  </si>
  <si>
    <t>CK Meter Plate Size: (.500)</t>
  </si>
  <si>
    <t>Suction Meter</t>
  </si>
  <si>
    <t>Discharge Meter</t>
  </si>
  <si>
    <t>Plate Size (1.125)</t>
  </si>
  <si>
    <t>Plate Size (.500)</t>
  </si>
  <si>
    <t>Nelsonville Compressor Station</t>
  </si>
  <si>
    <t>Austin  / Texas</t>
  </si>
  <si>
    <t>Comp.</t>
  </si>
  <si>
    <t>RPM</t>
  </si>
  <si>
    <t xml:space="preserve">Comp. down. </t>
  </si>
  <si>
    <t>Comp. down ( Discharge Temp)</t>
  </si>
  <si>
    <t>Mechanic fixed. Back online.</t>
  </si>
  <si>
    <t>Comp. down.</t>
  </si>
  <si>
    <t>June</t>
  </si>
  <si>
    <t>#8689481( 188.37 bbls) 56.60 Gravity / 0.025 BS&amp;W</t>
  </si>
  <si>
    <t>pulled fluid transffered to J.Mikeska #1 (tank #1)</t>
  </si>
  <si>
    <t>Tank has small leak. Transffered all fluid to J.Mikeska #1 ( tank #1)</t>
  </si>
  <si>
    <t>Pulled tank at comp.station &amp; sales station. Transffered all fluid to oil tank#1. Turned in oil.</t>
  </si>
  <si>
    <t>Compressor down ( Disc. Temp) Back online.</t>
  </si>
  <si>
    <t>Comp. down</t>
  </si>
  <si>
    <t>Comp. down. Back online</t>
  </si>
  <si>
    <t>Changed out tank with a 400 Bbl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</si>
</sst>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  <xf numFmtId="0" fontId="9" fillId="0" borderId="0"/>
  </cellStyleXfs>
  <cellXfs count="303">
    <xf numFmtId="0" fontId="0" fillId="0" borderId="0" xfId="0"/>
    <xf numFmtId="0" fontId="1" fillId="0" borderId="0" xfId="2"/>
    <xf numFmtId="0" fontId="4" fillId="0" borderId="0" xfId="1" applyAlignment="1" applyProtection="1"/>
    <xf numFmtId="0" fontId="2" fillId="0" borderId="0" xfId="3" applyFont="1"/>
    <xf numFmtId="0" fontId="5" fillId="0" borderId="0" xfId="3"/>
    <xf numFmtId="0" fontId="5" fillId="0" borderId="0" xfId="3" applyProtection="1">
      <protection locked="0"/>
    </xf>
    <xf numFmtId="0" fontId="3" fillId="0" borderId="1" xfId="3" applyFont="1" applyBorder="1"/>
    <xf numFmtId="0" fontId="3" fillId="0" borderId="0" xfId="3" applyFont="1"/>
    <xf numFmtId="0" fontId="5" fillId="0" borderId="0" xfId="3" applyBorder="1" applyAlignment="1" applyProtection="1">
      <alignment horizontal="center" wrapText="1"/>
      <protection locked="0"/>
    </xf>
    <xf numFmtId="0" fontId="3" fillId="0" borderId="2" xfId="3" applyFont="1" applyBorder="1" applyAlignment="1">
      <alignment horizontal="center"/>
    </xf>
    <xf numFmtId="0" fontId="5" fillId="0" borderId="0" xfId="3" applyBorder="1" applyProtection="1">
      <protection locked="0"/>
    </xf>
    <xf numFmtId="0" fontId="3" fillId="2" borderId="0" xfId="3" applyFont="1" applyFill="1" applyBorder="1" applyAlignment="1"/>
    <xf numFmtId="0" fontId="3" fillId="2" borderId="3" xfId="3" applyFont="1" applyFill="1" applyBorder="1" applyAlignment="1"/>
    <xf numFmtId="0" fontId="3" fillId="0" borderId="4" xfId="3" applyFont="1" applyBorder="1"/>
    <xf numFmtId="0" fontId="3" fillId="0" borderId="5" xfId="3" applyFont="1" applyBorder="1"/>
    <xf numFmtId="0" fontId="5" fillId="0" borderId="0" xfId="3" applyBorder="1"/>
    <xf numFmtId="0" fontId="3" fillId="0" borderId="6" xfId="3" applyFont="1" applyBorder="1"/>
    <xf numFmtId="0" fontId="3" fillId="0" borderId="0" xfId="3" applyFont="1" applyBorder="1" applyAlignment="1">
      <alignment horizontal="center"/>
    </xf>
    <xf numFmtId="0" fontId="3" fillId="0" borderId="0" xfId="3" applyFont="1" applyBorder="1" applyAlignment="1"/>
    <xf numFmtId="0" fontId="3" fillId="0" borderId="7" xfId="3" applyFont="1" applyBorder="1" applyAlignment="1"/>
    <xf numFmtId="0" fontId="3" fillId="0" borderId="8" xfId="2" applyFont="1" applyBorder="1" applyAlignment="1" applyProtection="1">
      <alignment horizontal="center"/>
      <protection hidden="1"/>
    </xf>
    <xf numFmtId="0" fontId="3" fillId="0" borderId="9" xfId="3" applyFont="1" applyBorder="1" applyAlignment="1">
      <alignment horizontal="center"/>
    </xf>
    <xf numFmtId="164" fontId="1" fillId="2" borderId="10" xfId="2" applyNumberFormat="1" applyFill="1" applyBorder="1" applyAlignment="1" applyProtection="1">
      <alignment horizontal="center"/>
      <protection hidden="1"/>
    </xf>
    <xf numFmtId="164" fontId="1" fillId="2" borderId="11" xfId="2" applyNumberFormat="1" applyFill="1" applyBorder="1" applyAlignment="1" applyProtection="1">
      <alignment horizontal="center"/>
      <protection hidden="1"/>
    </xf>
    <xf numFmtId="0" fontId="3" fillId="0" borderId="12" xfId="3" applyFont="1" applyBorder="1"/>
    <xf numFmtId="0" fontId="5" fillId="0" borderId="13" xfId="3" applyBorder="1"/>
    <xf numFmtId="0" fontId="5" fillId="0" borderId="14" xfId="3" applyBorder="1"/>
    <xf numFmtId="0" fontId="5" fillId="0" borderId="12" xfId="3" applyBorder="1"/>
    <xf numFmtId="0" fontId="3" fillId="0" borderId="0" xfId="2" applyFont="1" applyBorder="1" applyAlignment="1">
      <alignment horizontal="center"/>
    </xf>
    <xf numFmtId="0" fontId="5" fillId="2" borderId="0" xfId="3" applyFill="1" applyBorder="1" applyAlignment="1"/>
    <xf numFmtId="0" fontId="1" fillId="0" borderId="0" xfId="2" applyFont="1" applyBorder="1"/>
    <xf numFmtId="0" fontId="5" fillId="2" borderId="15" xfId="3" applyFill="1" applyBorder="1" applyAlignment="1">
      <alignment horizontal="center"/>
    </xf>
    <xf numFmtId="0" fontId="5" fillId="2" borderId="16" xfId="3" applyFill="1" applyBorder="1" applyAlignment="1">
      <alignment horizontal="center"/>
    </xf>
    <xf numFmtId="0" fontId="5" fillId="2" borderId="17" xfId="3" applyFill="1" applyBorder="1" applyAlignment="1">
      <alignment horizontal="center"/>
    </xf>
    <xf numFmtId="0" fontId="5" fillId="2" borderId="18" xfId="3" applyFill="1" applyBorder="1" applyAlignment="1">
      <alignment horizontal="center"/>
    </xf>
    <xf numFmtId="0" fontId="5" fillId="2" borderId="19" xfId="3" applyFill="1" applyBorder="1" applyAlignment="1">
      <alignment horizontal="center"/>
    </xf>
    <xf numFmtId="0" fontId="6" fillId="0" borderId="10" xfId="3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6" fillId="0" borderId="21" xfId="2" applyFont="1" applyBorder="1"/>
    <xf numFmtId="0" fontId="6" fillId="0" borderId="22" xfId="2" applyFont="1" applyBorder="1" applyAlignment="1">
      <alignment horizontal="center"/>
    </xf>
    <xf numFmtId="0" fontId="6" fillId="0" borderId="23" xfId="3" applyFont="1" applyBorder="1" applyAlignment="1">
      <alignment horizontal="center"/>
    </xf>
    <xf numFmtId="0" fontId="6" fillId="0" borderId="24" xfId="3" applyFont="1" applyBorder="1" applyAlignment="1">
      <alignment horizontal="center"/>
    </xf>
    <xf numFmtId="0" fontId="6" fillId="0" borderId="3" xfId="3" applyFont="1" applyBorder="1" applyAlignment="1">
      <alignment horizontal="center"/>
    </xf>
    <xf numFmtId="0" fontId="6" fillId="0" borderId="25" xfId="3" applyFont="1" applyBorder="1" applyProtection="1">
      <protection locked="0"/>
    </xf>
    <xf numFmtId="0" fontId="6" fillId="0" borderId="25" xfId="3" applyFont="1" applyBorder="1"/>
    <xf numFmtId="0" fontId="6" fillId="0" borderId="26" xfId="3" applyFont="1" applyBorder="1" applyProtection="1">
      <protection locked="0"/>
    </xf>
    <xf numFmtId="0" fontId="6" fillId="0" borderId="26" xfId="3" applyFont="1" applyBorder="1"/>
    <xf numFmtId="0" fontId="6" fillId="0" borderId="11" xfId="3" applyFont="1" applyBorder="1" applyProtection="1">
      <protection locked="0"/>
    </xf>
    <xf numFmtId="0" fontId="6" fillId="0" borderId="11" xfId="3" applyFont="1" applyBorder="1"/>
    <xf numFmtId="0" fontId="6" fillId="0" borderId="4" xfId="3" applyFont="1" applyBorder="1" applyAlignment="1">
      <alignment horizontal="center"/>
    </xf>
    <xf numFmtId="0" fontId="6" fillId="0" borderId="27" xfId="3" applyFont="1" applyBorder="1" applyAlignment="1">
      <alignment horizontal="center"/>
    </xf>
    <xf numFmtId="0" fontId="6" fillId="0" borderId="15" xfId="3" applyFont="1" applyBorder="1" applyAlignment="1">
      <alignment horizontal="center"/>
    </xf>
    <xf numFmtId="0" fontId="6" fillId="0" borderId="28" xfId="3" applyFont="1" applyBorder="1" applyAlignment="1">
      <alignment horizontal="center"/>
    </xf>
    <xf numFmtId="0" fontId="6" fillId="0" borderId="20" xfId="3" applyFont="1" applyBorder="1" applyAlignment="1">
      <alignment horizontal="center"/>
    </xf>
    <xf numFmtId="0" fontId="6" fillId="0" borderId="21" xfId="3" applyFont="1" applyBorder="1" applyAlignment="1">
      <alignment horizontal="center"/>
    </xf>
    <xf numFmtId="0" fontId="6" fillId="0" borderId="22" xfId="3" applyFont="1" applyBorder="1" applyAlignment="1">
      <alignment horizontal="center"/>
    </xf>
    <xf numFmtId="0" fontId="6" fillId="0" borderId="29" xfId="3" applyFont="1" applyBorder="1" applyAlignment="1">
      <alignment horizontal="center"/>
    </xf>
    <xf numFmtId="0" fontId="7" fillId="0" borderId="14" xfId="3" applyFont="1" applyBorder="1"/>
    <xf numFmtId="0" fontId="6" fillId="0" borderId="30" xfId="3" applyFont="1" applyBorder="1" applyAlignment="1">
      <alignment horizontal="center"/>
    </xf>
    <xf numFmtId="0" fontId="6" fillId="0" borderId="31" xfId="3" applyFont="1" applyBorder="1" applyAlignment="1">
      <alignment horizontal="center"/>
    </xf>
    <xf numFmtId="0" fontId="6" fillId="0" borderId="6" xfId="3" applyFont="1" applyBorder="1"/>
    <xf numFmtId="0" fontId="7" fillId="0" borderId="0" xfId="3" applyFont="1" applyBorder="1"/>
    <xf numFmtId="2" fontId="7" fillId="2" borderId="1" xfId="3" applyNumberFormat="1" applyFont="1" applyFill="1" applyBorder="1" applyProtection="1">
      <protection hidden="1"/>
    </xf>
    <xf numFmtId="2" fontId="7" fillId="2" borderId="7" xfId="3" applyNumberFormat="1" applyFont="1" applyFill="1" applyBorder="1" applyProtection="1">
      <protection hidden="1"/>
    </xf>
    <xf numFmtId="2" fontId="7" fillId="2" borderId="32" xfId="3" applyNumberFormat="1" applyFont="1" applyFill="1" applyBorder="1" applyProtection="1">
      <protection hidden="1"/>
    </xf>
    <xf numFmtId="2" fontId="7" fillId="0" borderId="32" xfId="3" applyNumberFormat="1" applyFont="1" applyBorder="1" applyProtection="1">
      <protection locked="0"/>
    </xf>
    <xf numFmtId="2" fontId="7" fillId="0" borderId="7" xfId="3" applyNumberFormat="1" applyFont="1" applyBorder="1" applyProtection="1">
      <protection locked="0"/>
    </xf>
    <xf numFmtId="0" fontId="6" fillId="0" borderId="33" xfId="3" applyFont="1" applyBorder="1"/>
    <xf numFmtId="0" fontId="7" fillId="0" borderId="12" xfId="3" applyFont="1" applyBorder="1"/>
    <xf numFmtId="2" fontId="7" fillId="2" borderId="34" xfId="3" applyNumberFormat="1" applyFont="1" applyFill="1" applyBorder="1" applyProtection="1">
      <protection hidden="1"/>
    </xf>
    <xf numFmtId="2" fontId="7" fillId="2" borderId="35" xfId="3" applyNumberFormat="1" applyFont="1" applyFill="1" applyBorder="1" applyProtection="1">
      <protection hidden="1"/>
    </xf>
    <xf numFmtId="165" fontId="1" fillId="2" borderId="11" xfId="2" applyNumberFormat="1" applyFill="1" applyBorder="1" applyAlignment="1" applyProtection="1">
      <alignment horizontal="center"/>
      <protection hidden="1"/>
    </xf>
    <xf numFmtId="165" fontId="5" fillId="2" borderId="36" xfId="3" applyNumberFormat="1" applyFill="1" applyBorder="1" applyAlignment="1" applyProtection="1">
      <alignment horizontal="center"/>
      <protection hidden="1"/>
    </xf>
    <xf numFmtId="0" fontId="7" fillId="3" borderId="26" xfId="2" applyFont="1" applyFill="1" applyBorder="1" applyAlignment="1" applyProtection="1">
      <alignment horizontal="center" vertical="center"/>
      <protection locked="0"/>
    </xf>
    <xf numFmtId="0" fontId="7" fillId="3" borderId="27" xfId="2" applyFont="1" applyFill="1" applyBorder="1" applyAlignment="1" applyProtection="1">
      <alignment horizontal="center" vertical="center"/>
      <protection locked="0"/>
    </xf>
    <xf numFmtId="0" fontId="5" fillId="4" borderId="25" xfId="3" applyFill="1" applyBorder="1" applyProtection="1">
      <protection locked="0"/>
    </xf>
    <xf numFmtId="0" fontId="5" fillId="3" borderId="11" xfId="3" applyFill="1" applyBorder="1" applyProtection="1">
      <protection locked="0"/>
    </xf>
    <xf numFmtId="3" fontId="7" fillId="2" borderId="37" xfId="2" applyNumberFormat="1" applyFont="1" applyFill="1" applyBorder="1" applyAlignment="1" applyProtection="1">
      <alignment horizontal="center" vertical="center"/>
      <protection hidden="1"/>
    </xf>
    <xf numFmtId="0" fontId="7" fillId="0" borderId="26" xfId="2" applyFont="1" applyBorder="1" applyAlignment="1" applyProtection="1">
      <alignment horizontal="center" vertical="center"/>
      <protection locked="0"/>
    </xf>
    <xf numFmtId="3" fontId="7" fillId="5" borderId="27" xfId="2" applyNumberFormat="1" applyFont="1" applyFill="1" applyBorder="1" applyAlignment="1" applyProtection="1">
      <alignment horizontal="center" vertical="center"/>
      <protection locked="0"/>
    </xf>
    <xf numFmtId="2" fontId="7" fillId="0" borderId="26" xfId="3" applyNumberFormat="1" applyFont="1" applyBorder="1" applyAlignment="1" applyProtection="1">
      <alignment horizontal="center" vertical="center"/>
      <protection locked="0"/>
    </xf>
    <xf numFmtId="0" fontId="7" fillId="0" borderId="27" xfId="3" applyFont="1" applyBorder="1" applyAlignment="1" applyProtection="1">
      <alignment horizontal="center" vertical="center"/>
      <protection locked="0"/>
    </xf>
    <xf numFmtId="0" fontId="7" fillId="0" borderId="11" xfId="2" applyFont="1" applyBorder="1" applyAlignment="1" applyProtection="1">
      <alignment horizontal="center" vertical="center"/>
      <protection locked="0"/>
    </xf>
    <xf numFmtId="3" fontId="7" fillId="5" borderId="5" xfId="2" applyNumberFormat="1" applyFont="1" applyFill="1" applyBorder="1" applyAlignment="1" applyProtection="1">
      <alignment horizontal="center" vertical="center"/>
      <protection locked="0"/>
    </xf>
    <xf numFmtId="2" fontId="7" fillId="0" borderId="11" xfId="3" applyNumberFormat="1" applyFont="1" applyBorder="1" applyAlignment="1" applyProtection="1">
      <alignment horizontal="center" vertical="center"/>
      <protection locked="0"/>
    </xf>
    <xf numFmtId="0" fontId="7" fillId="0" borderId="5" xfId="3" applyFont="1" applyBorder="1" applyAlignment="1" applyProtection="1">
      <alignment horizontal="center" vertical="center"/>
      <protection locked="0"/>
    </xf>
    <xf numFmtId="164" fontId="6" fillId="2" borderId="37" xfId="3" applyNumberFormat="1" applyFont="1" applyFill="1" applyBorder="1" applyAlignment="1" applyProtection="1">
      <alignment horizontal="center" vertical="center"/>
      <protection hidden="1"/>
    </xf>
    <xf numFmtId="0" fontId="7" fillId="3" borderId="29" xfId="2" applyFont="1" applyFill="1" applyBorder="1" applyAlignment="1" applyProtection="1">
      <alignment horizontal="center" vertical="center"/>
      <protection locked="0"/>
    </xf>
    <xf numFmtId="0" fontId="7" fillId="3" borderId="24" xfId="2" applyFont="1" applyFill="1" applyBorder="1" applyAlignment="1" applyProtection="1">
      <alignment horizontal="center" vertical="center"/>
      <protection locked="0"/>
    </xf>
    <xf numFmtId="164" fontId="7" fillId="2" borderId="26" xfId="3" applyNumberFormat="1" applyFont="1" applyFill="1" applyBorder="1" applyAlignment="1">
      <alignment horizontal="center" vertical="center"/>
    </xf>
    <xf numFmtId="0" fontId="7" fillId="0" borderId="29" xfId="2" applyFont="1" applyBorder="1" applyAlignment="1" applyProtection="1">
      <alignment horizontal="center" vertical="center"/>
      <protection locked="0"/>
    </xf>
    <xf numFmtId="0" fontId="7" fillId="0" borderId="24" xfId="2" applyFont="1" applyBorder="1" applyAlignment="1" applyProtection="1">
      <alignment horizontal="center" vertical="center"/>
      <protection locked="0"/>
    </xf>
    <xf numFmtId="0" fontId="7" fillId="0" borderId="37" xfId="2" applyFont="1" applyBorder="1" applyAlignment="1" applyProtection="1">
      <alignment horizontal="center" vertical="center"/>
      <protection locked="0"/>
    </xf>
    <xf numFmtId="0" fontId="7" fillId="0" borderId="27" xfId="2" applyFont="1" applyBorder="1" applyAlignment="1" applyProtection="1">
      <alignment horizontal="center" vertical="center"/>
      <protection locked="0"/>
    </xf>
    <xf numFmtId="0" fontId="7" fillId="4" borderId="37" xfId="2" applyFont="1" applyFill="1" applyBorder="1" applyAlignment="1" applyProtection="1">
      <alignment horizontal="center" vertical="center"/>
      <protection locked="0"/>
    </xf>
    <xf numFmtId="0" fontId="7" fillId="4" borderId="26" xfId="2" applyFont="1" applyFill="1" applyBorder="1" applyAlignment="1" applyProtection="1">
      <alignment horizontal="center" vertical="center"/>
      <protection locked="0"/>
    </xf>
    <xf numFmtId="0" fontId="7" fillId="4" borderId="27" xfId="2" applyFont="1" applyFill="1" applyBorder="1" applyAlignment="1" applyProtection="1">
      <alignment horizontal="center" vertical="center"/>
      <protection locked="0"/>
    </xf>
    <xf numFmtId="164" fontId="6" fillId="2" borderId="10" xfId="3" applyNumberFormat="1" applyFont="1" applyFill="1" applyBorder="1" applyAlignment="1" applyProtection="1">
      <alignment horizontal="center" vertical="center"/>
      <protection hidden="1"/>
    </xf>
    <xf numFmtId="0" fontId="7" fillId="3" borderId="11" xfId="2" applyFont="1" applyFill="1" applyBorder="1" applyAlignment="1" applyProtection="1">
      <alignment horizontal="center" vertical="center"/>
      <protection locked="0"/>
    </xf>
    <xf numFmtId="0" fontId="7" fillId="3" borderId="5" xfId="2" applyFont="1" applyFill="1" applyBorder="1" applyAlignment="1" applyProtection="1">
      <alignment horizontal="center" vertical="center"/>
      <protection locked="0"/>
    </xf>
    <xf numFmtId="0" fontId="7" fillId="4" borderId="10" xfId="2" applyFont="1" applyFill="1" applyBorder="1" applyAlignment="1" applyProtection="1">
      <alignment horizontal="center" vertical="center"/>
      <protection locked="0"/>
    </xf>
    <xf numFmtId="0" fontId="7" fillId="4" borderId="11" xfId="2" applyFont="1" applyFill="1" applyBorder="1" applyAlignment="1" applyProtection="1">
      <alignment horizontal="center" vertical="center"/>
      <protection locked="0"/>
    </xf>
    <xf numFmtId="0" fontId="7" fillId="4" borderId="5" xfId="2" applyFont="1" applyFill="1" applyBorder="1" applyAlignment="1" applyProtection="1">
      <alignment horizontal="center" vertical="center"/>
      <protection locked="0"/>
    </xf>
    <xf numFmtId="164" fontId="7" fillId="2" borderId="11" xfId="3" applyNumberFormat="1" applyFont="1" applyFill="1" applyBorder="1" applyAlignment="1">
      <alignment horizontal="center" vertical="center"/>
    </xf>
    <xf numFmtId="0" fontId="7" fillId="3" borderId="38" xfId="2" applyFont="1" applyFill="1" applyBorder="1" applyAlignment="1" applyProtection="1">
      <alignment horizontal="center" vertical="center"/>
      <protection locked="0"/>
    </xf>
    <xf numFmtId="0" fontId="7" fillId="0" borderId="38" xfId="2" applyFont="1" applyBorder="1" applyAlignment="1" applyProtection="1">
      <alignment horizontal="center" vertical="center"/>
      <protection locked="0"/>
    </xf>
    <xf numFmtId="0" fontId="7" fillId="0" borderId="39" xfId="2" applyFont="1" applyBorder="1" applyAlignment="1" applyProtection="1">
      <alignment horizontal="center" vertical="center"/>
      <protection locked="0"/>
    </xf>
    <xf numFmtId="0" fontId="7" fillId="3" borderId="39" xfId="2" applyFont="1" applyFill="1" applyBorder="1" applyAlignment="1" applyProtection="1">
      <alignment horizontal="center" vertical="center"/>
      <protection locked="0"/>
    </xf>
    <xf numFmtId="0" fontId="7" fillId="3" borderId="40" xfId="2" applyFont="1" applyFill="1" applyBorder="1" applyAlignment="1" applyProtection="1">
      <alignment horizontal="center" vertical="center"/>
      <protection locked="0"/>
    </xf>
    <xf numFmtId="0" fontId="6" fillId="0" borderId="41" xfId="2" applyFont="1" applyBorder="1"/>
    <xf numFmtId="164" fontId="7" fillId="0" borderId="15" xfId="2" applyNumberFormat="1" applyFont="1" applyBorder="1" applyAlignment="1" applyProtection="1">
      <alignment horizontal="center" vertical="center"/>
      <protection locked="0"/>
    </xf>
    <xf numFmtId="164" fontId="7" fillId="0" borderId="28" xfId="2" applyNumberFormat="1" applyFont="1" applyBorder="1" applyAlignment="1" applyProtection="1">
      <alignment horizontal="center" vertical="center"/>
      <protection locked="0"/>
    </xf>
    <xf numFmtId="0" fontId="6" fillId="0" borderId="42" xfId="2" applyFont="1" applyBorder="1" applyAlignment="1">
      <alignment horizontal="center"/>
    </xf>
    <xf numFmtId="3" fontId="7" fillId="5" borderId="17" xfId="2" applyNumberFormat="1" applyFont="1" applyFill="1" applyBorder="1" applyAlignment="1" applyProtection="1">
      <alignment horizontal="center" vertical="center"/>
      <protection locked="0"/>
    </xf>
    <xf numFmtId="3" fontId="7" fillId="5" borderId="43" xfId="2" applyNumberFormat="1" applyFont="1" applyFill="1" applyBorder="1" applyAlignment="1" applyProtection="1">
      <alignment horizontal="center" vertical="center"/>
      <protection locked="0"/>
    </xf>
    <xf numFmtId="3" fontId="7" fillId="2" borderId="23" xfId="2" applyNumberFormat="1" applyFont="1" applyFill="1" applyBorder="1" applyAlignment="1" applyProtection="1">
      <alignment horizontal="center" vertical="center"/>
      <protection hidden="1"/>
    </xf>
    <xf numFmtId="3" fontId="7" fillId="5" borderId="44" xfId="2" applyNumberFormat="1" applyFont="1" applyFill="1" applyBorder="1" applyAlignment="1" applyProtection="1">
      <alignment horizontal="center" vertical="center"/>
      <protection locked="0"/>
    </xf>
    <xf numFmtId="3" fontId="7" fillId="5" borderId="24" xfId="2" applyNumberFormat="1" applyFont="1" applyFill="1" applyBorder="1" applyAlignment="1" applyProtection="1">
      <alignment horizontal="center" vertical="center"/>
      <protection locked="0"/>
    </xf>
    <xf numFmtId="0" fontId="6" fillId="0" borderId="45" xfId="2" applyFont="1" applyBorder="1" applyAlignment="1">
      <alignment horizontal="center"/>
    </xf>
    <xf numFmtId="0" fontId="6" fillId="0" borderId="46" xfId="2" applyFont="1" applyBorder="1" applyAlignment="1">
      <alignment horizontal="center"/>
    </xf>
    <xf numFmtId="0" fontId="6" fillId="0" borderId="34" xfId="2" applyFont="1" applyBorder="1" applyAlignment="1">
      <alignment horizontal="center"/>
    </xf>
    <xf numFmtId="0" fontId="6" fillId="0" borderId="12" xfId="2" applyFont="1" applyBorder="1" applyAlignment="1">
      <alignment horizontal="center"/>
    </xf>
    <xf numFmtId="0" fontId="6" fillId="0" borderId="47" xfId="2" applyFont="1" applyBorder="1" applyAlignment="1">
      <alignment horizontal="center"/>
    </xf>
    <xf numFmtId="0" fontId="6" fillId="0" borderId="45" xfId="3" applyFont="1" applyBorder="1" applyAlignment="1">
      <alignment horizontal="center"/>
    </xf>
    <xf numFmtId="0" fontId="6" fillId="0" borderId="47" xfId="3" applyFont="1" applyBorder="1" applyAlignment="1">
      <alignment horizontal="center"/>
    </xf>
    <xf numFmtId="0" fontId="6" fillId="0" borderId="32" xfId="3" applyFont="1" applyBorder="1" applyAlignment="1">
      <alignment horizontal="center"/>
    </xf>
    <xf numFmtId="164" fontId="6" fillId="2" borderId="8" xfId="3" applyNumberFormat="1" applyFont="1" applyFill="1" applyBorder="1" applyAlignment="1" applyProtection="1">
      <alignment horizontal="center" vertical="center"/>
      <protection hidden="1"/>
    </xf>
    <xf numFmtId="0" fontId="6" fillId="0" borderId="48" xfId="2" applyFont="1" applyBorder="1" applyAlignment="1">
      <alignment horizontal="center"/>
    </xf>
    <xf numFmtId="0" fontId="6" fillId="0" borderId="49" xfId="2" applyFont="1" applyBorder="1" applyAlignment="1">
      <alignment horizontal="center"/>
    </xf>
    <xf numFmtId="3" fontId="6" fillId="2" borderId="50" xfId="2" applyNumberFormat="1" applyFont="1" applyFill="1" applyBorder="1" applyAlignment="1" applyProtection="1">
      <alignment horizontal="center" vertical="center"/>
      <protection locked="0" hidden="1"/>
    </xf>
    <xf numFmtId="3" fontId="6" fillId="2" borderId="51" xfId="2" applyNumberFormat="1" applyFont="1" applyFill="1" applyBorder="1" applyAlignment="1" applyProtection="1">
      <alignment horizontal="center" vertical="center"/>
      <protection locked="0" hidden="1"/>
    </xf>
    <xf numFmtId="3" fontId="6" fillId="2" borderId="52" xfId="2" applyNumberFormat="1" applyFont="1" applyFill="1" applyBorder="1" applyAlignment="1" applyProtection="1">
      <alignment horizontal="center" vertical="center"/>
      <protection locked="0" hidden="1"/>
    </xf>
    <xf numFmtId="164" fontId="6" fillId="2" borderId="53" xfId="3" applyNumberFormat="1" applyFont="1" applyFill="1" applyBorder="1" applyAlignment="1" applyProtection="1">
      <alignment horizontal="center" vertical="center"/>
      <protection hidden="1"/>
    </xf>
    <xf numFmtId="164" fontId="6" fillId="2" borderId="54" xfId="3" applyNumberFormat="1" applyFont="1" applyFill="1" applyBorder="1" applyAlignment="1" applyProtection="1">
      <alignment horizontal="center" vertical="center"/>
      <protection hidden="1"/>
    </xf>
    <xf numFmtId="164" fontId="6" fillId="2" borderId="55" xfId="3" applyNumberFormat="1" applyFont="1" applyFill="1" applyBorder="1" applyAlignment="1" applyProtection="1">
      <alignment horizontal="center" vertical="center"/>
      <protection hidden="1"/>
    </xf>
    <xf numFmtId="0" fontId="7" fillId="3" borderId="56" xfId="2" applyFont="1" applyFill="1" applyBorder="1" applyAlignment="1" applyProtection="1">
      <alignment horizontal="center" vertical="center"/>
      <protection locked="0"/>
    </xf>
    <xf numFmtId="164" fontId="7" fillId="2" borderId="17" xfId="3" applyNumberFormat="1" applyFont="1" applyFill="1" applyBorder="1" applyAlignment="1" applyProtection="1">
      <alignment horizontal="center" vertical="center"/>
      <protection hidden="1"/>
    </xf>
    <xf numFmtId="164" fontId="7" fillId="2" borderId="43" xfId="3" applyNumberFormat="1" applyFont="1" applyFill="1" applyBorder="1" applyAlignment="1" applyProtection="1">
      <alignment horizontal="center" vertical="center"/>
      <protection hidden="1"/>
    </xf>
    <xf numFmtId="0" fontId="7" fillId="4" borderId="56" xfId="2" applyFont="1" applyFill="1" applyBorder="1" applyAlignment="1" applyProtection="1">
      <alignment horizontal="center" vertical="center"/>
      <protection locked="0"/>
    </xf>
    <xf numFmtId="0" fontId="7" fillId="4" borderId="25" xfId="2" applyFont="1" applyFill="1" applyBorder="1" applyAlignment="1" applyProtection="1">
      <alignment horizontal="center" vertical="center"/>
      <protection locked="0"/>
    </xf>
    <xf numFmtId="0" fontId="7" fillId="4" borderId="4" xfId="2" applyFont="1" applyFill="1" applyBorder="1" applyAlignment="1" applyProtection="1">
      <alignment horizontal="center" vertical="center"/>
      <protection locked="0"/>
    </xf>
    <xf numFmtId="0" fontId="7" fillId="4" borderId="57" xfId="2" applyFont="1" applyFill="1" applyBorder="1" applyAlignment="1" applyProtection="1">
      <alignment horizontal="center" vertical="center"/>
      <protection locked="0"/>
    </xf>
    <xf numFmtId="0" fontId="7" fillId="4" borderId="39" xfId="2" applyFont="1" applyFill="1" applyBorder="1" applyAlignment="1" applyProtection="1">
      <alignment horizontal="center" vertical="center"/>
      <protection locked="0"/>
    </xf>
    <xf numFmtId="0" fontId="7" fillId="4" borderId="40" xfId="2" applyFont="1" applyFill="1" applyBorder="1" applyAlignment="1" applyProtection="1">
      <alignment horizontal="center" vertical="center"/>
      <protection locked="0"/>
    </xf>
    <xf numFmtId="164" fontId="7" fillId="0" borderId="3" xfId="2" applyNumberFormat="1" applyFont="1" applyBorder="1" applyAlignment="1" applyProtection="1">
      <alignment horizontal="center" vertical="center"/>
      <protection locked="0"/>
    </xf>
    <xf numFmtId="0" fontId="6" fillId="0" borderId="21" xfId="2" applyFont="1" applyBorder="1" applyAlignment="1">
      <alignment horizontal="center" vertical="center"/>
    </xf>
    <xf numFmtId="0" fontId="6" fillId="0" borderId="46" xfId="2" applyFont="1" applyBorder="1" applyAlignment="1">
      <alignment horizontal="center" vertical="center"/>
    </xf>
    <xf numFmtId="2" fontId="5" fillId="4" borderId="25" xfId="3" applyNumberFormat="1" applyFill="1" applyBorder="1" applyProtection="1">
      <protection locked="0"/>
    </xf>
    <xf numFmtId="0" fontId="1" fillId="6" borderId="16" xfId="3" applyFont="1" applyFill="1" applyBorder="1" applyAlignment="1">
      <alignment horizontal="center"/>
    </xf>
    <xf numFmtId="0" fontId="1" fillId="6" borderId="16" xfId="3" applyFont="1" applyFill="1" applyBorder="1" applyAlignment="1">
      <alignment horizontal="center"/>
    </xf>
    <xf numFmtId="0" fontId="6" fillId="0" borderId="25" xfId="3" applyFont="1" applyBorder="1" applyAlignment="1"/>
    <xf numFmtId="0" fontId="6" fillId="0" borderId="25" xfId="3" applyFont="1" applyBorder="1" applyAlignment="1" applyProtection="1">
      <protection locked="0"/>
    </xf>
    <xf numFmtId="0" fontId="6" fillId="0" borderId="4" xfId="3" applyFont="1" applyBorder="1" applyAlignment="1"/>
    <xf numFmtId="0" fontId="6" fillId="0" borderId="26" xfId="3" applyFont="1" applyBorder="1" applyAlignment="1"/>
    <xf numFmtId="0" fontId="6" fillId="0" borderId="26" xfId="3" applyFont="1" applyBorder="1" applyAlignment="1" applyProtection="1">
      <protection locked="0"/>
    </xf>
    <xf numFmtId="0" fontId="6" fillId="0" borderId="27" xfId="3" applyFont="1" applyBorder="1" applyAlignment="1"/>
    <xf numFmtId="0" fontId="6" fillId="7" borderId="10" xfId="3" applyFont="1" applyFill="1" applyBorder="1" applyAlignment="1">
      <alignment horizontal="center"/>
    </xf>
    <xf numFmtId="0" fontId="6" fillId="7" borderId="5" xfId="3" applyFont="1" applyFill="1" applyBorder="1" applyAlignment="1">
      <alignment horizontal="center"/>
    </xf>
    <xf numFmtId="0" fontId="7" fillId="7" borderId="56" xfId="2" applyFont="1" applyFill="1" applyBorder="1" applyAlignment="1" applyProtection="1">
      <alignment horizontal="center" vertical="center"/>
      <protection locked="0"/>
    </xf>
    <xf numFmtId="0" fontId="7" fillId="7" borderId="29" xfId="2" applyFont="1" applyFill="1" applyBorder="1" applyAlignment="1" applyProtection="1">
      <alignment horizontal="center" vertical="center"/>
      <protection locked="0"/>
    </xf>
    <xf numFmtId="0" fontId="7" fillId="7" borderId="24" xfId="2" applyFont="1" applyFill="1" applyBorder="1" applyAlignment="1" applyProtection="1">
      <alignment horizontal="center" vertical="center"/>
      <protection locked="0"/>
    </xf>
    <xf numFmtId="0" fontId="7" fillId="7" borderId="23" xfId="2" applyFont="1" applyFill="1" applyBorder="1" applyAlignment="1" applyProtection="1">
      <alignment horizontal="center" vertical="center"/>
      <protection locked="0"/>
    </xf>
    <xf numFmtId="0" fontId="7" fillId="7" borderId="3" xfId="2" applyFont="1" applyFill="1" applyBorder="1" applyAlignment="1" applyProtection="1">
      <alignment horizontal="center" vertical="center"/>
      <protection locked="0"/>
    </xf>
    <xf numFmtId="0" fontId="7" fillId="7" borderId="38" xfId="2" applyFont="1" applyFill="1" applyBorder="1" applyAlignment="1" applyProtection="1">
      <alignment horizontal="center" vertical="center"/>
      <protection locked="0"/>
    </xf>
    <xf numFmtId="0" fontId="7" fillId="7" borderId="37" xfId="2" applyFont="1" applyFill="1" applyBorder="1" applyAlignment="1" applyProtection="1">
      <alignment horizontal="center" vertical="center"/>
      <protection locked="0"/>
    </xf>
    <xf numFmtId="0" fontId="7" fillId="7" borderId="26" xfId="2" applyFont="1" applyFill="1" applyBorder="1" applyAlignment="1" applyProtection="1">
      <alignment horizontal="center" vertical="center"/>
      <protection locked="0"/>
    </xf>
    <xf numFmtId="0" fontId="7" fillId="7" borderId="15" xfId="2" applyFont="1" applyFill="1" applyBorder="1" applyAlignment="1" applyProtection="1">
      <alignment horizontal="center" vertical="center"/>
      <protection locked="0"/>
    </xf>
    <xf numFmtId="0" fontId="7" fillId="7" borderId="39" xfId="2" applyFont="1" applyFill="1" applyBorder="1" applyAlignment="1" applyProtection="1">
      <alignment horizontal="center" vertical="center"/>
      <protection locked="0"/>
    </xf>
    <xf numFmtId="0" fontId="7" fillId="7" borderId="27" xfId="2" applyFont="1" applyFill="1" applyBorder="1" applyAlignment="1" applyProtection="1">
      <alignment horizontal="center" vertical="center"/>
      <protection locked="0"/>
    </xf>
    <xf numFmtId="0" fontId="7" fillId="7" borderId="40" xfId="2" applyFont="1" applyFill="1" applyBorder="1" applyAlignment="1" applyProtection="1">
      <alignment horizontal="center" vertical="center"/>
      <protection locked="0"/>
    </xf>
    <xf numFmtId="0" fontId="7" fillId="7" borderId="11" xfId="2" applyFont="1" applyFill="1" applyBorder="1" applyAlignment="1" applyProtection="1">
      <alignment horizontal="center" vertical="center"/>
      <protection locked="0"/>
    </xf>
    <xf numFmtId="0" fontId="7" fillId="7" borderId="5" xfId="2" applyFont="1" applyFill="1" applyBorder="1" applyAlignment="1" applyProtection="1">
      <alignment horizontal="center" vertical="center"/>
      <protection locked="0"/>
    </xf>
    <xf numFmtId="0" fontId="7" fillId="7" borderId="10" xfId="2" applyFont="1" applyFill="1" applyBorder="1" applyAlignment="1" applyProtection="1">
      <alignment horizontal="center" vertical="center"/>
      <protection locked="0"/>
    </xf>
    <xf numFmtId="0" fontId="7" fillId="7" borderId="28" xfId="2" applyFont="1" applyFill="1" applyBorder="1" applyAlignment="1" applyProtection="1">
      <alignment horizontal="center" vertical="center"/>
      <protection locked="0"/>
    </xf>
    <xf numFmtId="0" fontId="7" fillId="7" borderId="57" xfId="2" applyFont="1" applyFill="1" applyBorder="1" applyAlignment="1" applyProtection="1">
      <alignment horizontal="center" vertical="center"/>
      <protection locked="0"/>
    </xf>
    <xf numFmtId="0" fontId="7" fillId="7" borderId="25" xfId="2" applyFont="1" applyFill="1" applyBorder="1" applyAlignment="1" applyProtection="1">
      <alignment horizontal="center" vertical="center"/>
      <protection locked="0"/>
    </xf>
    <xf numFmtId="0" fontId="7" fillId="7" borderId="4" xfId="2" applyFont="1" applyFill="1" applyBorder="1" applyAlignment="1" applyProtection="1">
      <alignment horizontal="center" vertical="center"/>
      <protection locked="0"/>
    </xf>
    <xf numFmtId="0" fontId="7" fillId="7" borderId="58" xfId="2" applyFont="1" applyFill="1" applyBorder="1" applyAlignment="1" applyProtection="1">
      <alignment horizontal="center" vertical="center"/>
      <protection locked="0"/>
    </xf>
    <xf numFmtId="0" fontId="7" fillId="7" borderId="59" xfId="2" applyFont="1" applyFill="1" applyBorder="1" applyAlignment="1" applyProtection="1">
      <alignment horizontal="center" vertical="center"/>
      <protection locked="0"/>
    </xf>
    <xf numFmtId="0" fontId="7" fillId="7" borderId="60" xfId="2" applyFont="1" applyFill="1" applyBorder="1" applyAlignment="1" applyProtection="1">
      <alignment horizontal="center" vertical="center"/>
      <protection locked="0"/>
    </xf>
    <xf numFmtId="0" fontId="7" fillId="0" borderId="26" xfId="3" applyFont="1" applyBorder="1" applyAlignment="1" applyProtection="1">
      <alignment horizontal="center" wrapText="1"/>
      <protection locked="0"/>
    </xf>
    <xf numFmtId="0" fontId="7" fillId="0" borderId="27" xfId="3" applyFont="1" applyBorder="1" applyAlignment="1" applyProtection="1">
      <alignment horizontal="center" wrapText="1"/>
      <protection locked="0"/>
    </xf>
    <xf numFmtId="0" fontId="7" fillId="0" borderId="11" xfId="3" applyFont="1" applyBorder="1" applyAlignment="1" applyProtection="1">
      <alignment horizontal="center" wrapText="1"/>
      <protection locked="0"/>
    </xf>
    <xf numFmtId="0" fontId="7" fillId="0" borderId="5" xfId="3" applyFont="1" applyBorder="1" applyAlignment="1" applyProtection="1">
      <alignment horizontal="center" wrapText="1"/>
      <protection locked="0"/>
    </xf>
    <xf numFmtId="0" fontId="3" fillId="2" borderId="13" xfId="3" applyFont="1" applyFill="1" applyBorder="1" applyAlignment="1">
      <alignment horizontal="center"/>
    </xf>
    <xf numFmtId="0" fontId="3" fillId="2" borderId="14" xfId="3" applyFont="1" applyFill="1" applyBorder="1" applyAlignment="1">
      <alignment horizontal="center"/>
    </xf>
    <xf numFmtId="0" fontId="3" fillId="2" borderId="67" xfId="3" applyFont="1" applyFill="1" applyBorder="1" applyAlignment="1">
      <alignment horizontal="center"/>
    </xf>
    <xf numFmtId="0" fontId="6" fillId="7" borderId="54" xfId="3" applyFont="1" applyFill="1" applyBorder="1" applyAlignment="1">
      <alignment horizontal="center"/>
    </xf>
    <xf numFmtId="0" fontId="6" fillId="7" borderId="61" xfId="3" applyFont="1" applyFill="1" applyBorder="1" applyAlignment="1">
      <alignment horizontal="center"/>
    </xf>
    <xf numFmtId="3" fontId="7" fillId="0" borderId="26" xfId="3" applyNumberFormat="1" applyFont="1" applyBorder="1" applyAlignment="1" applyProtection="1">
      <alignment horizontal="center" wrapText="1"/>
      <protection locked="0"/>
    </xf>
    <xf numFmtId="0" fontId="6" fillId="0" borderId="25" xfId="3" applyFont="1" applyBorder="1" applyAlignment="1">
      <alignment horizontal="center"/>
    </xf>
    <xf numFmtId="0" fontId="6" fillId="0" borderId="4" xfId="3" applyFont="1" applyBorder="1" applyAlignment="1">
      <alignment horizontal="center"/>
    </xf>
    <xf numFmtId="0" fontId="6" fillId="0" borderId="26" xfId="3" applyFont="1" applyBorder="1" applyAlignment="1">
      <alignment horizontal="center"/>
    </xf>
    <xf numFmtId="0" fontId="6" fillId="0" borderId="27" xfId="3" applyFont="1" applyBorder="1" applyAlignment="1">
      <alignment horizontal="center"/>
    </xf>
    <xf numFmtId="0" fontId="6" fillId="0" borderId="53" xfId="3" applyFont="1" applyBorder="1" applyAlignment="1">
      <alignment horizontal="center"/>
    </xf>
    <xf numFmtId="0" fontId="6" fillId="0" borderId="31" xfId="3" applyFont="1" applyBorder="1" applyAlignment="1">
      <alignment horizontal="center"/>
    </xf>
    <xf numFmtId="0" fontId="6" fillId="0" borderId="54" xfId="3" applyFont="1" applyBorder="1" applyAlignment="1">
      <alignment horizontal="center"/>
    </xf>
    <xf numFmtId="0" fontId="6" fillId="0" borderId="61" xfId="3" applyFont="1" applyBorder="1" applyAlignment="1">
      <alignment horizontal="center"/>
    </xf>
    <xf numFmtId="0" fontId="5" fillId="2" borderId="15" xfId="3" applyFill="1" applyBorder="1" applyAlignment="1">
      <alignment horizontal="center"/>
    </xf>
    <xf numFmtId="0" fontId="5" fillId="2" borderId="16" xfId="3" applyFill="1" applyBorder="1" applyAlignment="1">
      <alignment horizontal="center"/>
    </xf>
    <xf numFmtId="0" fontId="6" fillId="7" borderId="53" xfId="3" applyFont="1" applyFill="1" applyBorder="1" applyAlignment="1">
      <alignment horizontal="center"/>
    </xf>
    <xf numFmtId="0" fontId="6" fillId="7" borderId="31" xfId="3" applyFont="1" applyFill="1" applyBorder="1" applyAlignment="1">
      <alignment horizontal="center"/>
    </xf>
    <xf numFmtId="0" fontId="5" fillId="2" borderId="17" xfId="3" applyFill="1" applyBorder="1" applyAlignment="1" applyProtection="1">
      <alignment horizontal="center"/>
      <protection locked="0"/>
    </xf>
    <xf numFmtId="0" fontId="5" fillId="2" borderId="26" xfId="3" applyFill="1" applyBorder="1" applyAlignment="1" applyProtection="1">
      <alignment horizontal="center"/>
      <protection locked="0"/>
    </xf>
    <xf numFmtId="0" fontId="6" fillId="0" borderId="53" xfId="3" applyFont="1" applyBorder="1" applyAlignment="1">
      <alignment horizontal="left"/>
    </xf>
    <xf numFmtId="0" fontId="6" fillId="0" borderId="30" xfId="3" applyFont="1" applyBorder="1" applyAlignment="1">
      <alignment horizontal="left"/>
    </xf>
    <xf numFmtId="0" fontId="5" fillId="2" borderId="19" xfId="3" applyFill="1" applyBorder="1" applyAlignment="1" applyProtection="1">
      <alignment horizontal="center"/>
      <protection locked="0"/>
    </xf>
    <xf numFmtId="0" fontId="5" fillId="2" borderId="63" xfId="3" applyFill="1" applyBorder="1" applyAlignment="1" applyProtection="1">
      <alignment horizontal="center"/>
      <protection locked="0"/>
    </xf>
    <xf numFmtId="0" fontId="5" fillId="2" borderId="32" xfId="3" applyFill="1" applyBorder="1" applyAlignment="1">
      <alignment horizontal="center"/>
    </xf>
    <xf numFmtId="0" fontId="5" fillId="2" borderId="0" xfId="3" applyFill="1" applyBorder="1" applyAlignment="1">
      <alignment horizontal="center"/>
    </xf>
    <xf numFmtId="0" fontId="5" fillId="2" borderId="65" xfId="3" applyFill="1" applyBorder="1" applyAlignment="1">
      <alignment horizontal="center"/>
    </xf>
    <xf numFmtId="0" fontId="5" fillId="2" borderId="33" xfId="3" applyFill="1" applyBorder="1" applyAlignment="1">
      <alignment horizontal="center"/>
    </xf>
    <xf numFmtId="0" fontId="5" fillId="2" borderId="12" xfId="3" applyFill="1" applyBorder="1" applyAlignment="1">
      <alignment horizontal="center"/>
    </xf>
    <xf numFmtId="0" fontId="5" fillId="2" borderId="66" xfId="3" applyFill="1" applyBorder="1" applyAlignment="1">
      <alignment horizontal="center"/>
    </xf>
    <xf numFmtId="0" fontId="5" fillId="2" borderId="3" xfId="3" applyFill="1" applyBorder="1" applyAlignment="1">
      <alignment horizontal="center"/>
    </xf>
    <xf numFmtId="0" fontId="5" fillId="2" borderId="2" xfId="3" applyFill="1" applyBorder="1" applyAlignment="1">
      <alignment horizontal="center"/>
    </xf>
    <xf numFmtId="0" fontId="5" fillId="2" borderId="44" xfId="3" applyFill="1" applyBorder="1" applyAlignment="1">
      <alignment horizontal="center"/>
    </xf>
    <xf numFmtId="0" fontId="6" fillId="0" borderId="54" xfId="3" applyFont="1" applyBorder="1" applyAlignment="1">
      <alignment horizontal="left"/>
    </xf>
    <xf numFmtId="0" fontId="6" fillId="0" borderId="61" xfId="3" applyFont="1" applyBorder="1" applyAlignment="1">
      <alignment horizontal="left"/>
    </xf>
    <xf numFmtId="0" fontId="6" fillId="0" borderId="54" xfId="3" applyFont="1" applyBorder="1" applyAlignment="1" applyProtection="1">
      <alignment horizontal="left"/>
      <protection locked="0"/>
    </xf>
    <xf numFmtId="0" fontId="6" fillId="0" borderId="16" xfId="3" applyFont="1" applyBorder="1" applyAlignment="1" applyProtection="1">
      <alignment horizontal="left"/>
      <protection locked="0"/>
    </xf>
    <xf numFmtId="0" fontId="6" fillId="0" borderId="61" xfId="3" applyFont="1" applyBorder="1" applyAlignment="1" applyProtection="1">
      <alignment horizontal="left"/>
      <protection locked="0"/>
    </xf>
    <xf numFmtId="0" fontId="6" fillId="0" borderId="10" xfId="3" applyFont="1" applyBorder="1" applyAlignment="1">
      <alignment horizontal="left"/>
    </xf>
    <xf numFmtId="0" fontId="6" fillId="0" borderId="11" xfId="3" applyFont="1" applyBorder="1" applyAlignment="1">
      <alignment horizontal="left"/>
    </xf>
    <xf numFmtId="0" fontId="7" fillId="0" borderId="28" xfId="3" applyFont="1" applyBorder="1" applyAlignment="1" applyProtection="1">
      <alignment horizontal="center"/>
      <protection locked="0"/>
    </xf>
    <xf numFmtId="0" fontId="7" fillId="0" borderId="43" xfId="3" applyFont="1" applyBorder="1" applyAlignment="1" applyProtection="1">
      <alignment horizontal="center"/>
      <protection locked="0"/>
    </xf>
    <xf numFmtId="0" fontId="6" fillId="0" borderId="55" xfId="3" applyFont="1" applyBorder="1" applyAlignment="1">
      <alignment horizontal="left"/>
    </xf>
    <xf numFmtId="0" fontId="6" fillId="0" borderId="36" xfId="3" applyFont="1" applyBorder="1" applyAlignment="1">
      <alignment horizontal="left"/>
    </xf>
    <xf numFmtId="0" fontId="6" fillId="0" borderId="55" xfId="3" applyFont="1" applyBorder="1" applyAlignment="1" applyProtection="1">
      <alignment horizontal="left"/>
      <protection locked="0"/>
    </xf>
    <xf numFmtId="0" fontId="6" fillId="0" borderId="64" xfId="3" applyFont="1" applyBorder="1" applyAlignment="1" applyProtection="1">
      <alignment horizontal="left"/>
      <protection locked="0"/>
    </xf>
    <xf numFmtId="0" fontId="6" fillId="0" borderId="36" xfId="3" applyFont="1" applyBorder="1" applyAlignment="1" applyProtection="1">
      <alignment horizontal="left"/>
      <protection locked="0"/>
    </xf>
    <xf numFmtId="0" fontId="5" fillId="2" borderId="17" xfId="3" applyFill="1" applyBorder="1" applyAlignment="1">
      <alignment horizontal="center"/>
    </xf>
    <xf numFmtId="0" fontId="3" fillId="2" borderId="29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5" fillId="2" borderId="18" xfId="3" applyFill="1" applyBorder="1" applyAlignment="1">
      <alignment horizontal="center"/>
    </xf>
    <xf numFmtId="0" fontId="6" fillId="0" borderId="64" xfId="3" applyFont="1" applyBorder="1" applyAlignment="1">
      <alignment horizontal="left"/>
    </xf>
    <xf numFmtId="0" fontId="5" fillId="2" borderId="15" xfId="3" applyFill="1" applyBorder="1" applyAlignment="1" applyProtection="1">
      <alignment horizontal="center"/>
      <protection locked="0"/>
    </xf>
    <xf numFmtId="0" fontId="5" fillId="2" borderId="1" xfId="3" applyFill="1" applyBorder="1" applyAlignment="1" applyProtection="1">
      <alignment horizontal="center"/>
      <protection locked="0"/>
    </xf>
    <xf numFmtId="0" fontId="5" fillId="2" borderId="16" xfId="3" applyFill="1" applyBorder="1" applyAlignment="1" applyProtection="1">
      <alignment horizontal="center"/>
      <protection locked="0"/>
    </xf>
    <xf numFmtId="0" fontId="7" fillId="0" borderId="15" xfId="3" applyFont="1" applyBorder="1" applyAlignment="1" applyProtection="1">
      <alignment horizontal="center"/>
      <protection locked="0"/>
    </xf>
    <xf numFmtId="0" fontId="7" fillId="0" borderId="17" xfId="3" applyFont="1" applyBorder="1" applyAlignment="1" applyProtection="1">
      <alignment horizontal="center"/>
      <protection locked="0"/>
    </xf>
    <xf numFmtId="0" fontId="6" fillId="0" borderId="37" xfId="3" applyFont="1" applyBorder="1" applyAlignment="1">
      <alignment horizontal="left"/>
    </xf>
    <xf numFmtId="0" fontId="6" fillId="0" borderId="26" xfId="3" applyFont="1" applyBorder="1" applyAlignment="1">
      <alignment horizontal="left"/>
    </xf>
    <xf numFmtId="0" fontId="1" fillId="6" borderId="16" xfId="3" applyFont="1" applyFill="1" applyBorder="1" applyAlignment="1">
      <alignment horizontal="center"/>
    </xf>
    <xf numFmtId="0" fontId="5" fillId="6" borderId="16" xfId="3" applyFill="1" applyBorder="1" applyAlignment="1">
      <alignment horizontal="center"/>
    </xf>
    <xf numFmtId="0" fontId="5" fillId="6" borderId="17" xfId="3" applyFill="1" applyBorder="1" applyAlignment="1">
      <alignment horizontal="center"/>
    </xf>
    <xf numFmtId="0" fontId="6" fillId="0" borderId="8" xfId="3" applyFont="1" applyBorder="1" applyAlignment="1" applyProtection="1">
      <alignment horizontal="left"/>
      <protection locked="0"/>
    </xf>
    <xf numFmtId="0" fontId="6" fillId="0" borderId="2" xfId="3" applyFont="1" applyBorder="1" applyAlignment="1" applyProtection="1">
      <alignment horizontal="left"/>
      <protection locked="0"/>
    </xf>
    <xf numFmtId="0" fontId="6" fillId="0" borderId="9" xfId="3" applyFont="1" applyBorder="1" applyAlignment="1" applyProtection="1">
      <alignment horizontal="left"/>
      <protection locked="0"/>
    </xf>
    <xf numFmtId="0" fontId="2" fillId="0" borderId="0" xfId="3" applyFont="1" applyBorder="1" applyAlignment="1">
      <alignment horizontal="center"/>
    </xf>
    <xf numFmtId="0" fontId="6" fillId="0" borderId="31" xfId="3" applyFont="1" applyBorder="1" applyAlignment="1">
      <alignment horizontal="left"/>
    </xf>
    <xf numFmtId="0" fontId="6" fillId="0" borderId="53" xfId="3" applyFont="1" applyBorder="1" applyAlignment="1" applyProtection="1">
      <alignment horizontal="left"/>
      <protection locked="0"/>
    </xf>
    <xf numFmtId="0" fontId="6" fillId="0" borderId="30" xfId="3" applyFont="1" applyBorder="1" applyAlignment="1" applyProtection="1">
      <alignment horizontal="left"/>
      <protection locked="0"/>
    </xf>
    <xf numFmtId="0" fontId="6" fillId="0" borderId="31" xfId="3" applyFont="1" applyBorder="1" applyAlignment="1" applyProtection="1">
      <alignment horizontal="left"/>
      <protection locked="0"/>
    </xf>
    <xf numFmtId="0" fontId="3" fillId="0" borderId="62" xfId="3" applyFont="1" applyFill="1" applyBorder="1" applyAlignment="1">
      <alignment horizontal="left"/>
    </xf>
    <xf numFmtId="0" fontId="3" fillId="0" borderId="25" xfId="3" applyFont="1" applyFill="1" applyBorder="1" applyAlignment="1">
      <alignment horizontal="left"/>
    </xf>
    <xf numFmtId="17" fontId="3" fillId="0" borderId="25" xfId="3" applyNumberFormat="1" applyFont="1" applyFill="1" applyBorder="1" applyAlignment="1" applyProtection="1">
      <alignment horizontal="left"/>
      <protection locked="0"/>
    </xf>
    <xf numFmtId="0" fontId="3" fillId="0" borderId="4" xfId="3" applyFont="1" applyFill="1" applyBorder="1" applyAlignment="1" applyProtection="1">
      <alignment horizontal="left"/>
      <protection locked="0"/>
    </xf>
    <xf numFmtId="0" fontId="6" fillId="0" borderId="57" xfId="3" applyFont="1" applyBorder="1" applyAlignment="1">
      <alignment horizontal="left"/>
    </xf>
    <xf numFmtId="0" fontId="6" fillId="0" borderId="25" xfId="3" applyFont="1" applyBorder="1" applyAlignment="1">
      <alignment horizontal="left"/>
    </xf>
    <xf numFmtId="0" fontId="7" fillId="0" borderId="25" xfId="3" applyFont="1" applyBorder="1" applyAlignment="1" applyProtection="1">
      <alignment horizontal="center"/>
      <protection locked="0"/>
    </xf>
    <xf numFmtId="0" fontId="1" fillId="6" borderId="16" xfId="3" applyFont="1" applyFill="1" applyBorder="1" applyAlignment="1" applyProtection="1">
      <alignment horizontal="center"/>
      <protection locked="0"/>
    </xf>
    <xf numFmtId="0" fontId="5" fillId="6" borderId="16" xfId="3" applyFill="1" applyBorder="1" applyAlignment="1" applyProtection="1">
      <alignment horizontal="center"/>
      <protection locked="0"/>
    </xf>
    <xf numFmtId="0" fontId="1" fillId="2" borderId="26" xfId="3" applyFont="1" applyFill="1" applyBorder="1" applyAlignment="1" applyProtection="1">
      <alignment horizontal="center"/>
      <protection locked="0"/>
    </xf>
    <xf numFmtId="0" fontId="3" fillId="0" borderId="43" xfId="3" applyFont="1" applyFill="1" applyBorder="1" applyAlignment="1">
      <alignment horizontal="left"/>
    </xf>
    <xf numFmtId="0" fontId="3" fillId="0" borderId="11" xfId="3" applyFont="1" applyFill="1" applyBorder="1" applyAlignment="1">
      <alignment horizontal="left"/>
    </xf>
    <xf numFmtId="0" fontId="3" fillId="0" borderId="11" xfId="3" applyFont="1" applyFill="1" applyBorder="1" applyAlignment="1" applyProtection="1">
      <alignment horizontal="left"/>
      <protection locked="0"/>
    </xf>
    <xf numFmtId="0" fontId="3" fillId="0" borderId="5" xfId="3" applyFont="1" applyFill="1" applyBorder="1" applyAlignment="1" applyProtection="1">
      <alignment horizontal="left"/>
      <protection locked="0"/>
    </xf>
    <xf numFmtId="0" fontId="3" fillId="0" borderId="25" xfId="3" applyFont="1" applyFill="1" applyBorder="1" applyAlignment="1" applyProtection="1">
      <alignment horizontal="left"/>
      <protection locked="0"/>
    </xf>
    <xf numFmtId="0" fontId="1" fillId="6" borderId="26" xfId="3" applyFont="1" applyFill="1" applyBorder="1" applyAlignment="1" applyProtection="1">
      <protection locked="0"/>
    </xf>
    <xf numFmtId="0" fontId="5" fillId="6" borderId="26" xfId="3" applyFill="1" applyBorder="1" applyAlignment="1" applyProtection="1">
      <protection locked="0"/>
    </xf>
    <xf numFmtId="0" fontId="5" fillId="2" borderId="61" xfId="3" applyFill="1" applyBorder="1" applyAlignment="1">
      <alignment horizontal="center"/>
    </xf>
    <xf numFmtId="0" fontId="2" fillId="0" borderId="0" xfId="3" applyFont="1" applyBorder="1" applyAlignment="1"/>
    <xf numFmtId="0" fontId="6" fillId="0" borderId="53" xfId="3" applyFont="1" applyBorder="1" applyAlignment="1"/>
    <xf numFmtId="0" fontId="6" fillId="0" borderId="31" xfId="3" applyFont="1" applyBorder="1" applyAlignment="1"/>
    <xf numFmtId="0" fontId="6" fillId="0" borderId="53" xfId="3" applyFont="1" applyBorder="1" applyAlignment="1" applyProtection="1">
      <protection locked="0"/>
    </xf>
    <xf numFmtId="0" fontId="6" fillId="0" borderId="30" xfId="3" applyFont="1" applyBorder="1" applyAlignment="1" applyProtection="1">
      <protection locked="0"/>
    </xf>
    <xf numFmtId="0" fontId="6" fillId="0" borderId="31" xfId="3" applyFont="1" applyBorder="1" applyAlignment="1" applyProtection="1">
      <protection locked="0"/>
    </xf>
    <xf numFmtId="0" fontId="3" fillId="0" borderId="62" xfId="3" applyFont="1" applyFill="1" applyBorder="1" applyAlignment="1"/>
    <xf numFmtId="0" fontId="3" fillId="0" borderId="25" xfId="3" applyFont="1" applyFill="1" applyBorder="1" applyAlignment="1"/>
    <xf numFmtId="0" fontId="3" fillId="0" borderId="25" xfId="3" applyFont="1" applyFill="1" applyBorder="1" applyAlignment="1" applyProtection="1">
      <protection locked="0"/>
    </xf>
    <xf numFmtId="0" fontId="3" fillId="0" borderId="4" xfId="3" applyFont="1" applyFill="1" applyBorder="1" applyAlignment="1" applyProtection="1">
      <protection locked="0"/>
    </xf>
    <xf numFmtId="0" fontId="5" fillId="2" borderId="16" xfId="3" applyFill="1" applyBorder="1" applyAlignment="1"/>
    <xf numFmtId="0" fontId="6" fillId="0" borderId="57" xfId="3" applyFont="1" applyBorder="1" applyAlignment="1"/>
    <xf numFmtId="0" fontId="6" fillId="0" borderId="25" xfId="3" applyFont="1" applyBorder="1" applyAlignment="1"/>
    <xf numFmtId="0" fontId="7" fillId="0" borderId="25" xfId="3" applyFont="1" applyBorder="1" applyAlignment="1" applyProtection="1">
      <protection locked="0"/>
    </xf>
    <xf numFmtId="0" fontId="1" fillId="6" borderId="16" xfId="3" applyFont="1" applyFill="1" applyBorder="1" applyAlignment="1" applyProtection="1">
      <protection locked="0"/>
    </xf>
    <xf numFmtId="0" fontId="5" fillId="6" borderId="16" xfId="3" applyFill="1" applyBorder="1" applyAlignment="1" applyProtection="1">
      <protection locked="0"/>
    </xf>
    <xf numFmtId="0" fontId="6" fillId="0" borderId="54" xfId="3" applyFont="1" applyBorder="1" applyAlignment="1"/>
    <xf numFmtId="0" fontId="6" fillId="0" borderId="61" xfId="3" applyFont="1" applyBorder="1" applyAlignment="1"/>
    <xf numFmtId="0" fontId="6" fillId="0" borderId="54" xfId="3" applyFont="1" applyBorder="1" applyAlignment="1" applyProtection="1">
      <protection locked="0"/>
    </xf>
    <xf numFmtId="0" fontId="6" fillId="0" borderId="16" xfId="3" applyFont="1" applyBorder="1" applyAlignment="1" applyProtection="1">
      <protection locked="0"/>
    </xf>
    <xf numFmtId="0" fontId="6" fillId="0" borderId="61" xfId="3" applyFont="1" applyBorder="1" applyAlignment="1" applyProtection="1">
      <protection locked="0"/>
    </xf>
    <xf numFmtId="0" fontId="3" fillId="0" borderId="43" xfId="3" applyFont="1" applyFill="1" applyBorder="1" applyAlignment="1"/>
    <xf numFmtId="0" fontId="3" fillId="0" borderId="11" xfId="3" applyFont="1" applyFill="1" applyBorder="1" applyAlignment="1"/>
    <xf numFmtId="0" fontId="3" fillId="0" borderId="11" xfId="3" applyFont="1" applyFill="1" applyBorder="1" applyAlignment="1" applyProtection="1">
      <protection locked="0"/>
    </xf>
    <xf numFmtId="0" fontId="3" fillId="0" borderId="5" xfId="3" applyFont="1" applyFill="1" applyBorder="1" applyAlignment="1" applyProtection="1">
      <protection locked="0"/>
    </xf>
    <xf numFmtId="0" fontId="6" fillId="0" borderId="37" xfId="3" applyFont="1" applyBorder="1" applyAlignment="1"/>
    <xf numFmtId="0" fontId="6" fillId="0" borderId="26" xfId="3" applyFont="1" applyBorder="1" applyAlignment="1"/>
    <xf numFmtId="0" fontId="7" fillId="0" borderId="15" xfId="3" applyFont="1" applyBorder="1" applyAlignment="1" applyProtection="1">
      <protection locked="0"/>
    </xf>
    <xf numFmtId="0" fontId="7" fillId="0" borderId="17" xfId="3" applyFont="1" applyBorder="1" applyAlignment="1" applyProtection="1">
      <protection locked="0"/>
    </xf>
    <xf numFmtId="0" fontId="5" fillId="2" borderId="26" xfId="3" applyFill="1" applyBorder="1" applyAlignment="1" applyProtection="1">
      <protection locked="0"/>
    </xf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39997558519241921"/>
    <pageSetUpPr fitToPage="1"/>
  </sheetPr>
  <dimension ref="A1:AR55"/>
  <sheetViews>
    <sheetView zoomScaleNormal="100" workbookViewId="0">
      <pane ySplit="13" topLeftCell="A40" activePane="bottomLeft" state="frozen"/>
      <selection pane="bottomLeft" activeCell="A47" sqref="A47"/>
    </sheetView>
  </sheetViews>
  <sheetFormatPr defaultRowHeight="12.75" x14ac:dyDescent="0.2"/>
  <cols>
    <col min="1" max="7" width="6.7109375" style="7" customWidth="1"/>
    <col min="8" max="8" width="8.85546875" style="7" bestFit="1" customWidth="1"/>
    <col min="9" max="9" width="8.140625" style="7" bestFit="1" customWidth="1"/>
    <col min="10" max="11" width="6.7109375" style="7" customWidth="1"/>
    <col min="12" max="13" width="8.140625" style="4" customWidth="1"/>
    <col min="14" max="25" width="5.7109375" style="4" customWidth="1"/>
    <col min="26" max="26" width="6.42578125" style="4" customWidth="1"/>
    <col min="27" max="37" width="5.7109375" style="4" customWidth="1"/>
    <col min="38" max="41" width="9.140625" style="4"/>
    <col min="42" max="42" width="14.5703125" style="4" customWidth="1"/>
    <col min="43" max="43" width="14.42578125" style="4" customWidth="1"/>
    <col min="44" max="44" width="13.5703125" style="4" customWidth="1"/>
    <col min="45" max="16384" width="9.140625" style="4"/>
  </cols>
  <sheetData>
    <row r="1" spans="1:44" s="3" customFormat="1" ht="18.75" thickBot="1" x14ac:dyDescent="0.3">
      <c r="A1" s="250" t="s">
        <v>99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</row>
    <row r="2" spans="1:44" ht="15" customHeight="1" x14ac:dyDescent="0.2">
      <c r="A2" s="205" t="s">
        <v>0</v>
      </c>
      <c r="B2" s="251"/>
      <c r="C2" s="252" t="s">
        <v>97</v>
      </c>
      <c r="D2" s="253"/>
      <c r="E2" s="253"/>
      <c r="F2" s="253"/>
      <c r="G2" s="253"/>
      <c r="H2" s="254"/>
      <c r="I2" s="255" t="s">
        <v>46</v>
      </c>
      <c r="J2" s="256"/>
      <c r="K2" s="256"/>
      <c r="L2" s="257" t="s">
        <v>126</v>
      </c>
      <c r="M2" s="258"/>
      <c r="N2" s="200"/>
      <c r="O2" s="200"/>
      <c r="P2" s="259" t="s">
        <v>36</v>
      </c>
      <c r="Q2" s="260"/>
      <c r="R2" s="260"/>
      <c r="S2" s="44">
        <v>300</v>
      </c>
      <c r="T2" s="45" t="s">
        <v>14</v>
      </c>
      <c r="U2" s="261">
        <v>1.67</v>
      </c>
      <c r="V2" s="261"/>
      <c r="W2" s="50" t="s">
        <v>15</v>
      </c>
      <c r="X2" s="262" t="s">
        <v>111</v>
      </c>
      <c r="Y2" s="263"/>
      <c r="Z2" s="263"/>
      <c r="AA2" s="263"/>
      <c r="AB2" s="26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</row>
    <row r="3" spans="1:44" ht="15" customHeight="1" thickBot="1" x14ac:dyDescent="0.25">
      <c r="A3" s="218" t="s">
        <v>1</v>
      </c>
      <c r="B3" s="219"/>
      <c r="C3" s="220"/>
      <c r="D3" s="221"/>
      <c r="E3" s="221"/>
      <c r="F3" s="221"/>
      <c r="G3" s="221"/>
      <c r="H3" s="222"/>
      <c r="I3" s="265" t="s">
        <v>47</v>
      </c>
      <c r="J3" s="266"/>
      <c r="K3" s="266"/>
      <c r="L3" s="267">
        <v>2020</v>
      </c>
      <c r="M3" s="268"/>
      <c r="N3" s="200"/>
      <c r="O3" s="200"/>
      <c r="P3" s="242" t="s">
        <v>38</v>
      </c>
      <c r="Q3" s="243"/>
      <c r="R3" s="243"/>
      <c r="S3" s="46"/>
      <c r="T3" s="47" t="s">
        <v>14</v>
      </c>
      <c r="U3" s="240"/>
      <c r="V3" s="241"/>
      <c r="W3" s="51" t="s">
        <v>15</v>
      </c>
      <c r="X3" s="262" t="s">
        <v>95</v>
      </c>
      <c r="Y3" s="263"/>
      <c r="Z3" s="263"/>
      <c r="AA3" s="263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</row>
    <row r="4" spans="1:44" ht="15" customHeight="1" x14ac:dyDescent="0.2">
      <c r="A4" s="218" t="s">
        <v>83</v>
      </c>
      <c r="B4" s="219"/>
      <c r="C4" s="247" t="s">
        <v>98</v>
      </c>
      <c r="D4" s="248"/>
      <c r="E4" s="248"/>
      <c r="F4" s="248"/>
      <c r="G4" s="248"/>
      <c r="H4" s="249"/>
      <c r="I4" s="216"/>
      <c r="J4" s="216"/>
      <c r="K4" s="216"/>
      <c r="L4" s="216"/>
      <c r="M4" s="217"/>
      <c r="N4" s="199"/>
      <c r="O4" s="200"/>
      <c r="P4" s="242" t="s">
        <v>35</v>
      </c>
      <c r="Q4" s="243"/>
      <c r="R4" s="243"/>
      <c r="S4" s="46">
        <v>300</v>
      </c>
      <c r="T4" s="47" t="s">
        <v>14</v>
      </c>
      <c r="U4" s="240">
        <v>1.67</v>
      </c>
      <c r="V4" s="241"/>
      <c r="W4" s="51" t="s">
        <v>15</v>
      </c>
      <c r="X4" s="239"/>
      <c r="Y4" s="239"/>
      <c r="Z4" s="239"/>
      <c r="AA4" s="239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</row>
    <row r="5" spans="1:44" ht="15" customHeight="1" x14ac:dyDescent="0.2">
      <c r="A5" s="218" t="s">
        <v>84</v>
      </c>
      <c r="B5" s="219"/>
      <c r="C5" s="220"/>
      <c r="D5" s="221"/>
      <c r="E5" s="221"/>
      <c r="F5" s="221"/>
      <c r="G5" s="221"/>
      <c r="H5" s="222"/>
      <c r="I5" s="244"/>
      <c r="J5" s="245"/>
      <c r="K5" s="245"/>
      <c r="L5" s="245"/>
      <c r="M5" s="246"/>
      <c r="N5" s="199"/>
      <c r="O5" s="200"/>
      <c r="P5" s="242" t="s">
        <v>39</v>
      </c>
      <c r="Q5" s="243"/>
      <c r="R5" s="243"/>
      <c r="S5" s="46">
        <v>210</v>
      </c>
      <c r="T5" s="47" t="s">
        <v>14</v>
      </c>
      <c r="U5" s="240">
        <v>1.1599999999999999</v>
      </c>
      <c r="V5" s="241"/>
      <c r="W5" s="51" t="s">
        <v>15</v>
      </c>
      <c r="X5" s="239"/>
      <c r="Y5" s="239"/>
      <c r="Z5" s="239"/>
      <c r="AA5" s="239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</row>
    <row r="6" spans="1:44" ht="15" customHeight="1" x14ac:dyDescent="0.2">
      <c r="A6" s="218" t="s">
        <v>85</v>
      </c>
      <c r="B6" s="219"/>
      <c r="C6" s="220"/>
      <c r="D6" s="221"/>
      <c r="E6" s="221"/>
      <c r="F6" s="221"/>
      <c r="G6" s="221"/>
      <c r="H6" s="222"/>
      <c r="I6" s="149"/>
      <c r="J6" s="32"/>
      <c r="K6" s="32"/>
      <c r="L6" s="32"/>
      <c r="M6" s="33"/>
      <c r="N6" s="31"/>
      <c r="O6" s="32"/>
      <c r="P6" s="242" t="s">
        <v>40</v>
      </c>
      <c r="Q6" s="243"/>
      <c r="R6" s="243"/>
      <c r="S6" s="46"/>
      <c r="T6" s="47" t="s">
        <v>14</v>
      </c>
      <c r="U6" s="240"/>
      <c r="V6" s="241"/>
      <c r="W6" s="52" t="s">
        <v>15</v>
      </c>
      <c r="X6" s="204"/>
      <c r="Y6" s="204"/>
      <c r="Z6" s="204"/>
      <c r="AA6" s="237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</row>
    <row r="7" spans="1:44" ht="15" customHeight="1" thickBot="1" x14ac:dyDescent="0.25">
      <c r="A7" s="218" t="s">
        <v>86</v>
      </c>
      <c r="B7" s="219"/>
      <c r="C7" s="220" t="s">
        <v>93</v>
      </c>
      <c r="D7" s="221"/>
      <c r="E7" s="221"/>
      <c r="F7" s="221"/>
      <c r="G7" s="221"/>
      <c r="H7" s="222"/>
      <c r="I7" s="32"/>
      <c r="J7" s="32"/>
      <c r="K7" s="32"/>
      <c r="L7" s="32"/>
      <c r="M7" s="33"/>
      <c r="N7" s="31"/>
      <c r="O7" s="32"/>
      <c r="P7" s="223" t="s">
        <v>41</v>
      </c>
      <c r="Q7" s="224"/>
      <c r="R7" s="224"/>
      <c r="S7" s="48"/>
      <c r="T7" s="49" t="s">
        <v>14</v>
      </c>
      <c r="U7" s="225"/>
      <c r="V7" s="226"/>
      <c r="W7" s="53" t="s">
        <v>15</v>
      </c>
      <c r="X7" s="204"/>
      <c r="Y7" s="204"/>
      <c r="Z7" s="204"/>
      <c r="AA7" s="237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</row>
    <row r="8" spans="1:44" ht="15" customHeight="1" thickBot="1" x14ac:dyDescent="0.25">
      <c r="A8" s="227" t="s">
        <v>87</v>
      </c>
      <c r="B8" s="228"/>
      <c r="C8" s="229" t="s">
        <v>90</v>
      </c>
      <c r="D8" s="230"/>
      <c r="E8" s="230"/>
      <c r="F8" s="230"/>
      <c r="G8" s="230"/>
      <c r="H8" s="231"/>
      <c r="I8" s="34"/>
      <c r="J8" s="34"/>
      <c r="K8" s="34"/>
      <c r="L8" s="34"/>
      <c r="M8" s="35"/>
      <c r="N8" s="199"/>
      <c r="O8" s="232"/>
      <c r="P8" s="215"/>
      <c r="Q8" s="216"/>
      <c r="R8" s="216"/>
      <c r="S8" s="216"/>
      <c r="T8" s="216"/>
      <c r="U8" s="217"/>
      <c r="V8" s="29"/>
      <c r="W8" s="29"/>
      <c r="X8" s="208"/>
      <c r="Y8" s="208"/>
      <c r="Z8" s="208"/>
      <c r="AA8" s="238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</row>
    <row r="9" spans="1:44" ht="15" customHeight="1" x14ac:dyDescent="0.2">
      <c r="A9" s="233"/>
      <c r="B9" s="233"/>
      <c r="C9" s="233"/>
      <c r="D9" s="233"/>
      <c r="E9" s="233"/>
      <c r="F9" s="233"/>
      <c r="G9" s="233"/>
      <c r="H9" s="233"/>
      <c r="I9" s="234"/>
      <c r="J9" s="234"/>
      <c r="K9" s="234"/>
      <c r="L9" s="234"/>
      <c r="M9" s="234"/>
      <c r="N9" s="199"/>
      <c r="O9" s="200"/>
      <c r="P9" s="199"/>
      <c r="Q9" s="200"/>
      <c r="R9" s="200"/>
      <c r="S9" s="200"/>
      <c r="T9" s="200"/>
      <c r="U9" s="200"/>
      <c r="V9" s="205" t="s">
        <v>16</v>
      </c>
      <c r="W9" s="206"/>
      <c r="X9" s="206"/>
      <c r="Y9" s="206"/>
      <c r="Z9" s="148">
        <v>205.4</v>
      </c>
      <c r="AA9" s="13" t="s">
        <v>14</v>
      </c>
      <c r="AB9" s="203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</row>
    <row r="10" spans="1:44" ht="15" customHeight="1" thickBot="1" x14ac:dyDescent="0.25">
      <c r="A10" s="234"/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199"/>
      <c r="O10" s="200"/>
      <c r="P10" s="235"/>
      <c r="Q10" s="235"/>
      <c r="R10" s="235"/>
      <c r="S10" s="235"/>
      <c r="T10" s="235"/>
      <c r="U10" s="235"/>
      <c r="V10" s="227" t="s">
        <v>17</v>
      </c>
      <c r="W10" s="236"/>
      <c r="X10" s="236"/>
      <c r="Y10" s="236"/>
      <c r="Z10" s="77">
        <v>298.7</v>
      </c>
      <c r="AA10" s="14" t="s">
        <v>14</v>
      </c>
      <c r="AB10" s="207"/>
      <c r="AC10" s="208"/>
      <c r="AD10" s="208"/>
      <c r="AE10" s="208"/>
      <c r="AF10" s="208"/>
      <c r="AG10" s="208"/>
      <c r="AH10" s="208"/>
      <c r="AI10" s="208"/>
      <c r="AJ10" s="208"/>
      <c r="AK10" s="208"/>
      <c r="AL10" s="204"/>
      <c r="AM10" s="204"/>
      <c r="AN10" s="204"/>
      <c r="AO10" s="204"/>
      <c r="AP10" s="204"/>
      <c r="AQ10" s="204"/>
      <c r="AR10" s="204"/>
    </row>
    <row r="11" spans="1:44" ht="13.5" thickBot="1" x14ac:dyDescent="0.25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95" t="s">
        <v>19</v>
      </c>
      <c r="O11" s="196"/>
      <c r="P11" s="195" t="s">
        <v>19</v>
      </c>
      <c r="Q11" s="196"/>
      <c r="R11" s="201" t="s">
        <v>42</v>
      </c>
      <c r="S11" s="202"/>
      <c r="T11" s="201" t="s">
        <v>42</v>
      </c>
      <c r="U11" s="202"/>
      <c r="V11" s="195" t="s">
        <v>18</v>
      </c>
      <c r="W11" s="196"/>
      <c r="X11" s="195" t="s">
        <v>18</v>
      </c>
      <c r="Y11" s="196"/>
      <c r="Z11" s="195" t="s">
        <v>43</v>
      </c>
      <c r="AA11" s="196"/>
      <c r="AB11" s="195" t="s">
        <v>43</v>
      </c>
      <c r="AC11" s="196"/>
      <c r="AD11" s="201" t="s">
        <v>44</v>
      </c>
      <c r="AE11" s="202"/>
      <c r="AF11" s="201" t="s">
        <v>44</v>
      </c>
      <c r="AG11" s="202"/>
      <c r="AH11" s="201" t="s">
        <v>45</v>
      </c>
      <c r="AI11" s="202"/>
      <c r="AJ11" s="201" t="s">
        <v>45</v>
      </c>
      <c r="AK11" s="202"/>
      <c r="AL11" s="212"/>
      <c r="AM11" s="213"/>
      <c r="AN11" s="213"/>
      <c r="AO11" s="214"/>
      <c r="AP11" s="209"/>
      <c r="AQ11" s="210"/>
      <c r="AR11" s="211"/>
    </row>
    <row r="12" spans="1:44" s="7" customFormat="1" x14ac:dyDescent="0.2">
      <c r="A12" s="6"/>
      <c r="B12" s="38" t="s">
        <v>2</v>
      </c>
      <c r="C12" s="39"/>
      <c r="D12" s="39"/>
      <c r="E12" s="146" t="s">
        <v>80</v>
      </c>
      <c r="F12" s="146" t="s">
        <v>82</v>
      </c>
      <c r="G12" s="39"/>
      <c r="H12" s="110"/>
      <c r="I12" s="128" t="s">
        <v>37</v>
      </c>
      <c r="J12" s="113" t="s">
        <v>3</v>
      </c>
      <c r="K12" s="40"/>
      <c r="L12" s="195" t="s">
        <v>20</v>
      </c>
      <c r="M12" s="196"/>
      <c r="N12" s="197" t="s">
        <v>21</v>
      </c>
      <c r="O12" s="198"/>
      <c r="P12" s="197" t="s">
        <v>48</v>
      </c>
      <c r="Q12" s="198"/>
      <c r="R12" s="188" t="s">
        <v>21</v>
      </c>
      <c r="S12" s="189"/>
      <c r="T12" s="188" t="s">
        <v>48</v>
      </c>
      <c r="U12" s="189"/>
      <c r="V12" s="197" t="s">
        <v>100</v>
      </c>
      <c r="W12" s="198"/>
      <c r="X12" s="197" t="s">
        <v>77</v>
      </c>
      <c r="Y12" s="198"/>
      <c r="Z12" s="197" t="s">
        <v>21</v>
      </c>
      <c r="AA12" s="198"/>
      <c r="AB12" s="197" t="s">
        <v>77</v>
      </c>
      <c r="AC12" s="198"/>
      <c r="AD12" s="188" t="s">
        <v>21</v>
      </c>
      <c r="AE12" s="189"/>
      <c r="AF12" s="188" t="s">
        <v>77</v>
      </c>
      <c r="AG12" s="189"/>
      <c r="AH12" s="188" t="s">
        <v>21</v>
      </c>
      <c r="AI12" s="189"/>
      <c r="AJ12" s="188" t="s">
        <v>77</v>
      </c>
      <c r="AK12" s="189"/>
      <c r="AL12" s="54" t="s">
        <v>13</v>
      </c>
      <c r="AM12" s="55" t="s">
        <v>22</v>
      </c>
      <c r="AN12" s="55" t="s">
        <v>13</v>
      </c>
      <c r="AO12" s="56" t="s">
        <v>22</v>
      </c>
      <c r="AP12" s="191" t="s">
        <v>4</v>
      </c>
      <c r="AQ12" s="191"/>
      <c r="AR12" s="192"/>
    </row>
    <row r="13" spans="1:44" s="7" customFormat="1" ht="13.5" thickBot="1" x14ac:dyDescent="0.25">
      <c r="A13" s="43" t="s">
        <v>5</v>
      </c>
      <c r="B13" s="119" t="s">
        <v>6</v>
      </c>
      <c r="C13" s="120" t="s">
        <v>7</v>
      </c>
      <c r="D13" s="120" t="s">
        <v>8</v>
      </c>
      <c r="E13" s="147" t="s">
        <v>81</v>
      </c>
      <c r="F13" s="147" t="s">
        <v>81</v>
      </c>
      <c r="G13" s="120" t="s">
        <v>9</v>
      </c>
      <c r="H13" s="121" t="s">
        <v>105</v>
      </c>
      <c r="I13" s="129" t="s">
        <v>10</v>
      </c>
      <c r="J13" s="122" t="s">
        <v>6</v>
      </c>
      <c r="K13" s="123" t="s">
        <v>11</v>
      </c>
      <c r="L13" s="124" t="s">
        <v>13</v>
      </c>
      <c r="M13" s="125" t="s">
        <v>22</v>
      </c>
      <c r="N13" s="36" t="s">
        <v>23</v>
      </c>
      <c r="O13" s="37" t="s">
        <v>24</v>
      </c>
      <c r="P13" s="36" t="s">
        <v>23</v>
      </c>
      <c r="Q13" s="37" t="s">
        <v>24</v>
      </c>
      <c r="R13" s="157" t="s">
        <v>23</v>
      </c>
      <c r="S13" s="158" t="s">
        <v>24</v>
      </c>
      <c r="T13" s="157" t="s">
        <v>23</v>
      </c>
      <c r="U13" s="158" t="s">
        <v>24</v>
      </c>
      <c r="V13" s="36" t="s">
        <v>23</v>
      </c>
      <c r="W13" s="37" t="s">
        <v>24</v>
      </c>
      <c r="X13" s="36" t="s">
        <v>23</v>
      </c>
      <c r="Y13" s="37" t="s">
        <v>24</v>
      </c>
      <c r="Z13" s="36" t="s">
        <v>23</v>
      </c>
      <c r="AA13" s="37" t="s">
        <v>24</v>
      </c>
      <c r="AB13" s="36" t="s">
        <v>23</v>
      </c>
      <c r="AC13" s="37" t="s">
        <v>24</v>
      </c>
      <c r="AD13" s="157" t="s">
        <v>23</v>
      </c>
      <c r="AE13" s="158" t="s">
        <v>24</v>
      </c>
      <c r="AF13" s="157" t="s">
        <v>23</v>
      </c>
      <c r="AG13" s="158" t="s">
        <v>24</v>
      </c>
      <c r="AH13" s="157" t="s">
        <v>23</v>
      </c>
      <c r="AI13" s="158" t="s">
        <v>24</v>
      </c>
      <c r="AJ13" s="157" t="s">
        <v>23</v>
      </c>
      <c r="AK13" s="158" t="s">
        <v>24</v>
      </c>
      <c r="AL13" s="41" t="s">
        <v>25</v>
      </c>
      <c r="AM13" s="57" t="s">
        <v>25</v>
      </c>
      <c r="AN13" s="57" t="s">
        <v>26</v>
      </c>
      <c r="AO13" s="42" t="s">
        <v>26</v>
      </c>
      <c r="AP13" s="193"/>
      <c r="AQ13" s="193"/>
      <c r="AR13" s="194"/>
    </row>
    <row r="14" spans="1:44" ht="24.95" customHeight="1" x14ac:dyDescent="0.2">
      <c r="A14" s="126" t="s">
        <v>69</v>
      </c>
      <c r="B14" s="116">
        <f>24-J14</f>
        <v>24</v>
      </c>
      <c r="C14" s="91">
        <v>100</v>
      </c>
      <c r="D14" s="91">
        <v>0</v>
      </c>
      <c r="E14" s="91">
        <v>19</v>
      </c>
      <c r="F14" s="91">
        <v>0</v>
      </c>
      <c r="G14" s="91">
        <v>40</v>
      </c>
      <c r="H14" s="145">
        <v>18</v>
      </c>
      <c r="I14" s="130">
        <v>71</v>
      </c>
      <c r="J14" s="117">
        <v>0</v>
      </c>
      <c r="K14" s="118"/>
      <c r="L14" s="127">
        <f>+IF(AL14+AN14-Z9&lt;0,0,AL14+AN14-Z9)</f>
        <v>1.6799999999999784</v>
      </c>
      <c r="M14" s="133">
        <f>+IF(AM14+AO14-Z10&lt;0,0,AM14+AO14-Z10)</f>
        <v>9.9999999999909051E-3</v>
      </c>
      <c r="N14" s="136">
        <v>11</v>
      </c>
      <c r="O14" s="88">
        <v>5</v>
      </c>
      <c r="P14" s="88">
        <v>10</v>
      </c>
      <c r="Q14" s="89">
        <v>5</v>
      </c>
      <c r="R14" s="162"/>
      <c r="S14" s="160"/>
      <c r="T14" s="160"/>
      <c r="U14" s="163"/>
      <c r="V14" s="139">
        <v>12</v>
      </c>
      <c r="W14" s="140">
        <v>4</v>
      </c>
      <c r="X14" s="140">
        <v>2</v>
      </c>
      <c r="Y14" s="141">
        <v>0</v>
      </c>
      <c r="Z14" s="142">
        <v>3</v>
      </c>
      <c r="AA14" s="140">
        <v>7</v>
      </c>
      <c r="AB14" s="140">
        <v>3</v>
      </c>
      <c r="AC14" s="141">
        <v>7</v>
      </c>
      <c r="AD14" s="175"/>
      <c r="AE14" s="176"/>
      <c r="AF14" s="176"/>
      <c r="AG14" s="177"/>
      <c r="AH14" s="175"/>
      <c r="AI14" s="176"/>
      <c r="AJ14" s="176"/>
      <c r="AK14" s="178"/>
      <c r="AL14" s="137">
        <f>((+(V14*12+W14)*$U$4)-((X14*12+Y14)*$U$4))+((+(Z14*12+AA14)*$U$5)-((AB14*12+AC14)*$U$5))+((+(AD14*12+AE14)*$U$6)-((AF14*12+AG14)*$U$6))+((+(AH14*12+AI14)*$U$7)-((AJ14*12+AK14)*$U$7))</f>
        <v>207.07999999999998</v>
      </c>
      <c r="AM14" s="90">
        <f>+(P14*12+Q14)*$U$2+(T14*12+U14)*$U$3+(X14*12+Y14)*$U$4+(AB14*12+AC14)*$U$5+(AF14*12+AG14)*$U$6+(AJ14*12+AK14)*$U$7</f>
        <v>298.70999999999998</v>
      </c>
      <c r="AN14" s="81"/>
      <c r="AO14" s="82"/>
      <c r="AP14" s="181"/>
      <c r="AQ14" s="181"/>
      <c r="AR14" s="182"/>
    </row>
    <row r="15" spans="1:44" ht="24.95" customHeight="1" x14ac:dyDescent="0.2">
      <c r="A15" s="126" t="s">
        <v>49</v>
      </c>
      <c r="B15" s="78">
        <f t="shared" ref="B15:B44" si="0">24-J15</f>
        <v>24</v>
      </c>
      <c r="C15" s="79">
        <v>75</v>
      </c>
      <c r="D15" s="79">
        <v>0</v>
      </c>
      <c r="E15" s="79">
        <v>19</v>
      </c>
      <c r="F15" s="79">
        <v>0</v>
      </c>
      <c r="G15" s="79">
        <v>40</v>
      </c>
      <c r="H15" s="111">
        <v>18</v>
      </c>
      <c r="I15" s="131">
        <v>56</v>
      </c>
      <c r="J15" s="114">
        <v>0</v>
      </c>
      <c r="K15" s="80"/>
      <c r="L15" s="87">
        <f>+IF(AL15+AN15-AL14&lt;0,0,AL15+AN15-AL14)</f>
        <v>3.3400000000000318</v>
      </c>
      <c r="M15" s="134">
        <f>+IF(AM15+AO15-AM14&lt;0,0,AM15+AO15-AM14)</f>
        <v>1.6700000000000159</v>
      </c>
      <c r="N15" s="106">
        <v>11</v>
      </c>
      <c r="O15" s="91">
        <v>6</v>
      </c>
      <c r="P15" s="91">
        <v>10</v>
      </c>
      <c r="Q15" s="92">
        <v>6</v>
      </c>
      <c r="R15" s="165"/>
      <c r="S15" s="166"/>
      <c r="T15" s="166"/>
      <c r="U15" s="167"/>
      <c r="V15" s="107">
        <v>12</v>
      </c>
      <c r="W15" s="79">
        <v>6</v>
      </c>
      <c r="X15" s="79">
        <v>2</v>
      </c>
      <c r="Y15" s="94">
        <v>0</v>
      </c>
      <c r="Z15" s="93">
        <v>3</v>
      </c>
      <c r="AA15" s="79">
        <v>7</v>
      </c>
      <c r="AB15" s="79">
        <v>3</v>
      </c>
      <c r="AC15" s="94">
        <v>7</v>
      </c>
      <c r="AD15" s="165"/>
      <c r="AE15" s="166"/>
      <c r="AF15" s="166"/>
      <c r="AG15" s="169"/>
      <c r="AH15" s="165"/>
      <c r="AI15" s="166"/>
      <c r="AJ15" s="166"/>
      <c r="AK15" s="179"/>
      <c r="AL15" s="137">
        <f t="shared" ref="AL15:AL44" si="1">((+(V15*12+W15)*$U$4)-((X15*12+Y15)*$U$4))+((+(Z15*12+AA15)*$U$5)-((AB15*12+AC15)*$U$5))+((+(AD15*12+AE15)*$U$6)-((AF15*12+AG15)*$U$6))+((+(AH15*12+AI15)*$U$7)-((AJ15*12+AK15)*$U$7))</f>
        <v>210.42000000000002</v>
      </c>
      <c r="AM15" s="90">
        <f t="shared" ref="AM15:AM44" si="2">+(P15*12+Q15)*$U$2+(T15*12+U15)*$U$3+(X15*12+Y15)*$U$4+(AB15*12+AC15)*$U$5+(AF15*12+AG15)*$U$6+(AJ15*12+AK15)*$U$7</f>
        <v>300.38</v>
      </c>
      <c r="AN15" s="81"/>
      <c r="AO15" s="82"/>
      <c r="AP15" s="181"/>
      <c r="AQ15" s="181"/>
      <c r="AR15" s="182"/>
    </row>
    <row r="16" spans="1:44" ht="24.95" customHeight="1" x14ac:dyDescent="0.2">
      <c r="A16" s="126" t="s">
        <v>50</v>
      </c>
      <c r="B16" s="78">
        <f t="shared" si="0"/>
        <v>24</v>
      </c>
      <c r="C16" s="79">
        <v>100</v>
      </c>
      <c r="D16" s="79">
        <v>0</v>
      </c>
      <c r="E16" s="79">
        <v>19</v>
      </c>
      <c r="F16" s="79">
        <v>0</v>
      </c>
      <c r="G16" s="79">
        <v>40</v>
      </c>
      <c r="H16" s="111">
        <v>18</v>
      </c>
      <c r="I16" s="131">
        <v>92</v>
      </c>
      <c r="J16" s="114">
        <v>0</v>
      </c>
      <c r="K16" s="80"/>
      <c r="L16" s="87">
        <f t="shared" ref="L16:M44" si="3">+IF(AL16+AN16-AL15&lt;0,0,AL16+AN16-AL15)</f>
        <v>3.339999999999975</v>
      </c>
      <c r="M16" s="134">
        <f t="shared" si="3"/>
        <v>0</v>
      </c>
      <c r="N16" s="105">
        <v>11</v>
      </c>
      <c r="O16" s="88">
        <v>6</v>
      </c>
      <c r="P16" s="88">
        <v>10</v>
      </c>
      <c r="Q16" s="89">
        <v>6</v>
      </c>
      <c r="R16" s="165"/>
      <c r="S16" s="166"/>
      <c r="T16" s="166"/>
      <c r="U16" s="167"/>
      <c r="V16" s="143">
        <v>12</v>
      </c>
      <c r="W16" s="96">
        <v>8</v>
      </c>
      <c r="X16" s="96">
        <v>2</v>
      </c>
      <c r="Y16" s="97">
        <v>0</v>
      </c>
      <c r="Z16" s="95">
        <v>3</v>
      </c>
      <c r="AA16" s="96">
        <v>7</v>
      </c>
      <c r="AB16" s="96">
        <v>3</v>
      </c>
      <c r="AC16" s="97">
        <v>7</v>
      </c>
      <c r="AD16" s="165"/>
      <c r="AE16" s="166"/>
      <c r="AF16" s="166"/>
      <c r="AG16" s="169"/>
      <c r="AH16" s="165"/>
      <c r="AI16" s="166"/>
      <c r="AJ16" s="166"/>
      <c r="AK16" s="179"/>
      <c r="AL16" s="137">
        <f t="shared" si="1"/>
        <v>213.76</v>
      </c>
      <c r="AM16" s="90">
        <f t="shared" si="2"/>
        <v>300.38</v>
      </c>
      <c r="AN16" s="81"/>
      <c r="AO16" s="82"/>
      <c r="AP16" s="181"/>
      <c r="AQ16" s="181"/>
      <c r="AR16" s="182"/>
    </row>
    <row r="17" spans="1:44" ht="24.95" customHeight="1" x14ac:dyDescent="0.2">
      <c r="A17" s="126" t="s">
        <v>51</v>
      </c>
      <c r="B17" s="78">
        <f t="shared" si="0"/>
        <v>24</v>
      </c>
      <c r="C17" s="79">
        <v>100</v>
      </c>
      <c r="D17" s="79">
        <v>0</v>
      </c>
      <c r="E17" s="79">
        <v>19</v>
      </c>
      <c r="F17" s="79">
        <v>0</v>
      </c>
      <c r="G17" s="79">
        <v>40</v>
      </c>
      <c r="H17" s="111">
        <v>18</v>
      </c>
      <c r="I17" s="131">
        <v>179</v>
      </c>
      <c r="J17" s="114">
        <v>0</v>
      </c>
      <c r="K17" s="80"/>
      <c r="L17" s="87">
        <f t="shared" si="3"/>
        <v>1.6700000000000159</v>
      </c>
      <c r="M17" s="134">
        <f t="shared" si="3"/>
        <v>5.0099999999999909</v>
      </c>
      <c r="N17" s="107">
        <v>11</v>
      </c>
      <c r="O17" s="79">
        <v>8</v>
      </c>
      <c r="P17" s="79">
        <v>10</v>
      </c>
      <c r="Q17" s="94">
        <v>8</v>
      </c>
      <c r="R17" s="165"/>
      <c r="S17" s="166"/>
      <c r="T17" s="166"/>
      <c r="U17" s="167"/>
      <c r="V17" s="107">
        <v>12</v>
      </c>
      <c r="W17" s="79">
        <v>10</v>
      </c>
      <c r="X17" s="79">
        <v>2</v>
      </c>
      <c r="Y17" s="94">
        <v>1</v>
      </c>
      <c r="Z17" s="93">
        <v>3</v>
      </c>
      <c r="AA17" s="79">
        <v>7</v>
      </c>
      <c r="AB17" s="79">
        <v>3</v>
      </c>
      <c r="AC17" s="94">
        <v>7</v>
      </c>
      <c r="AD17" s="165"/>
      <c r="AE17" s="166"/>
      <c r="AF17" s="166"/>
      <c r="AG17" s="169"/>
      <c r="AH17" s="165"/>
      <c r="AI17" s="166"/>
      <c r="AJ17" s="166"/>
      <c r="AK17" s="179"/>
      <c r="AL17" s="137">
        <f t="shared" si="1"/>
        <v>215.43</v>
      </c>
      <c r="AM17" s="90">
        <f t="shared" si="2"/>
        <v>305.39</v>
      </c>
      <c r="AN17" s="81"/>
      <c r="AO17" s="82"/>
      <c r="AP17" s="181"/>
      <c r="AQ17" s="181"/>
      <c r="AR17" s="182"/>
    </row>
    <row r="18" spans="1:44" ht="24.95" customHeight="1" x14ac:dyDescent="0.2">
      <c r="A18" s="126" t="s">
        <v>52</v>
      </c>
      <c r="B18" s="78">
        <f t="shared" si="0"/>
        <v>24</v>
      </c>
      <c r="C18" s="79">
        <v>100</v>
      </c>
      <c r="D18" s="79">
        <v>0</v>
      </c>
      <c r="E18" s="79">
        <v>19</v>
      </c>
      <c r="F18" s="79">
        <v>0</v>
      </c>
      <c r="G18" s="79">
        <v>40</v>
      </c>
      <c r="H18" s="111">
        <v>18</v>
      </c>
      <c r="I18" s="131">
        <v>179</v>
      </c>
      <c r="J18" s="114">
        <v>0</v>
      </c>
      <c r="K18" s="80"/>
      <c r="L18" s="87">
        <f t="shared" si="3"/>
        <v>0</v>
      </c>
      <c r="M18" s="134">
        <f t="shared" si="3"/>
        <v>5.0099999999999909</v>
      </c>
      <c r="N18" s="108">
        <v>11</v>
      </c>
      <c r="O18" s="74">
        <v>10</v>
      </c>
      <c r="P18" s="74">
        <v>10</v>
      </c>
      <c r="Q18" s="75">
        <v>10</v>
      </c>
      <c r="R18" s="165"/>
      <c r="S18" s="166"/>
      <c r="T18" s="166"/>
      <c r="U18" s="167"/>
      <c r="V18" s="143">
        <v>12</v>
      </c>
      <c r="W18" s="96">
        <v>11</v>
      </c>
      <c r="X18" s="96">
        <v>2</v>
      </c>
      <c r="Y18" s="97">
        <v>2</v>
      </c>
      <c r="Z18" s="95">
        <v>3</v>
      </c>
      <c r="AA18" s="96">
        <v>7</v>
      </c>
      <c r="AB18" s="96">
        <v>3</v>
      </c>
      <c r="AC18" s="97">
        <v>7</v>
      </c>
      <c r="AD18" s="165"/>
      <c r="AE18" s="166"/>
      <c r="AF18" s="166"/>
      <c r="AG18" s="169"/>
      <c r="AH18" s="165"/>
      <c r="AI18" s="166"/>
      <c r="AJ18" s="166"/>
      <c r="AK18" s="179"/>
      <c r="AL18" s="137">
        <f t="shared" si="1"/>
        <v>215.42999999999995</v>
      </c>
      <c r="AM18" s="90">
        <f t="shared" si="2"/>
        <v>310.39999999999998</v>
      </c>
      <c r="AN18" s="81"/>
      <c r="AO18" s="82"/>
      <c r="AP18" s="181"/>
      <c r="AQ18" s="181"/>
      <c r="AR18" s="182"/>
    </row>
    <row r="19" spans="1:44" ht="24.95" customHeight="1" x14ac:dyDescent="0.2">
      <c r="A19" s="126" t="s">
        <v>53</v>
      </c>
      <c r="B19" s="78">
        <f t="shared" si="0"/>
        <v>24</v>
      </c>
      <c r="C19" s="79">
        <v>125</v>
      </c>
      <c r="D19" s="79">
        <v>0</v>
      </c>
      <c r="E19" s="79">
        <v>19</v>
      </c>
      <c r="F19" s="79">
        <v>0</v>
      </c>
      <c r="G19" s="79">
        <v>40</v>
      </c>
      <c r="H19" s="111">
        <v>18</v>
      </c>
      <c r="I19" s="131">
        <v>50</v>
      </c>
      <c r="J19" s="114">
        <v>0</v>
      </c>
      <c r="K19" s="80"/>
      <c r="L19" s="87">
        <f t="shared" si="3"/>
        <v>1.6700000000000443</v>
      </c>
      <c r="M19" s="134">
        <f t="shared" si="3"/>
        <v>5.0099999999999909</v>
      </c>
      <c r="N19" s="107">
        <v>12</v>
      </c>
      <c r="O19" s="79">
        <v>0</v>
      </c>
      <c r="P19" s="79">
        <v>11</v>
      </c>
      <c r="Q19" s="94">
        <v>0</v>
      </c>
      <c r="R19" s="165"/>
      <c r="S19" s="166"/>
      <c r="T19" s="166"/>
      <c r="U19" s="167"/>
      <c r="V19" s="107">
        <v>13</v>
      </c>
      <c r="W19" s="79">
        <v>1</v>
      </c>
      <c r="X19" s="79">
        <v>2</v>
      </c>
      <c r="Y19" s="94">
        <v>3</v>
      </c>
      <c r="Z19" s="93">
        <v>3</v>
      </c>
      <c r="AA19" s="79">
        <v>7</v>
      </c>
      <c r="AB19" s="79">
        <v>3</v>
      </c>
      <c r="AC19" s="94">
        <v>7</v>
      </c>
      <c r="AD19" s="165"/>
      <c r="AE19" s="166"/>
      <c r="AF19" s="166"/>
      <c r="AG19" s="169"/>
      <c r="AH19" s="165"/>
      <c r="AI19" s="166"/>
      <c r="AJ19" s="166"/>
      <c r="AK19" s="179"/>
      <c r="AL19" s="137">
        <f t="shared" si="1"/>
        <v>217.1</v>
      </c>
      <c r="AM19" s="90">
        <f>+(P19*12+Q19)*$U$2+(T19*12+U19)*$U$3+(X19*12+Y19)*$U$4+(AB19*12+AC19)*$U$5+(AF19*12+AG19)*$U$6+(AJ19*12+AK19)*$U$7</f>
        <v>315.40999999999997</v>
      </c>
      <c r="AN19" s="81"/>
      <c r="AO19" s="82"/>
      <c r="AP19" s="181"/>
      <c r="AQ19" s="181"/>
      <c r="AR19" s="182"/>
    </row>
    <row r="20" spans="1:44" ht="24.95" customHeight="1" x14ac:dyDescent="0.2">
      <c r="A20" s="126" t="s">
        <v>54</v>
      </c>
      <c r="B20" s="78">
        <f t="shared" si="0"/>
        <v>1</v>
      </c>
      <c r="C20" s="79">
        <v>150</v>
      </c>
      <c r="D20" s="79">
        <v>0</v>
      </c>
      <c r="E20" s="79">
        <v>19</v>
      </c>
      <c r="F20" s="79">
        <v>0</v>
      </c>
      <c r="G20" s="79">
        <v>40</v>
      </c>
      <c r="H20" s="111">
        <v>18</v>
      </c>
      <c r="I20" s="131">
        <v>1</v>
      </c>
      <c r="J20" s="114">
        <v>23</v>
      </c>
      <c r="K20" s="80"/>
      <c r="L20" s="87">
        <f t="shared" si="3"/>
        <v>3.339999999999975</v>
      </c>
      <c r="M20" s="134">
        <f t="shared" si="3"/>
        <v>3.3400000000000318</v>
      </c>
      <c r="N20" s="108">
        <v>12</v>
      </c>
      <c r="O20" s="74">
        <v>2</v>
      </c>
      <c r="P20" s="74">
        <v>11</v>
      </c>
      <c r="Q20" s="75">
        <v>2</v>
      </c>
      <c r="R20" s="165"/>
      <c r="S20" s="166"/>
      <c r="T20" s="166"/>
      <c r="U20" s="167"/>
      <c r="V20" s="143">
        <v>13</v>
      </c>
      <c r="W20" s="96">
        <v>3</v>
      </c>
      <c r="X20" s="96">
        <v>2</v>
      </c>
      <c r="Y20" s="97">
        <v>3</v>
      </c>
      <c r="Z20" s="95">
        <v>3</v>
      </c>
      <c r="AA20" s="96">
        <v>7</v>
      </c>
      <c r="AB20" s="96">
        <v>3</v>
      </c>
      <c r="AC20" s="97">
        <v>7</v>
      </c>
      <c r="AD20" s="165"/>
      <c r="AE20" s="166"/>
      <c r="AF20" s="166"/>
      <c r="AG20" s="169"/>
      <c r="AH20" s="165"/>
      <c r="AI20" s="166"/>
      <c r="AJ20" s="166"/>
      <c r="AK20" s="179"/>
      <c r="AL20" s="137">
        <f t="shared" si="1"/>
        <v>220.43999999999997</v>
      </c>
      <c r="AM20" s="90">
        <f t="shared" si="2"/>
        <v>318.75</v>
      </c>
      <c r="AN20" s="81"/>
      <c r="AO20" s="82"/>
      <c r="AP20" s="181"/>
      <c r="AQ20" s="181"/>
      <c r="AR20" s="182"/>
    </row>
    <row r="21" spans="1:44" ht="24.95" customHeight="1" x14ac:dyDescent="0.2">
      <c r="A21" s="126" t="s">
        <v>55</v>
      </c>
      <c r="B21" s="78">
        <f t="shared" si="0"/>
        <v>2</v>
      </c>
      <c r="C21" s="79">
        <v>280</v>
      </c>
      <c r="D21" s="79">
        <v>0</v>
      </c>
      <c r="E21" s="79">
        <v>19</v>
      </c>
      <c r="F21" s="79">
        <v>0</v>
      </c>
      <c r="G21" s="79">
        <v>40</v>
      </c>
      <c r="H21" s="111">
        <v>18</v>
      </c>
      <c r="I21" s="131">
        <v>11</v>
      </c>
      <c r="J21" s="114">
        <v>22</v>
      </c>
      <c r="K21" s="80"/>
      <c r="L21" s="87">
        <f t="shared" si="3"/>
        <v>1.6700000000000159</v>
      </c>
      <c r="M21" s="134">
        <f t="shared" si="3"/>
        <v>1.6699999999999591</v>
      </c>
      <c r="N21" s="107">
        <v>12</v>
      </c>
      <c r="O21" s="79">
        <v>3</v>
      </c>
      <c r="P21" s="79">
        <v>11</v>
      </c>
      <c r="Q21" s="94">
        <v>3</v>
      </c>
      <c r="R21" s="165"/>
      <c r="S21" s="166"/>
      <c r="T21" s="166"/>
      <c r="U21" s="167"/>
      <c r="V21" s="107">
        <v>13</v>
      </c>
      <c r="W21" s="79">
        <v>4</v>
      </c>
      <c r="X21" s="79">
        <v>2</v>
      </c>
      <c r="Y21" s="94">
        <v>3</v>
      </c>
      <c r="Z21" s="93">
        <v>3</v>
      </c>
      <c r="AA21" s="79">
        <v>7</v>
      </c>
      <c r="AB21" s="79">
        <v>3</v>
      </c>
      <c r="AC21" s="94">
        <v>7</v>
      </c>
      <c r="AD21" s="165"/>
      <c r="AE21" s="166"/>
      <c r="AF21" s="166"/>
      <c r="AG21" s="169"/>
      <c r="AH21" s="165"/>
      <c r="AI21" s="166"/>
      <c r="AJ21" s="166"/>
      <c r="AK21" s="179"/>
      <c r="AL21" s="137">
        <f t="shared" si="1"/>
        <v>222.10999999999999</v>
      </c>
      <c r="AM21" s="90">
        <f t="shared" si="2"/>
        <v>320.41999999999996</v>
      </c>
      <c r="AN21" s="81"/>
      <c r="AO21" s="82"/>
      <c r="AP21" s="190"/>
      <c r="AQ21" s="181"/>
      <c r="AR21" s="182"/>
    </row>
    <row r="22" spans="1:44" ht="24.95" customHeight="1" x14ac:dyDescent="0.2">
      <c r="A22" s="126" t="s">
        <v>56</v>
      </c>
      <c r="B22" s="78">
        <f t="shared" si="0"/>
        <v>0</v>
      </c>
      <c r="C22" s="79">
        <v>300</v>
      </c>
      <c r="D22" s="79">
        <v>0</v>
      </c>
      <c r="E22" s="79">
        <v>19</v>
      </c>
      <c r="F22" s="79">
        <v>0</v>
      </c>
      <c r="G22" s="79">
        <v>40</v>
      </c>
      <c r="H22" s="111">
        <v>18</v>
      </c>
      <c r="I22" s="131">
        <v>0</v>
      </c>
      <c r="J22" s="114">
        <v>24</v>
      </c>
      <c r="K22" s="80"/>
      <c r="L22" s="87">
        <f t="shared" si="3"/>
        <v>0</v>
      </c>
      <c r="M22" s="134">
        <f t="shared" si="3"/>
        <v>0</v>
      </c>
      <c r="N22" s="108">
        <v>3</v>
      </c>
      <c r="O22" s="74">
        <v>1</v>
      </c>
      <c r="P22" s="74">
        <v>2</v>
      </c>
      <c r="Q22" s="75">
        <v>1</v>
      </c>
      <c r="R22" s="165"/>
      <c r="S22" s="166"/>
      <c r="T22" s="166"/>
      <c r="U22" s="167"/>
      <c r="V22" s="143">
        <v>1</v>
      </c>
      <c r="W22" s="96">
        <v>11</v>
      </c>
      <c r="X22" s="96">
        <v>0</v>
      </c>
      <c r="Y22" s="97">
        <v>3</v>
      </c>
      <c r="Z22" s="95">
        <v>1</v>
      </c>
      <c r="AA22" s="96">
        <v>2</v>
      </c>
      <c r="AB22" s="96">
        <v>1</v>
      </c>
      <c r="AC22" s="97">
        <v>2</v>
      </c>
      <c r="AD22" s="165"/>
      <c r="AE22" s="166"/>
      <c r="AF22" s="166"/>
      <c r="AG22" s="169"/>
      <c r="AH22" s="165"/>
      <c r="AI22" s="166"/>
      <c r="AJ22" s="166"/>
      <c r="AK22" s="179"/>
      <c r="AL22" s="137">
        <f t="shared" si="1"/>
        <v>33.4</v>
      </c>
      <c r="AM22" s="90">
        <f t="shared" si="2"/>
        <v>63</v>
      </c>
      <c r="AN22" s="81">
        <v>188.37</v>
      </c>
      <c r="AO22" s="82">
        <v>253</v>
      </c>
      <c r="AP22" s="181" t="s">
        <v>127</v>
      </c>
      <c r="AQ22" s="181"/>
      <c r="AR22" s="182"/>
    </row>
    <row r="23" spans="1:44" ht="24.95" customHeight="1" x14ac:dyDescent="0.2">
      <c r="A23" s="126" t="s">
        <v>57</v>
      </c>
      <c r="B23" s="78">
        <f t="shared" si="0"/>
        <v>24</v>
      </c>
      <c r="C23" s="79">
        <v>160</v>
      </c>
      <c r="D23" s="79">
        <v>0</v>
      </c>
      <c r="E23" s="79">
        <v>19</v>
      </c>
      <c r="F23" s="79">
        <v>0</v>
      </c>
      <c r="G23" s="79">
        <v>40</v>
      </c>
      <c r="H23" s="111">
        <v>18</v>
      </c>
      <c r="I23" s="131">
        <v>199</v>
      </c>
      <c r="J23" s="114">
        <v>0</v>
      </c>
      <c r="K23" s="80"/>
      <c r="L23" s="87">
        <f t="shared" si="3"/>
        <v>1.6700000000000017</v>
      </c>
      <c r="M23" s="134">
        <f t="shared" si="3"/>
        <v>3.3400000000000034</v>
      </c>
      <c r="N23" s="107">
        <v>3</v>
      </c>
      <c r="O23" s="79">
        <v>2</v>
      </c>
      <c r="P23" s="79">
        <v>2</v>
      </c>
      <c r="Q23" s="94">
        <v>2</v>
      </c>
      <c r="R23" s="165"/>
      <c r="S23" s="166"/>
      <c r="T23" s="166"/>
      <c r="U23" s="167"/>
      <c r="V23" s="107">
        <v>2</v>
      </c>
      <c r="W23" s="79">
        <v>1</v>
      </c>
      <c r="X23" s="79">
        <v>0</v>
      </c>
      <c r="Y23" s="94">
        <v>4</v>
      </c>
      <c r="Z23" s="93">
        <v>1</v>
      </c>
      <c r="AA23" s="79">
        <v>2</v>
      </c>
      <c r="AB23" s="79">
        <v>1</v>
      </c>
      <c r="AC23" s="94">
        <v>2</v>
      </c>
      <c r="AD23" s="165"/>
      <c r="AE23" s="166"/>
      <c r="AF23" s="166"/>
      <c r="AG23" s="169"/>
      <c r="AH23" s="165"/>
      <c r="AI23" s="166"/>
      <c r="AJ23" s="166"/>
      <c r="AK23" s="179"/>
      <c r="AL23" s="137">
        <f t="shared" si="1"/>
        <v>35.07</v>
      </c>
      <c r="AM23" s="90">
        <f t="shared" si="2"/>
        <v>66.34</v>
      </c>
      <c r="AN23" s="81"/>
      <c r="AO23" s="82"/>
      <c r="AP23" s="181"/>
      <c r="AQ23" s="181"/>
      <c r="AR23" s="182"/>
    </row>
    <row r="24" spans="1:44" ht="24.95" customHeight="1" x14ac:dyDescent="0.2">
      <c r="A24" s="126" t="s">
        <v>58</v>
      </c>
      <c r="B24" s="78">
        <f t="shared" si="0"/>
        <v>24</v>
      </c>
      <c r="C24" s="79">
        <v>120</v>
      </c>
      <c r="D24" s="79">
        <v>0</v>
      </c>
      <c r="E24" s="79">
        <v>19</v>
      </c>
      <c r="F24" s="79">
        <v>0</v>
      </c>
      <c r="G24" s="79">
        <v>40</v>
      </c>
      <c r="H24" s="111">
        <v>18</v>
      </c>
      <c r="I24" s="131">
        <v>206</v>
      </c>
      <c r="J24" s="114">
        <v>0</v>
      </c>
      <c r="K24" s="80"/>
      <c r="L24" s="87">
        <f t="shared" si="3"/>
        <v>1.6699999999999946</v>
      </c>
      <c r="M24" s="134">
        <f t="shared" si="3"/>
        <v>5.0099999999999909</v>
      </c>
      <c r="N24" s="108">
        <v>3</v>
      </c>
      <c r="O24" s="74">
        <v>4</v>
      </c>
      <c r="P24" s="74">
        <v>2</v>
      </c>
      <c r="Q24" s="75">
        <v>4</v>
      </c>
      <c r="R24" s="165"/>
      <c r="S24" s="166"/>
      <c r="T24" s="166"/>
      <c r="U24" s="167"/>
      <c r="V24" s="143">
        <v>2</v>
      </c>
      <c r="W24" s="96">
        <v>3</v>
      </c>
      <c r="X24" s="96">
        <v>0</v>
      </c>
      <c r="Y24" s="97">
        <v>5</v>
      </c>
      <c r="Z24" s="95">
        <v>1</v>
      </c>
      <c r="AA24" s="96">
        <v>2</v>
      </c>
      <c r="AB24" s="96">
        <v>1</v>
      </c>
      <c r="AC24" s="97">
        <v>2</v>
      </c>
      <c r="AD24" s="165"/>
      <c r="AE24" s="166"/>
      <c r="AF24" s="166"/>
      <c r="AG24" s="169"/>
      <c r="AH24" s="165"/>
      <c r="AI24" s="166"/>
      <c r="AJ24" s="166"/>
      <c r="AK24" s="179"/>
      <c r="AL24" s="137">
        <f t="shared" si="1"/>
        <v>36.739999999999995</v>
      </c>
      <c r="AM24" s="90">
        <f t="shared" si="2"/>
        <v>71.349999999999994</v>
      </c>
      <c r="AN24" s="81"/>
      <c r="AO24" s="82"/>
      <c r="AP24" s="181"/>
      <c r="AQ24" s="181"/>
      <c r="AR24" s="182"/>
    </row>
    <row r="25" spans="1:44" ht="24.95" customHeight="1" x14ac:dyDescent="0.2">
      <c r="A25" s="126" t="s">
        <v>59</v>
      </c>
      <c r="B25" s="78">
        <f>24-J25</f>
        <v>24</v>
      </c>
      <c r="C25" s="79">
        <v>100</v>
      </c>
      <c r="D25" s="79">
        <v>0</v>
      </c>
      <c r="E25" s="79">
        <v>19</v>
      </c>
      <c r="F25" s="79">
        <v>0</v>
      </c>
      <c r="G25" s="79">
        <v>40</v>
      </c>
      <c r="H25" s="111">
        <v>18</v>
      </c>
      <c r="I25" s="131">
        <v>193</v>
      </c>
      <c r="J25" s="114">
        <v>0</v>
      </c>
      <c r="K25" s="80"/>
      <c r="L25" s="87">
        <f t="shared" si="3"/>
        <v>1.6700000000000017</v>
      </c>
      <c r="M25" s="134">
        <f t="shared" si="3"/>
        <v>1.6700000000000017</v>
      </c>
      <c r="N25" s="107">
        <v>3</v>
      </c>
      <c r="O25" s="79">
        <v>5</v>
      </c>
      <c r="P25" s="79">
        <v>2</v>
      </c>
      <c r="Q25" s="94">
        <v>5</v>
      </c>
      <c r="R25" s="165"/>
      <c r="S25" s="166"/>
      <c r="T25" s="166"/>
      <c r="U25" s="167"/>
      <c r="V25" s="107">
        <v>2</v>
      </c>
      <c r="W25" s="79">
        <v>4</v>
      </c>
      <c r="X25" s="79">
        <v>0</v>
      </c>
      <c r="Y25" s="94">
        <v>5</v>
      </c>
      <c r="Z25" s="93">
        <v>1</v>
      </c>
      <c r="AA25" s="79">
        <v>2</v>
      </c>
      <c r="AB25" s="79">
        <v>1</v>
      </c>
      <c r="AC25" s="94">
        <v>2</v>
      </c>
      <c r="AD25" s="165"/>
      <c r="AE25" s="166"/>
      <c r="AF25" s="166"/>
      <c r="AG25" s="169"/>
      <c r="AH25" s="165"/>
      <c r="AI25" s="166"/>
      <c r="AJ25" s="166"/>
      <c r="AK25" s="179"/>
      <c r="AL25" s="137">
        <f t="shared" si="1"/>
        <v>38.409999999999997</v>
      </c>
      <c r="AM25" s="90">
        <f t="shared" si="2"/>
        <v>73.02</v>
      </c>
      <c r="AN25" s="81"/>
      <c r="AO25" s="82"/>
      <c r="AP25" s="181"/>
      <c r="AQ25" s="181"/>
      <c r="AR25" s="182"/>
    </row>
    <row r="26" spans="1:44" ht="24.95" customHeight="1" x14ac:dyDescent="0.2">
      <c r="A26" s="126" t="s">
        <v>60</v>
      </c>
      <c r="B26" s="78">
        <f t="shared" si="0"/>
        <v>24</v>
      </c>
      <c r="C26" s="79">
        <v>100</v>
      </c>
      <c r="D26" s="79">
        <v>0</v>
      </c>
      <c r="E26" s="79">
        <v>19</v>
      </c>
      <c r="F26" s="79">
        <v>0</v>
      </c>
      <c r="G26" s="79">
        <v>40</v>
      </c>
      <c r="H26" s="111">
        <v>18</v>
      </c>
      <c r="I26" s="131">
        <v>182</v>
      </c>
      <c r="J26" s="114">
        <v>0</v>
      </c>
      <c r="K26" s="80"/>
      <c r="L26" s="87">
        <f t="shared" si="3"/>
        <v>1.6700000000000017</v>
      </c>
      <c r="M26" s="134">
        <f t="shared" si="3"/>
        <v>3.3400000000000034</v>
      </c>
      <c r="N26" s="108">
        <v>3</v>
      </c>
      <c r="O26" s="74">
        <v>7</v>
      </c>
      <c r="P26" s="74">
        <v>2</v>
      </c>
      <c r="Q26" s="75">
        <v>7</v>
      </c>
      <c r="R26" s="165"/>
      <c r="S26" s="166"/>
      <c r="T26" s="166"/>
      <c r="U26" s="167"/>
      <c r="V26" s="143">
        <v>2</v>
      </c>
      <c r="W26" s="96">
        <v>5</v>
      </c>
      <c r="X26" s="96">
        <v>0</v>
      </c>
      <c r="Y26" s="97">
        <v>5</v>
      </c>
      <c r="Z26" s="95">
        <v>1</v>
      </c>
      <c r="AA26" s="96">
        <v>2</v>
      </c>
      <c r="AB26" s="96">
        <v>1</v>
      </c>
      <c r="AC26" s="97">
        <v>2</v>
      </c>
      <c r="AD26" s="165"/>
      <c r="AE26" s="166"/>
      <c r="AF26" s="166"/>
      <c r="AG26" s="169"/>
      <c r="AH26" s="165"/>
      <c r="AI26" s="166"/>
      <c r="AJ26" s="166"/>
      <c r="AK26" s="179"/>
      <c r="AL26" s="137">
        <f t="shared" si="1"/>
        <v>40.08</v>
      </c>
      <c r="AM26" s="90">
        <f t="shared" si="2"/>
        <v>76.36</v>
      </c>
      <c r="AN26" s="81"/>
      <c r="AO26" s="82"/>
      <c r="AP26" s="181"/>
      <c r="AQ26" s="181"/>
      <c r="AR26" s="182"/>
    </row>
    <row r="27" spans="1:44" ht="24.95" customHeight="1" x14ac:dyDescent="0.2">
      <c r="A27" s="126" t="s">
        <v>61</v>
      </c>
      <c r="B27" s="78">
        <f t="shared" si="0"/>
        <v>24</v>
      </c>
      <c r="C27" s="79">
        <v>120</v>
      </c>
      <c r="D27" s="79">
        <v>0</v>
      </c>
      <c r="E27" s="79">
        <v>19</v>
      </c>
      <c r="F27" s="79">
        <v>0</v>
      </c>
      <c r="G27" s="79">
        <v>40</v>
      </c>
      <c r="H27" s="111">
        <v>18</v>
      </c>
      <c r="I27" s="131">
        <v>191</v>
      </c>
      <c r="J27" s="114">
        <v>0</v>
      </c>
      <c r="K27" s="80"/>
      <c r="L27" s="87">
        <f t="shared" si="3"/>
        <v>1.6700000000000017</v>
      </c>
      <c r="M27" s="134">
        <f t="shared" si="3"/>
        <v>5.0099999999999909</v>
      </c>
      <c r="N27" s="107">
        <v>3</v>
      </c>
      <c r="O27" s="79">
        <v>8</v>
      </c>
      <c r="P27" s="79">
        <v>2</v>
      </c>
      <c r="Q27" s="94">
        <v>8</v>
      </c>
      <c r="R27" s="165"/>
      <c r="S27" s="166"/>
      <c r="T27" s="166"/>
      <c r="U27" s="167"/>
      <c r="V27" s="107">
        <v>2</v>
      </c>
      <c r="W27" s="79">
        <v>8</v>
      </c>
      <c r="X27" s="79">
        <v>0</v>
      </c>
      <c r="Y27" s="94">
        <v>7</v>
      </c>
      <c r="Z27" s="93">
        <v>1</v>
      </c>
      <c r="AA27" s="79">
        <v>2</v>
      </c>
      <c r="AB27" s="79">
        <v>1</v>
      </c>
      <c r="AC27" s="94">
        <v>2</v>
      </c>
      <c r="AD27" s="165"/>
      <c r="AE27" s="166"/>
      <c r="AF27" s="166"/>
      <c r="AG27" s="169"/>
      <c r="AH27" s="165"/>
      <c r="AI27" s="166"/>
      <c r="AJ27" s="166"/>
      <c r="AK27" s="179"/>
      <c r="AL27" s="137">
        <f t="shared" si="1"/>
        <v>41.75</v>
      </c>
      <c r="AM27" s="90">
        <f t="shared" si="2"/>
        <v>81.36999999999999</v>
      </c>
      <c r="AN27" s="81"/>
      <c r="AO27" s="82"/>
      <c r="AP27" s="181"/>
      <c r="AQ27" s="181"/>
      <c r="AR27" s="182"/>
    </row>
    <row r="28" spans="1:44" ht="24.95" customHeight="1" x14ac:dyDescent="0.2">
      <c r="A28" s="126" t="s">
        <v>62</v>
      </c>
      <c r="B28" s="78">
        <f t="shared" si="0"/>
        <v>24</v>
      </c>
      <c r="C28" s="79">
        <v>120</v>
      </c>
      <c r="D28" s="79">
        <v>0</v>
      </c>
      <c r="E28" s="79">
        <v>19</v>
      </c>
      <c r="F28" s="79">
        <v>0</v>
      </c>
      <c r="G28" s="79">
        <v>40</v>
      </c>
      <c r="H28" s="111">
        <v>18</v>
      </c>
      <c r="I28" s="131">
        <v>186</v>
      </c>
      <c r="J28" s="114">
        <v>0</v>
      </c>
      <c r="K28" s="80"/>
      <c r="L28" s="87">
        <f t="shared" si="3"/>
        <v>1.6700000000000017</v>
      </c>
      <c r="M28" s="134">
        <f t="shared" si="3"/>
        <v>3.3400000000000034</v>
      </c>
      <c r="N28" s="108">
        <v>3</v>
      </c>
      <c r="O28" s="74">
        <v>10</v>
      </c>
      <c r="P28" s="74">
        <v>2</v>
      </c>
      <c r="Q28" s="75">
        <v>10</v>
      </c>
      <c r="R28" s="165"/>
      <c r="S28" s="166"/>
      <c r="T28" s="166"/>
      <c r="U28" s="167"/>
      <c r="V28" s="143">
        <v>2</v>
      </c>
      <c r="W28" s="96">
        <v>9</v>
      </c>
      <c r="X28" s="96">
        <v>0</v>
      </c>
      <c r="Y28" s="97">
        <v>7</v>
      </c>
      <c r="Z28" s="95">
        <v>1</v>
      </c>
      <c r="AA28" s="96">
        <v>2</v>
      </c>
      <c r="AB28" s="96">
        <v>1</v>
      </c>
      <c r="AC28" s="97">
        <v>2</v>
      </c>
      <c r="AD28" s="165"/>
      <c r="AE28" s="166"/>
      <c r="AF28" s="166"/>
      <c r="AG28" s="169"/>
      <c r="AH28" s="165"/>
      <c r="AI28" s="166"/>
      <c r="AJ28" s="166"/>
      <c r="AK28" s="179"/>
      <c r="AL28" s="137">
        <f t="shared" si="1"/>
        <v>43.42</v>
      </c>
      <c r="AM28" s="90">
        <f t="shared" si="2"/>
        <v>84.71</v>
      </c>
      <c r="AN28" s="81"/>
      <c r="AO28" s="82"/>
      <c r="AP28" s="181"/>
      <c r="AQ28" s="181"/>
      <c r="AR28" s="182"/>
    </row>
    <row r="29" spans="1:44" ht="24.95" customHeight="1" x14ac:dyDescent="0.2">
      <c r="A29" s="126" t="s">
        <v>63</v>
      </c>
      <c r="B29" s="78">
        <f t="shared" si="0"/>
        <v>24</v>
      </c>
      <c r="C29" s="79">
        <v>140</v>
      </c>
      <c r="D29" s="79">
        <v>0</v>
      </c>
      <c r="E29" s="79">
        <v>19</v>
      </c>
      <c r="F29" s="79">
        <v>0</v>
      </c>
      <c r="G29" s="79">
        <v>40</v>
      </c>
      <c r="H29" s="111">
        <v>18</v>
      </c>
      <c r="I29" s="131">
        <v>185</v>
      </c>
      <c r="J29" s="114">
        <v>0</v>
      </c>
      <c r="K29" s="80"/>
      <c r="L29" s="87">
        <f t="shared" si="3"/>
        <v>1.6699999999999946</v>
      </c>
      <c r="M29" s="134">
        <f t="shared" si="3"/>
        <v>5.0099999999999909</v>
      </c>
      <c r="N29" s="107">
        <v>4</v>
      </c>
      <c r="O29" s="79">
        <v>0</v>
      </c>
      <c r="P29" s="79">
        <v>3</v>
      </c>
      <c r="Q29" s="94">
        <v>0</v>
      </c>
      <c r="R29" s="165"/>
      <c r="S29" s="166"/>
      <c r="T29" s="166"/>
      <c r="U29" s="167"/>
      <c r="V29" s="107">
        <v>2</v>
      </c>
      <c r="W29" s="79">
        <v>11</v>
      </c>
      <c r="X29" s="79">
        <v>0</v>
      </c>
      <c r="Y29" s="94">
        <v>8</v>
      </c>
      <c r="Z29" s="93">
        <v>1</v>
      </c>
      <c r="AA29" s="79">
        <v>2</v>
      </c>
      <c r="AB29" s="79">
        <v>1</v>
      </c>
      <c r="AC29" s="94">
        <v>2</v>
      </c>
      <c r="AD29" s="165"/>
      <c r="AE29" s="166"/>
      <c r="AF29" s="166"/>
      <c r="AG29" s="169"/>
      <c r="AH29" s="165"/>
      <c r="AI29" s="166"/>
      <c r="AJ29" s="166"/>
      <c r="AK29" s="179"/>
      <c r="AL29" s="137">
        <f t="shared" si="1"/>
        <v>45.089999999999996</v>
      </c>
      <c r="AM29" s="90">
        <f t="shared" si="2"/>
        <v>89.719999999999985</v>
      </c>
      <c r="AN29" s="81"/>
      <c r="AO29" s="82"/>
      <c r="AP29" s="181"/>
      <c r="AQ29" s="181"/>
      <c r="AR29" s="182"/>
    </row>
    <row r="30" spans="1:44" ht="24.95" customHeight="1" x14ac:dyDescent="0.2">
      <c r="A30" s="126" t="s">
        <v>64</v>
      </c>
      <c r="B30" s="78">
        <f t="shared" si="0"/>
        <v>24</v>
      </c>
      <c r="C30" s="79">
        <v>150</v>
      </c>
      <c r="D30" s="79">
        <v>0</v>
      </c>
      <c r="E30" s="79">
        <v>19</v>
      </c>
      <c r="F30" s="79">
        <v>0</v>
      </c>
      <c r="G30" s="79">
        <v>40</v>
      </c>
      <c r="H30" s="111">
        <v>18</v>
      </c>
      <c r="I30" s="131">
        <v>181</v>
      </c>
      <c r="J30" s="114">
        <v>0</v>
      </c>
      <c r="K30" s="80"/>
      <c r="L30" s="87">
        <f t="shared" si="3"/>
        <v>3.3400000000000034</v>
      </c>
      <c r="M30" s="134">
        <f t="shared" si="3"/>
        <v>3.3400000000000034</v>
      </c>
      <c r="N30" s="108">
        <v>4</v>
      </c>
      <c r="O30" s="74">
        <v>2</v>
      </c>
      <c r="P30" s="74">
        <v>3</v>
      </c>
      <c r="Q30" s="75">
        <v>2</v>
      </c>
      <c r="R30" s="165"/>
      <c r="S30" s="166"/>
      <c r="T30" s="166"/>
      <c r="U30" s="167"/>
      <c r="V30" s="143">
        <v>3</v>
      </c>
      <c r="W30" s="96">
        <v>1</v>
      </c>
      <c r="X30" s="96">
        <v>0</v>
      </c>
      <c r="Y30" s="97">
        <v>8</v>
      </c>
      <c r="Z30" s="95">
        <v>1</v>
      </c>
      <c r="AA30" s="96">
        <v>2</v>
      </c>
      <c r="AB30" s="96">
        <v>1</v>
      </c>
      <c r="AC30" s="97">
        <v>2</v>
      </c>
      <c r="AD30" s="165"/>
      <c r="AE30" s="166"/>
      <c r="AF30" s="166"/>
      <c r="AG30" s="169"/>
      <c r="AH30" s="165"/>
      <c r="AI30" s="166"/>
      <c r="AJ30" s="166"/>
      <c r="AK30" s="179"/>
      <c r="AL30" s="137">
        <f t="shared" si="1"/>
        <v>48.43</v>
      </c>
      <c r="AM30" s="90">
        <f t="shared" si="2"/>
        <v>93.059999999999988</v>
      </c>
      <c r="AN30" s="81"/>
      <c r="AO30" s="82"/>
      <c r="AP30" s="181"/>
      <c r="AQ30" s="181"/>
      <c r="AR30" s="182"/>
    </row>
    <row r="31" spans="1:44" ht="24.95" customHeight="1" x14ac:dyDescent="0.2">
      <c r="A31" s="126" t="s">
        <v>65</v>
      </c>
      <c r="B31" s="78">
        <f t="shared" si="0"/>
        <v>24</v>
      </c>
      <c r="C31" s="79">
        <v>130</v>
      </c>
      <c r="D31" s="79">
        <v>0</v>
      </c>
      <c r="E31" s="79">
        <v>19</v>
      </c>
      <c r="F31" s="79">
        <v>0</v>
      </c>
      <c r="G31" s="79">
        <v>40</v>
      </c>
      <c r="H31" s="111">
        <v>18</v>
      </c>
      <c r="I31" s="131">
        <v>186</v>
      </c>
      <c r="J31" s="114">
        <v>0</v>
      </c>
      <c r="K31" s="80"/>
      <c r="L31" s="87">
        <f t="shared" si="3"/>
        <v>1.6699999999999946</v>
      </c>
      <c r="M31" s="134">
        <f t="shared" si="3"/>
        <v>3.3400000000000034</v>
      </c>
      <c r="N31" s="107">
        <v>4</v>
      </c>
      <c r="O31" s="79">
        <v>3</v>
      </c>
      <c r="P31" s="79">
        <v>3</v>
      </c>
      <c r="Q31" s="94">
        <v>3</v>
      </c>
      <c r="R31" s="165"/>
      <c r="S31" s="166"/>
      <c r="T31" s="166"/>
      <c r="U31" s="167"/>
      <c r="V31" s="107">
        <v>3</v>
      </c>
      <c r="W31" s="79">
        <v>3</v>
      </c>
      <c r="X31" s="79">
        <v>0</v>
      </c>
      <c r="Y31" s="94">
        <v>9</v>
      </c>
      <c r="Z31" s="93">
        <v>1</v>
      </c>
      <c r="AA31" s="79">
        <v>2</v>
      </c>
      <c r="AB31" s="79">
        <v>1</v>
      </c>
      <c r="AC31" s="94">
        <v>2</v>
      </c>
      <c r="AD31" s="165"/>
      <c r="AE31" s="166"/>
      <c r="AF31" s="166"/>
      <c r="AG31" s="169"/>
      <c r="AH31" s="165"/>
      <c r="AI31" s="166"/>
      <c r="AJ31" s="166"/>
      <c r="AK31" s="179"/>
      <c r="AL31" s="137">
        <f t="shared" si="1"/>
        <v>50.099999999999994</v>
      </c>
      <c r="AM31" s="90">
        <f t="shared" si="2"/>
        <v>96.399999999999991</v>
      </c>
      <c r="AN31" s="81"/>
      <c r="AO31" s="82"/>
      <c r="AP31" s="181"/>
      <c r="AQ31" s="181"/>
      <c r="AR31" s="182"/>
    </row>
    <row r="32" spans="1:44" ht="24.95" customHeight="1" x14ac:dyDescent="0.2">
      <c r="A32" s="126" t="s">
        <v>66</v>
      </c>
      <c r="B32" s="78">
        <f t="shared" si="0"/>
        <v>24</v>
      </c>
      <c r="C32" s="79">
        <v>130</v>
      </c>
      <c r="D32" s="79">
        <v>0</v>
      </c>
      <c r="E32" s="79">
        <v>19</v>
      </c>
      <c r="F32" s="79">
        <v>0</v>
      </c>
      <c r="G32" s="79">
        <v>40</v>
      </c>
      <c r="H32" s="111">
        <v>18</v>
      </c>
      <c r="I32" s="131">
        <v>160</v>
      </c>
      <c r="J32" s="114">
        <v>0</v>
      </c>
      <c r="K32" s="80"/>
      <c r="L32" s="87">
        <f t="shared" si="3"/>
        <v>1.6700000000000017</v>
      </c>
      <c r="M32" s="134">
        <f t="shared" si="3"/>
        <v>3.3400000000000034</v>
      </c>
      <c r="N32" s="108">
        <v>4</v>
      </c>
      <c r="O32" s="74">
        <v>4</v>
      </c>
      <c r="P32" s="74">
        <v>3</v>
      </c>
      <c r="Q32" s="75">
        <v>4</v>
      </c>
      <c r="R32" s="165"/>
      <c r="S32" s="166"/>
      <c r="T32" s="166"/>
      <c r="U32" s="167"/>
      <c r="V32" s="143">
        <v>3</v>
      </c>
      <c r="W32" s="96">
        <v>5</v>
      </c>
      <c r="X32" s="96">
        <v>0</v>
      </c>
      <c r="Y32" s="97">
        <v>10</v>
      </c>
      <c r="Z32" s="95">
        <v>1</v>
      </c>
      <c r="AA32" s="96">
        <v>2</v>
      </c>
      <c r="AB32" s="96">
        <v>1</v>
      </c>
      <c r="AC32" s="97">
        <v>2</v>
      </c>
      <c r="AD32" s="165"/>
      <c r="AE32" s="166"/>
      <c r="AF32" s="166"/>
      <c r="AG32" s="169"/>
      <c r="AH32" s="165"/>
      <c r="AI32" s="166"/>
      <c r="AJ32" s="166"/>
      <c r="AK32" s="179"/>
      <c r="AL32" s="137">
        <f t="shared" si="1"/>
        <v>51.769999999999996</v>
      </c>
      <c r="AM32" s="90">
        <f t="shared" si="2"/>
        <v>99.74</v>
      </c>
      <c r="AN32" s="81"/>
      <c r="AO32" s="82"/>
      <c r="AP32" s="181"/>
      <c r="AQ32" s="181"/>
      <c r="AR32" s="182"/>
    </row>
    <row r="33" spans="1:44" ht="24.95" customHeight="1" x14ac:dyDescent="0.2">
      <c r="A33" s="126" t="s">
        <v>67</v>
      </c>
      <c r="B33" s="78">
        <f t="shared" si="0"/>
        <v>24</v>
      </c>
      <c r="C33" s="79">
        <v>100</v>
      </c>
      <c r="D33" s="79">
        <v>0</v>
      </c>
      <c r="E33" s="79">
        <v>19</v>
      </c>
      <c r="F33" s="79">
        <v>0</v>
      </c>
      <c r="G33" s="79">
        <v>40</v>
      </c>
      <c r="H33" s="111">
        <v>18</v>
      </c>
      <c r="I33" s="131">
        <v>152</v>
      </c>
      <c r="J33" s="114">
        <v>0</v>
      </c>
      <c r="K33" s="80"/>
      <c r="L33" s="87">
        <f t="shared" si="3"/>
        <v>1.6700000000000017</v>
      </c>
      <c r="M33" s="134">
        <f t="shared" si="3"/>
        <v>3.3400000000000034</v>
      </c>
      <c r="N33" s="107">
        <v>4</v>
      </c>
      <c r="O33" s="79">
        <v>6</v>
      </c>
      <c r="P33" s="79">
        <v>3</v>
      </c>
      <c r="Q33" s="94">
        <v>6</v>
      </c>
      <c r="R33" s="165"/>
      <c r="S33" s="166"/>
      <c r="T33" s="166"/>
      <c r="U33" s="167"/>
      <c r="V33" s="107">
        <v>3</v>
      </c>
      <c r="W33" s="79">
        <v>6</v>
      </c>
      <c r="X33" s="79">
        <v>0</v>
      </c>
      <c r="Y33" s="94">
        <v>10</v>
      </c>
      <c r="Z33" s="93">
        <v>1</v>
      </c>
      <c r="AA33" s="79">
        <v>2</v>
      </c>
      <c r="AB33" s="79">
        <v>1</v>
      </c>
      <c r="AC33" s="94">
        <v>2</v>
      </c>
      <c r="AD33" s="165"/>
      <c r="AE33" s="166"/>
      <c r="AF33" s="166"/>
      <c r="AG33" s="169"/>
      <c r="AH33" s="165"/>
      <c r="AI33" s="166"/>
      <c r="AJ33" s="166"/>
      <c r="AK33" s="179"/>
      <c r="AL33" s="137">
        <f t="shared" si="1"/>
        <v>53.44</v>
      </c>
      <c r="AM33" s="90">
        <f t="shared" si="2"/>
        <v>103.08</v>
      </c>
      <c r="AN33" s="81"/>
      <c r="AO33" s="82"/>
      <c r="AP33" s="181"/>
      <c r="AQ33" s="181"/>
      <c r="AR33" s="182"/>
    </row>
    <row r="34" spans="1:44" ht="24.95" customHeight="1" x14ac:dyDescent="0.2">
      <c r="A34" s="126" t="s">
        <v>68</v>
      </c>
      <c r="B34" s="78">
        <f t="shared" si="0"/>
        <v>24</v>
      </c>
      <c r="C34" s="79">
        <v>100</v>
      </c>
      <c r="D34" s="79">
        <v>0</v>
      </c>
      <c r="E34" s="79">
        <v>19</v>
      </c>
      <c r="F34" s="79">
        <v>0</v>
      </c>
      <c r="G34" s="79">
        <v>40</v>
      </c>
      <c r="H34" s="111">
        <v>18</v>
      </c>
      <c r="I34" s="131">
        <v>145</v>
      </c>
      <c r="J34" s="114">
        <v>0</v>
      </c>
      <c r="K34" s="80"/>
      <c r="L34" s="87">
        <f t="shared" si="3"/>
        <v>1.6700000000000017</v>
      </c>
      <c r="M34" s="134">
        <f t="shared" si="3"/>
        <v>3.3399999999999892</v>
      </c>
      <c r="N34" s="108">
        <v>4</v>
      </c>
      <c r="O34" s="74">
        <v>8</v>
      </c>
      <c r="P34" s="74">
        <v>3</v>
      </c>
      <c r="Q34" s="75">
        <v>8</v>
      </c>
      <c r="R34" s="165"/>
      <c r="S34" s="166"/>
      <c r="T34" s="166"/>
      <c r="U34" s="167"/>
      <c r="V34" s="143">
        <v>3</v>
      </c>
      <c r="W34" s="96">
        <v>7</v>
      </c>
      <c r="X34" s="96">
        <v>0</v>
      </c>
      <c r="Y34" s="97">
        <v>10</v>
      </c>
      <c r="Z34" s="95">
        <v>1</v>
      </c>
      <c r="AA34" s="96">
        <v>2</v>
      </c>
      <c r="AB34" s="96">
        <v>1</v>
      </c>
      <c r="AC34" s="97">
        <v>2</v>
      </c>
      <c r="AD34" s="165"/>
      <c r="AE34" s="166"/>
      <c r="AF34" s="166"/>
      <c r="AG34" s="169"/>
      <c r="AH34" s="165"/>
      <c r="AI34" s="166"/>
      <c r="AJ34" s="166"/>
      <c r="AK34" s="179"/>
      <c r="AL34" s="137">
        <f t="shared" si="1"/>
        <v>55.11</v>
      </c>
      <c r="AM34" s="90">
        <f t="shared" si="2"/>
        <v>106.41999999999999</v>
      </c>
      <c r="AN34" s="81"/>
      <c r="AO34" s="82"/>
      <c r="AP34" s="181"/>
      <c r="AQ34" s="181"/>
      <c r="AR34" s="182"/>
    </row>
    <row r="35" spans="1:44" ht="24.95" customHeight="1" x14ac:dyDescent="0.2">
      <c r="A35" s="126" t="s">
        <v>70</v>
      </c>
      <c r="B35" s="78">
        <f t="shared" si="0"/>
        <v>24</v>
      </c>
      <c r="C35" s="79">
        <v>100</v>
      </c>
      <c r="D35" s="79">
        <v>0</v>
      </c>
      <c r="E35" s="79">
        <v>19</v>
      </c>
      <c r="F35" s="79">
        <v>0</v>
      </c>
      <c r="G35" s="79">
        <v>40</v>
      </c>
      <c r="H35" s="111">
        <v>18</v>
      </c>
      <c r="I35" s="131">
        <v>145</v>
      </c>
      <c r="J35" s="114">
        <v>0</v>
      </c>
      <c r="K35" s="80"/>
      <c r="L35" s="87">
        <f t="shared" si="3"/>
        <v>3.3399999999999892</v>
      </c>
      <c r="M35" s="134">
        <f t="shared" si="3"/>
        <v>3.3400000000000034</v>
      </c>
      <c r="N35" s="107">
        <v>4</v>
      </c>
      <c r="O35" s="79">
        <v>10</v>
      </c>
      <c r="P35" s="79">
        <v>3</v>
      </c>
      <c r="Q35" s="94">
        <v>10</v>
      </c>
      <c r="R35" s="165"/>
      <c r="S35" s="166"/>
      <c r="T35" s="166"/>
      <c r="U35" s="167"/>
      <c r="V35" s="107">
        <v>3</v>
      </c>
      <c r="W35" s="79">
        <v>9</v>
      </c>
      <c r="X35" s="79">
        <v>0</v>
      </c>
      <c r="Y35" s="94">
        <v>10</v>
      </c>
      <c r="Z35" s="93">
        <v>1</v>
      </c>
      <c r="AA35" s="79">
        <v>2</v>
      </c>
      <c r="AB35" s="79">
        <v>1</v>
      </c>
      <c r="AC35" s="94">
        <v>2</v>
      </c>
      <c r="AD35" s="165"/>
      <c r="AE35" s="166"/>
      <c r="AF35" s="166"/>
      <c r="AG35" s="169"/>
      <c r="AH35" s="165"/>
      <c r="AI35" s="166"/>
      <c r="AJ35" s="166"/>
      <c r="AK35" s="179"/>
      <c r="AL35" s="137">
        <f t="shared" si="1"/>
        <v>58.449999999999989</v>
      </c>
      <c r="AM35" s="90">
        <f t="shared" si="2"/>
        <v>109.75999999999999</v>
      </c>
      <c r="AN35" s="81"/>
      <c r="AO35" s="82"/>
      <c r="AP35" s="181"/>
      <c r="AQ35" s="181"/>
      <c r="AR35" s="182"/>
    </row>
    <row r="36" spans="1:44" ht="24.95" customHeight="1" x14ac:dyDescent="0.2">
      <c r="A36" s="126" t="s">
        <v>71</v>
      </c>
      <c r="B36" s="78">
        <f t="shared" si="0"/>
        <v>24</v>
      </c>
      <c r="C36" s="79">
        <v>120</v>
      </c>
      <c r="D36" s="79">
        <v>0</v>
      </c>
      <c r="E36" s="79">
        <v>19</v>
      </c>
      <c r="F36" s="79">
        <v>0</v>
      </c>
      <c r="G36" s="79">
        <v>40</v>
      </c>
      <c r="H36" s="111">
        <v>18</v>
      </c>
      <c r="I36" s="131">
        <v>160</v>
      </c>
      <c r="J36" s="114">
        <v>0</v>
      </c>
      <c r="K36" s="80"/>
      <c r="L36" s="87">
        <f t="shared" si="3"/>
        <v>3.3400000000000034</v>
      </c>
      <c r="M36" s="134">
        <f t="shared" si="3"/>
        <v>3.3400000000000034</v>
      </c>
      <c r="N36" s="108">
        <v>5</v>
      </c>
      <c r="O36" s="74">
        <v>0</v>
      </c>
      <c r="P36" s="74">
        <v>4</v>
      </c>
      <c r="Q36" s="75">
        <v>0</v>
      </c>
      <c r="R36" s="165"/>
      <c r="S36" s="166"/>
      <c r="T36" s="166"/>
      <c r="U36" s="167"/>
      <c r="V36" s="143">
        <v>3</v>
      </c>
      <c r="W36" s="96">
        <v>11</v>
      </c>
      <c r="X36" s="96">
        <v>0</v>
      </c>
      <c r="Y36" s="97">
        <v>10</v>
      </c>
      <c r="Z36" s="95">
        <v>1</v>
      </c>
      <c r="AA36" s="96">
        <v>2</v>
      </c>
      <c r="AB36" s="96">
        <v>1</v>
      </c>
      <c r="AC36" s="97">
        <v>2</v>
      </c>
      <c r="AD36" s="165"/>
      <c r="AE36" s="166"/>
      <c r="AF36" s="166"/>
      <c r="AG36" s="169"/>
      <c r="AH36" s="165"/>
      <c r="AI36" s="166"/>
      <c r="AJ36" s="166"/>
      <c r="AK36" s="179"/>
      <c r="AL36" s="137">
        <f t="shared" si="1"/>
        <v>61.789999999999992</v>
      </c>
      <c r="AM36" s="90">
        <f t="shared" si="2"/>
        <v>113.1</v>
      </c>
      <c r="AN36" s="81"/>
      <c r="AO36" s="82"/>
      <c r="AP36" s="181"/>
      <c r="AQ36" s="181"/>
      <c r="AR36" s="182"/>
    </row>
    <row r="37" spans="1:44" ht="24.95" customHeight="1" x14ac:dyDescent="0.2">
      <c r="A37" s="126" t="s">
        <v>72</v>
      </c>
      <c r="B37" s="78">
        <f t="shared" si="0"/>
        <v>24</v>
      </c>
      <c r="C37" s="79">
        <v>120</v>
      </c>
      <c r="D37" s="79">
        <v>0</v>
      </c>
      <c r="E37" s="79">
        <v>19</v>
      </c>
      <c r="F37" s="79">
        <v>0</v>
      </c>
      <c r="G37" s="79">
        <v>40</v>
      </c>
      <c r="H37" s="111">
        <v>18</v>
      </c>
      <c r="I37" s="131">
        <v>178</v>
      </c>
      <c r="J37" s="114">
        <v>0</v>
      </c>
      <c r="K37" s="80"/>
      <c r="L37" s="87">
        <f t="shared" si="3"/>
        <v>3.3400000000000034</v>
      </c>
      <c r="M37" s="134">
        <f t="shared" si="3"/>
        <v>1.6700000000000017</v>
      </c>
      <c r="N37" s="107">
        <v>5</v>
      </c>
      <c r="O37" s="79">
        <v>1</v>
      </c>
      <c r="P37" s="79">
        <v>4</v>
      </c>
      <c r="Q37" s="94">
        <v>1</v>
      </c>
      <c r="R37" s="165"/>
      <c r="S37" s="166"/>
      <c r="T37" s="166"/>
      <c r="U37" s="167"/>
      <c r="V37" s="107">
        <v>4</v>
      </c>
      <c r="W37" s="79">
        <v>1</v>
      </c>
      <c r="X37" s="79">
        <v>0</v>
      </c>
      <c r="Y37" s="94">
        <v>10</v>
      </c>
      <c r="Z37" s="93">
        <v>1</v>
      </c>
      <c r="AA37" s="79">
        <v>2</v>
      </c>
      <c r="AB37" s="79">
        <v>1</v>
      </c>
      <c r="AC37" s="94">
        <v>2</v>
      </c>
      <c r="AD37" s="165"/>
      <c r="AE37" s="166"/>
      <c r="AF37" s="166"/>
      <c r="AG37" s="169"/>
      <c r="AH37" s="165"/>
      <c r="AI37" s="166"/>
      <c r="AJ37" s="166"/>
      <c r="AK37" s="179"/>
      <c r="AL37" s="137">
        <f t="shared" si="1"/>
        <v>65.13</v>
      </c>
      <c r="AM37" s="90">
        <f t="shared" si="2"/>
        <v>114.77</v>
      </c>
      <c r="AN37" s="81"/>
      <c r="AO37" s="82"/>
      <c r="AP37" s="181"/>
      <c r="AQ37" s="181"/>
      <c r="AR37" s="182"/>
    </row>
    <row r="38" spans="1:44" ht="24.95" customHeight="1" x14ac:dyDescent="0.2">
      <c r="A38" s="126" t="s">
        <v>73</v>
      </c>
      <c r="B38" s="78">
        <f t="shared" si="0"/>
        <v>24</v>
      </c>
      <c r="C38" s="79">
        <v>125</v>
      </c>
      <c r="D38" s="79">
        <v>0</v>
      </c>
      <c r="E38" s="79">
        <v>19</v>
      </c>
      <c r="F38" s="79">
        <v>0</v>
      </c>
      <c r="G38" s="79">
        <v>40</v>
      </c>
      <c r="H38" s="111">
        <v>18</v>
      </c>
      <c r="I38" s="131">
        <v>181</v>
      </c>
      <c r="J38" s="114">
        <v>0</v>
      </c>
      <c r="K38" s="80"/>
      <c r="L38" s="87">
        <f t="shared" si="3"/>
        <v>1.6700000000000017</v>
      </c>
      <c r="M38" s="134">
        <f t="shared" si="3"/>
        <v>3.3400000000000034</v>
      </c>
      <c r="N38" s="108">
        <v>5</v>
      </c>
      <c r="O38" s="74">
        <v>3</v>
      </c>
      <c r="P38" s="74">
        <v>4</v>
      </c>
      <c r="Q38" s="75">
        <v>3</v>
      </c>
      <c r="R38" s="165"/>
      <c r="S38" s="166"/>
      <c r="T38" s="166"/>
      <c r="U38" s="167"/>
      <c r="V38" s="143">
        <v>4</v>
      </c>
      <c r="W38" s="96">
        <v>2</v>
      </c>
      <c r="X38" s="96">
        <v>0</v>
      </c>
      <c r="Y38" s="97">
        <v>10</v>
      </c>
      <c r="Z38" s="95">
        <v>1</v>
      </c>
      <c r="AA38" s="96">
        <v>2</v>
      </c>
      <c r="AB38" s="96">
        <v>1</v>
      </c>
      <c r="AC38" s="97">
        <v>2</v>
      </c>
      <c r="AD38" s="165"/>
      <c r="AE38" s="166"/>
      <c r="AF38" s="166"/>
      <c r="AG38" s="169"/>
      <c r="AH38" s="165"/>
      <c r="AI38" s="166"/>
      <c r="AJ38" s="166"/>
      <c r="AK38" s="179"/>
      <c r="AL38" s="137">
        <f t="shared" si="1"/>
        <v>66.8</v>
      </c>
      <c r="AM38" s="90">
        <f t="shared" si="2"/>
        <v>118.11</v>
      </c>
      <c r="AN38" s="81"/>
      <c r="AO38" s="82"/>
      <c r="AP38" s="181"/>
      <c r="AQ38" s="181"/>
      <c r="AR38" s="182"/>
    </row>
    <row r="39" spans="1:44" ht="24.95" customHeight="1" x14ac:dyDescent="0.2">
      <c r="A39" s="126" t="s">
        <v>74</v>
      </c>
      <c r="B39" s="78">
        <f t="shared" si="0"/>
        <v>24</v>
      </c>
      <c r="C39" s="79">
        <v>100</v>
      </c>
      <c r="D39" s="79">
        <v>0</v>
      </c>
      <c r="E39" s="79">
        <v>19</v>
      </c>
      <c r="F39" s="79">
        <v>0</v>
      </c>
      <c r="G39" s="79">
        <v>40</v>
      </c>
      <c r="H39" s="111">
        <v>18</v>
      </c>
      <c r="I39" s="131">
        <v>169</v>
      </c>
      <c r="J39" s="114">
        <v>0</v>
      </c>
      <c r="K39" s="80"/>
      <c r="L39" s="87">
        <f t="shared" si="3"/>
        <v>1.6700000000000017</v>
      </c>
      <c r="M39" s="134">
        <f t="shared" si="3"/>
        <v>3.3399999999999892</v>
      </c>
      <c r="N39" s="107">
        <v>5</v>
      </c>
      <c r="O39" s="79">
        <v>5</v>
      </c>
      <c r="P39" s="79">
        <v>4</v>
      </c>
      <c r="Q39" s="94">
        <v>5</v>
      </c>
      <c r="R39" s="165"/>
      <c r="S39" s="166"/>
      <c r="T39" s="166"/>
      <c r="U39" s="167"/>
      <c r="V39" s="107">
        <v>4</v>
      </c>
      <c r="W39" s="79">
        <v>3</v>
      </c>
      <c r="X39" s="79">
        <v>0</v>
      </c>
      <c r="Y39" s="94">
        <v>10</v>
      </c>
      <c r="Z39" s="93">
        <v>1</v>
      </c>
      <c r="AA39" s="79">
        <v>2</v>
      </c>
      <c r="AB39" s="79">
        <v>1</v>
      </c>
      <c r="AC39" s="94">
        <v>2</v>
      </c>
      <c r="AD39" s="165"/>
      <c r="AE39" s="166"/>
      <c r="AF39" s="166"/>
      <c r="AG39" s="169"/>
      <c r="AH39" s="165"/>
      <c r="AI39" s="166"/>
      <c r="AJ39" s="166"/>
      <c r="AK39" s="179"/>
      <c r="AL39" s="137">
        <f t="shared" si="1"/>
        <v>68.47</v>
      </c>
      <c r="AM39" s="90">
        <f t="shared" si="2"/>
        <v>121.44999999999999</v>
      </c>
      <c r="AN39" s="81"/>
      <c r="AO39" s="82"/>
      <c r="AP39" s="181"/>
      <c r="AQ39" s="181"/>
      <c r="AR39" s="182"/>
    </row>
    <row r="40" spans="1:44" ht="24.95" customHeight="1" x14ac:dyDescent="0.2">
      <c r="A40" s="126" t="s">
        <v>75</v>
      </c>
      <c r="B40" s="78">
        <f t="shared" si="0"/>
        <v>24</v>
      </c>
      <c r="C40" s="79">
        <v>100</v>
      </c>
      <c r="D40" s="79">
        <v>0</v>
      </c>
      <c r="E40" s="79">
        <v>19</v>
      </c>
      <c r="F40" s="79">
        <v>0</v>
      </c>
      <c r="G40" s="79">
        <v>40</v>
      </c>
      <c r="H40" s="111">
        <v>18</v>
      </c>
      <c r="I40" s="131">
        <v>120</v>
      </c>
      <c r="J40" s="114">
        <v>0</v>
      </c>
      <c r="K40" s="80"/>
      <c r="L40" s="87">
        <f t="shared" si="3"/>
        <v>193.72</v>
      </c>
      <c r="M40" s="134">
        <f t="shared" si="3"/>
        <v>3.3400000000000034</v>
      </c>
      <c r="N40" s="108">
        <v>5</v>
      </c>
      <c r="O40" s="74">
        <v>7</v>
      </c>
      <c r="P40" s="74">
        <v>4</v>
      </c>
      <c r="Q40" s="75">
        <v>7</v>
      </c>
      <c r="R40" s="165"/>
      <c r="S40" s="166"/>
      <c r="T40" s="166"/>
      <c r="U40" s="167"/>
      <c r="V40" s="143">
        <v>13</v>
      </c>
      <c r="W40" s="96">
        <v>11</v>
      </c>
      <c r="X40" s="96">
        <v>0</v>
      </c>
      <c r="Y40" s="97">
        <v>10</v>
      </c>
      <c r="Z40" s="95">
        <v>1</v>
      </c>
      <c r="AA40" s="96">
        <v>2</v>
      </c>
      <c r="AB40" s="96">
        <v>1</v>
      </c>
      <c r="AC40" s="97">
        <v>2</v>
      </c>
      <c r="AD40" s="165"/>
      <c r="AE40" s="166"/>
      <c r="AF40" s="166"/>
      <c r="AG40" s="169"/>
      <c r="AH40" s="165"/>
      <c r="AI40" s="166"/>
      <c r="AJ40" s="166"/>
      <c r="AK40" s="179"/>
      <c r="AL40" s="137">
        <f t="shared" si="1"/>
        <v>262.19</v>
      </c>
      <c r="AM40" s="90">
        <f t="shared" si="2"/>
        <v>124.78999999999999</v>
      </c>
      <c r="AN40" s="81"/>
      <c r="AO40" s="82"/>
      <c r="AP40" s="181" t="s">
        <v>130</v>
      </c>
      <c r="AQ40" s="181"/>
      <c r="AR40" s="182"/>
    </row>
    <row r="41" spans="1:44" ht="24.95" customHeight="1" x14ac:dyDescent="0.2">
      <c r="A41" s="126" t="s">
        <v>78</v>
      </c>
      <c r="B41" s="78">
        <f t="shared" si="0"/>
        <v>24</v>
      </c>
      <c r="C41" s="79">
        <v>100</v>
      </c>
      <c r="D41" s="79">
        <v>0</v>
      </c>
      <c r="E41" s="79">
        <v>19</v>
      </c>
      <c r="F41" s="79">
        <v>0</v>
      </c>
      <c r="G41" s="79">
        <v>40</v>
      </c>
      <c r="H41" s="111">
        <v>18</v>
      </c>
      <c r="I41" s="131">
        <v>114</v>
      </c>
      <c r="J41" s="114">
        <v>0</v>
      </c>
      <c r="K41" s="80"/>
      <c r="L41" s="87">
        <f t="shared" si="3"/>
        <v>3.339999999999975</v>
      </c>
      <c r="M41" s="134">
        <f t="shared" si="3"/>
        <v>1.6700000000000017</v>
      </c>
      <c r="N41" s="107">
        <v>5</v>
      </c>
      <c r="O41" s="79">
        <v>8</v>
      </c>
      <c r="P41" s="79">
        <v>4</v>
      </c>
      <c r="Q41" s="94">
        <v>8</v>
      </c>
      <c r="R41" s="165"/>
      <c r="S41" s="166"/>
      <c r="T41" s="166"/>
      <c r="U41" s="167"/>
      <c r="V41" s="107">
        <v>14</v>
      </c>
      <c r="W41" s="79">
        <v>1</v>
      </c>
      <c r="X41" s="79">
        <v>0</v>
      </c>
      <c r="Y41" s="94">
        <v>10</v>
      </c>
      <c r="Z41" s="93">
        <v>1</v>
      </c>
      <c r="AA41" s="79">
        <v>2</v>
      </c>
      <c r="AB41" s="79">
        <v>1</v>
      </c>
      <c r="AC41" s="94">
        <v>2</v>
      </c>
      <c r="AD41" s="165"/>
      <c r="AE41" s="166"/>
      <c r="AF41" s="166"/>
      <c r="AG41" s="169"/>
      <c r="AH41" s="165"/>
      <c r="AI41" s="166"/>
      <c r="AJ41" s="166"/>
      <c r="AK41" s="179"/>
      <c r="AL41" s="137">
        <f t="shared" si="1"/>
        <v>265.52999999999997</v>
      </c>
      <c r="AM41" s="90">
        <f t="shared" si="2"/>
        <v>126.46</v>
      </c>
      <c r="AN41" s="81"/>
      <c r="AO41" s="82"/>
      <c r="AP41" s="181"/>
      <c r="AQ41" s="181"/>
      <c r="AR41" s="182"/>
    </row>
    <row r="42" spans="1:44" ht="24.95" customHeight="1" x14ac:dyDescent="0.2">
      <c r="A42" s="126" t="s">
        <v>79</v>
      </c>
      <c r="B42" s="78">
        <f t="shared" si="0"/>
        <v>24</v>
      </c>
      <c r="C42" s="79">
        <v>50</v>
      </c>
      <c r="D42" s="79">
        <v>0</v>
      </c>
      <c r="E42" s="79">
        <v>19</v>
      </c>
      <c r="F42" s="79">
        <v>0</v>
      </c>
      <c r="G42" s="79">
        <v>40</v>
      </c>
      <c r="H42" s="111">
        <v>9</v>
      </c>
      <c r="I42" s="131">
        <v>50</v>
      </c>
      <c r="J42" s="114">
        <v>0</v>
      </c>
      <c r="K42" s="80"/>
      <c r="L42" s="87">
        <f t="shared" si="3"/>
        <v>3.3400000000000318</v>
      </c>
      <c r="M42" s="134">
        <f t="shared" si="3"/>
        <v>3.3400000000000176</v>
      </c>
      <c r="N42" s="108">
        <v>5</v>
      </c>
      <c r="O42" s="74">
        <v>10</v>
      </c>
      <c r="P42" s="74">
        <v>4</v>
      </c>
      <c r="Q42" s="75">
        <v>10</v>
      </c>
      <c r="R42" s="165"/>
      <c r="S42" s="166"/>
      <c r="T42" s="166"/>
      <c r="U42" s="167"/>
      <c r="V42" s="143">
        <v>14</v>
      </c>
      <c r="W42" s="96">
        <v>3</v>
      </c>
      <c r="X42" s="96">
        <v>0</v>
      </c>
      <c r="Y42" s="97">
        <v>10</v>
      </c>
      <c r="Z42" s="95">
        <v>1</v>
      </c>
      <c r="AA42" s="96">
        <v>2</v>
      </c>
      <c r="AB42" s="96">
        <v>1</v>
      </c>
      <c r="AC42" s="97">
        <v>2</v>
      </c>
      <c r="AD42" s="165"/>
      <c r="AE42" s="166"/>
      <c r="AF42" s="166"/>
      <c r="AG42" s="169"/>
      <c r="AH42" s="165"/>
      <c r="AI42" s="166"/>
      <c r="AJ42" s="166"/>
      <c r="AK42" s="179"/>
      <c r="AL42" s="137">
        <f t="shared" si="1"/>
        <v>268.87</v>
      </c>
      <c r="AM42" s="90">
        <f t="shared" si="2"/>
        <v>129.80000000000001</v>
      </c>
      <c r="AN42" s="81"/>
      <c r="AO42" s="82"/>
      <c r="AP42" s="181" t="s">
        <v>133</v>
      </c>
      <c r="AQ42" s="181"/>
      <c r="AR42" s="182"/>
    </row>
    <row r="43" spans="1:44" ht="24.95" customHeight="1" x14ac:dyDescent="0.2">
      <c r="A43" s="126" t="s">
        <v>91</v>
      </c>
      <c r="B43" s="78">
        <f t="shared" si="0"/>
        <v>24</v>
      </c>
      <c r="C43" s="79"/>
      <c r="D43" s="79"/>
      <c r="E43" s="79"/>
      <c r="F43" s="79"/>
      <c r="G43" s="79"/>
      <c r="H43" s="111"/>
      <c r="I43" s="131"/>
      <c r="J43" s="114"/>
      <c r="K43" s="80"/>
      <c r="L43" s="87">
        <f t="shared" si="3"/>
        <v>0</v>
      </c>
      <c r="M43" s="134">
        <f t="shared" si="3"/>
        <v>0</v>
      </c>
      <c r="N43" s="107">
        <v>5</v>
      </c>
      <c r="O43" s="79">
        <v>10</v>
      </c>
      <c r="P43" s="79">
        <v>4</v>
      </c>
      <c r="Q43" s="94">
        <v>10</v>
      </c>
      <c r="R43" s="165"/>
      <c r="S43" s="166"/>
      <c r="T43" s="166"/>
      <c r="U43" s="167"/>
      <c r="V43" s="107">
        <v>14</v>
      </c>
      <c r="W43" s="79">
        <v>3</v>
      </c>
      <c r="X43" s="79">
        <v>0</v>
      </c>
      <c r="Y43" s="94">
        <v>10</v>
      </c>
      <c r="Z43" s="93">
        <v>1</v>
      </c>
      <c r="AA43" s="79">
        <v>2</v>
      </c>
      <c r="AB43" s="79">
        <v>1</v>
      </c>
      <c r="AC43" s="94">
        <v>2</v>
      </c>
      <c r="AD43" s="165"/>
      <c r="AE43" s="166"/>
      <c r="AF43" s="166"/>
      <c r="AG43" s="169"/>
      <c r="AH43" s="165"/>
      <c r="AI43" s="166"/>
      <c r="AJ43" s="166"/>
      <c r="AK43" s="179"/>
      <c r="AL43" s="137">
        <f t="shared" si="1"/>
        <v>268.87</v>
      </c>
      <c r="AM43" s="90">
        <f t="shared" si="2"/>
        <v>129.80000000000001</v>
      </c>
      <c r="AN43" s="81"/>
      <c r="AO43" s="82"/>
      <c r="AP43" s="181"/>
      <c r="AQ43" s="181"/>
      <c r="AR43" s="182"/>
    </row>
    <row r="44" spans="1:44" ht="24.95" customHeight="1" thickBot="1" x14ac:dyDescent="0.25">
      <c r="A44" s="43" t="s">
        <v>76</v>
      </c>
      <c r="B44" s="78">
        <f t="shared" si="0"/>
        <v>24</v>
      </c>
      <c r="C44" s="83">
        <v>130</v>
      </c>
      <c r="D44" s="83">
        <v>0</v>
      </c>
      <c r="E44" s="83">
        <v>19</v>
      </c>
      <c r="F44" s="83">
        <v>0</v>
      </c>
      <c r="G44" s="83">
        <v>40</v>
      </c>
      <c r="H44" s="112">
        <v>18</v>
      </c>
      <c r="I44" s="132">
        <v>150</v>
      </c>
      <c r="J44" s="115">
        <v>0</v>
      </c>
      <c r="K44" s="84"/>
      <c r="L44" s="98">
        <f t="shared" si="3"/>
        <v>3.339999999999975</v>
      </c>
      <c r="M44" s="135">
        <f t="shared" si="3"/>
        <v>3.339999999999975</v>
      </c>
      <c r="N44" s="109">
        <v>6</v>
      </c>
      <c r="O44" s="99">
        <v>0</v>
      </c>
      <c r="P44" s="99">
        <v>5</v>
      </c>
      <c r="Q44" s="100">
        <v>0</v>
      </c>
      <c r="R44" s="173"/>
      <c r="S44" s="171"/>
      <c r="T44" s="171"/>
      <c r="U44" s="174"/>
      <c r="V44" s="144">
        <v>14</v>
      </c>
      <c r="W44" s="102">
        <v>5</v>
      </c>
      <c r="X44" s="102">
        <v>0</v>
      </c>
      <c r="Y44" s="103">
        <v>10</v>
      </c>
      <c r="Z44" s="101">
        <v>1</v>
      </c>
      <c r="AA44" s="102">
        <v>2</v>
      </c>
      <c r="AB44" s="102">
        <v>1</v>
      </c>
      <c r="AC44" s="103">
        <v>2</v>
      </c>
      <c r="AD44" s="173"/>
      <c r="AE44" s="171"/>
      <c r="AF44" s="171"/>
      <c r="AG44" s="172"/>
      <c r="AH44" s="173"/>
      <c r="AI44" s="171"/>
      <c r="AJ44" s="171"/>
      <c r="AK44" s="180"/>
      <c r="AL44" s="138">
        <f t="shared" si="1"/>
        <v>272.20999999999998</v>
      </c>
      <c r="AM44" s="104">
        <f t="shared" si="2"/>
        <v>133.13999999999999</v>
      </c>
      <c r="AN44" s="85"/>
      <c r="AO44" s="86"/>
      <c r="AP44" s="183"/>
      <c r="AQ44" s="183"/>
      <c r="AR44" s="184"/>
    </row>
    <row r="45" spans="1:44" ht="13.5" thickBo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Z45" s="8"/>
      <c r="AA45" s="8"/>
      <c r="AB45" s="8"/>
    </row>
    <row r="46" spans="1:44" ht="15" customHeight="1" x14ac:dyDescent="0.2">
      <c r="B46" s="1"/>
      <c r="C46" s="1"/>
      <c r="D46" s="1"/>
      <c r="E46" s="1"/>
      <c r="F46" s="1"/>
      <c r="G46" s="1"/>
      <c r="H46" s="1"/>
      <c r="I46" s="185" t="s">
        <v>89</v>
      </c>
      <c r="J46" s="186"/>
      <c r="K46" s="186"/>
      <c r="L46" s="186"/>
      <c r="M46" s="187"/>
      <c r="AG46" s="25"/>
      <c r="AH46" s="26"/>
      <c r="AI46" s="58"/>
      <c r="AJ46" s="58"/>
      <c r="AK46" s="58"/>
      <c r="AL46" s="59" t="s">
        <v>13</v>
      </c>
      <c r="AM46" s="60" t="s">
        <v>22</v>
      </c>
    </row>
    <row r="47" spans="1:44" ht="15" customHeight="1" x14ac:dyDescent="0.2">
      <c r="B47" s="1"/>
      <c r="C47" s="1"/>
      <c r="D47" s="1"/>
      <c r="E47" s="1"/>
      <c r="F47" s="1"/>
      <c r="G47" s="1"/>
      <c r="H47" s="1"/>
      <c r="I47" s="16"/>
      <c r="J47" s="17" t="s">
        <v>3</v>
      </c>
      <c r="K47" s="30"/>
      <c r="L47" s="18"/>
      <c r="M47" s="19"/>
      <c r="Y47" s="5"/>
      <c r="AG47" s="61" t="s">
        <v>29</v>
      </c>
      <c r="AH47" s="15"/>
      <c r="AI47" s="62"/>
      <c r="AJ47" s="62"/>
      <c r="AK47" s="62"/>
      <c r="AL47" s="63">
        <f>SUM(AN14:AN44)</f>
        <v>188.37</v>
      </c>
      <c r="AM47" s="64">
        <f>SUM(AO14:AO44)</f>
        <v>253</v>
      </c>
    </row>
    <row r="48" spans="1:44" ht="15" customHeight="1" x14ac:dyDescent="0.2">
      <c r="I48" s="20" t="s">
        <v>12</v>
      </c>
      <c r="J48" s="28" t="s">
        <v>6</v>
      </c>
      <c r="K48" s="30"/>
      <c r="L48" s="9" t="s">
        <v>27</v>
      </c>
      <c r="M48" s="21" t="s">
        <v>28</v>
      </c>
      <c r="Y48" s="5"/>
      <c r="AG48" s="61" t="s">
        <v>30</v>
      </c>
      <c r="AH48" s="15"/>
      <c r="AI48" s="62"/>
      <c r="AJ48" s="62"/>
      <c r="AK48" s="62"/>
      <c r="AL48" s="65">
        <f>+AL43</f>
        <v>268.87</v>
      </c>
      <c r="AM48" s="64">
        <f>+AM43</f>
        <v>129.80000000000001</v>
      </c>
    </row>
    <row r="49" spans="9:39" ht="15" customHeight="1" thickBot="1" x14ac:dyDescent="0.25">
      <c r="I49" s="22">
        <f>SUM(I14:I44)</f>
        <v>4072</v>
      </c>
      <c r="J49" s="23">
        <f>SUM(J14:J44)</f>
        <v>69</v>
      </c>
      <c r="K49" s="24"/>
      <c r="L49" s="72">
        <f>SUM(L14:L44)</f>
        <v>255.52</v>
      </c>
      <c r="M49" s="73">
        <f>SUM(M14:M44)</f>
        <v>91.859999999999957</v>
      </c>
      <c r="Y49" s="5"/>
      <c r="AG49" s="61" t="s">
        <v>31</v>
      </c>
      <c r="AH49" s="15"/>
      <c r="AI49" s="62"/>
      <c r="AJ49" s="62"/>
      <c r="AK49" s="62"/>
      <c r="AL49" s="66"/>
      <c r="AM49" s="67"/>
    </row>
    <row r="50" spans="9:39" ht="15" customHeight="1" x14ac:dyDescent="0.2">
      <c r="Y50" s="5"/>
      <c r="AG50" s="61" t="s">
        <v>32</v>
      </c>
      <c r="AH50" s="15"/>
      <c r="AI50" s="62"/>
      <c r="AJ50" s="62"/>
      <c r="AK50" s="62"/>
      <c r="AL50" s="65">
        <f>+AL47+AL48+AL49</f>
        <v>457.24</v>
      </c>
      <c r="AM50" s="64">
        <f>+AM47+AM48+AM49</f>
        <v>382.8</v>
      </c>
    </row>
    <row r="51" spans="9:39" ht="15" customHeight="1" x14ac:dyDescent="0.2">
      <c r="Y51" s="5"/>
      <c r="AG51" s="61" t="s">
        <v>33</v>
      </c>
      <c r="AH51" s="15"/>
      <c r="AI51" s="62"/>
      <c r="AJ51" s="62"/>
      <c r="AK51" s="62"/>
      <c r="AL51" s="65">
        <f>+Z9</f>
        <v>205.4</v>
      </c>
      <c r="AM51" s="64">
        <f>+Z10</f>
        <v>298.7</v>
      </c>
    </row>
    <row r="52" spans="9:39" ht="15" customHeight="1" thickBot="1" x14ac:dyDescent="0.25">
      <c r="Y52" s="5"/>
      <c r="AG52" s="68" t="s">
        <v>34</v>
      </c>
      <c r="AH52" s="27"/>
      <c r="AI52" s="69"/>
      <c r="AJ52" s="69"/>
      <c r="AK52" s="69"/>
      <c r="AL52" s="70">
        <f>+IF(AL50-AL51&gt;0,AL50-AL51,0)</f>
        <v>251.84</v>
      </c>
      <c r="AM52" s="71">
        <f>+IF(AM50-AM51&gt;0,AM50-AM51,0)</f>
        <v>84.100000000000023</v>
      </c>
    </row>
    <row r="53" spans="9:39" x14ac:dyDescent="0.2">
      <c r="AI53" s="5"/>
    </row>
    <row r="54" spans="9:39" x14ac:dyDescent="0.2">
      <c r="AI54" s="10"/>
    </row>
    <row r="55" spans="9:39" x14ac:dyDescent="0.2">
      <c r="AB55" s="2"/>
    </row>
  </sheetData>
  <sheetProtection selectLockedCells="1"/>
  <mergeCells count="123">
    <mergeCell ref="X3:AA3"/>
    <mergeCell ref="A3:B3"/>
    <mergeCell ref="C3:H3"/>
    <mergeCell ref="I3:K3"/>
    <mergeCell ref="L3:M3"/>
    <mergeCell ref="P3:R3"/>
    <mergeCell ref="U3:V3"/>
    <mergeCell ref="A1:AR1"/>
    <mergeCell ref="A2:B2"/>
    <mergeCell ref="C2:H2"/>
    <mergeCell ref="I2:K2"/>
    <mergeCell ref="L2:M2"/>
    <mergeCell ref="N2:O2"/>
    <mergeCell ref="P2:R2"/>
    <mergeCell ref="U2:V2"/>
    <mergeCell ref="X2:AA2"/>
    <mergeCell ref="AB2:AR2"/>
    <mergeCell ref="AB3:AR3"/>
    <mergeCell ref="A4:B4"/>
    <mergeCell ref="C4:H4"/>
    <mergeCell ref="I4:M4"/>
    <mergeCell ref="N4:O4"/>
    <mergeCell ref="P4:R4"/>
    <mergeCell ref="U4:V4"/>
    <mergeCell ref="X4:AA4"/>
    <mergeCell ref="AB4:AR4"/>
    <mergeCell ref="N3:O3"/>
    <mergeCell ref="U6:V6"/>
    <mergeCell ref="P5:R5"/>
    <mergeCell ref="U5:V5"/>
    <mergeCell ref="A6:B6"/>
    <mergeCell ref="C6:H6"/>
    <mergeCell ref="P6:R6"/>
    <mergeCell ref="A5:B5"/>
    <mergeCell ref="C5:H5"/>
    <mergeCell ref="I5:M5"/>
    <mergeCell ref="N5:O5"/>
    <mergeCell ref="X7:AA7"/>
    <mergeCell ref="AB7:AR7"/>
    <mergeCell ref="X8:AA8"/>
    <mergeCell ref="AB5:AR5"/>
    <mergeCell ref="AB6:AR6"/>
    <mergeCell ref="AB8:AR8"/>
    <mergeCell ref="X5:AA5"/>
    <mergeCell ref="X6:AA6"/>
    <mergeCell ref="A9:M9"/>
    <mergeCell ref="T11:U11"/>
    <mergeCell ref="V11:W11"/>
    <mergeCell ref="A10:M10"/>
    <mergeCell ref="N10:O10"/>
    <mergeCell ref="P10:U10"/>
    <mergeCell ref="V10:Y10"/>
    <mergeCell ref="R11:S11"/>
    <mergeCell ref="X11:Y11"/>
    <mergeCell ref="N9:O9"/>
    <mergeCell ref="P8:U8"/>
    <mergeCell ref="A7:B7"/>
    <mergeCell ref="C7:H7"/>
    <mergeCell ref="P7:R7"/>
    <mergeCell ref="U7:V7"/>
    <mergeCell ref="A8:B8"/>
    <mergeCell ref="C8:H8"/>
    <mergeCell ref="N8:O8"/>
    <mergeCell ref="AJ11:AK11"/>
    <mergeCell ref="AB9:AR9"/>
    <mergeCell ref="V9:Y9"/>
    <mergeCell ref="AB10:AR10"/>
    <mergeCell ref="AP11:AR11"/>
    <mergeCell ref="AF11:AG11"/>
    <mergeCell ref="AL11:AO11"/>
    <mergeCell ref="P9:U9"/>
    <mergeCell ref="AD12:AE12"/>
    <mergeCell ref="Z11:AA11"/>
    <mergeCell ref="AH11:AI11"/>
    <mergeCell ref="AB11:AC11"/>
    <mergeCell ref="AD11:AE11"/>
    <mergeCell ref="Z12:AA12"/>
    <mergeCell ref="AB12:AC12"/>
    <mergeCell ref="T12:U12"/>
    <mergeCell ref="V12:W12"/>
    <mergeCell ref="L12:M12"/>
    <mergeCell ref="N12:O12"/>
    <mergeCell ref="P12:Q12"/>
    <mergeCell ref="R12:S12"/>
    <mergeCell ref="X12:Y12"/>
    <mergeCell ref="N11:O11"/>
    <mergeCell ref="P11:Q11"/>
    <mergeCell ref="AP23:AR23"/>
    <mergeCell ref="AJ12:AK12"/>
    <mergeCell ref="AP21:AR21"/>
    <mergeCell ref="AP22:AR22"/>
    <mergeCell ref="AP12:AR13"/>
    <mergeCell ref="AP17:AR17"/>
    <mergeCell ref="AP18:AR18"/>
    <mergeCell ref="AP19:AR19"/>
    <mergeCell ref="AP20:AR20"/>
    <mergeCell ref="AP14:AR14"/>
    <mergeCell ref="AP15:AR15"/>
    <mergeCell ref="AP16:AR16"/>
    <mergeCell ref="AF12:AG12"/>
    <mergeCell ref="AH12:AI12"/>
    <mergeCell ref="AP24:AR24"/>
    <mergeCell ref="AP37:AR37"/>
    <mergeCell ref="AP32:AR32"/>
    <mergeCell ref="AP33:AR33"/>
    <mergeCell ref="AP34:AR34"/>
    <mergeCell ref="AP25:AR25"/>
    <mergeCell ref="AP29:AR29"/>
    <mergeCell ref="AP26:AR26"/>
    <mergeCell ref="AP27:AR27"/>
    <mergeCell ref="AP28:AR28"/>
    <mergeCell ref="I46:M46"/>
    <mergeCell ref="AP38:AR38"/>
    <mergeCell ref="AP39:AR39"/>
    <mergeCell ref="AP40:AR40"/>
    <mergeCell ref="AP41:AR41"/>
    <mergeCell ref="AP42:AR42"/>
    <mergeCell ref="AP43:AR43"/>
    <mergeCell ref="AP44:AR44"/>
    <mergeCell ref="AP31:AR31"/>
    <mergeCell ref="AP30:AR30"/>
    <mergeCell ref="AP35:AR35"/>
    <mergeCell ref="AP36:AR36"/>
  </mergeCells>
  <phoneticPr fontId="8" type="noConversion"/>
  <pageMargins left="0.42" right="0.17" top="0.17" bottom="0.17" header="0.17" footer="0.17"/>
  <pageSetup paperSize="5" scale="5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R55"/>
  <sheetViews>
    <sheetView zoomScaleNormal="100" workbookViewId="0">
      <pane ySplit="13" topLeftCell="A20" activePane="bottomLeft" state="frozen"/>
      <selection pane="bottomLeft" activeCell="A22" sqref="A22"/>
    </sheetView>
  </sheetViews>
  <sheetFormatPr defaultRowHeight="12.75" x14ac:dyDescent="0.2"/>
  <cols>
    <col min="1" max="7" width="6.7109375" style="7" customWidth="1"/>
    <col min="8" max="8" width="8.85546875" style="7" bestFit="1" customWidth="1"/>
    <col min="9" max="9" width="8.140625" style="7" bestFit="1" customWidth="1"/>
    <col min="10" max="11" width="6.7109375" style="7" customWidth="1"/>
    <col min="12" max="13" width="8.140625" style="4" customWidth="1"/>
    <col min="14" max="37" width="5.7109375" style="4" customWidth="1"/>
    <col min="38" max="41" width="9.140625" style="4"/>
    <col min="42" max="42" width="14.5703125" style="4" customWidth="1"/>
    <col min="43" max="43" width="14.42578125" style="4" customWidth="1"/>
    <col min="44" max="44" width="13.5703125" style="4" customWidth="1"/>
    <col min="45" max="16384" width="9.140625" style="4"/>
  </cols>
  <sheetData>
    <row r="1" spans="1:44" s="3" customFormat="1" ht="18.75" thickBot="1" x14ac:dyDescent="0.3">
      <c r="A1" s="250" t="s">
        <v>99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</row>
    <row r="2" spans="1:44" ht="15" customHeight="1" x14ac:dyDescent="0.2">
      <c r="A2" s="205" t="s">
        <v>0</v>
      </c>
      <c r="B2" s="251"/>
      <c r="C2" s="252" t="s">
        <v>101</v>
      </c>
      <c r="D2" s="253"/>
      <c r="E2" s="253"/>
      <c r="F2" s="253"/>
      <c r="G2" s="253"/>
      <c r="H2" s="254"/>
      <c r="I2" s="255" t="s">
        <v>46</v>
      </c>
      <c r="J2" s="256"/>
      <c r="K2" s="256"/>
      <c r="L2" s="269" t="s">
        <v>126</v>
      </c>
      <c r="M2" s="258"/>
      <c r="N2" s="200"/>
      <c r="O2" s="200"/>
      <c r="P2" s="259" t="s">
        <v>36</v>
      </c>
      <c r="Q2" s="260"/>
      <c r="R2" s="260"/>
      <c r="S2" s="44"/>
      <c r="T2" s="45" t="s">
        <v>14</v>
      </c>
      <c r="U2" s="261"/>
      <c r="V2" s="261"/>
      <c r="W2" s="50" t="s">
        <v>15</v>
      </c>
      <c r="X2" s="262" t="s">
        <v>111</v>
      </c>
      <c r="Y2" s="263"/>
      <c r="Z2" s="263"/>
      <c r="AA2" s="263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</row>
    <row r="3" spans="1:44" ht="15" customHeight="1" thickBot="1" x14ac:dyDescent="0.25">
      <c r="A3" s="218" t="s">
        <v>1</v>
      </c>
      <c r="B3" s="219"/>
      <c r="C3" s="220"/>
      <c r="D3" s="221"/>
      <c r="E3" s="221"/>
      <c r="F3" s="221"/>
      <c r="G3" s="221"/>
      <c r="H3" s="222"/>
      <c r="I3" s="265" t="s">
        <v>47</v>
      </c>
      <c r="J3" s="266"/>
      <c r="K3" s="266"/>
      <c r="L3" s="267">
        <v>2020</v>
      </c>
      <c r="M3" s="268"/>
      <c r="N3" s="200"/>
      <c r="O3" s="200"/>
      <c r="P3" s="242" t="s">
        <v>38</v>
      </c>
      <c r="Q3" s="243"/>
      <c r="R3" s="243"/>
      <c r="S3" s="46"/>
      <c r="T3" s="47" t="s">
        <v>14</v>
      </c>
      <c r="U3" s="240"/>
      <c r="V3" s="241"/>
      <c r="W3" s="51" t="s">
        <v>15</v>
      </c>
      <c r="X3" s="262" t="s">
        <v>96</v>
      </c>
      <c r="Y3" s="263"/>
      <c r="Z3" s="263"/>
      <c r="AA3" s="263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</row>
    <row r="4" spans="1:44" ht="15" customHeight="1" x14ac:dyDescent="0.2">
      <c r="A4" s="218" t="s">
        <v>83</v>
      </c>
      <c r="B4" s="219"/>
      <c r="C4" s="247" t="s">
        <v>98</v>
      </c>
      <c r="D4" s="248"/>
      <c r="E4" s="248"/>
      <c r="F4" s="248"/>
      <c r="G4" s="248"/>
      <c r="H4" s="249"/>
      <c r="I4" s="216"/>
      <c r="J4" s="216"/>
      <c r="K4" s="216"/>
      <c r="L4" s="216"/>
      <c r="M4" s="217"/>
      <c r="N4" s="199"/>
      <c r="O4" s="200"/>
      <c r="P4" s="242" t="s">
        <v>35</v>
      </c>
      <c r="Q4" s="243"/>
      <c r="R4" s="243"/>
      <c r="S4" s="46">
        <v>300</v>
      </c>
      <c r="T4" s="47" t="s">
        <v>14</v>
      </c>
      <c r="U4" s="240">
        <v>1.67</v>
      </c>
      <c r="V4" s="241"/>
      <c r="W4" s="51" t="s">
        <v>15</v>
      </c>
      <c r="X4" s="239"/>
      <c r="Y4" s="239"/>
      <c r="Z4" s="239"/>
      <c r="AA4" s="239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</row>
    <row r="5" spans="1:44" ht="15" customHeight="1" x14ac:dyDescent="0.2">
      <c r="A5" s="218" t="s">
        <v>84</v>
      </c>
      <c r="B5" s="219"/>
      <c r="C5" s="220"/>
      <c r="D5" s="221"/>
      <c r="E5" s="221"/>
      <c r="F5" s="221"/>
      <c r="G5" s="221"/>
      <c r="H5" s="222"/>
      <c r="I5" s="244"/>
      <c r="J5" s="245"/>
      <c r="K5" s="245"/>
      <c r="L5" s="245"/>
      <c r="M5" s="246"/>
      <c r="N5" s="199"/>
      <c r="O5" s="200"/>
      <c r="P5" s="242" t="s">
        <v>39</v>
      </c>
      <c r="Q5" s="243"/>
      <c r="R5" s="243"/>
      <c r="S5" s="46"/>
      <c r="T5" s="47" t="s">
        <v>14</v>
      </c>
      <c r="U5" s="240"/>
      <c r="V5" s="241"/>
      <c r="W5" s="51" t="s">
        <v>15</v>
      </c>
      <c r="X5" s="239"/>
      <c r="Y5" s="239"/>
      <c r="Z5" s="239"/>
      <c r="AA5" s="239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</row>
    <row r="6" spans="1:44" ht="15" customHeight="1" x14ac:dyDescent="0.2">
      <c r="A6" s="218" t="s">
        <v>85</v>
      </c>
      <c r="B6" s="219"/>
      <c r="C6" s="220"/>
      <c r="D6" s="221"/>
      <c r="E6" s="221"/>
      <c r="F6" s="221"/>
      <c r="G6" s="221"/>
      <c r="H6" s="222"/>
      <c r="I6" s="150"/>
      <c r="J6" s="32"/>
      <c r="K6" s="32"/>
      <c r="L6" s="32"/>
      <c r="M6" s="33"/>
      <c r="N6" s="31"/>
      <c r="O6" s="32"/>
      <c r="P6" s="242" t="s">
        <v>40</v>
      </c>
      <c r="Q6" s="243"/>
      <c r="R6" s="243"/>
      <c r="S6" s="46"/>
      <c r="T6" s="47" t="s">
        <v>14</v>
      </c>
      <c r="U6" s="240"/>
      <c r="V6" s="241"/>
      <c r="W6" s="52" t="s">
        <v>15</v>
      </c>
      <c r="X6" s="204"/>
      <c r="Y6" s="204"/>
      <c r="Z6" s="204"/>
      <c r="AA6" s="237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</row>
    <row r="7" spans="1:44" ht="15" customHeight="1" thickBot="1" x14ac:dyDescent="0.25">
      <c r="A7" s="218" t="s">
        <v>86</v>
      </c>
      <c r="B7" s="219"/>
      <c r="C7" s="220" t="s">
        <v>93</v>
      </c>
      <c r="D7" s="221"/>
      <c r="E7" s="221"/>
      <c r="F7" s="221"/>
      <c r="G7" s="221"/>
      <c r="H7" s="222"/>
      <c r="I7" s="32"/>
      <c r="J7" s="32"/>
      <c r="K7" s="32"/>
      <c r="L7" s="32"/>
      <c r="M7" s="33"/>
      <c r="N7" s="31"/>
      <c r="O7" s="32"/>
      <c r="P7" s="223" t="s">
        <v>41</v>
      </c>
      <c r="Q7" s="224"/>
      <c r="R7" s="224"/>
      <c r="S7" s="48"/>
      <c r="T7" s="49" t="s">
        <v>14</v>
      </c>
      <c r="U7" s="225"/>
      <c r="V7" s="226"/>
      <c r="W7" s="53" t="s">
        <v>15</v>
      </c>
      <c r="X7" s="204"/>
      <c r="Y7" s="204"/>
      <c r="Z7" s="204"/>
      <c r="AA7" s="237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</row>
    <row r="8" spans="1:44" ht="15" customHeight="1" thickBot="1" x14ac:dyDescent="0.25">
      <c r="A8" s="227" t="s">
        <v>87</v>
      </c>
      <c r="B8" s="228"/>
      <c r="C8" s="229" t="s">
        <v>94</v>
      </c>
      <c r="D8" s="230"/>
      <c r="E8" s="230"/>
      <c r="F8" s="230"/>
      <c r="G8" s="230"/>
      <c r="H8" s="231"/>
      <c r="I8" s="34"/>
      <c r="J8" s="34"/>
      <c r="K8" s="34"/>
      <c r="L8" s="34"/>
      <c r="M8" s="35"/>
      <c r="N8" s="199"/>
      <c r="O8" s="232"/>
      <c r="P8" s="215"/>
      <c r="Q8" s="216"/>
      <c r="R8" s="216"/>
      <c r="S8" s="216"/>
      <c r="T8" s="216"/>
      <c r="U8" s="217"/>
      <c r="V8" s="29"/>
      <c r="W8" s="29"/>
      <c r="X8" s="208"/>
      <c r="Y8" s="208"/>
      <c r="Z8" s="208"/>
      <c r="AA8" s="238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</row>
    <row r="9" spans="1:44" ht="15" customHeight="1" x14ac:dyDescent="0.2">
      <c r="A9" s="233"/>
      <c r="B9" s="233"/>
      <c r="C9" s="233"/>
      <c r="D9" s="233"/>
      <c r="E9" s="233"/>
      <c r="F9" s="233"/>
      <c r="G9" s="233"/>
      <c r="H9" s="233"/>
      <c r="I9" s="234"/>
      <c r="J9" s="234"/>
      <c r="K9" s="234"/>
      <c r="L9" s="234"/>
      <c r="M9" s="234"/>
      <c r="N9" s="199"/>
      <c r="O9" s="200"/>
      <c r="P9" s="199"/>
      <c r="Q9" s="200"/>
      <c r="R9" s="200"/>
      <c r="S9" s="200"/>
      <c r="T9" s="200"/>
      <c r="U9" s="200"/>
      <c r="V9" s="205" t="s">
        <v>16</v>
      </c>
      <c r="W9" s="206"/>
      <c r="X9" s="206"/>
      <c r="Y9" s="206"/>
      <c r="Z9" s="76">
        <v>45.1</v>
      </c>
      <c r="AA9" s="13" t="s">
        <v>14</v>
      </c>
      <c r="AB9" s="203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</row>
    <row r="10" spans="1:44" ht="15" customHeight="1" thickBot="1" x14ac:dyDescent="0.25">
      <c r="A10" s="234"/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199"/>
      <c r="O10" s="200"/>
      <c r="P10" s="235"/>
      <c r="Q10" s="235"/>
      <c r="R10" s="235"/>
      <c r="S10" s="235"/>
      <c r="T10" s="235"/>
      <c r="U10" s="235"/>
      <c r="V10" s="227" t="s">
        <v>17</v>
      </c>
      <c r="W10" s="236"/>
      <c r="X10" s="236"/>
      <c r="Y10" s="236"/>
      <c r="Z10" s="77">
        <v>0</v>
      </c>
      <c r="AA10" s="14" t="s">
        <v>14</v>
      </c>
      <c r="AB10" s="207"/>
      <c r="AC10" s="208"/>
      <c r="AD10" s="208"/>
      <c r="AE10" s="208"/>
      <c r="AF10" s="208"/>
      <c r="AG10" s="208"/>
      <c r="AH10" s="208"/>
      <c r="AI10" s="208"/>
      <c r="AJ10" s="208"/>
      <c r="AK10" s="208"/>
      <c r="AL10" s="204"/>
      <c r="AM10" s="204"/>
      <c r="AN10" s="204"/>
      <c r="AO10" s="204"/>
      <c r="AP10" s="204"/>
      <c r="AQ10" s="204"/>
      <c r="AR10" s="204"/>
    </row>
    <row r="11" spans="1:44" ht="13.5" thickBot="1" x14ac:dyDescent="0.25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01" t="s">
        <v>19</v>
      </c>
      <c r="O11" s="202"/>
      <c r="P11" s="201" t="s">
        <v>19</v>
      </c>
      <c r="Q11" s="202"/>
      <c r="R11" s="201" t="s">
        <v>42</v>
      </c>
      <c r="S11" s="202"/>
      <c r="T11" s="201" t="s">
        <v>42</v>
      </c>
      <c r="U11" s="202"/>
      <c r="V11" s="195" t="s">
        <v>18</v>
      </c>
      <c r="W11" s="196"/>
      <c r="X11" s="195" t="s">
        <v>18</v>
      </c>
      <c r="Y11" s="196"/>
      <c r="Z11" s="201" t="s">
        <v>43</v>
      </c>
      <c r="AA11" s="202"/>
      <c r="AB11" s="201" t="s">
        <v>43</v>
      </c>
      <c r="AC11" s="202"/>
      <c r="AD11" s="201" t="s">
        <v>44</v>
      </c>
      <c r="AE11" s="202"/>
      <c r="AF11" s="201" t="s">
        <v>44</v>
      </c>
      <c r="AG11" s="202"/>
      <c r="AH11" s="201" t="s">
        <v>45</v>
      </c>
      <c r="AI11" s="202"/>
      <c r="AJ11" s="201" t="s">
        <v>45</v>
      </c>
      <c r="AK11" s="202"/>
      <c r="AL11" s="212"/>
      <c r="AM11" s="213"/>
      <c r="AN11" s="213"/>
      <c r="AO11" s="214"/>
      <c r="AP11" s="209"/>
      <c r="AQ11" s="210"/>
      <c r="AR11" s="211"/>
    </row>
    <row r="12" spans="1:44" s="7" customFormat="1" x14ac:dyDescent="0.2">
      <c r="A12" s="6"/>
      <c r="B12" s="38" t="s">
        <v>2</v>
      </c>
      <c r="C12" s="39"/>
      <c r="D12" s="39"/>
      <c r="E12" s="146" t="s">
        <v>80</v>
      </c>
      <c r="F12" s="146" t="s">
        <v>82</v>
      </c>
      <c r="G12" s="39"/>
      <c r="H12" s="110"/>
      <c r="I12" s="128" t="s">
        <v>37</v>
      </c>
      <c r="J12" s="113" t="s">
        <v>3</v>
      </c>
      <c r="K12" s="40"/>
      <c r="L12" s="195" t="s">
        <v>20</v>
      </c>
      <c r="M12" s="196"/>
      <c r="N12" s="188" t="s">
        <v>21</v>
      </c>
      <c r="O12" s="189"/>
      <c r="P12" s="188" t="s">
        <v>48</v>
      </c>
      <c r="Q12" s="189"/>
      <c r="R12" s="188" t="s">
        <v>21</v>
      </c>
      <c r="S12" s="189"/>
      <c r="T12" s="188" t="s">
        <v>48</v>
      </c>
      <c r="U12" s="189"/>
      <c r="V12" s="197" t="s">
        <v>21</v>
      </c>
      <c r="W12" s="198"/>
      <c r="X12" s="197" t="s">
        <v>77</v>
      </c>
      <c r="Y12" s="198"/>
      <c r="Z12" s="188" t="s">
        <v>21</v>
      </c>
      <c r="AA12" s="189"/>
      <c r="AB12" s="188" t="s">
        <v>77</v>
      </c>
      <c r="AC12" s="189"/>
      <c r="AD12" s="188" t="s">
        <v>21</v>
      </c>
      <c r="AE12" s="189"/>
      <c r="AF12" s="188" t="s">
        <v>77</v>
      </c>
      <c r="AG12" s="189"/>
      <c r="AH12" s="188" t="s">
        <v>21</v>
      </c>
      <c r="AI12" s="189"/>
      <c r="AJ12" s="188" t="s">
        <v>77</v>
      </c>
      <c r="AK12" s="189"/>
      <c r="AL12" s="54" t="s">
        <v>13</v>
      </c>
      <c r="AM12" s="55" t="s">
        <v>22</v>
      </c>
      <c r="AN12" s="55" t="s">
        <v>13</v>
      </c>
      <c r="AO12" s="56" t="s">
        <v>22</v>
      </c>
      <c r="AP12" s="191" t="s">
        <v>4</v>
      </c>
      <c r="AQ12" s="191"/>
      <c r="AR12" s="192"/>
    </row>
    <row r="13" spans="1:44" s="7" customFormat="1" ht="13.5" thickBot="1" x14ac:dyDescent="0.25">
      <c r="A13" s="43" t="s">
        <v>5</v>
      </c>
      <c r="B13" s="119" t="s">
        <v>6</v>
      </c>
      <c r="C13" s="120" t="s">
        <v>7</v>
      </c>
      <c r="D13" s="120" t="s">
        <v>8</v>
      </c>
      <c r="E13" s="147" t="s">
        <v>81</v>
      </c>
      <c r="F13" s="147" t="s">
        <v>81</v>
      </c>
      <c r="G13" s="120" t="s">
        <v>9</v>
      </c>
      <c r="H13" s="121" t="s">
        <v>105</v>
      </c>
      <c r="I13" s="129" t="s">
        <v>10</v>
      </c>
      <c r="J13" s="122" t="s">
        <v>6</v>
      </c>
      <c r="K13" s="123" t="s">
        <v>11</v>
      </c>
      <c r="L13" s="124" t="s">
        <v>13</v>
      </c>
      <c r="M13" s="125" t="s">
        <v>22</v>
      </c>
      <c r="N13" s="157" t="s">
        <v>23</v>
      </c>
      <c r="O13" s="158" t="s">
        <v>24</v>
      </c>
      <c r="P13" s="157" t="s">
        <v>23</v>
      </c>
      <c r="Q13" s="158" t="s">
        <v>24</v>
      </c>
      <c r="R13" s="157" t="s">
        <v>23</v>
      </c>
      <c r="S13" s="158" t="s">
        <v>24</v>
      </c>
      <c r="T13" s="157" t="s">
        <v>23</v>
      </c>
      <c r="U13" s="158" t="s">
        <v>24</v>
      </c>
      <c r="V13" s="36" t="s">
        <v>23</v>
      </c>
      <c r="W13" s="37" t="s">
        <v>24</v>
      </c>
      <c r="X13" s="36" t="s">
        <v>23</v>
      </c>
      <c r="Y13" s="37" t="s">
        <v>24</v>
      </c>
      <c r="Z13" s="157" t="s">
        <v>23</v>
      </c>
      <c r="AA13" s="158" t="s">
        <v>24</v>
      </c>
      <c r="AB13" s="157" t="s">
        <v>23</v>
      </c>
      <c r="AC13" s="158" t="s">
        <v>24</v>
      </c>
      <c r="AD13" s="157" t="s">
        <v>23</v>
      </c>
      <c r="AE13" s="158" t="s">
        <v>24</v>
      </c>
      <c r="AF13" s="157" t="s">
        <v>23</v>
      </c>
      <c r="AG13" s="158" t="s">
        <v>24</v>
      </c>
      <c r="AH13" s="157" t="s">
        <v>23</v>
      </c>
      <c r="AI13" s="158" t="s">
        <v>24</v>
      </c>
      <c r="AJ13" s="157" t="s">
        <v>23</v>
      </c>
      <c r="AK13" s="158" t="s">
        <v>24</v>
      </c>
      <c r="AL13" s="41" t="s">
        <v>25</v>
      </c>
      <c r="AM13" s="57" t="s">
        <v>25</v>
      </c>
      <c r="AN13" s="57" t="s">
        <v>26</v>
      </c>
      <c r="AO13" s="42" t="s">
        <v>26</v>
      </c>
      <c r="AP13" s="193"/>
      <c r="AQ13" s="193"/>
      <c r="AR13" s="194"/>
    </row>
    <row r="14" spans="1:44" ht="24.95" customHeight="1" x14ac:dyDescent="0.2">
      <c r="A14" s="126" t="s">
        <v>69</v>
      </c>
      <c r="B14" s="116">
        <f>24-J14</f>
        <v>24</v>
      </c>
      <c r="C14" s="91">
        <v>30</v>
      </c>
      <c r="D14" s="91">
        <v>30</v>
      </c>
      <c r="E14" s="91">
        <v>64</v>
      </c>
      <c r="F14" s="91">
        <v>64</v>
      </c>
      <c r="G14" s="91">
        <v>40</v>
      </c>
      <c r="H14" s="145">
        <v>1</v>
      </c>
      <c r="I14" s="130">
        <v>0</v>
      </c>
      <c r="J14" s="117">
        <v>0</v>
      </c>
      <c r="K14" s="118"/>
      <c r="L14" s="127">
        <f>+IF(AL14+AN14-Z9&lt;0,0,AL14+AN14-Z9)</f>
        <v>0</v>
      </c>
      <c r="M14" s="133">
        <f>+IF(AM14+AO14-Z10&lt;0,0,AM14+AO14-Z10)</f>
        <v>0</v>
      </c>
      <c r="N14" s="159"/>
      <c r="O14" s="160"/>
      <c r="P14" s="160"/>
      <c r="Q14" s="161"/>
      <c r="R14" s="162"/>
      <c r="S14" s="160"/>
      <c r="T14" s="160"/>
      <c r="U14" s="163"/>
      <c r="V14" s="139">
        <v>2</v>
      </c>
      <c r="W14" s="140">
        <v>3</v>
      </c>
      <c r="X14" s="140">
        <v>0</v>
      </c>
      <c r="Y14" s="141">
        <v>0</v>
      </c>
      <c r="Z14" s="175"/>
      <c r="AA14" s="176"/>
      <c r="AB14" s="176"/>
      <c r="AC14" s="177"/>
      <c r="AD14" s="175"/>
      <c r="AE14" s="176"/>
      <c r="AF14" s="176"/>
      <c r="AG14" s="177"/>
      <c r="AH14" s="175"/>
      <c r="AI14" s="176"/>
      <c r="AJ14" s="176"/>
      <c r="AK14" s="178"/>
      <c r="AL14" s="137">
        <f>((+(V14*12+W14)*$U$4)-((X14*12+Y14)*$U$4))+((+(Z14*12+AA14)*$U$5)-((AB14*12+AC14)*$U$5))+((+(AD14*12+AE14)*$U$6)-((AF14*12+AG14)*$U$6))+((+(AH14*12+AI14)*$U$7)-((AJ14*12+AK14)*$U$7))</f>
        <v>45.089999999999996</v>
      </c>
      <c r="AM14" s="90">
        <f>+(P14*12+Q14)*$U$2+(T14*12+U14)*$U$3+(X14*12+Y14)*$U$4+(AB14*12+AC14)*$U$5+(AF14*12+AG14)*$U$6+(AJ14*12+AK14)*$U$7</f>
        <v>0</v>
      </c>
      <c r="AN14" s="81"/>
      <c r="AO14" s="82"/>
      <c r="AP14" s="181"/>
      <c r="AQ14" s="181"/>
      <c r="AR14" s="182"/>
    </row>
    <row r="15" spans="1:44" ht="24.95" customHeight="1" x14ac:dyDescent="0.2">
      <c r="A15" s="126" t="s">
        <v>49</v>
      </c>
      <c r="B15" s="78">
        <f t="shared" ref="B15:B44" si="0">24-J15</f>
        <v>24</v>
      </c>
      <c r="C15" s="79">
        <v>30</v>
      </c>
      <c r="D15" s="79">
        <v>30</v>
      </c>
      <c r="E15" s="79">
        <v>64</v>
      </c>
      <c r="F15" s="79">
        <v>64</v>
      </c>
      <c r="G15" s="79">
        <v>40</v>
      </c>
      <c r="H15" s="111">
        <v>0</v>
      </c>
      <c r="I15" s="131">
        <v>0</v>
      </c>
      <c r="J15" s="114">
        <v>0</v>
      </c>
      <c r="K15" s="80"/>
      <c r="L15" s="87">
        <f>+IF(AL15+AN15-AL14&lt;0,0,AL15+AN15-AL14)</f>
        <v>0</v>
      </c>
      <c r="M15" s="134">
        <f>+IF(AM15+AO15-AM14&lt;0,0,AM15+AO15-AM14)</f>
        <v>0</v>
      </c>
      <c r="N15" s="164"/>
      <c r="O15" s="160"/>
      <c r="P15" s="160"/>
      <c r="Q15" s="161"/>
      <c r="R15" s="165"/>
      <c r="S15" s="166"/>
      <c r="T15" s="166"/>
      <c r="U15" s="167"/>
      <c r="V15" s="107">
        <v>2</v>
      </c>
      <c r="W15" s="79">
        <v>3</v>
      </c>
      <c r="X15" s="79">
        <v>0</v>
      </c>
      <c r="Y15" s="94">
        <v>0</v>
      </c>
      <c r="Z15" s="165"/>
      <c r="AA15" s="166"/>
      <c r="AB15" s="166"/>
      <c r="AC15" s="169"/>
      <c r="AD15" s="165"/>
      <c r="AE15" s="166"/>
      <c r="AF15" s="166"/>
      <c r="AG15" s="169"/>
      <c r="AH15" s="165"/>
      <c r="AI15" s="166"/>
      <c r="AJ15" s="166"/>
      <c r="AK15" s="179"/>
      <c r="AL15" s="137">
        <f t="shared" ref="AL15:AL44" si="1">((+(V15*12+W15)*$U$4)-((X15*12+Y15)*$U$4))+((+(Z15*12+AA15)*$U$5)-((AB15*12+AC15)*$U$5))+((+(AD15*12+AE15)*$U$6)-((AF15*12+AG15)*$U$6))+((+(AH15*12+AI15)*$U$7)-((AJ15*12+AK15)*$U$7))</f>
        <v>45.089999999999996</v>
      </c>
      <c r="AM15" s="90">
        <f t="shared" ref="AM15:AM44" si="2">+(P15*12+Q15)*$U$2+(T15*12+U15)*$U$3+(X15*12+Y15)*$U$4+(AB15*12+AC15)*$U$5+(AF15*12+AG15)*$U$6+(AJ15*12+AK15)*$U$7</f>
        <v>0</v>
      </c>
      <c r="AN15" s="81"/>
      <c r="AO15" s="82"/>
      <c r="AP15" s="181"/>
      <c r="AQ15" s="181"/>
      <c r="AR15" s="182"/>
    </row>
    <row r="16" spans="1:44" ht="24.95" customHeight="1" x14ac:dyDescent="0.2">
      <c r="A16" s="126" t="s">
        <v>50</v>
      </c>
      <c r="B16" s="78">
        <f t="shared" si="0"/>
        <v>24</v>
      </c>
      <c r="C16" s="79">
        <v>30</v>
      </c>
      <c r="D16" s="79">
        <v>30</v>
      </c>
      <c r="E16" s="79">
        <v>64</v>
      </c>
      <c r="F16" s="79">
        <v>64</v>
      </c>
      <c r="G16" s="79">
        <v>40</v>
      </c>
      <c r="H16" s="111">
        <v>0</v>
      </c>
      <c r="I16" s="131">
        <v>0</v>
      </c>
      <c r="J16" s="114">
        <v>0</v>
      </c>
      <c r="K16" s="80"/>
      <c r="L16" s="87">
        <f t="shared" ref="L16:M44" si="3">+IF(AL16+AN16-AL15&lt;0,0,AL16+AN16-AL15)</f>
        <v>0</v>
      </c>
      <c r="M16" s="134">
        <f t="shared" si="3"/>
        <v>0</v>
      </c>
      <c r="N16" s="164"/>
      <c r="O16" s="160"/>
      <c r="P16" s="160"/>
      <c r="Q16" s="161"/>
      <c r="R16" s="165"/>
      <c r="S16" s="166"/>
      <c r="T16" s="166"/>
      <c r="U16" s="167"/>
      <c r="V16" s="143">
        <v>2</v>
      </c>
      <c r="W16" s="96">
        <v>3</v>
      </c>
      <c r="X16" s="96">
        <v>0</v>
      </c>
      <c r="Y16" s="97">
        <v>0</v>
      </c>
      <c r="Z16" s="165"/>
      <c r="AA16" s="166"/>
      <c r="AB16" s="166"/>
      <c r="AC16" s="169"/>
      <c r="AD16" s="165"/>
      <c r="AE16" s="166"/>
      <c r="AF16" s="166"/>
      <c r="AG16" s="169"/>
      <c r="AH16" s="165"/>
      <c r="AI16" s="166"/>
      <c r="AJ16" s="166"/>
      <c r="AK16" s="179"/>
      <c r="AL16" s="137">
        <f t="shared" si="1"/>
        <v>45.089999999999996</v>
      </c>
      <c r="AM16" s="90">
        <f t="shared" si="2"/>
        <v>0</v>
      </c>
      <c r="AN16" s="81"/>
      <c r="AO16" s="82"/>
      <c r="AP16" s="181"/>
      <c r="AQ16" s="181"/>
      <c r="AR16" s="182"/>
    </row>
    <row r="17" spans="1:44" ht="24.95" customHeight="1" x14ac:dyDescent="0.2">
      <c r="A17" s="126" t="s">
        <v>51</v>
      </c>
      <c r="B17" s="78">
        <f t="shared" si="0"/>
        <v>24</v>
      </c>
      <c r="C17" s="79">
        <v>30</v>
      </c>
      <c r="D17" s="79">
        <v>30</v>
      </c>
      <c r="E17" s="79">
        <v>64</v>
      </c>
      <c r="F17" s="79">
        <v>64</v>
      </c>
      <c r="G17" s="79">
        <v>40</v>
      </c>
      <c r="H17" s="111">
        <v>1</v>
      </c>
      <c r="I17" s="131">
        <v>6</v>
      </c>
      <c r="J17" s="114">
        <v>0</v>
      </c>
      <c r="K17" s="80"/>
      <c r="L17" s="87">
        <f t="shared" si="3"/>
        <v>0</v>
      </c>
      <c r="M17" s="134">
        <f t="shared" si="3"/>
        <v>0</v>
      </c>
      <c r="N17" s="168"/>
      <c r="O17" s="166"/>
      <c r="P17" s="166"/>
      <c r="Q17" s="169"/>
      <c r="R17" s="165"/>
      <c r="S17" s="166"/>
      <c r="T17" s="166"/>
      <c r="U17" s="167"/>
      <c r="V17" s="107">
        <v>2</v>
      </c>
      <c r="W17" s="79">
        <v>3</v>
      </c>
      <c r="X17" s="79">
        <v>0</v>
      </c>
      <c r="Y17" s="94">
        <v>0</v>
      </c>
      <c r="Z17" s="165"/>
      <c r="AA17" s="166"/>
      <c r="AB17" s="166"/>
      <c r="AC17" s="169"/>
      <c r="AD17" s="165"/>
      <c r="AE17" s="166"/>
      <c r="AF17" s="166"/>
      <c r="AG17" s="169"/>
      <c r="AH17" s="165"/>
      <c r="AI17" s="166"/>
      <c r="AJ17" s="166"/>
      <c r="AK17" s="179"/>
      <c r="AL17" s="137">
        <f t="shared" si="1"/>
        <v>45.089999999999996</v>
      </c>
      <c r="AM17" s="90">
        <f t="shared" si="2"/>
        <v>0</v>
      </c>
      <c r="AN17" s="81"/>
      <c r="AO17" s="82"/>
      <c r="AP17" s="181"/>
      <c r="AQ17" s="181"/>
      <c r="AR17" s="182"/>
    </row>
    <row r="18" spans="1:44" ht="24.95" customHeight="1" x14ac:dyDescent="0.2">
      <c r="A18" s="126" t="s">
        <v>52</v>
      </c>
      <c r="B18" s="78">
        <f t="shared" si="0"/>
        <v>24</v>
      </c>
      <c r="C18" s="79">
        <v>30</v>
      </c>
      <c r="D18" s="79">
        <v>30</v>
      </c>
      <c r="E18" s="79">
        <v>64</v>
      </c>
      <c r="F18" s="79">
        <v>64</v>
      </c>
      <c r="G18" s="79">
        <v>40</v>
      </c>
      <c r="H18" s="111">
        <v>1</v>
      </c>
      <c r="I18" s="131">
        <v>6</v>
      </c>
      <c r="J18" s="114">
        <v>0</v>
      </c>
      <c r="K18" s="80"/>
      <c r="L18" s="87">
        <f t="shared" si="3"/>
        <v>0</v>
      </c>
      <c r="M18" s="134">
        <f t="shared" si="3"/>
        <v>0</v>
      </c>
      <c r="N18" s="168"/>
      <c r="O18" s="166"/>
      <c r="P18" s="166"/>
      <c r="Q18" s="169"/>
      <c r="R18" s="165"/>
      <c r="S18" s="166"/>
      <c r="T18" s="166"/>
      <c r="U18" s="167"/>
      <c r="V18" s="143">
        <v>2</v>
      </c>
      <c r="W18" s="96">
        <v>3</v>
      </c>
      <c r="X18" s="96">
        <v>0</v>
      </c>
      <c r="Y18" s="97">
        <v>0</v>
      </c>
      <c r="Z18" s="165"/>
      <c r="AA18" s="166"/>
      <c r="AB18" s="166"/>
      <c r="AC18" s="169"/>
      <c r="AD18" s="165"/>
      <c r="AE18" s="166"/>
      <c r="AF18" s="166"/>
      <c r="AG18" s="169"/>
      <c r="AH18" s="165"/>
      <c r="AI18" s="166"/>
      <c r="AJ18" s="166"/>
      <c r="AK18" s="179"/>
      <c r="AL18" s="137">
        <f t="shared" si="1"/>
        <v>45.089999999999996</v>
      </c>
      <c r="AM18" s="90">
        <f t="shared" si="2"/>
        <v>0</v>
      </c>
      <c r="AN18" s="81"/>
      <c r="AO18" s="82"/>
      <c r="AP18" s="181"/>
      <c r="AQ18" s="181"/>
      <c r="AR18" s="182"/>
    </row>
    <row r="19" spans="1:44" ht="24.95" customHeight="1" x14ac:dyDescent="0.2">
      <c r="A19" s="126" t="s">
        <v>53</v>
      </c>
      <c r="B19" s="78">
        <f t="shared" si="0"/>
        <v>24</v>
      </c>
      <c r="C19" s="79">
        <v>30</v>
      </c>
      <c r="D19" s="79">
        <v>30</v>
      </c>
      <c r="E19" s="79">
        <v>64</v>
      </c>
      <c r="F19" s="79">
        <v>64</v>
      </c>
      <c r="G19" s="79">
        <v>40</v>
      </c>
      <c r="H19" s="111">
        <v>0</v>
      </c>
      <c r="I19" s="131">
        <v>0</v>
      </c>
      <c r="J19" s="114">
        <v>0</v>
      </c>
      <c r="K19" s="80"/>
      <c r="L19" s="87">
        <f t="shared" si="3"/>
        <v>0</v>
      </c>
      <c r="M19" s="134">
        <f t="shared" si="3"/>
        <v>0</v>
      </c>
      <c r="N19" s="168"/>
      <c r="O19" s="166"/>
      <c r="P19" s="166"/>
      <c r="Q19" s="169"/>
      <c r="R19" s="165"/>
      <c r="S19" s="166"/>
      <c r="T19" s="166"/>
      <c r="U19" s="167"/>
      <c r="V19" s="107">
        <v>2</v>
      </c>
      <c r="W19" s="79">
        <v>3</v>
      </c>
      <c r="X19" s="79">
        <v>0</v>
      </c>
      <c r="Y19" s="94">
        <v>0</v>
      </c>
      <c r="Z19" s="165"/>
      <c r="AA19" s="166"/>
      <c r="AB19" s="166"/>
      <c r="AC19" s="169"/>
      <c r="AD19" s="165"/>
      <c r="AE19" s="166"/>
      <c r="AF19" s="166"/>
      <c r="AG19" s="169"/>
      <c r="AH19" s="165"/>
      <c r="AI19" s="166"/>
      <c r="AJ19" s="166"/>
      <c r="AK19" s="179"/>
      <c r="AL19" s="137">
        <f t="shared" si="1"/>
        <v>45.089999999999996</v>
      </c>
      <c r="AM19" s="90">
        <f t="shared" si="2"/>
        <v>0</v>
      </c>
      <c r="AN19" s="81"/>
      <c r="AO19" s="82"/>
      <c r="AP19" s="181"/>
      <c r="AQ19" s="181"/>
      <c r="AR19" s="182"/>
    </row>
    <row r="20" spans="1:44" ht="24.95" customHeight="1" x14ac:dyDescent="0.2">
      <c r="A20" s="126" t="s">
        <v>54</v>
      </c>
      <c r="B20" s="78">
        <f t="shared" si="0"/>
        <v>24</v>
      </c>
      <c r="C20" s="79">
        <v>30</v>
      </c>
      <c r="D20" s="79">
        <v>30</v>
      </c>
      <c r="E20" s="79">
        <v>64</v>
      </c>
      <c r="F20" s="79">
        <v>64</v>
      </c>
      <c r="G20" s="79">
        <v>40</v>
      </c>
      <c r="H20" s="111">
        <v>0</v>
      </c>
      <c r="I20" s="131">
        <v>0</v>
      </c>
      <c r="J20" s="114">
        <v>0</v>
      </c>
      <c r="K20" s="80"/>
      <c r="L20" s="87">
        <f t="shared" si="3"/>
        <v>0</v>
      </c>
      <c r="M20" s="134">
        <f t="shared" si="3"/>
        <v>0</v>
      </c>
      <c r="N20" s="168"/>
      <c r="O20" s="166"/>
      <c r="P20" s="166"/>
      <c r="Q20" s="169"/>
      <c r="R20" s="165"/>
      <c r="S20" s="166"/>
      <c r="T20" s="166"/>
      <c r="U20" s="167"/>
      <c r="V20" s="143">
        <v>2</v>
      </c>
      <c r="W20" s="96">
        <v>3</v>
      </c>
      <c r="X20" s="96">
        <v>0</v>
      </c>
      <c r="Y20" s="97">
        <v>0</v>
      </c>
      <c r="Z20" s="165"/>
      <c r="AA20" s="166"/>
      <c r="AB20" s="166"/>
      <c r="AC20" s="169"/>
      <c r="AD20" s="165"/>
      <c r="AE20" s="166"/>
      <c r="AF20" s="166"/>
      <c r="AG20" s="169"/>
      <c r="AH20" s="165"/>
      <c r="AI20" s="166"/>
      <c r="AJ20" s="166"/>
      <c r="AK20" s="179"/>
      <c r="AL20" s="137">
        <f t="shared" si="1"/>
        <v>45.089999999999996</v>
      </c>
      <c r="AM20" s="90">
        <f t="shared" si="2"/>
        <v>0</v>
      </c>
      <c r="AN20" s="81"/>
      <c r="AO20" s="82"/>
      <c r="AP20" s="181"/>
      <c r="AQ20" s="181"/>
      <c r="AR20" s="182"/>
    </row>
    <row r="21" spans="1:44" ht="24.95" customHeight="1" x14ac:dyDescent="0.2">
      <c r="A21" s="126" t="s">
        <v>55</v>
      </c>
      <c r="B21" s="78">
        <f t="shared" si="0"/>
        <v>24</v>
      </c>
      <c r="C21" s="79">
        <v>30</v>
      </c>
      <c r="D21" s="79">
        <v>30</v>
      </c>
      <c r="E21" s="79">
        <v>64</v>
      </c>
      <c r="F21" s="79">
        <v>64</v>
      </c>
      <c r="G21" s="79">
        <v>40</v>
      </c>
      <c r="H21" s="111">
        <v>0</v>
      </c>
      <c r="I21" s="131">
        <v>0</v>
      </c>
      <c r="J21" s="114">
        <v>0</v>
      </c>
      <c r="K21" s="80"/>
      <c r="L21" s="87">
        <f t="shared" si="3"/>
        <v>0</v>
      </c>
      <c r="M21" s="134">
        <f t="shared" si="3"/>
        <v>0</v>
      </c>
      <c r="N21" s="168"/>
      <c r="O21" s="166"/>
      <c r="P21" s="166"/>
      <c r="Q21" s="169"/>
      <c r="R21" s="165"/>
      <c r="S21" s="166"/>
      <c r="T21" s="166"/>
      <c r="U21" s="167"/>
      <c r="V21" s="107">
        <v>2</v>
      </c>
      <c r="W21" s="79">
        <v>3</v>
      </c>
      <c r="X21" s="79">
        <v>0</v>
      </c>
      <c r="Y21" s="94">
        <v>0</v>
      </c>
      <c r="Z21" s="165"/>
      <c r="AA21" s="166"/>
      <c r="AB21" s="166"/>
      <c r="AC21" s="169"/>
      <c r="AD21" s="165"/>
      <c r="AE21" s="166"/>
      <c r="AF21" s="166"/>
      <c r="AG21" s="169"/>
      <c r="AH21" s="165"/>
      <c r="AI21" s="166"/>
      <c r="AJ21" s="166"/>
      <c r="AK21" s="179"/>
      <c r="AL21" s="137">
        <f t="shared" si="1"/>
        <v>45.089999999999996</v>
      </c>
      <c r="AM21" s="90">
        <f t="shared" si="2"/>
        <v>0</v>
      </c>
      <c r="AN21" s="81"/>
      <c r="AO21" s="82"/>
      <c r="AP21" s="190"/>
      <c r="AQ21" s="181"/>
      <c r="AR21" s="182"/>
    </row>
    <row r="22" spans="1:44" ht="24.95" customHeight="1" x14ac:dyDescent="0.2">
      <c r="A22" s="126" t="s">
        <v>56</v>
      </c>
      <c r="B22" s="78">
        <f t="shared" si="0"/>
        <v>24</v>
      </c>
      <c r="C22" s="79">
        <v>30</v>
      </c>
      <c r="D22" s="79">
        <v>30</v>
      </c>
      <c r="E22" s="79">
        <v>64</v>
      </c>
      <c r="F22" s="79">
        <v>64</v>
      </c>
      <c r="G22" s="79">
        <v>40</v>
      </c>
      <c r="H22" s="111">
        <v>0</v>
      </c>
      <c r="I22" s="131">
        <v>0</v>
      </c>
      <c r="J22" s="114">
        <v>0</v>
      </c>
      <c r="K22" s="80"/>
      <c r="L22" s="87">
        <f t="shared" si="3"/>
        <v>0</v>
      </c>
      <c r="M22" s="134">
        <f t="shared" si="3"/>
        <v>0</v>
      </c>
      <c r="N22" s="168"/>
      <c r="O22" s="166"/>
      <c r="P22" s="166"/>
      <c r="Q22" s="169"/>
      <c r="R22" s="165"/>
      <c r="S22" s="166"/>
      <c r="T22" s="166"/>
      <c r="U22" s="167"/>
      <c r="V22" s="143">
        <v>2</v>
      </c>
      <c r="W22" s="96">
        <v>3</v>
      </c>
      <c r="X22" s="96">
        <v>0</v>
      </c>
      <c r="Y22" s="97">
        <v>0</v>
      </c>
      <c r="Z22" s="165"/>
      <c r="AA22" s="166"/>
      <c r="AB22" s="166"/>
      <c r="AC22" s="169"/>
      <c r="AD22" s="165"/>
      <c r="AE22" s="166"/>
      <c r="AF22" s="166"/>
      <c r="AG22" s="169"/>
      <c r="AH22" s="165"/>
      <c r="AI22" s="166"/>
      <c r="AJ22" s="166"/>
      <c r="AK22" s="179"/>
      <c r="AL22" s="137">
        <f t="shared" si="1"/>
        <v>45.089999999999996</v>
      </c>
      <c r="AM22" s="90">
        <f t="shared" si="2"/>
        <v>0</v>
      </c>
      <c r="AN22" s="81"/>
      <c r="AO22" s="82"/>
      <c r="AP22" s="181"/>
      <c r="AQ22" s="181"/>
      <c r="AR22" s="182"/>
    </row>
    <row r="23" spans="1:44" ht="24.95" customHeight="1" x14ac:dyDescent="0.2">
      <c r="A23" s="126" t="s">
        <v>57</v>
      </c>
      <c r="B23" s="78">
        <f t="shared" si="0"/>
        <v>24</v>
      </c>
      <c r="C23" s="79">
        <v>30</v>
      </c>
      <c r="D23" s="79">
        <v>30</v>
      </c>
      <c r="E23" s="79">
        <v>64</v>
      </c>
      <c r="F23" s="79">
        <v>64</v>
      </c>
      <c r="G23" s="79">
        <v>40</v>
      </c>
      <c r="H23" s="111">
        <v>1</v>
      </c>
      <c r="I23" s="131">
        <v>6</v>
      </c>
      <c r="J23" s="114">
        <v>0</v>
      </c>
      <c r="K23" s="80"/>
      <c r="L23" s="87">
        <f t="shared" si="3"/>
        <v>0</v>
      </c>
      <c r="M23" s="134">
        <f t="shared" si="3"/>
        <v>0</v>
      </c>
      <c r="N23" s="168"/>
      <c r="O23" s="166"/>
      <c r="P23" s="166"/>
      <c r="Q23" s="169"/>
      <c r="R23" s="165"/>
      <c r="S23" s="166"/>
      <c r="T23" s="166"/>
      <c r="U23" s="167"/>
      <c r="V23" s="107">
        <v>2</v>
      </c>
      <c r="W23" s="79">
        <v>3</v>
      </c>
      <c r="X23" s="79">
        <v>0</v>
      </c>
      <c r="Y23" s="94">
        <v>0</v>
      </c>
      <c r="Z23" s="165"/>
      <c r="AA23" s="166"/>
      <c r="AB23" s="166"/>
      <c r="AC23" s="169"/>
      <c r="AD23" s="165"/>
      <c r="AE23" s="166"/>
      <c r="AF23" s="166"/>
      <c r="AG23" s="169"/>
      <c r="AH23" s="165"/>
      <c r="AI23" s="166"/>
      <c r="AJ23" s="166"/>
      <c r="AK23" s="179"/>
      <c r="AL23" s="137">
        <f t="shared" si="1"/>
        <v>45.089999999999996</v>
      </c>
      <c r="AM23" s="90">
        <f t="shared" si="2"/>
        <v>0</v>
      </c>
      <c r="AN23" s="81"/>
      <c r="AO23" s="82"/>
      <c r="AP23" s="181"/>
      <c r="AQ23" s="181"/>
      <c r="AR23" s="182"/>
    </row>
    <row r="24" spans="1:44" ht="24.95" customHeight="1" x14ac:dyDescent="0.2">
      <c r="A24" s="126" t="s">
        <v>58</v>
      </c>
      <c r="B24" s="78">
        <f t="shared" si="0"/>
        <v>24</v>
      </c>
      <c r="C24" s="79">
        <v>30</v>
      </c>
      <c r="D24" s="79">
        <v>30</v>
      </c>
      <c r="E24" s="79">
        <v>64</v>
      </c>
      <c r="F24" s="79">
        <v>64</v>
      </c>
      <c r="G24" s="79">
        <v>40</v>
      </c>
      <c r="H24" s="111">
        <v>1</v>
      </c>
      <c r="I24" s="131">
        <v>6</v>
      </c>
      <c r="J24" s="114">
        <v>0</v>
      </c>
      <c r="K24" s="80"/>
      <c r="L24" s="87">
        <f t="shared" si="3"/>
        <v>0</v>
      </c>
      <c r="M24" s="134">
        <f t="shared" si="3"/>
        <v>0</v>
      </c>
      <c r="N24" s="168"/>
      <c r="O24" s="166"/>
      <c r="P24" s="166"/>
      <c r="Q24" s="169"/>
      <c r="R24" s="165"/>
      <c r="S24" s="166"/>
      <c r="T24" s="166"/>
      <c r="U24" s="167"/>
      <c r="V24" s="143">
        <v>2</v>
      </c>
      <c r="W24" s="96">
        <v>3</v>
      </c>
      <c r="X24" s="96">
        <v>0</v>
      </c>
      <c r="Y24" s="97">
        <v>0</v>
      </c>
      <c r="Z24" s="165"/>
      <c r="AA24" s="166"/>
      <c r="AB24" s="166"/>
      <c r="AC24" s="169"/>
      <c r="AD24" s="165"/>
      <c r="AE24" s="166"/>
      <c r="AF24" s="166"/>
      <c r="AG24" s="169"/>
      <c r="AH24" s="165"/>
      <c r="AI24" s="166"/>
      <c r="AJ24" s="166"/>
      <c r="AK24" s="179"/>
      <c r="AL24" s="137">
        <f t="shared" si="1"/>
        <v>45.089999999999996</v>
      </c>
      <c r="AM24" s="90">
        <f t="shared" si="2"/>
        <v>0</v>
      </c>
      <c r="AN24" s="81"/>
      <c r="AO24" s="82"/>
      <c r="AP24" s="181"/>
      <c r="AQ24" s="181"/>
      <c r="AR24" s="182"/>
    </row>
    <row r="25" spans="1:44" ht="24.95" customHeight="1" x14ac:dyDescent="0.2">
      <c r="A25" s="126" t="s">
        <v>59</v>
      </c>
      <c r="B25" s="78">
        <f t="shared" si="0"/>
        <v>24</v>
      </c>
      <c r="C25" s="79">
        <v>30</v>
      </c>
      <c r="D25" s="79">
        <v>30</v>
      </c>
      <c r="E25" s="79">
        <v>64</v>
      </c>
      <c r="F25" s="79">
        <v>64</v>
      </c>
      <c r="G25" s="79">
        <v>40</v>
      </c>
      <c r="H25" s="111">
        <v>1</v>
      </c>
      <c r="I25" s="131">
        <v>6</v>
      </c>
      <c r="J25" s="114">
        <v>0</v>
      </c>
      <c r="K25" s="80"/>
      <c r="L25" s="87">
        <f t="shared" si="3"/>
        <v>0</v>
      </c>
      <c r="M25" s="134">
        <f t="shared" si="3"/>
        <v>0</v>
      </c>
      <c r="N25" s="168"/>
      <c r="O25" s="166"/>
      <c r="P25" s="166"/>
      <c r="Q25" s="169"/>
      <c r="R25" s="165"/>
      <c r="S25" s="166"/>
      <c r="T25" s="166"/>
      <c r="U25" s="167"/>
      <c r="V25" s="107">
        <v>2</v>
      </c>
      <c r="W25" s="79">
        <v>3</v>
      </c>
      <c r="X25" s="79">
        <v>0</v>
      </c>
      <c r="Y25" s="94">
        <v>0</v>
      </c>
      <c r="Z25" s="165"/>
      <c r="AA25" s="166"/>
      <c r="AB25" s="166"/>
      <c r="AC25" s="169"/>
      <c r="AD25" s="165"/>
      <c r="AE25" s="166"/>
      <c r="AF25" s="166"/>
      <c r="AG25" s="169"/>
      <c r="AH25" s="165"/>
      <c r="AI25" s="166"/>
      <c r="AJ25" s="166"/>
      <c r="AK25" s="179"/>
      <c r="AL25" s="137">
        <f t="shared" si="1"/>
        <v>45.089999999999996</v>
      </c>
      <c r="AM25" s="90">
        <f t="shared" si="2"/>
        <v>0</v>
      </c>
      <c r="AN25" s="81"/>
      <c r="AO25" s="82"/>
      <c r="AP25" s="181"/>
      <c r="AQ25" s="181"/>
      <c r="AR25" s="182"/>
    </row>
    <row r="26" spans="1:44" ht="24.95" customHeight="1" x14ac:dyDescent="0.2">
      <c r="A26" s="126" t="s">
        <v>60</v>
      </c>
      <c r="B26" s="78">
        <f t="shared" si="0"/>
        <v>24</v>
      </c>
      <c r="C26" s="79">
        <v>30</v>
      </c>
      <c r="D26" s="79">
        <v>30</v>
      </c>
      <c r="E26" s="79">
        <v>64</v>
      </c>
      <c r="F26" s="79">
        <v>64</v>
      </c>
      <c r="G26" s="79">
        <v>40</v>
      </c>
      <c r="H26" s="111">
        <v>1</v>
      </c>
      <c r="I26" s="131">
        <v>6</v>
      </c>
      <c r="J26" s="114">
        <v>0</v>
      </c>
      <c r="K26" s="80"/>
      <c r="L26" s="87">
        <f t="shared" si="3"/>
        <v>0</v>
      </c>
      <c r="M26" s="134">
        <f t="shared" si="3"/>
        <v>0</v>
      </c>
      <c r="N26" s="168"/>
      <c r="O26" s="166"/>
      <c r="P26" s="166"/>
      <c r="Q26" s="169"/>
      <c r="R26" s="165"/>
      <c r="S26" s="166"/>
      <c r="T26" s="166"/>
      <c r="U26" s="167"/>
      <c r="V26" s="143">
        <v>2</v>
      </c>
      <c r="W26" s="96">
        <v>3</v>
      </c>
      <c r="X26" s="96">
        <v>0</v>
      </c>
      <c r="Y26" s="97">
        <v>0</v>
      </c>
      <c r="Z26" s="165"/>
      <c r="AA26" s="166"/>
      <c r="AB26" s="166"/>
      <c r="AC26" s="169"/>
      <c r="AD26" s="165"/>
      <c r="AE26" s="166"/>
      <c r="AF26" s="166"/>
      <c r="AG26" s="169"/>
      <c r="AH26" s="165"/>
      <c r="AI26" s="166"/>
      <c r="AJ26" s="166"/>
      <c r="AK26" s="179"/>
      <c r="AL26" s="137">
        <f t="shared" si="1"/>
        <v>45.089999999999996</v>
      </c>
      <c r="AM26" s="90">
        <f t="shared" si="2"/>
        <v>0</v>
      </c>
      <c r="AN26" s="81"/>
      <c r="AO26" s="82"/>
      <c r="AP26" s="181"/>
      <c r="AQ26" s="181"/>
      <c r="AR26" s="182"/>
    </row>
    <row r="27" spans="1:44" ht="24.95" customHeight="1" x14ac:dyDescent="0.2">
      <c r="A27" s="126" t="s">
        <v>61</v>
      </c>
      <c r="B27" s="78">
        <f t="shared" si="0"/>
        <v>24</v>
      </c>
      <c r="C27" s="79">
        <v>30</v>
      </c>
      <c r="D27" s="79">
        <v>30</v>
      </c>
      <c r="E27" s="79">
        <v>64</v>
      </c>
      <c r="F27" s="79">
        <v>64</v>
      </c>
      <c r="G27" s="79">
        <v>40</v>
      </c>
      <c r="H27" s="111">
        <v>1</v>
      </c>
      <c r="I27" s="131">
        <v>6</v>
      </c>
      <c r="J27" s="114">
        <v>0</v>
      </c>
      <c r="K27" s="80"/>
      <c r="L27" s="87">
        <f t="shared" si="3"/>
        <v>0</v>
      </c>
      <c r="M27" s="134">
        <f t="shared" si="3"/>
        <v>0</v>
      </c>
      <c r="N27" s="168"/>
      <c r="O27" s="166"/>
      <c r="P27" s="166"/>
      <c r="Q27" s="169"/>
      <c r="R27" s="165"/>
      <c r="S27" s="166"/>
      <c r="T27" s="166"/>
      <c r="U27" s="167"/>
      <c r="V27" s="107">
        <v>2</v>
      </c>
      <c r="W27" s="79">
        <v>3</v>
      </c>
      <c r="X27" s="79">
        <v>0</v>
      </c>
      <c r="Y27" s="94">
        <v>0</v>
      </c>
      <c r="Z27" s="165"/>
      <c r="AA27" s="166"/>
      <c r="AB27" s="166"/>
      <c r="AC27" s="169"/>
      <c r="AD27" s="165"/>
      <c r="AE27" s="166"/>
      <c r="AF27" s="166"/>
      <c r="AG27" s="169"/>
      <c r="AH27" s="165"/>
      <c r="AI27" s="166"/>
      <c r="AJ27" s="166"/>
      <c r="AK27" s="179"/>
      <c r="AL27" s="137">
        <f t="shared" si="1"/>
        <v>45.089999999999996</v>
      </c>
      <c r="AM27" s="90">
        <f t="shared" si="2"/>
        <v>0</v>
      </c>
      <c r="AN27" s="81"/>
      <c r="AO27" s="82"/>
      <c r="AP27" s="181"/>
      <c r="AQ27" s="181"/>
      <c r="AR27" s="182"/>
    </row>
    <row r="28" spans="1:44" ht="24.95" customHeight="1" x14ac:dyDescent="0.2">
      <c r="A28" s="126" t="s">
        <v>62</v>
      </c>
      <c r="B28" s="78">
        <f t="shared" si="0"/>
        <v>24</v>
      </c>
      <c r="C28" s="79">
        <v>30</v>
      </c>
      <c r="D28" s="79">
        <v>30</v>
      </c>
      <c r="E28" s="79">
        <v>64</v>
      </c>
      <c r="F28" s="79">
        <v>64</v>
      </c>
      <c r="G28" s="79">
        <v>40</v>
      </c>
      <c r="H28" s="111">
        <v>1</v>
      </c>
      <c r="I28" s="131">
        <v>6</v>
      </c>
      <c r="J28" s="114">
        <v>0</v>
      </c>
      <c r="K28" s="80"/>
      <c r="L28" s="87">
        <f t="shared" si="3"/>
        <v>0</v>
      </c>
      <c r="M28" s="134">
        <f t="shared" si="3"/>
        <v>0</v>
      </c>
      <c r="N28" s="168"/>
      <c r="O28" s="166"/>
      <c r="P28" s="166"/>
      <c r="Q28" s="169"/>
      <c r="R28" s="165"/>
      <c r="S28" s="166"/>
      <c r="T28" s="166"/>
      <c r="U28" s="167"/>
      <c r="V28" s="143">
        <v>2</v>
      </c>
      <c r="W28" s="96">
        <v>3</v>
      </c>
      <c r="X28" s="96">
        <v>0</v>
      </c>
      <c r="Y28" s="97">
        <v>0</v>
      </c>
      <c r="Z28" s="165"/>
      <c r="AA28" s="166"/>
      <c r="AB28" s="166"/>
      <c r="AC28" s="169"/>
      <c r="AD28" s="165"/>
      <c r="AE28" s="166"/>
      <c r="AF28" s="166"/>
      <c r="AG28" s="169"/>
      <c r="AH28" s="165"/>
      <c r="AI28" s="166"/>
      <c r="AJ28" s="166"/>
      <c r="AK28" s="179"/>
      <c r="AL28" s="137">
        <f t="shared" si="1"/>
        <v>45.089999999999996</v>
      </c>
      <c r="AM28" s="90">
        <f t="shared" si="2"/>
        <v>0</v>
      </c>
      <c r="AN28" s="81"/>
      <c r="AO28" s="82"/>
      <c r="AP28" s="181"/>
      <c r="AQ28" s="181"/>
      <c r="AR28" s="182"/>
    </row>
    <row r="29" spans="1:44" ht="24.95" customHeight="1" x14ac:dyDescent="0.2">
      <c r="A29" s="126" t="s">
        <v>63</v>
      </c>
      <c r="B29" s="78">
        <f t="shared" si="0"/>
        <v>24</v>
      </c>
      <c r="C29" s="79">
        <v>30</v>
      </c>
      <c r="D29" s="79">
        <v>30</v>
      </c>
      <c r="E29" s="79">
        <v>64</v>
      </c>
      <c r="F29" s="79">
        <v>64</v>
      </c>
      <c r="G29" s="79">
        <v>40</v>
      </c>
      <c r="H29" s="111">
        <v>1</v>
      </c>
      <c r="I29" s="131">
        <v>6</v>
      </c>
      <c r="J29" s="114">
        <v>0</v>
      </c>
      <c r="K29" s="80"/>
      <c r="L29" s="87">
        <f t="shared" si="3"/>
        <v>0</v>
      </c>
      <c r="M29" s="134">
        <f t="shared" si="3"/>
        <v>0</v>
      </c>
      <c r="N29" s="168"/>
      <c r="O29" s="166"/>
      <c r="P29" s="166"/>
      <c r="Q29" s="169"/>
      <c r="R29" s="165"/>
      <c r="S29" s="166"/>
      <c r="T29" s="166"/>
      <c r="U29" s="167"/>
      <c r="V29" s="107">
        <v>2</v>
      </c>
      <c r="W29" s="79">
        <v>3</v>
      </c>
      <c r="X29" s="79">
        <v>0</v>
      </c>
      <c r="Y29" s="94">
        <v>0</v>
      </c>
      <c r="Z29" s="165"/>
      <c r="AA29" s="166"/>
      <c r="AB29" s="166"/>
      <c r="AC29" s="169"/>
      <c r="AD29" s="165"/>
      <c r="AE29" s="166"/>
      <c r="AF29" s="166"/>
      <c r="AG29" s="169"/>
      <c r="AH29" s="165"/>
      <c r="AI29" s="166"/>
      <c r="AJ29" s="166"/>
      <c r="AK29" s="179"/>
      <c r="AL29" s="137">
        <f t="shared" si="1"/>
        <v>45.089999999999996</v>
      </c>
      <c r="AM29" s="90">
        <f t="shared" si="2"/>
        <v>0</v>
      </c>
      <c r="AN29" s="81"/>
      <c r="AO29" s="82"/>
      <c r="AP29" s="181"/>
      <c r="AQ29" s="181"/>
      <c r="AR29" s="182"/>
    </row>
    <row r="30" spans="1:44" ht="24.95" customHeight="1" x14ac:dyDescent="0.2">
      <c r="A30" s="126" t="s">
        <v>64</v>
      </c>
      <c r="B30" s="78">
        <f t="shared" si="0"/>
        <v>24</v>
      </c>
      <c r="C30" s="79">
        <v>30</v>
      </c>
      <c r="D30" s="79">
        <v>30</v>
      </c>
      <c r="E30" s="79">
        <v>64</v>
      </c>
      <c r="F30" s="79">
        <v>64</v>
      </c>
      <c r="G30" s="79">
        <v>40</v>
      </c>
      <c r="H30" s="111">
        <v>1</v>
      </c>
      <c r="I30" s="131">
        <v>6</v>
      </c>
      <c r="J30" s="114">
        <v>0</v>
      </c>
      <c r="K30" s="80"/>
      <c r="L30" s="87">
        <f t="shared" si="3"/>
        <v>0</v>
      </c>
      <c r="M30" s="134">
        <f t="shared" si="3"/>
        <v>0</v>
      </c>
      <c r="N30" s="168"/>
      <c r="O30" s="166"/>
      <c r="P30" s="166"/>
      <c r="Q30" s="169"/>
      <c r="R30" s="165"/>
      <c r="S30" s="166"/>
      <c r="T30" s="166"/>
      <c r="U30" s="167"/>
      <c r="V30" s="143">
        <v>2</v>
      </c>
      <c r="W30" s="96">
        <v>3</v>
      </c>
      <c r="X30" s="96">
        <v>0</v>
      </c>
      <c r="Y30" s="97">
        <v>0</v>
      </c>
      <c r="Z30" s="165"/>
      <c r="AA30" s="166"/>
      <c r="AB30" s="166"/>
      <c r="AC30" s="169"/>
      <c r="AD30" s="165"/>
      <c r="AE30" s="166"/>
      <c r="AF30" s="166"/>
      <c r="AG30" s="169"/>
      <c r="AH30" s="165"/>
      <c r="AI30" s="166"/>
      <c r="AJ30" s="166"/>
      <c r="AK30" s="179"/>
      <c r="AL30" s="137">
        <f t="shared" si="1"/>
        <v>45.089999999999996</v>
      </c>
      <c r="AM30" s="90">
        <f t="shared" si="2"/>
        <v>0</v>
      </c>
      <c r="AN30" s="81"/>
      <c r="AO30" s="82"/>
      <c r="AP30" s="181"/>
      <c r="AQ30" s="181"/>
      <c r="AR30" s="182"/>
    </row>
    <row r="31" spans="1:44" ht="24.95" customHeight="1" x14ac:dyDescent="0.2">
      <c r="A31" s="126" t="s">
        <v>65</v>
      </c>
      <c r="B31" s="78">
        <f t="shared" si="0"/>
        <v>24</v>
      </c>
      <c r="C31" s="79">
        <v>30</v>
      </c>
      <c r="D31" s="79">
        <v>30</v>
      </c>
      <c r="E31" s="79">
        <v>64</v>
      </c>
      <c r="F31" s="79">
        <v>64</v>
      </c>
      <c r="G31" s="79">
        <v>40</v>
      </c>
      <c r="H31" s="111">
        <v>1</v>
      </c>
      <c r="I31" s="131">
        <v>6</v>
      </c>
      <c r="J31" s="114">
        <v>0</v>
      </c>
      <c r="K31" s="80"/>
      <c r="L31" s="87">
        <f t="shared" si="3"/>
        <v>0</v>
      </c>
      <c r="M31" s="134">
        <f t="shared" si="3"/>
        <v>0</v>
      </c>
      <c r="N31" s="168"/>
      <c r="O31" s="166"/>
      <c r="P31" s="166"/>
      <c r="Q31" s="169"/>
      <c r="R31" s="165"/>
      <c r="S31" s="166"/>
      <c r="T31" s="166"/>
      <c r="U31" s="167"/>
      <c r="V31" s="107">
        <v>2</v>
      </c>
      <c r="W31" s="79">
        <v>3</v>
      </c>
      <c r="X31" s="79">
        <v>0</v>
      </c>
      <c r="Y31" s="94">
        <v>0</v>
      </c>
      <c r="Z31" s="165"/>
      <c r="AA31" s="166"/>
      <c r="AB31" s="166"/>
      <c r="AC31" s="169"/>
      <c r="AD31" s="165"/>
      <c r="AE31" s="166"/>
      <c r="AF31" s="166"/>
      <c r="AG31" s="169"/>
      <c r="AH31" s="165"/>
      <c r="AI31" s="166"/>
      <c r="AJ31" s="166"/>
      <c r="AK31" s="179"/>
      <c r="AL31" s="137">
        <f t="shared" si="1"/>
        <v>45.089999999999996</v>
      </c>
      <c r="AM31" s="90">
        <f t="shared" si="2"/>
        <v>0</v>
      </c>
      <c r="AN31" s="81"/>
      <c r="AO31" s="82"/>
      <c r="AP31" s="181"/>
      <c r="AQ31" s="181"/>
      <c r="AR31" s="182"/>
    </row>
    <row r="32" spans="1:44" ht="24.95" customHeight="1" x14ac:dyDescent="0.2">
      <c r="A32" s="126" t="s">
        <v>66</v>
      </c>
      <c r="B32" s="78">
        <f t="shared" si="0"/>
        <v>24</v>
      </c>
      <c r="C32" s="79">
        <v>30</v>
      </c>
      <c r="D32" s="79">
        <v>30</v>
      </c>
      <c r="E32" s="79">
        <v>64</v>
      </c>
      <c r="F32" s="79">
        <v>64</v>
      </c>
      <c r="G32" s="79">
        <v>40</v>
      </c>
      <c r="H32" s="111">
        <v>1</v>
      </c>
      <c r="I32" s="131">
        <v>6</v>
      </c>
      <c r="J32" s="114">
        <v>0</v>
      </c>
      <c r="K32" s="80"/>
      <c r="L32" s="87">
        <f t="shared" si="3"/>
        <v>0</v>
      </c>
      <c r="M32" s="134">
        <f t="shared" si="3"/>
        <v>0</v>
      </c>
      <c r="N32" s="168"/>
      <c r="O32" s="166"/>
      <c r="P32" s="166"/>
      <c r="Q32" s="169"/>
      <c r="R32" s="165"/>
      <c r="S32" s="166"/>
      <c r="T32" s="166"/>
      <c r="U32" s="167"/>
      <c r="V32" s="143">
        <v>2</v>
      </c>
      <c r="W32" s="96">
        <v>3</v>
      </c>
      <c r="X32" s="96">
        <v>0</v>
      </c>
      <c r="Y32" s="97">
        <v>0</v>
      </c>
      <c r="Z32" s="165"/>
      <c r="AA32" s="166"/>
      <c r="AB32" s="166"/>
      <c r="AC32" s="169"/>
      <c r="AD32" s="165"/>
      <c r="AE32" s="166"/>
      <c r="AF32" s="166"/>
      <c r="AG32" s="169"/>
      <c r="AH32" s="165"/>
      <c r="AI32" s="166"/>
      <c r="AJ32" s="166"/>
      <c r="AK32" s="179"/>
      <c r="AL32" s="137">
        <f t="shared" si="1"/>
        <v>45.089999999999996</v>
      </c>
      <c r="AM32" s="90">
        <f t="shared" si="2"/>
        <v>0</v>
      </c>
      <c r="AN32" s="81"/>
      <c r="AO32" s="82"/>
      <c r="AP32" s="181"/>
      <c r="AQ32" s="181"/>
      <c r="AR32" s="182"/>
    </row>
    <row r="33" spans="1:44" ht="24.95" customHeight="1" x14ac:dyDescent="0.2">
      <c r="A33" s="126" t="s">
        <v>67</v>
      </c>
      <c r="B33" s="78">
        <f t="shared" si="0"/>
        <v>24</v>
      </c>
      <c r="C33" s="79">
        <v>30</v>
      </c>
      <c r="D33" s="79">
        <v>30</v>
      </c>
      <c r="E33" s="79">
        <v>64</v>
      </c>
      <c r="F33" s="79">
        <v>64</v>
      </c>
      <c r="G33" s="79">
        <v>40</v>
      </c>
      <c r="H33" s="111">
        <v>1</v>
      </c>
      <c r="I33" s="131">
        <v>6</v>
      </c>
      <c r="J33" s="114">
        <v>0</v>
      </c>
      <c r="K33" s="80"/>
      <c r="L33" s="87">
        <f t="shared" si="3"/>
        <v>0</v>
      </c>
      <c r="M33" s="134">
        <f t="shared" si="3"/>
        <v>0</v>
      </c>
      <c r="N33" s="168"/>
      <c r="O33" s="166"/>
      <c r="P33" s="166"/>
      <c r="Q33" s="169"/>
      <c r="R33" s="165"/>
      <c r="S33" s="166"/>
      <c r="T33" s="166"/>
      <c r="U33" s="167"/>
      <c r="V33" s="107">
        <v>2</v>
      </c>
      <c r="W33" s="79">
        <v>3</v>
      </c>
      <c r="X33" s="79">
        <v>0</v>
      </c>
      <c r="Y33" s="94">
        <v>0</v>
      </c>
      <c r="Z33" s="165"/>
      <c r="AA33" s="166"/>
      <c r="AB33" s="166"/>
      <c r="AC33" s="169"/>
      <c r="AD33" s="165"/>
      <c r="AE33" s="166"/>
      <c r="AF33" s="166"/>
      <c r="AG33" s="169"/>
      <c r="AH33" s="165"/>
      <c r="AI33" s="166"/>
      <c r="AJ33" s="166"/>
      <c r="AK33" s="179"/>
      <c r="AL33" s="137">
        <f t="shared" si="1"/>
        <v>45.089999999999996</v>
      </c>
      <c r="AM33" s="90">
        <f t="shared" si="2"/>
        <v>0</v>
      </c>
      <c r="AN33" s="81"/>
      <c r="AO33" s="82"/>
      <c r="AP33" s="181"/>
      <c r="AQ33" s="181"/>
      <c r="AR33" s="182"/>
    </row>
    <row r="34" spans="1:44" ht="24.95" customHeight="1" x14ac:dyDescent="0.2">
      <c r="A34" s="126" t="s">
        <v>68</v>
      </c>
      <c r="B34" s="78">
        <f t="shared" si="0"/>
        <v>24</v>
      </c>
      <c r="C34" s="79">
        <v>30</v>
      </c>
      <c r="D34" s="79">
        <v>30</v>
      </c>
      <c r="E34" s="79">
        <v>64</v>
      </c>
      <c r="F34" s="79">
        <v>64</v>
      </c>
      <c r="G34" s="79">
        <v>40</v>
      </c>
      <c r="H34" s="111">
        <v>1</v>
      </c>
      <c r="I34" s="131">
        <v>6</v>
      </c>
      <c r="J34" s="114">
        <v>0</v>
      </c>
      <c r="K34" s="80"/>
      <c r="L34" s="87">
        <f t="shared" si="3"/>
        <v>0</v>
      </c>
      <c r="M34" s="134">
        <f t="shared" si="3"/>
        <v>0</v>
      </c>
      <c r="N34" s="168"/>
      <c r="O34" s="166"/>
      <c r="P34" s="166"/>
      <c r="Q34" s="169"/>
      <c r="R34" s="165"/>
      <c r="S34" s="166"/>
      <c r="T34" s="166"/>
      <c r="U34" s="167"/>
      <c r="V34" s="143">
        <v>2</v>
      </c>
      <c r="W34" s="96">
        <v>3</v>
      </c>
      <c r="X34" s="96">
        <v>0</v>
      </c>
      <c r="Y34" s="97">
        <v>0</v>
      </c>
      <c r="Z34" s="165"/>
      <c r="AA34" s="166"/>
      <c r="AB34" s="166"/>
      <c r="AC34" s="169"/>
      <c r="AD34" s="165"/>
      <c r="AE34" s="166"/>
      <c r="AF34" s="166"/>
      <c r="AG34" s="169"/>
      <c r="AH34" s="165"/>
      <c r="AI34" s="166"/>
      <c r="AJ34" s="166"/>
      <c r="AK34" s="179"/>
      <c r="AL34" s="137">
        <f t="shared" si="1"/>
        <v>45.089999999999996</v>
      </c>
      <c r="AM34" s="90">
        <f t="shared" si="2"/>
        <v>0</v>
      </c>
      <c r="AN34" s="81"/>
      <c r="AO34" s="82"/>
      <c r="AP34" s="181"/>
      <c r="AQ34" s="181"/>
      <c r="AR34" s="182"/>
    </row>
    <row r="35" spans="1:44" ht="24.95" customHeight="1" x14ac:dyDescent="0.2">
      <c r="A35" s="126" t="s">
        <v>70</v>
      </c>
      <c r="B35" s="78">
        <f t="shared" si="0"/>
        <v>24</v>
      </c>
      <c r="C35" s="79">
        <v>30</v>
      </c>
      <c r="D35" s="79">
        <v>30</v>
      </c>
      <c r="E35" s="79">
        <v>64</v>
      </c>
      <c r="F35" s="79">
        <v>64</v>
      </c>
      <c r="G35" s="79">
        <v>40</v>
      </c>
      <c r="H35" s="111">
        <v>1</v>
      </c>
      <c r="I35" s="131">
        <v>6</v>
      </c>
      <c r="J35" s="114">
        <v>0</v>
      </c>
      <c r="K35" s="80"/>
      <c r="L35" s="87">
        <f t="shared" si="3"/>
        <v>0</v>
      </c>
      <c r="M35" s="134">
        <f t="shared" si="3"/>
        <v>0</v>
      </c>
      <c r="N35" s="168"/>
      <c r="O35" s="166"/>
      <c r="P35" s="166"/>
      <c r="Q35" s="169"/>
      <c r="R35" s="165"/>
      <c r="S35" s="166"/>
      <c r="T35" s="166"/>
      <c r="U35" s="167"/>
      <c r="V35" s="107">
        <v>2</v>
      </c>
      <c r="W35" s="79">
        <v>3</v>
      </c>
      <c r="X35" s="79">
        <v>0</v>
      </c>
      <c r="Y35" s="94">
        <v>0</v>
      </c>
      <c r="Z35" s="165"/>
      <c r="AA35" s="166"/>
      <c r="AB35" s="166"/>
      <c r="AC35" s="169"/>
      <c r="AD35" s="165"/>
      <c r="AE35" s="166"/>
      <c r="AF35" s="166"/>
      <c r="AG35" s="169"/>
      <c r="AH35" s="165"/>
      <c r="AI35" s="166"/>
      <c r="AJ35" s="166"/>
      <c r="AK35" s="179"/>
      <c r="AL35" s="137">
        <f t="shared" si="1"/>
        <v>45.089999999999996</v>
      </c>
      <c r="AM35" s="90">
        <f t="shared" si="2"/>
        <v>0</v>
      </c>
      <c r="AN35" s="81"/>
      <c r="AO35" s="82"/>
      <c r="AP35" s="181"/>
      <c r="AQ35" s="181"/>
      <c r="AR35" s="182"/>
    </row>
    <row r="36" spans="1:44" ht="24.95" customHeight="1" x14ac:dyDescent="0.2">
      <c r="A36" s="126" t="s">
        <v>71</v>
      </c>
      <c r="B36" s="78">
        <f t="shared" si="0"/>
        <v>24</v>
      </c>
      <c r="C36" s="79">
        <v>30</v>
      </c>
      <c r="D36" s="79">
        <v>30</v>
      </c>
      <c r="E36" s="79">
        <v>64</v>
      </c>
      <c r="F36" s="79">
        <v>64</v>
      </c>
      <c r="G36" s="79">
        <v>40</v>
      </c>
      <c r="H36" s="111">
        <v>1</v>
      </c>
      <c r="I36" s="131">
        <v>6</v>
      </c>
      <c r="J36" s="114">
        <v>0</v>
      </c>
      <c r="K36" s="80"/>
      <c r="L36" s="87">
        <f t="shared" si="3"/>
        <v>0</v>
      </c>
      <c r="M36" s="134">
        <f t="shared" si="3"/>
        <v>0</v>
      </c>
      <c r="N36" s="168"/>
      <c r="O36" s="166"/>
      <c r="P36" s="166"/>
      <c r="Q36" s="169"/>
      <c r="R36" s="165"/>
      <c r="S36" s="166"/>
      <c r="T36" s="166"/>
      <c r="U36" s="167"/>
      <c r="V36" s="143">
        <v>2</v>
      </c>
      <c r="W36" s="96">
        <v>3</v>
      </c>
      <c r="X36" s="96">
        <v>0</v>
      </c>
      <c r="Y36" s="97">
        <v>0</v>
      </c>
      <c r="Z36" s="165"/>
      <c r="AA36" s="166"/>
      <c r="AB36" s="166"/>
      <c r="AC36" s="169"/>
      <c r="AD36" s="165"/>
      <c r="AE36" s="166"/>
      <c r="AF36" s="166"/>
      <c r="AG36" s="169"/>
      <c r="AH36" s="165"/>
      <c r="AI36" s="166"/>
      <c r="AJ36" s="166"/>
      <c r="AK36" s="179"/>
      <c r="AL36" s="137">
        <f t="shared" si="1"/>
        <v>45.089999999999996</v>
      </c>
      <c r="AM36" s="90">
        <f t="shared" si="2"/>
        <v>0</v>
      </c>
      <c r="AN36" s="81"/>
      <c r="AO36" s="82"/>
      <c r="AP36" s="181"/>
      <c r="AQ36" s="181"/>
      <c r="AR36" s="182"/>
    </row>
    <row r="37" spans="1:44" ht="24.95" customHeight="1" x14ac:dyDescent="0.2">
      <c r="A37" s="126" t="s">
        <v>72</v>
      </c>
      <c r="B37" s="78">
        <f t="shared" si="0"/>
        <v>24</v>
      </c>
      <c r="C37" s="79">
        <v>30</v>
      </c>
      <c r="D37" s="79">
        <v>30</v>
      </c>
      <c r="E37" s="79">
        <v>64</v>
      </c>
      <c r="F37" s="79">
        <v>64</v>
      </c>
      <c r="G37" s="79">
        <v>40</v>
      </c>
      <c r="H37" s="111">
        <v>1</v>
      </c>
      <c r="I37" s="131">
        <v>6</v>
      </c>
      <c r="J37" s="114">
        <v>0</v>
      </c>
      <c r="K37" s="80"/>
      <c r="L37" s="87">
        <f t="shared" si="3"/>
        <v>0</v>
      </c>
      <c r="M37" s="134">
        <f t="shared" si="3"/>
        <v>0</v>
      </c>
      <c r="N37" s="168"/>
      <c r="O37" s="166"/>
      <c r="P37" s="166"/>
      <c r="Q37" s="169"/>
      <c r="R37" s="165"/>
      <c r="S37" s="166"/>
      <c r="T37" s="166"/>
      <c r="U37" s="167"/>
      <c r="V37" s="107">
        <v>2</v>
      </c>
      <c r="W37" s="79">
        <v>3</v>
      </c>
      <c r="X37" s="79">
        <v>0</v>
      </c>
      <c r="Y37" s="94">
        <v>0</v>
      </c>
      <c r="Z37" s="165"/>
      <c r="AA37" s="166"/>
      <c r="AB37" s="166"/>
      <c r="AC37" s="169"/>
      <c r="AD37" s="165"/>
      <c r="AE37" s="166"/>
      <c r="AF37" s="166"/>
      <c r="AG37" s="169"/>
      <c r="AH37" s="165"/>
      <c r="AI37" s="166"/>
      <c r="AJ37" s="166"/>
      <c r="AK37" s="179"/>
      <c r="AL37" s="137">
        <f t="shared" si="1"/>
        <v>45.089999999999996</v>
      </c>
      <c r="AM37" s="90">
        <f t="shared" si="2"/>
        <v>0</v>
      </c>
      <c r="AN37" s="81"/>
      <c r="AO37" s="82"/>
      <c r="AP37" s="181"/>
      <c r="AQ37" s="181"/>
      <c r="AR37" s="182"/>
    </row>
    <row r="38" spans="1:44" ht="24.95" customHeight="1" x14ac:dyDescent="0.2">
      <c r="A38" s="126" t="s">
        <v>73</v>
      </c>
      <c r="B38" s="78">
        <f t="shared" si="0"/>
        <v>24</v>
      </c>
      <c r="C38" s="79">
        <v>30</v>
      </c>
      <c r="D38" s="79">
        <v>30</v>
      </c>
      <c r="E38" s="79">
        <v>64</v>
      </c>
      <c r="F38" s="79">
        <v>64</v>
      </c>
      <c r="G38" s="79">
        <v>40</v>
      </c>
      <c r="H38" s="111">
        <v>1</v>
      </c>
      <c r="I38" s="131">
        <v>6</v>
      </c>
      <c r="J38" s="114">
        <v>0</v>
      </c>
      <c r="K38" s="80"/>
      <c r="L38" s="87">
        <f t="shared" si="3"/>
        <v>0</v>
      </c>
      <c r="M38" s="134">
        <f t="shared" si="3"/>
        <v>0</v>
      </c>
      <c r="N38" s="168"/>
      <c r="O38" s="166"/>
      <c r="P38" s="166"/>
      <c r="Q38" s="169"/>
      <c r="R38" s="165"/>
      <c r="S38" s="166"/>
      <c r="T38" s="166"/>
      <c r="U38" s="167"/>
      <c r="V38" s="143">
        <v>2</v>
      </c>
      <c r="W38" s="96">
        <v>3</v>
      </c>
      <c r="X38" s="96">
        <v>0</v>
      </c>
      <c r="Y38" s="97">
        <v>0</v>
      </c>
      <c r="Z38" s="165"/>
      <c r="AA38" s="166"/>
      <c r="AB38" s="166"/>
      <c r="AC38" s="169"/>
      <c r="AD38" s="165"/>
      <c r="AE38" s="166"/>
      <c r="AF38" s="166"/>
      <c r="AG38" s="169"/>
      <c r="AH38" s="165"/>
      <c r="AI38" s="166"/>
      <c r="AJ38" s="166"/>
      <c r="AK38" s="179"/>
      <c r="AL38" s="137">
        <f t="shared" si="1"/>
        <v>45.089999999999996</v>
      </c>
      <c r="AM38" s="90">
        <f t="shared" si="2"/>
        <v>0</v>
      </c>
      <c r="AN38" s="81"/>
      <c r="AO38" s="82"/>
      <c r="AP38" s="181"/>
      <c r="AQ38" s="181"/>
      <c r="AR38" s="182"/>
    </row>
    <row r="39" spans="1:44" ht="24.95" customHeight="1" x14ac:dyDescent="0.2">
      <c r="A39" s="126" t="s">
        <v>74</v>
      </c>
      <c r="B39" s="78">
        <f t="shared" si="0"/>
        <v>24</v>
      </c>
      <c r="C39" s="79">
        <v>30</v>
      </c>
      <c r="D39" s="79">
        <v>30</v>
      </c>
      <c r="E39" s="79">
        <v>64</v>
      </c>
      <c r="F39" s="79">
        <v>64</v>
      </c>
      <c r="G39" s="79">
        <v>40</v>
      </c>
      <c r="H39" s="111">
        <v>1</v>
      </c>
      <c r="I39" s="131">
        <v>6</v>
      </c>
      <c r="J39" s="114">
        <v>0</v>
      </c>
      <c r="K39" s="80"/>
      <c r="L39" s="87">
        <f t="shared" si="3"/>
        <v>0</v>
      </c>
      <c r="M39" s="134">
        <f t="shared" si="3"/>
        <v>0</v>
      </c>
      <c r="N39" s="168"/>
      <c r="O39" s="166"/>
      <c r="P39" s="166"/>
      <c r="Q39" s="169"/>
      <c r="R39" s="165"/>
      <c r="S39" s="166"/>
      <c r="T39" s="166"/>
      <c r="U39" s="167"/>
      <c r="V39" s="107">
        <v>2</v>
      </c>
      <c r="W39" s="79">
        <v>3</v>
      </c>
      <c r="X39" s="79">
        <v>0</v>
      </c>
      <c r="Y39" s="94">
        <v>0</v>
      </c>
      <c r="Z39" s="165"/>
      <c r="AA39" s="166"/>
      <c r="AB39" s="166"/>
      <c r="AC39" s="169"/>
      <c r="AD39" s="165"/>
      <c r="AE39" s="166"/>
      <c r="AF39" s="166"/>
      <c r="AG39" s="169"/>
      <c r="AH39" s="165"/>
      <c r="AI39" s="166"/>
      <c r="AJ39" s="166"/>
      <c r="AK39" s="179"/>
      <c r="AL39" s="137">
        <f t="shared" si="1"/>
        <v>45.089999999999996</v>
      </c>
      <c r="AM39" s="90">
        <f t="shared" si="2"/>
        <v>0</v>
      </c>
      <c r="AN39" s="81"/>
      <c r="AO39" s="82"/>
      <c r="AP39" s="181"/>
      <c r="AQ39" s="181"/>
      <c r="AR39" s="182"/>
    </row>
    <row r="40" spans="1:44" ht="24.95" customHeight="1" x14ac:dyDescent="0.2">
      <c r="A40" s="126" t="s">
        <v>75</v>
      </c>
      <c r="B40" s="78">
        <f t="shared" si="0"/>
        <v>24</v>
      </c>
      <c r="C40" s="79">
        <v>30</v>
      </c>
      <c r="D40" s="79">
        <v>30</v>
      </c>
      <c r="E40" s="79">
        <v>64</v>
      </c>
      <c r="F40" s="79">
        <v>64</v>
      </c>
      <c r="G40" s="79">
        <v>40</v>
      </c>
      <c r="H40" s="111">
        <v>1</v>
      </c>
      <c r="I40" s="131">
        <v>6</v>
      </c>
      <c r="J40" s="114">
        <v>0</v>
      </c>
      <c r="K40" s="80"/>
      <c r="L40" s="87">
        <f t="shared" si="3"/>
        <v>0</v>
      </c>
      <c r="M40" s="134">
        <f t="shared" si="3"/>
        <v>0</v>
      </c>
      <c r="N40" s="168"/>
      <c r="O40" s="166"/>
      <c r="P40" s="166"/>
      <c r="Q40" s="169"/>
      <c r="R40" s="165"/>
      <c r="S40" s="166"/>
      <c r="T40" s="166"/>
      <c r="U40" s="167"/>
      <c r="V40" s="143">
        <v>2</v>
      </c>
      <c r="W40" s="96">
        <v>3</v>
      </c>
      <c r="X40" s="96">
        <v>0</v>
      </c>
      <c r="Y40" s="97">
        <v>0</v>
      </c>
      <c r="Z40" s="165"/>
      <c r="AA40" s="166"/>
      <c r="AB40" s="166"/>
      <c r="AC40" s="169"/>
      <c r="AD40" s="165"/>
      <c r="AE40" s="166"/>
      <c r="AF40" s="166"/>
      <c r="AG40" s="169"/>
      <c r="AH40" s="165"/>
      <c r="AI40" s="166"/>
      <c r="AJ40" s="166"/>
      <c r="AK40" s="179"/>
      <c r="AL40" s="137">
        <f t="shared" si="1"/>
        <v>45.089999999999996</v>
      </c>
      <c r="AM40" s="90">
        <f t="shared" si="2"/>
        <v>0</v>
      </c>
      <c r="AN40" s="81"/>
      <c r="AO40" s="82"/>
      <c r="AP40" s="181"/>
      <c r="AQ40" s="181"/>
      <c r="AR40" s="182"/>
    </row>
    <row r="41" spans="1:44" ht="24.95" customHeight="1" x14ac:dyDescent="0.2">
      <c r="A41" s="126" t="s">
        <v>78</v>
      </c>
      <c r="B41" s="78">
        <f t="shared" si="0"/>
        <v>24</v>
      </c>
      <c r="C41" s="79">
        <v>30</v>
      </c>
      <c r="D41" s="79">
        <v>30</v>
      </c>
      <c r="E41" s="79">
        <v>64</v>
      </c>
      <c r="F41" s="79">
        <v>64</v>
      </c>
      <c r="G41" s="79">
        <v>40</v>
      </c>
      <c r="H41" s="111">
        <v>1</v>
      </c>
      <c r="I41" s="131">
        <v>6</v>
      </c>
      <c r="J41" s="114">
        <v>0</v>
      </c>
      <c r="K41" s="80"/>
      <c r="L41" s="87">
        <f t="shared" si="3"/>
        <v>0</v>
      </c>
      <c r="M41" s="134">
        <f t="shared" si="3"/>
        <v>0</v>
      </c>
      <c r="N41" s="168"/>
      <c r="O41" s="166"/>
      <c r="P41" s="166"/>
      <c r="Q41" s="169"/>
      <c r="R41" s="165"/>
      <c r="S41" s="166"/>
      <c r="T41" s="166"/>
      <c r="U41" s="167"/>
      <c r="V41" s="107">
        <v>2</v>
      </c>
      <c r="W41" s="79">
        <v>3</v>
      </c>
      <c r="X41" s="79">
        <v>0</v>
      </c>
      <c r="Y41" s="94">
        <v>0</v>
      </c>
      <c r="Z41" s="165"/>
      <c r="AA41" s="166"/>
      <c r="AB41" s="166"/>
      <c r="AC41" s="169"/>
      <c r="AD41" s="165"/>
      <c r="AE41" s="166"/>
      <c r="AF41" s="166"/>
      <c r="AG41" s="169"/>
      <c r="AH41" s="165"/>
      <c r="AI41" s="166"/>
      <c r="AJ41" s="166"/>
      <c r="AK41" s="179"/>
      <c r="AL41" s="137">
        <f t="shared" si="1"/>
        <v>45.089999999999996</v>
      </c>
      <c r="AM41" s="90">
        <f t="shared" si="2"/>
        <v>0</v>
      </c>
      <c r="AN41" s="81"/>
      <c r="AO41" s="82"/>
      <c r="AP41" s="181"/>
      <c r="AQ41" s="181"/>
      <c r="AR41" s="182"/>
    </row>
    <row r="42" spans="1:44" ht="24.95" customHeight="1" x14ac:dyDescent="0.2">
      <c r="A42" s="126" t="s">
        <v>88</v>
      </c>
      <c r="B42" s="78">
        <f t="shared" si="0"/>
        <v>24</v>
      </c>
      <c r="C42" s="79">
        <v>30</v>
      </c>
      <c r="D42" s="79">
        <v>30</v>
      </c>
      <c r="E42" s="79">
        <v>64</v>
      </c>
      <c r="F42" s="79">
        <v>64</v>
      </c>
      <c r="G42" s="79">
        <v>40</v>
      </c>
      <c r="H42" s="111">
        <v>0</v>
      </c>
      <c r="I42" s="131">
        <v>0</v>
      </c>
      <c r="J42" s="114">
        <v>0</v>
      </c>
      <c r="K42" s="80"/>
      <c r="L42" s="87">
        <f t="shared" si="3"/>
        <v>0</v>
      </c>
      <c r="M42" s="134">
        <f t="shared" si="3"/>
        <v>0</v>
      </c>
      <c r="N42" s="168"/>
      <c r="O42" s="166"/>
      <c r="P42" s="166"/>
      <c r="Q42" s="169"/>
      <c r="R42" s="165"/>
      <c r="S42" s="166"/>
      <c r="T42" s="166"/>
      <c r="U42" s="167"/>
      <c r="V42" s="143">
        <v>2</v>
      </c>
      <c r="W42" s="96">
        <v>3</v>
      </c>
      <c r="X42" s="96">
        <v>0</v>
      </c>
      <c r="Y42" s="97">
        <v>0</v>
      </c>
      <c r="Z42" s="165"/>
      <c r="AA42" s="166"/>
      <c r="AB42" s="166"/>
      <c r="AC42" s="169"/>
      <c r="AD42" s="165"/>
      <c r="AE42" s="166"/>
      <c r="AF42" s="166"/>
      <c r="AG42" s="169"/>
      <c r="AH42" s="165"/>
      <c r="AI42" s="166"/>
      <c r="AJ42" s="166"/>
      <c r="AK42" s="179"/>
      <c r="AL42" s="137">
        <f t="shared" si="1"/>
        <v>45.089999999999996</v>
      </c>
      <c r="AM42" s="90">
        <f t="shared" si="2"/>
        <v>0</v>
      </c>
      <c r="AN42" s="81"/>
      <c r="AO42" s="82"/>
      <c r="AP42" s="181"/>
      <c r="AQ42" s="181"/>
      <c r="AR42" s="182"/>
    </row>
    <row r="43" spans="1:44" ht="24.95" customHeight="1" x14ac:dyDescent="0.2">
      <c r="A43" s="126" t="s">
        <v>92</v>
      </c>
      <c r="B43" s="78">
        <f t="shared" si="0"/>
        <v>24</v>
      </c>
      <c r="C43" s="79"/>
      <c r="D43" s="79"/>
      <c r="E43" s="79"/>
      <c r="F43" s="79"/>
      <c r="G43" s="79"/>
      <c r="H43" s="111"/>
      <c r="I43" s="131"/>
      <c r="J43" s="114">
        <v>0</v>
      </c>
      <c r="K43" s="80"/>
      <c r="L43" s="87">
        <f t="shared" si="3"/>
        <v>0</v>
      </c>
      <c r="M43" s="134">
        <f t="shared" si="3"/>
        <v>0</v>
      </c>
      <c r="N43" s="168"/>
      <c r="O43" s="166"/>
      <c r="P43" s="166"/>
      <c r="Q43" s="169"/>
      <c r="R43" s="165"/>
      <c r="S43" s="166"/>
      <c r="T43" s="166"/>
      <c r="U43" s="167"/>
      <c r="V43" s="107">
        <v>2</v>
      </c>
      <c r="W43" s="79">
        <v>3</v>
      </c>
      <c r="X43" s="79">
        <v>0</v>
      </c>
      <c r="Y43" s="94">
        <v>0</v>
      </c>
      <c r="Z43" s="165"/>
      <c r="AA43" s="166"/>
      <c r="AB43" s="166"/>
      <c r="AC43" s="169"/>
      <c r="AD43" s="165"/>
      <c r="AE43" s="166"/>
      <c r="AF43" s="166"/>
      <c r="AG43" s="169"/>
      <c r="AH43" s="165"/>
      <c r="AI43" s="166"/>
      <c r="AJ43" s="166"/>
      <c r="AK43" s="179"/>
      <c r="AL43" s="137">
        <f t="shared" si="1"/>
        <v>45.089999999999996</v>
      </c>
      <c r="AM43" s="90">
        <f t="shared" si="2"/>
        <v>0</v>
      </c>
      <c r="AN43" s="81"/>
      <c r="AO43" s="82"/>
      <c r="AP43" s="181"/>
      <c r="AQ43" s="181"/>
      <c r="AR43" s="182"/>
    </row>
    <row r="44" spans="1:44" ht="24.95" customHeight="1" thickBot="1" x14ac:dyDescent="0.25">
      <c r="A44" s="126" t="s">
        <v>76</v>
      </c>
      <c r="B44" s="78">
        <f t="shared" si="0"/>
        <v>24</v>
      </c>
      <c r="C44" s="83">
        <v>30</v>
      </c>
      <c r="D44" s="83">
        <v>30</v>
      </c>
      <c r="E44" s="83">
        <v>64</v>
      </c>
      <c r="F44" s="83">
        <v>64</v>
      </c>
      <c r="G44" s="83">
        <v>40</v>
      </c>
      <c r="H44" s="112">
        <v>1</v>
      </c>
      <c r="I44" s="132">
        <v>6</v>
      </c>
      <c r="J44" s="115">
        <v>0</v>
      </c>
      <c r="K44" s="84"/>
      <c r="L44" s="98">
        <f t="shared" si="3"/>
        <v>0</v>
      </c>
      <c r="M44" s="135">
        <f t="shared" si="3"/>
        <v>0</v>
      </c>
      <c r="N44" s="170"/>
      <c r="O44" s="171"/>
      <c r="P44" s="171"/>
      <c r="Q44" s="172"/>
      <c r="R44" s="173"/>
      <c r="S44" s="171"/>
      <c r="T44" s="171"/>
      <c r="U44" s="174"/>
      <c r="V44" s="144">
        <v>2</v>
      </c>
      <c r="W44" s="102">
        <v>3</v>
      </c>
      <c r="X44" s="102">
        <v>0</v>
      </c>
      <c r="Y44" s="103">
        <v>0</v>
      </c>
      <c r="Z44" s="173"/>
      <c r="AA44" s="171"/>
      <c r="AB44" s="171"/>
      <c r="AC44" s="172"/>
      <c r="AD44" s="173"/>
      <c r="AE44" s="171"/>
      <c r="AF44" s="171"/>
      <c r="AG44" s="172"/>
      <c r="AH44" s="173"/>
      <c r="AI44" s="171"/>
      <c r="AJ44" s="171"/>
      <c r="AK44" s="180"/>
      <c r="AL44" s="138">
        <f t="shared" si="1"/>
        <v>45.089999999999996</v>
      </c>
      <c r="AM44" s="104">
        <f t="shared" si="2"/>
        <v>0</v>
      </c>
      <c r="AN44" s="85"/>
      <c r="AO44" s="86"/>
      <c r="AP44" s="183"/>
      <c r="AQ44" s="183"/>
      <c r="AR44" s="184"/>
    </row>
    <row r="45" spans="1:44" ht="13.5" thickBo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Z45" s="8"/>
      <c r="AA45" s="8"/>
      <c r="AB45" s="8"/>
    </row>
    <row r="46" spans="1:44" ht="15" customHeight="1" x14ac:dyDescent="0.2">
      <c r="B46" s="1"/>
      <c r="C46" s="1"/>
      <c r="D46" s="1"/>
      <c r="E46" s="1"/>
      <c r="F46" s="1"/>
      <c r="G46" s="1"/>
      <c r="H46" s="1"/>
      <c r="I46" s="185" t="s">
        <v>89</v>
      </c>
      <c r="J46" s="186"/>
      <c r="K46" s="186"/>
      <c r="L46" s="186"/>
      <c r="M46" s="187"/>
      <c r="AG46" s="25"/>
      <c r="AH46" s="26"/>
      <c r="AI46" s="58"/>
      <c r="AJ46" s="58"/>
      <c r="AK46" s="58"/>
      <c r="AL46" s="59" t="s">
        <v>13</v>
      </c>
      <c r="AM46" s="60" t="s">
        <v>22</v>
      </c>
    </row>
    <row r="47" spans="1:44" ht="15" customHeight="1" x14ac:dyDescent="0.2">
      <c r="B47" s="1"/>
      <c r="C47" s="1"/>
      <c r="D47" s="1"/>
      <c r="E47" s="1"/>
      <c r="F47" s="1"/>
      <c r="G47" s="1"/>
      <c r="H47" s="1"/>
      <c r="I47" s="16"/>
      <c r="J47" s="17" t="s">
        <v>3</v>
      </c>
      <c r="K47" s="30"/>
      <c r="L47" s="18"/>
      <c r="M47" s="19"/>
      <c r="Y47" s="5"/>
      <c r="AG47" s="61" t="s">
        <v>29</v>
      </c>
      <c r="AH47" s="15"/>
      <c r="AI47" s="62"/>
      <c r="AJ47" s="62"/>
      <c r="AK47" s="62"/>
      <c r="AL47" s="63">
        <f>SUM(AN14:AN44)</f>
        <v>0</v>
      </c>
      <c r="AM47" s="64">
        <f>SUM(AO14:AO44)</f>
        <v>0</v>
      </c>
    </row>
    <row r="48" spans="1:44" ht="15" customHeight="1" x14ac:dyDescent="0.2">
      <c r="I48" s="20" t="s">
        <v>12</v>
      </c>
      <c r="J48" s="28" t="s">
        <v>6</v>
      </c>
      <c r="K48" s="30"/>
      <c r="L48" s="9" t="s">
        <v>27</v>
      </c>
      <c r="M48" s="21" t="s">
        <v>28</v>
      </c>
      <c r="Y48" s="5"/>
      <c r="AG48" s="61" t="s">
        <v>30</v>
      </c>
      <c r="AH48" s="15"/>
      <c r="AI48" s="62"/>
      <c r="AJ48" s="62"/>
      <c r="AK48" s="62"/>
      <c r="AL48" s="65">
        <f>+AL43</f>
        <v>45.089999999999996</v>
      </c>
      <c r="AM48" s="64">
        <f>+AM43</f>
        <v>0</v>
      </c>
    </row>
    <row r="49" spans="9:39" ht="15" customHeight="1" thickBot="1" x14ac:dyDescent="0.25">
      <c r="I49" s="22">
        <f>SUM(I14:I44)</f>
        <v>132</v>
      </c>
      <c r="J49" s="23">
        <f>SUM(J14:J44)</f>
        <v>0</v>
      </c>
      <c r="K49" s="24"/>
      <c r="L49" s="72">
        <f>SUM(L14:L44)</f>
        <v>0</v>
      </c>
      <c r="M49" s="73">
        <f>SUM(M14:M44)</f>
        <v>0</v>
      </c>
      <c r="Y49" s="5"/>
      <c r="AG49" s="61" t="s">
        <v>31</v>
      </c>
      <c r="AH49" s="15"/>
      <c r="AI49" s="62"/>
      <c r="AJ49" s="62"/>
      <c r="AK49" s="62"/>
      <c r="AL49" s="66"/>
      <c r="AM49" s="67"/>
    </row>
    <row r="50" spans="9:39" ht="15" customHeight="1" x14ac:dyDescent="0.2">
      <c r="Y50" s="5"/>
      <c r="AG50" s="61" t="s">
        <v>32</v>
      </c>
      <c r="AH50" s="15"/>
      <c r="AI50" s="62"/>
      <c r="AJ50" s="62"/>
      <c r="AK50" s="62"/>
      <c r="AL50" s="65">
        <f>+AL47+AL48+AL49</f>
        <v>45.089999999999996</v>
      </c>
      <c r="AM50" s="64">
        <f>+AM47+AM48+AM49</f>
        <v>0</v>
      </c>
    </row>
    <row r="51" spans="9:39" ht="15" customHeight="1" x14ac:dyDescent="0.2">
      <c r="Y51" s="5"/>
      <c r="AG51" s="61" t="s">
        <v>33</v>
      </c>
      <c r="AH51" s="15"/>
      <c r="AI51" s="62"/>
      <c r="AJ51" s="62"/>
      <c r="AK51" s="62"/>
      <c r="AL51" s="65">
        <f>+Z9</f>
        <v>45.1</v>
      </c>
      <c r="AM51" s="64">
        <f>+Z10</f>
        <v>0</v>
      </c>
    </row>
    <row r="52" spans="9:39" ht="15" customHeight="1" thickBot="1" x14ac:dyDescent="0.25">
      <c r="Y52" s="5"/>
      <c r="AG52" s="68" t="s">
        <v>34</v>
      </c>
      <c r="AH52" s="27"/>
      <c r="AI52" s="69"/>
      <c r="AJ52" s="69"/>
      <c r="AK52" s="69"/>
      <c r="AL52" s="70">
        <f>+IF(AL50-AL51&gt;0,AL50-AL51,0)</f>
        <v>0</v>
      </c>
      <c r="AM52" s="71">
        <f>+IF(AM50-AM51&gt;0,AM50-AM51,0)</f>
        <v>0</v>
      </c>
    </row>
    <row r="53" spans="9:39" x14ac:dyDescent="0.2">
      <c r="AI53" s="5"/>
    </row>
    <row r="54" spans="9:39" x14ac:dyDescent="0.2">
      <c r="AI54" s="10"/>
    </row>
    <row r="55" spans="9:39" x14ac:dyDescent="0.2">
      <c r="AB55" s="2"/>
    </row>
  </sheetData>
  <sheetProtection selectLockedCells="1"/>
  <mergeCells count="123">
    <mergeCell ref="AP44:AR44"/>
    <mergeCell ref="I46:M46"/>
    <mergeCell ref="AP38:AR38"/>
    <mergeCell ref="AP39:AR39"/>
    <mergeCell ref="AP40:AR40"/>
    <mergeCell ref="AP41:AR41"/>
    <mergeCell ref="AP42:AR42"/>
    <mergeCell ref="AP43:AR43"/>
    <mergeCell ref="AP32:AR32"/>
    <mergeCell ref="AP33:AR33"/>
    <mergeCell ref="AP34:AR34"/>
    <mergeCell ref="AP35:AR35"/>
    <mergeCell ref="AP36:AR36"/>
    <mergeCell ref="AP37:AR37"/>
    <mergeCell ref="AP26:AR26"/>
    <mergeCell ref="AP27:AR27"/>
    <mergeCell ref="AP28:AR28"/>
    <mergeCell ref="AP29:AR29"/>
    <mergeCell ref="AP30:AR30"/>
    <mergeCell ref="AP31:AR31"/>
    <mergeCell ref="AP20:AR20"/>
    <mergeCell ref="AP21:AR21"/>
    <mergeCell ref="AP22:AR22"/>
    <mergeCell ref="AP23:AR23"/>
    <mergeCell ref="AP24:AR24"/>
    <mergeCell ref="AP25:AR25"/>
    <mergeCell ref="AP14:AR14"/>
    <mergeCell ref="AP15:AR15"/>
    <mergeCell ref="AP16:AR16"/>
    <mergeCell ref="AP17:AR17"/>
    <mergeCell ref="AP18:AR18"/>
    <mergeCell ref="AP19:AR19"/>
    <mergeCell ref="AB12:AC12"/>
    <mergeCell ref="AD12:AE12"/>
    <mergeCell ref="AF12:AG12"/>
    <mergeCell ref="AH12:AI12"/>
    <mergeCell ref="AJ12:AK12"/>
    <mergeCell ref="AP12:AR13"/>
    <mergeCell ref="AL11:AO11"/>
    <mergeCell ref="AP11:AR11"/>
    <mergeCell ref="L12:M12"/>
    <mergeCell ref="N12:O12"/>
    <mergeCell ref="P12:Q12"/>
    <mergeCell ref="R12:S12"/>
    <mergeCell ref="T12:U12"/>
    <mergeCell ref="V12:W12"/>
    <mergeCell ref="X12:Y12"/>
    <mergeCell ref="Z12:AA12"/>
    <mergeCell ref="Z11:AA11"/>
    <mergeCell ref="AB11:AC11"/>
    <mergeCell ref="AD11:AE11"/>
    <mergeCell ref="AF11:AG11"/>
    <mergeCell ref="AH11:AI11"/>
    <mergeCell ref="AJ11:AK11"/>
    <mergeCell ref="N11:O11"/>
    <mergeCell ref="P11:Q11"/>
    <mergeCell ref="R11:S11"/>
    <mergeCell ref="T11:U11"/>
    <mergeCell ref="V11:W11"/>
    <mergeCell ref="X11:Y11"/>
    <mergeCell ref="A9:M9"/>
    <mergeCell ref="N9:O9"/>
    <mergeCell ref="P9:U9"/>
    <mergeCell ref="V9:Y9"/>
    <mergeCell ref="AB9:AR9"/>
    <mergeCell ref="A10:M10"/>
    <mergeCell ref="N10:O10"/>
    <mergeCell ref="P10:U10"/>
    <mergeCell ref="V10:Y10"/>
    <mergeCell ref="AB10:AR10"/>
    <mergeCell ref="A8:B8"/>
    <mergeCell ref="C8:H8"/>
    <mergeCell ref="N8:O8"/>
    <mergeCell ref="P8:U8"/>
    <mergeCell ref="X8:AA8"/>
    <mergeCell ref="AB8:AR8"/>
    <mergeCell ref="A7:B7"/>
    <mergeCell ref="C7:H7"/>
    <mergeCell ref="P7:R7"/>
    <mergeCell ref="U7:V7"/>
    <mergeCell ref="X7:AA7"/>
    <mergeCell ref="AB7:AR7"/>
    <mergeCell ref="A6:B6"/>
    <mergeCell ref="C6:H6"/>
    <mergeCell ref="P6:R6"/>
    <mergeCell ref="U6:V6"/>
    <mergeCell ref="X6:AA6"/>
    <mergeCell ref="AB6:AR6"/>
    <mergeCell ref="AB4:AR4"/>
    <mergeCell ref="A5:B5"/>
    <mergeCell ref="C5:H5"/>
    <mergeCell ref="I5:M5"/>
    <mergeCell ref="N5:O5"/>
    <mergeCell ref="P5:R5"/>
    <mergeCell ref="U5:V5"/>
    <mergeCell ref="X5:AA5"/>
    <mergeCell ref="AB5:AR5"/>
    <mergeCell ref="U3:V3"/>
    <mergeCell ref="X3:AA3"/>
    <mergeCell ref="AB3:AR3"/>
    <mergeCell ref="A4:B4"/>
    <mergeCell ref="C4:H4"/>
    <mergeCell ref="I4:M4"/>
    <mergeCell ref="N4:O4"/>
    <mergeCell ref="P4:R4"/>
    <mergeCell ref="U4:V4"/>
    <mergeCell ref="X4:AA4"/>
    <mergeCell ref="A3:B3"/>
    <mergeCell ref="C3:H3"/>
    <mergeCell ref="I3:K3"/>
    <mergeCell ref="L3:M3"/>
    <mergeCell ref="N3:O3"/>
    <mergeCell ref="P3:R3"/>
    <mergeCell ref="A1:AR1"/>
    <mergeCell ref="A2:B2"/>
    <mergeCell ref="C2:H2"/>
    <mergeCell ref="I2:K2"/>
    <mergeCell ref="L2:M2"/>
    <mergeCell ref="N2:O2"/>
    <mergeCell ref="P2:R2"/>
    <mergeCell ref="U2:V2"/>
    <mergeCell ref="X2:AA2"/>
    <mergeCell ref="AB2:AR2"/>
  </mergeCells>
  <pageMargins left="0.42" right="0.17" top="0.17" bottom="0.17" header="0.17" footer="0.17"/>
  <pageSetup paperSize="5" scale="5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R55"/>
  <sheetViews>
    <sheetView tabSelected="1" topLeftCell="W1" zoomScaleNormal="100" workbookViewId="0">
      <pane ySplit="13" topLeftCell="A39" activePane="bottomLeft" state="frozen"/>
      <selection pane="bottomLeft" activeCell="AP45" sqref="AP45"/>
    </sheetView>
  </sheetViews>
  <sheetFormatPr defaultRowHeight="12.75" x14ac:dyDescent="0.2"/>
  <cols>
    <col min="1" max="7" width="6.7109375" style="7" customWidth="1"/>
    <col min="8" max="8" width="8.85546875" style="7" bestFit="1" customWidth="1"/>
    <col min="9" max="9" width="8.140625" style="7" bestFit="1" customWidth="1"/>
    <col min="10" max="11" width="6.7109375" style="7" customWidth="1"/>
    <col min="12" max="13" width="8.140625" style="4" customWidth="1"/>
    <col min="14" max="37" width="5.7109375" style="4" customWidth="1"/>
    <col min="38" max="41" width="9.140625" style="4"/>
    <col min="42" max="42" width="14.5703125" style="4" customWidth="1"/>
    <col min="43" max="43" width="14.42578125" style="4" customWidth="1"/>
    <col min="44" max="44" width="13.5703125" style="4" customWidth="1"/>
    <col min="45" max="16384" width="9.140625" style="4"/>
  </cols>
  <sheetData>
    <row r="1" spans="1:44" s="3" customFormat="1" ht="18.75" thickBot="1" x14ac:dyDescent="0.3">
      <c r="A1" s="250" t="s">
        <v>109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</row>
    <row r="2" spans="1:44" ht="15" customHeight="1" x14ac:dyDescent="0.2">
      <c r="A2" s="205" t="s">
        <v>0</v>
      </c>
      <c r="B2" s="251"/>
      <c r="C2" s="252" t="s">
        <v>118</v>
      </c>
      <c r="D2" s="253"/>
      <c r="E2" s="253"/>
      <c r="F2" s="253"/>
      <c r="G2" s="253"/>
      <c r="H2" s="254"/>
      <c r="I2" s="255" t="s">
        <v>46</v>
      </c>
      <c r="J2" s="256"/>
      <c r="K2" s="256"/>
      <c r="L2" s="269" t="s">
        <v>126</v>
      </c>
      <c r="M2" s="258"/>
      <c r="N2" s="200"/>
      <c r="O2" s="200"/>
      <c r="P2" s="259" t="s">
        <v>36</v>
      </c>
      <c r="Q2" s="260"/>
      <c r="R2" s="260"/>
      <c r="S2" s="44"/>
      <c r="T2" s="45" t="s">
        <v>14</v>
      </c>
      <c r="U2" s="261"/>
      <c r="V2" s="261"/>
      <c r="W2" s="50" t="s">
        <v>15</v>
      </c>
      <c r="X2" s="262" t="s">
        <v>114</v>
      </c>
      <c r="Y2" s="263"/>
      <c r="Z2" s="263"/>
      <c r="AA2" s="263"/>
      <c r="AB2" s="270" t="s">
        <v>116</v>
      </c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</row>
    <row r="3" spans="1:44" ht="15" customHeight="1" thickBot="1" x14ac:dyDescent="0.25">
      <c r="A3" s="218" t="s">
        <v>1</v>
      </c>
      <c r="B3" s="219"/>
      <c r="C3" s="220"/>
      <c r="D3" s="221"/>
      <c r="E3" s="221"/>
      <c r="F3" s="221"/>
      <c r="G3" s="221"/>
      <c r="H3" s="222"/>
      <c r="I3" s="265" t="s">
        <v>47</v>
      </c>
      <c r="J3" s="266"/>
      <c r="K3" s="266"/>
      <c r="L3" s="267">
        <v>2020</v>
      </c>
      <c r="M3" s="268"/>
      <c r="N3" s="200"/>
      <c r="O3" s="200"/>
      <c r="P3" s="242" t="s">
        <v>38</v>
      </c>
      <c r="Q3" s="243"/>
      <c r="R3" s="243"/>
      <c r="S3" s="46"/>
      <c r="T3" s="47" t="s">
        <v>14</v>
      </c>
      <c r="U3" s="240"/>
      <c r="V3" s="241"/>
      <c r="W3" s="51" t="s">
        <v>15</v>
      </c>
      <c r="X3" s="262" t="s">
        <v>115</v>
      </c>
      <c r="Y3" s="263"/>
      <c r="Z3" s="263"/>
      <c r="AA3" s="263"/>
      <c r="AB3" s="270" t="s">
        <v>117</v>
      </c>
      <c r="AC3" s="271"/>
      <c r="AD3" s="271"/>
      <c r="AE3" s="271"/>
      <c r="AF3" s="271"/>
      <c r="AG3" s="271"/>
      <c r="AH3" s="271"/>
      <c r="AI3" s="271"/>
      <c r="AJ3" s="271"/>
      <c r="AK3" s="271"/>
      <c r="AL3" s="271"/>
      <c r="AM3" s="271"/>
      <c r="AN3" s="271"/>
      <c r="AO3" s="271"/>
      <c r="AP3" s="271"/>
      <c r="AQ3" s="271"/>
      <c r="AR3" s="271"/>
    </row>
    <row r="4" spans="1:44" ht="15" customHeight="1" x14ac:dyDescent="0.2">
      <c r="A4" s="218" t="s">
        <v>83</v>
      </c>
      <c r="B4" s="219"/>
      <c r="C4" s="247" t="s">
        <v>119</v>
      </c>
      <c r="D4" s="248"/>
      <c r="E4" s="248"/>
      <c r="F4" s="248"/>
      <c r="G4" s="248"/>
      <c r="H4" s="249"/>
      <c r="I4" s="216"/>
      <c r="J4" s="216"/>
      <c r="K4" s="216"/>
      <c r="L4" s="216"/>
      <c r="M4" s="217"/>
      <c r="N4" s="199"/>
      <c r="O4" s="200"/>
      <c r="P4" s="242" t="s">
        <v>35</v>
      </c>
      <c r="Q4" s="243"/>
      <c r="R4" s="243"/>
      <c r="S4" s="46">
        <v>500</v>
      </c>
      <c r="T4" s="47" t="s">
        <v>14</v>
      </c>
      <c r="U4" s="240">
        <v>2.79</v>
      </c>
      <c r="V4" s="241"/>
      <c r="W4" s="51" t="s">
        <v>15</v>
      </c>
      <c r="X4" s="239"/>
      <c r="Y4" s="239"/>
      <c r="Z4" s="239"/>
      <c r="AA4" s="239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</row>
    <row r="5" spans="1:44" ht="15" customHeight="1" x14ac:dyDescent="0.2">
      <c r="A5" s="218" t="s">
        <v>84</v>
      </c>
      <c r="B5" s="219"/>
      <c r="C5" s="220">
        <v>18137</v>
      </c>
      <c r="D5" s="221"/>
      <c r="E5" s="221"/>
      <c r="F5" s="221"/>
      <c r="G5" s="221"/>
      <c r="H5" s="222"/>
      <c r="I5" s="244"/>
      <c r="J5" s="245"/>
      <c r="K5" s="245"/>
      <c r="L5" s="245"/>
      <c r="M5" s="246"/>
      <c r="N5" s="199"/>
      <c r="O5" s="272"/>
      <c r="P5" s="242" t="s">
        <v>39</v>
      </c>
      <c r="Q5" s="243"/>
      <c r="R5" s="243"/>
      <c r="S5" s="46"/>
      <c r="T5" s="47" t="s">
        <v>14</v>
      </c>
      <c r="U5" s="240"/>
      <c r="V5" s="241"/>
      <c r="W5" s="51" t="s">
        <v>15</v>
      </c>
      <c r="X5" s="239"/>
      <c r="Y5" s="239"/>
      <c r="Z5" s="239"/>
      <c r="AA5" s="239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</row>
    <row r="6" spans="1:44" ht="15" customHeight="1" x14ac:dyDescent="0.2">
      <c r="A6" s="218" t="s">
        <v>85</v>
      </c>
      <c r="B6" s="219"/>
      <c r="C6" s="220"/>
      <c r="D6" s="221"/>
      <c r="E6" s="221"/>
      <c r="F6" s="221"/>
      <c r="G6" s="221"/>
      <c r="H6" s="222"/>
      <c r="I6" s="149"/>
      <c r="J6" s="32"/>
      <c r="K6" s="32"/>
      <c r="L6" s="32"/>
      <c r="M6" s="33"/>
      <c r="N6" s="31"/>
      <c r="O6" s="32"/>
      <c r="P6" s="242" t="s">
        <v>40</v>
      </c>
      <c r="Q6" s="243"/>
      <c r="R6" s="243"/>
      <c r="S6" s="46"/>
      <c r="T6" s="47" t="s">
        <v>14</v>
      </c>
      <c r="U6" s="240"/>
      <c r="V6" s="241"/>
      <c r="W6" s="52" t="s">
        <v>15</v>
      </c>
      <c r="X6" s="204"/>
      <c r="Y6" s="204"/>
      <c r="Z6" s="204"/>
      <c r="AA6" s="237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</row>
    <row r="7" spans="1:44" ht="15" customHeight="1" thickBot="1" x14ac:dyDescent="0.25">
      <c r="A7" s="218" t="s">
        <v>86</v>
      </c>
      <c r="B7" s="219"/>
      <c r="C7" s="220" t="s">
        <v>93</v>
      </c>
      <c r="D7" s="221"/>
      <c r="E7" s="221"/>
      <c r="F7" s="221"/>
      <c r="G7" s="221"/>
      <c r="H7" s="222"/>
      <c r="I7" s="32"/>
      <c r="J7" s="32"/>
      <c r="K7" s="32"/>
      <c r="L7" s="32"/>
      <c r="M7" s="33"/>
      <c r="N7" s="31"/>
      <c r="O7" s="32"/>
      <c r="P7" s="223" t="s">
        <v>41</v>
      </c>
      <c r="Q7" s="224"/>
      <c r="R7" s="224"/>
      <c r="S7" s="48"/>
      <c r="T7" s="49" t="s">
        <v>14</v>
      </c>
      <c r="U7" s="225"/>
      <c r="V7" s="226"/>
      <c r="W7" s="53" t="s">
        <v>15</v>
      </c>
      <c r="X7" s="204"/>
      <c r="Y7" s="204"/>
      <c r="Z7" s="204"/>
      <c r="AA7" s="237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</row>
    <row r="8" spans="1:44" ht="15" customHeight="1" thickBot="1" x14ac:dyDescent="0.25">
      <c r="A8" s="227" t="s">
        <v>87</v>
      </c>
      <c r="B8" s="228"/>
      <c r="C8" s="229" t="s">
        <v>94</v>
      </c>
      <c r="D8" s="230"/>
      <c r="E8" s="230"/>
      <c r="F8" s="230"/>
      <c r="G8" s="230"/>
      <c r="H8" s="231"/>
      <c r="I8" s="34"/>
      <c r="J8" s="34"/>
      <c r="K8" s="34"/>
      <c r="L8" s="34"/>
      <c r="M8" s="35"/>
      <c r="N8" s="199"/>
      <c r="O8" s="232"/>
      <c r="P8" s="215"/>
      <c r="Q8" s="216"/>
      <c r="R8" s="216"/>
      <c r="S8" s="216"/>
      <c r="T8" s="216"/>
      <c r="U8" s="217"/>
      <c r="V8" s="29"/>
      <c r="W8" s="29"/>
      <c r="X8" s="208"/>
      <c r="Y8" s="208"/>
      <c r="Z8" s="208"/>
      <c r="AA8" s="238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</row>
    <row r="9" spans="1:44" ht="15" customHeight="1" x14ac:dyDescent="0.2">
      <c r="A9" s="233"/>
      <c r="B9" s="233"/>
      <c r="C9" s="233"/>
      <c r="D9" s="233"/>
      <c r="E9" s="233"/>
      <c r="F9" s="233"/>
      <c r="G9" s="233"/>
      <c r="H9" s="233"/>
      <c r="I9" s="234"/>
      <c r="J9" s="234"/>
      <c r="K9" s="234"/>
      <c r="L9" s="234"/>
      <c r="M9" s="234"/>
      <c r="N9" s="199"/>
      <c r="O9" s="200"/>
      <c r="P9" s="199"/>
      <c r="Q9" s="200"/>
      <c r="R9" s="200"/>
      <c r="S9" s="200"/>
      <c r="T9" s="200"/>
      <c r="U9" s="200"/>
      <c r="V9" s="205" t="s">
        <v>16</v>
      </c>
      <c r="W9" s="206"/>
      <c r="X9" s="206"/>
      <c r="Y9" s="206"/>
      <c r="Z9" s="76">
        <v>92.1</v>
      </c>
      <c r="AA9" s="13" t="s">
        <v>14</v>
      </c>
      <c r="AB9" s="203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</row>
    <row r="10" spans="1:44" ht="15" customHeight="1" thickBot="1" x14ac:dyDescent="0.25">
      <c r="A10" s="234"/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199"/>
      <c r="O10" s="200"/>
      <c r="P10" s="235"/>
      <c r="Q10" s="235"/>
      <c r="R10" s="235"/>
      <c r="S10" s="235"/>
      <c r="T10" s="235"/>
      <c r="U10" s="235"/>
      <c r="V10" s="227" t="s">
        <v>17</v>
      </c>
      <c r="W10" s="236"/>
      <c r="X10" s="236"/>
      <c r="Y10" s="236"/>
      <c r="Z10" s="77">
        <v>16.7</v>
      </c>
      <c r="AA10" s="14" t="s">
        <v>14</v>
      </c>
      <c r="AB10" s="207"/>
      <c r="AC10" s="208"/>
      <c r="AD10" s="208"/>
      <c r="AE10" s="208"/>
      <c r="AF10" s="208"/>
      <c r="AG10" s="208"/>
      <c r="AH10" s="208"/>
      <c r="AI10" s="208"/>
      <c r="AJ10" s="208"/>
      <c r="AK10" s="208"/>
      <c r="AL10" s="204"/>
      <c r="AM10" s="204"/>
      <c r="AN10" s="204"/>
      <c r="AO10" s="204"/>
      <c r="AP10" s="204"/>
      <c r="AQ10" s="204"/>
      <c r="AR10" s="204"/>
    </row>
    <row r="11" spans="1:44" ht="13.5" thickBot="1" x14ac:dyDescent="0.25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01" t="s">
        <v>19</v>
      </c>
      <c r="O11" s="202"/>
      <c r="P11" s="201" t="s">
        <v>19</v>
      </c>
      <c r="Q11" s="202"/>
      <c r="R11" s="201" t="s">
        <v>42</v>
      </c>
      <c r="S11" s="202"/>
      <c r="T11" s="201" t="s">
        <v>42</v>
      </c>
      <c r="U11" s="202"/>
      <c r="V11" s="195" t="s">
        <v>18</v>
      </c>
      <c r="W11" s="196"/>
      <c r="X11" s="195" t="s">
        <v>18</v>
      </c>
      <c r="Y11" s="196"/>
      <c r="Z11" s="201" t="s">
        <v>43</v>
      </c>
      <c r="AA11" s="202"/>
      <c r="AB11" s="201" t="s">
        <v>43</v>
      </c>
      <c r="AC11" s="202"/>
      <c r="AD11" s="201" t="s">
        <v>44</v>
      </c>
      <c r="AE11" s="202"/>
      <c r="AF11" s="201" t="s">
        <v>44</v>
      </c>
      <c r="AG11" s="202"/>
      <c r="AH11" s="201" t="s">
        <v>45</v>
      </c>
      <c r="AI11" s="202"/>
      <c r="AJ11" s="201" t="s">
        <v>45</v>
      </c>
      <c r="AK11" s="202"/>
      <c r="AL11" s="212"/>
      <c r="AM11" s="213"/>
      <c r="AN11" s="213"/>
      <c r="AO11" s="214"/>
      <c r="AP11" s="209"/>
      <c r="AQ11" s="210"/>
      <c r="AR11" s="211"/>
    </row>
    <row r="12" spans="1:44" s="7" customFormat="1" x14ac:dyDescent="0.2">
      <c r="A12" s="6"/>
      <c r="B12" s="38" t="s">
        <v>2</v>
      </c>
      <c r="C12" s="39" t="s">
        <v>120</v>
      </c>
      <c r="D12" s="39" t="s">
        <v>120</v>
      </c>
      <c r="E12" s="146" t="s">
        <v>120</v>
      </c>
      <c r="F12" s="146" t="s">
        <v>82</v>
      </c>
      <c r="G12" s="39"/>
      <c r="H12" s="110"/>
      <c r="I12" s="128" t="s">
        <v>37</v>
      </c>
      <c r="J12" s="113" t="s">
        <v>3</v>
      </c>
      <c r="K12" s="40"/>
      <c r="L12" s="195" t="s">
        <v>20</v>
      </c>
      <c r="M12" s="196"/>
      <c r="N12" s="188" t="s">
        <v>21</v>
      </c>
      <c r="O12" s="189"/>
      <c r="P12" s="188" t="s">
        <v>48</v>
      </c>
      <c r="Q12" s="189"/>
      <c r="R12" s="188" t="s">
        <v>21</v>
      </c>
      <c r="S12" s="189"/>
      <c r="T12" s="188" t="s">
        <v>48</v>
      </c>
      <c r="U12" s="189"/>
      <c r="V12" s="197" t="s">
        <v>21</v>
      </c>
      <c r="W12" s="198"/>
      <c r="X12" s="197" t="s">
        <v>77</v>
      </c>
      <c r="Y12" s="198"/>
      <c r="Z12" s="188" t="s">
        <v>21</v>
      </c>
      <c r="AA12" s="189"/>
      <c r="AB12" s="188" t="s">
        <v>77</v>
      </c>
      <c r="AC12" s="189"/>
      <c r="AD12" s="188" t="s">
        <v>21</v>
      </c>
      <c r="AE12" s="189"/>
      <c r="AF12" s="188" t="s">
        <v>77</v>
      </c>
      <c r="AG12" s="189"/>
      <c r="AH12" s="188" t="s">
        <v>21</v>
      </c>
      <c r="AI12" s="189"/>
      <c r="AJ12" s="188" t="s">
        <v>77</v>
      </c>
      <c r="AK12" s="189"/>
      <c r="AL12" s="54" t="s">
        <v>13</v>
      </c>
      <c r="AM12" s="55" t="s">
        <v>22</v>
      </c>
      <c r="AN12" s="55" t="s">
        <v>13</v>
      </c>
      <c r="AO12" s="56" t="s">
        <v>22</v>
      </c>
      <c r="AP12" s="191" t="s">
        <v>4</v>
      </c>
      <c r="AQ12" s="191"/>
      <c r="AR12" s="192"/>
    </row>
    <row r="13" spans="1:44" s="7" customFormat="1" ht="13.5" thickBot="1" x14ac:dyDescent="0.25">
      <c r="A13" s="43" t="s">
        <v>5</v>
      </c>
      <c r="B13" s="119" t="s">
        <v>6</v>
      </c>
      <c r="C13" s="120" t="s">
        <v>104</v>
      </c>
      <c r="D13" s="120" t="s">
        <v>105</v>
      </c>
      <c r="E13" s="147" t="s">
        <v>121</v>
      </c>
      <c r="F13" s="147" t="s">
        <v>81</v>
      </c>
      <c r="G13" s="120" t="s">
        <v>9</v>
      </c>
      <c r="H13" s="121" t="s">
        <v>105</v>
      </c>
      <c r="I13" s="129" t="s">
        <v>10</v>
      </c>
      <c r="J13" s="122" t="s">
        <v>6</v>
      </c>
      <c r="K13" s="123" t="s">
        <v>11</v>
      </c>
      <c r="L13" s="124" t="s">
        <v>13</v>
      </c>
      <c r="M13" s="125" t="s">
        <v>22</v>
      </c>
      <c r="N13" s="157" t="s">
        <v>23</v>
      </c>
      <c r="O13" s="158" t="s">
        <v>24</v>
      </c>
      <c r="P13" s="157" t="s">
        <v>23</v>
      </c>
      <c r="Q13" s="158" t="s">
        <v>24</v>
      </c>
      <c r="R13" s="157" t="s">
        <v>23</v>
      </c>
      <c r="S13" s="158" t="s">
        <v>24</v>
      </c>
      <c r="T13" s="157" t="s">
        <v>23</v>
      </c>
      <c r="U13" s="158" t="s">
        <v>24</v>
      </c>
      <c r="V13" s="36" t="s">
        <v>23</v>
      </c>
      <c r="W13" s="37" t="s">
        <v>24</v>
      </c>
      <c r="X13" s="36" t="s">
        <v>23</v>
      </c>
      <c r="Y13" s="37" t="s">
        <v>24</v>
      </c>
      <c r="Z13" s="157" t="s">
        <v>23</v>
      </c>
      <c r="AA13" s="158" t="s">
        <v>24</v>
      </c>
      <c r="AB13" s="157" t="s">
        <v>23</v>
      </c>
      <c r="AC13" s="158" t="s">
        <v>24</v>
      </c>
      <c r="AD13" s="157" t="s">
        <v>23</v>
      </c>
      <c r="AE13" s="158" t="s">
        <v>24</v>
      </c>
      <c r="AF13" s="157" t="s">
        <v>23</v>
      </c>
      <c r="AG13" s="158" t="s">
        <v>24</v>
      </c>
      <c r="AH13" s="157" t="s">
        <v>23</v>
      </c>
      <c r="AI13" s="158" t="s">
        <v>24</v>
      </c>
      <c r="AJ13" s="157" t="s">
        <v>23</v>
      </c>
      <c r="AK13" s="158" t="s">
        <v>24</v>
      </c>
      <c r="AL13" s="41" t="s">
        <v>25</v>
      </c>
      <c r="AM13" s="57" t="s">
        <v>25</v>
      </c>
      <c r="AN13" s="57" t="s">
        <v>26</v>
      </c>
      <c r="AO13" s="42" t="s">
        <v>26</v>
      </c>
      <c r="AP13" s="193"/>
      <c r="AQ13" s="193"/>
      <c r="AR13" s="194"/>
    </row>
    <row r="14" spans="1:44" ht="24.95" customHeight="1" x14ac:dyDescent="0.2">
      <c r="A14" s="126" t="s">
        <v>69</v>
      </c>
      <c r="B14" s="116">
        <f>24-J14</f>
        <v>24</v>
      </c>
      <c r="C14" s="91">
        <v>22</v>
      </c>
      <c r="D14" s="91">
        <v>820</v>
      </c>
      <c r="E14" s="91">
        <v>1542</v>
      </c>
      <c r="F14" s="91"/>
      <c r="G14" s="91"/>
      <c r="H14" s="145"/>
      <c r="I14" s="130"/>
      <c r="J14" s="117">
        <v>0</v>
      </c>
      <c r="K14" s="118"/>
      <c r="L14" s="127">
        <f>+IF(AL14+AN14-Z9&lt;0,0,AL14+AN14-Z9)</f>
        <v>0</v>
      </c>
      <c r="M14" s="133">
        <f>+IF(AM14+AO14-Z10&lt;0,0,AM14+AO14-Z10)</f>
        <v>4.00000000000027E-2</v>
      </c>
      <c r="N14" s="159"/>
      <c r="O14" s="160"/>
      <c r="P14" s="160"/>
      <c r="Q14" s="161"/>
      <c r="R14" s="162"/>
      <c r="S14" s="160"/>
      <c r="T14" s="160"/>
      <c r="U14" s="163"/>
      <c r="V14" s="139">
        <v>3</v>
      </c>
      <c r="W14" s="140">
        <v>3</v>
      </c>
      <c r="X14" s="140">
        <v>0</v>
      </c>
      <c r="Y14" s="141">
        <v>6</v>
      </c>
      <c r="Z14" s="175"/>
      <c r="AA14" s="176"/>
      <c r="AB14" s="176"/>
      <c r="AC14" s="177"/>
      <c r="AD14" s="175"/>
      <c r="AE14" s="176"/>
      <c r="AF14" s="176"/>
      <c r="AG14" s="177"/>
      <c r="AH14" s="175"/>
      <c r="AI14" s="176"/>
      <c r="AJ14" s="176"/>
      <c r="AK14" s="178"/>
      <c r="AL14" s="137">
        <f>((+(V14*12+W14)*$U$4)-((X14*12+Y14)*$U$4))+((+(Z14*12+AA14)*$U$5)-((AB14*12+AC14)*$U$5))+((+(AD14*12+AE14)*$U$6)-((AF14*12+AG14)*$U$6))+((+(AH14*12+AI14)*$U$7)-((AJ14*12+AK14)*$U$7))</f>
        <v>92.07</v>
      </c>
      <c r="AM14" s="90">
        <f>+(P14*12+Q14)*$U$2+(T14*12+U14)*$U$3+(X14*12+Y14)*$U$4+(AB14*12+AC14)*$U$5+(AF14*12+AG14)*$U$6+(AJ14*12+AK14)*$U$7</f>
        <v>16.740000000000002</v>
      </c>
      <c r="AN14" s="81"/>
      <c r="AO14" s="82"/>
      <c r="AP14" s="181"/>
      <c r="AQ14" s="181"/>
      <c r="AR14" s="182"/>
    </row>
    <row r="15" spans="1:44" ht="24.95" customHeight="1" x14ac:dyDescent="0.2">
      <c r="A15" s="126" t="s">
        <v>49</v>
      </c>
      <c r="B15" s="78">
        <f t="shared" ref="B15:B44" si="0">24-J15</f>
        <v>24</v>
      </c>
      <c r="C15" s="79">
        <v>22</v>
      </c>
      <c r="D15" s="79">
        <v>800</v>
      </c>
      <c r="E15" s="79">
        <v>1552</v>
      </c>
      <c r="F15" s="79"/>
      <c r="G15" s="79"/>
      <c r="H15" s="111"/>
      <c r="I15" s="131"/>
      <c r="J15" s="114">
        <v>0</v>
      </c>
      <c r="K15" s="80"/>
      <c r="L15" s="87">
        <f>+IF(AL15+AN15-AL14&lt;0,0,AL15+AN15-AL14)</f>
        <v>0</v>
      </c>
      <c r="M15" s="134">
        <f>+IF(AM15+AO15-AM14&lt;0,0,AM15+AO15-AM14)</f>
        <v>0</v>
      </c>
      <c r="N15" s="164"/>
      <c r="O15" s="160"/>
      <c r="P15" s="160"/>
      <c r="Q15" s="161"/>
      <c r="R15" s="165"/>
      <c r="S15" s="166"/>
      <c r="T15" s="166"/>
      <c r="U15" s="167"/>
      <c r="V15" s="107">
        <v>3</v>
      </c>
      <c r="W15" s="79">
        <v>3</v>
      </c>
      <c r="X15" s="79">
        <v>0</v>
      </c>
      <c r="Y15" s="94">
        <v>6</v>
      </c>
      <c r="Z15" s="165"/>
      <c r="AA15" s="166"/>
      <c r="AB15" s="166"/>
      <c r="AC15" s="169"/>
      <c r="AD15" s="165"/>
      <c r="AE15" s="166"/>
      <c r="AF15" s="166"/>
      <c r="AG15" s="169"/>
      <c r="AH15" s="165"/>
      <c r="AI15" s="166"/>
      <c r="AJ15" s="166"/>
      <c r="AK15" s="179"/>
      <c r="AL15" s="137">
        <f t="shared" ref="AL15:AL44" si="1">((+(V15*12+W15)*$U$4)-((X15*12+Y15)*$U$4))+((+(Z15*12+AA15)*$U$5)-((AB15*12+AC15)*$U$5))+((+(AD15*12+AE15)*$U$6)-((AF15*12+AG15)*$U$6))+((+(AH15*12+AI15)*$U$7)-((AJ15*12+AK15)*$U$7))</f>
        <v>92.07</v>
      </c>
      <c r="AM15" s="90">
        <f t="shared" ref="AM15:AM45" si="2">+(P15*12+Q15)*$U$2+(T15*12+U15)*$U$3+(X15*12+Y15)*$U$4+(AB15*12+AC15)*$U$5+(AF15*12+AG15)*$U$6+(AJ15*12+AK15)*$U$7</f>
        <v>16.740000000000002</v>
      </c>
      <c r="AN15" s="81"/>
      <c r="AO15" s="82"/>
      <c r="AP15" s="181"/>
      <c r="AQ15" s="181"/>
      <c r="AR15" s="182"/>
    </row>
    <row r="16" spans="1:44" ht="24.95" customHeight="1" x14ac:dyDescent="0.2">
      <c r="A16" s="126" t="s">
        <v>50</v>
      </c>
      <c r="B16" s="78">
        <f t="shared" si="0"/>
        <v>24</v>
      </c>
      <c r="C16" s="79">
        <v>22</v>
      </c>
      <c r="D16" s="79">
        <v>820</v>
      </c>
      <c r="E16" s="79">
        <v>1551</v>
      </c>
      <c r="F16" s="79"/>
      <c r="G16" s="79"/>
      <c r="H16" s="111"/>
      <c r="I16" s="131"/>
      <c r="J16" s="114">
        <v>0</v>
      </c>
      <c r="K16" s="80"/>
      <c r="L16" s="87">
        <f t="shared" ref="L16:L44" si="3">+IF(AL16+AN16-AL15&lt;0,0,AL16+AN16-AL15)</f>
        <v>0</v>
      </c>
      <c r="M16" s="134">
        <f t="shared" ref="M16:M44" si="4">+IF(AM16+AO16-AM15&lt;0,0,AM16+AO16-AM15)</f>
        <v>0</v>
      </c>
      <c r="N16" s="164"/>
      <c r="O16" s="160"/>
      <c r="P16" s="160"/>
      <c r="Q16" s="161"/>
      <c r="R16" s="165"/>
      <c r="S16" s="166"/>
      <c r="T16" s="166"/>
      <c r="U16" s="167"/>
      <c r="V16" s="143">
        <v>3</v>
      </c>
      <c r="W16" s="96">
        <v>3</v>
      </c>
      <c r="X16" s="96">
        <v>0</v>
      </c>
      <c r="Y16" s="97">
        <v>6</v>
      </c>
      <c r="Z16" s="165"/>
      <c r="AA16" s="166"/>
      <c r="AB16" s="166"/>
      <c r="AC16" s="169"/>
      <c r="AD16" s="165"/>
      <c r="AE16" s="166"/>
      <c r="AF16" s="166"/>
      <c r="AG16" s="169"/>
      <c r="AH16" s="165"/>
      <c r="AI16" s="166"/>
      <c r="AJ16" s="166"/>
      <c r="AK16" s="179"/>
      <c r="AL16" s="137">
        <f t="shared" si="1"/>
        <v>92.07</v>
      </c>
      <c r="AM16" s="90">
        <f t="shared" si="2"/>
        <v>16.740000000000002</v>
      </c>
      <c r="AN16" s="81"/>
      <c r="AO16" s="82"/>
      <c r="AP16" s="181"/>
      <c r="AQ16" s="181"/>
      <c r="AR16" s="182"/>
    </row>
    <row r="17" spans="1:44" ht="24.95" customHeight="1" x14ac:dyDescent="0.2">
      <c r="A17" s="126" t="s">
        <v>51</v>
      </c>
      <c r="B17" s="78">
        <f t="shared" si="0"/>
        <v>24</v>
      </c>
      <c r="C17" s="79">
        <v>22</v>
      </c>
      <c r="D17" s="79">
        <v>820</v>
      </c>
      <c r="E17" s="79">
        <v>1455</v>
      </c>
      <c r="F17" s="79"/>
      <c r="G17" s="79"/>
      <c r="H17" s="111"/>
      <c r="I17" s="131"/>
      <c r="J17" s="114">
        <v>0</v>
      </c>
      <c r="K17" s="80"/>
      <c r="L17" s="87">
        <f t="shared" si="3"/>
        <v>0</v>
      </c>
      <c r="M17" s="134">
        <f t="shared" si="4"/>
        <v>0</v>
      </c>
      <c r="N17" s="168"/>
      <c r="O17" s="166"/>
      <c r="P17" s="166"/>
      <c r="Q17" s="169"/>
      <c r="R17" s="165"/>
      <c r="S17" s="166"/>
      <c r="T17" s="166"/>
      <c r="U17" s="167"/>
      <c r="V17" s="107">
        <v>3</v>
      </c>
      <c r="W17" s="79">
        <v>3</v>
      </c>
      <c r="X17" s="79">
        <v>0</v>
      </c>
      <c r="Y17" s="94">
        <v>6</v>
      </c>
      <c r="Z17" s="165"/>
      <c r="AA17" s="166"/>
      <c r="AB17" s="166"/>
      <c r="AC17" s="169"/>
      <c r="AD17" s="165"/>
      <c r="AE17" s="166"/>
      <c r="AF17" s="166"/>
      <c r="AG17" s="169"/>
      <c r="AH17" s="165"/>
      <c r="AI17" s="166"/>
      <c r="AJ17" s="166"/>
      <c r="AK17" s="179"/>
      <c r="AL17" s="137">
        <f t="shared" si="1"/>
        <v>92.07</v>
      </c>
      <c r="AM17" s="90">
        <f t="shared" si="2"/>
        <v>16.740000000000002</v>
      </c>
      <c r="AN17" s="81"/>
      <c r="AO17" s="82"/>
      <c r="AP17" s="181"/>
      <c r="AQ17" s="181"/>
      <c r="AR17" s="182"/>
    </row>
    <row r="18" spans="1:44" ht="24.95" customHeight="1" x14ac:dyDescent="0.2">
      <c r="A18" s="126" t="s">
        <v>52</v>
      </c>
      <c r="B18" s="78">
        <f t="shared" si="0"/>
        <v>24</v>
      </c>
      <c r="C18" s="79">
        <v>22</v>
      </c>
      <c r="D18" s="79">
        <v>840</v>
      </c>
      <c r="E18" s="79">
        <v>1550</v>
      </c>
      <c r="F18" s="79"/>
      <c r="G18" s="79"/>
      <c r="H18" s="111"/>
      <c r="I18" s="131"/>
      <c r="J18" s="114">
        <v>0</v>
      </c>
      <c r="K18" s="80"/>
      <c r="L18" s="87">
        <f t="shared" si="3"/>
        <v>0</v>
      </c>
      <c r="M18" s="134">
        <f t="shared" si="4"/>
        <v>0</v>
      </c>
      <c r="N18" s="168"/>
      <c r="O18" s="166"/>
      <c r="P18" s="166"/>
      <c r="Q18" s="169"/>
      <c r="R18" s="165"/>
      <c r="S18" s="166"/>
      <c r="T18" s="166"/>
      <c r="U18" s="167"/>
      <c r="V18" s="143">
        <v>3</v>
      </c>
      <c r="W18" s="96">
        <v>3</v>
      </c>
      <c r="X18" s="96">
        <v>0</v>
      </c>
      <c r="Y18" s="97">
        <v>6</v>
      </c>
      <c r="Z18" s="165"/>
      <c r="AA18" s="166"/>
      <c r="AB18" s="166"/>
      <c r="AC18" s="169"/>
      <c r="AD18" s="165"/>
      <c r="AE18" s="166"/>
      <c r="AF18" s="166"/>
      <c r="AG18" s="169"/>
      <c r="AH18" s="165"/>
      <c r="AI18" s="166"/>
      <c r="AJ18" s="166"/>
      <c r="AK18" s="179"/>
      <c r="AL18" s="137">
        <f t="shared" si="1"/>
        <v>92.07</v>
      </c>
      <c r="AM18" s="90">
        <f t="shared" si="2"/>
        <v>16.740000000000002</v>
      </c>
      <c r="AN18" s="81"/>
      <c r="AO18" s="82"/>
      <c r="AP18" s="181"/>
      <c r="AQ18" s="181"/>
      <c r="AR18" s="182"/>
    </row>
    <row r="19" spans="1:44" ht="24.95" customHeight="1" x14ac:dyDescent="0.2">
      <c r="A19" s="126" t="s">
        <v>53</v>
      </c>
      <c r="B19" s="78">
        <f t="shared" si="0"/>
        <v>1</v>
      </c>
      <c r="C19" s="79">
        <v>0</v>
      </c>
      <c r="D19" s="79">
        <v>0</v>
      </c>
      <c r="E19" s="79">
        <v>0</v>
      </c>
      <c r="F19" s="79"/>
      <c r="G19" s="79"/>
      <c r="H19" s="111"/>
      <c r="I19" s="131"/>
      <c r="J19" s="114">
        <v>23</v>
      </c>
      <c r="K19" s="80"/>
      <c r="L19" s="87">
        <f t="shared" si="3"/>
        <v>0</v>
      </c>
      <c r="M19" s="134">
        <f t="shared" si="4"/>
        <v>0</v>
      </c>
      <c r="N19" s="168"/>
      <c r="O19" s="166"/>
      <c r="P19" s="166"/>
      <c r="Q19" s="169"/>
      <c r="R19" s="165"/>
      <c r="S19" s="166"/>
      <c r="T19" s="166"/>
      <c r="U19" s="167"/>
      <c r="V19" s="107">
        <v>3</v>
      </c>
      <c r="W19" s="79">
        <v>3</v>
      </c>
      <c r="X19" s="79">
        <v>0</v>
      </c>
      <c r="Y19" s="94">
        <v>6</v>
      </c>
      <c r="Z19" s="165"/>
      <c r="AA19" s="166"/>
      <c r="AB19" s="166"/>
      <c r="AC19" s="169"/>
      <c r="AD19" s="165"/>
      <c r="AE19" s="166"/>
      <c r="AF19" s="166"/>
      <c r="AG19" s="169"/>
      <c r="AH19" s="165"/>
      <c r="AI19" s="166"/>
      <c r="AJ19" s="166"/>
      <c r="AK19" s="179"/>
      <c r="AL19" s="137">
        <f t="shared" si="1"/>
        <v>92.07</v>
      </c>
      <c r="AM19" s="90">
        <f t="shared" si="2"/>
        <v>16.740000000000002</v>
      </c>
      <c r="AN19" s="81"/>
      <c r="AO19" s="82"/>
      <c r="AP19" s="181"/>
      <c r="AQ19" s="181"/>
      <c r="AR19" s="182"/>
    </row>
    <row r="20" spans="1:44" ht="24.95" customHeight="1" x14ac:dyDescent="0.2">
      <c r="A20" s="126" t="s">
        <v>54</v>
      </c>
      <c r="B20" s="78">
        <f t="shared" si="0"/>
        <v>2</v>
      </c>
      <c r="C20" s="79">
        <v>0</v>
      </c>
      <c r="D20" s="79">
        <v>0</v>
      </c>
      <c r="E20" s="79">
        <v>0</v>
      </c>
      <c r="F20" s="79"/>
      <c r="G20" s="79"/>
      <c r="H20" s="111"/>
      <c r="I20" s="131"/>
      <c r="J20" s="114">
        <v>22</v>
      </c>
      <c r="K20" s="80"/>
      <c r="L20" s="87">
        <f t="shared" si="3"/>
        <v>0</v>
      </c>
      <c r="M20" s="134">
        <f t="shared" si="4"/>
        <v>0</v>
      </c>
      <c r="N20" s="168"/>
      <c r="O20" s="166"/>
      <c r="P20" s="166"/>
      <c r="Q20" s="169"/>
      <c r="R20" s="165"/>
      <c r="S20" s="166"/>
      <c r="T20" s="166"/>
      <c r="U20" s="167"/>
      <c r="V20" s="143">
        <v>3</v>
      </c>
      <c r="W20" s="96">
        <v>3</v>
      </c>
      <c r="X20" s="96">
        <v>0</v>
      </c>
      <c r="Y20" s="97">
        <v>6</v>
      </c>
      <c r="Z20" s="165"/>
      <c r="AA20" s="166"/>
      <c r="AB20" s="166"/>
      <c r="AC20" s="169"/>
      <c r="AD20" s="165"/>
      <c r="AE20" s="166"/>
      <c r="AF20" s="166"/>
      <c r="AG20" s="169"/>
      <c r="AH20" s="165"/>
      <c r="AI20" s="166"/>
      <c r="AJ20" s="166"/>
      <c r="AK20" s="179"/>
      <c r="AL20" s="137">
        <f t="shared" si="1"/>
        <v>92.07</v>
      </c>
      <c r="AM20" s="90">
        <f t="shared" si="2"/>
        <v>16.740000000000002</v>
      </c>
      <c r="AN20" s="81"/>
      <c r="AO20" s="82"/>
      <c r="AP20" s="181" t="s">
        <v>107</v>
      </c>
      <c r="AQ20" s="181"/>
      <c r="AR20" s="182"/>
    </row>
    <row r="21" spans="1:44" ht="24.95" customHeight="1" x14ac:dyDescent="0.2">
      <c r="A21" s="126" t="s">
        <v>55</v>
      </c>
      <c r="B21" s="78">
        <f t="shared" si="0"/>
        <v>0</v>
      </c>
      <c r="C21" s="79">
        <v>0</v>
      </c>
      <c r="D21" s="79">
        <v>0</v>
      </c>
      <c r="E21" s="79">
        <v>0</v>
      </c>
      <c r="F21" s="79"/>
      <c r="G21" s="79"/>
      <c r="H21" s="111"/>
      <c r="I21" s="131"/>
      <c r="J21" s="114">
        <v>24</v>
      </c>
      <c r="K21" s="80"/>
      <c r="L21" s="87">
        <f t="shared" si="3"/>
        <v>0</v>
      </c>
      <c r="M21" s="134">
        <f t="shared" si="4"/>
        <v>0</v>
      </c>
      <c r="N21" s="168"/>
      <c r="O21" s="166"/>
      <c r="P21" s="166"/>
      <c r="Q21" s="169"/>
      <c r="R21" s="165"/>
      <c r="S21" s="166"/>
      <c r="T21" s="166"/>
      <c r="U21" s="167"/>
      <c r="V21" s="107">
        <v>3</v>
      </c>
      <c r="W21" s="79">
        <v>3</v>
      </c>
      <c r="X21" s="79">
        <v>0</v>
      </c>
      <c r="Y21" s="94">
        <v>6</v>
      </c>
      <c r="Z21" s="165"/>
      <c r="AA21" s="166"/>
      <c r="AB21" s="166"/>
      <c r="AC21" s="169"/>
      <c r="AD21" s="165"/>
      <c r="AE21" s="166"/>
      <c r="AF21" s="166"/>
      <c r="AG21" s="169"/>
      <c r="AH21" s="165"/>
      <c r="AI21" s="166"/>
      <c r="AJ21" s="166"/>
      <c r="AK21" s="179"/>
      <c r="AL21" s="137">
        <f t="shared" si="1"/>
        <v>92.07</v>
      </c>
      <c r="AM21" s="90">
        <f t="shared" si="2"/>
        <v>16.740000000000002</v>
      </c>
      <c r="AN21" s="81"/>
      <c r="AO21" s="82"/>
      <c r="AP21" s="190"/>
      <c r="AQ21" s="181"/>
      <c r="AR21" s="182"/>
    </row>
    <row r="22" spans="1:44" ht="24.95" customHeight="1" x14ac:dyDescent="0.2">
      <c r="A22" s="126" t="s">
        <v>56</v>
      </c>
      <c r="B22" s="78">
        <f t="shared" si="0"/>
        <v>24</v>
      </c>
      <c r="C22" s="79">
        <v>24</v>
      </c>
      <c r="D22" s="79">
        <v>820</v>
      </c>
      <c r="E22" s="79">
        <v>1500</v>
      </c>
      <c r="F22" s="79"/>
      <c r="G22" s="79"/>
      <c r="H22" s="111"/>
      <c r="I22" s="131"/>
      <c r="J22" s="114">
        <v>0</v>
      </c>
      <c r="K22" s="80"/>
      <c r="L22" s="87">
        <f t="shared" si="3"/>
        <v>0</v>
      </c>
      <c r="M22" s="134">
        <f t="shared" si="4"/>
        <v>0</v>
      </c>
      <c r="N22" s="168"/>
      <c r="O22" s="166"/>
      <c r="P22" s="166"/>
      <c r="Q22" s="169"/>
      <c r="R22" s="165"/>
      <c r="S22" s="166"/>
      <c r="T22" s="166"/>
      <c r="U22" s="167"/>
      <c r="V22" s="143">
        <v>3</v>
      </c>
      <c r="W22" s="96">
        <v>3</v>
      </c>
      <c r="X22" s="96">
        <v>0</v>
      </c>
      <c r="Y22" s="97">
        <v>6</v>
      </c>
      <c r="Z22" s="165"/>
      <c r="AA22" s="166"/>
      <c r="AB22" s="166"/>
      <c r="AC22" s="169"/>
      <c r="AD22" s="165"/>
      <c r="AE22" s="166"/>
      <c r="AF22" s="166"/>
      <c r="AG22" s="169"/>
      <c r="AH22" s="165"/>
      <c r="AI22" s="166"/>
      <c r="AJ22" s="166"/>
      <c r="AK22" s="179"/>
      <c r="AL22" s="137">
        <f t="shared" si="1"/>
        <v>92.07</v>
      </c>
      <c r="AM22" s="90">
        <f t="shared" si="2"/>
        <v>16.740000000000002</v>
      </c>
      <c r="AN22" s="81"/>
      <c r="AO22" s="82"/>
      <c r="AP22" s="181"/>
      <c r="AQ22" s="181"/>
      <c r="AR22" s="182"/>
    </row>
    <row r="23" spans="1:44" ht="24.95" customHeight="1" x14ac:dyDescent="0.2">
      <c r="A23" s="126" t="s">
        <v>57</v>
      </c>
      <c r="B23" s="78">
        <f t="shared" si="0"/>
        <v>24</v>
      </c>
      <c r="C23" s="79">
        <v>24</v>
      </c>
      <c r="D23" s="79">
        <v>820</v>
      </c>
      <c r="E23" s="79">
        <v>1485</v>
      </c>
      <c r="F23" s="79"/>
      <c r="G23" s="79"/>
      <c r="H23" s="111"/>
      <c r="I23" s="131"/>
      <c r="J23" s="114">
        <v>0</v>
      </c>
      <c r="K23" s="80"/>
      <c r="L23" s="87">
        <f t="shared" si="3"/>
        <v>0</v>
      </c>
      <c r="M23" s="134">
        <f t="shared" si="4"/>
        <v>0</v>
      </c>
      <c r="N23" s="168"/>
      <c r="O23" s="166"/>
      <c r="P23" s="166"/>
      <c r="Q23" s="169"/>
      <c r="R23" s="165"/>
      <c r="S23" s="166"/>
      <c r="T23" s="166"/>
      <c r="U23" s="167"/>
      <c r="V23" s="107">
        <v>3</v>
      </c>
      <c r="W23" s="79">
        <v>3</v>
      </c>
      <c r="X23" s="79">
        <v>0</v>
      </c>
      <c r="Y23" s="94">
        <v>6</v>
      </c>
      <c r="Z23" s="165"/>
      <c r="AA23" s="166"/>
      <c r="AB23" s="166"/>
      <c r="AC23" s="169"/>
      <c r="AD23" s="165"/>
      <c r="AE23" s="166"/>
      <c r="AF23" s="166"/>
      <c r="AG23" s="169"/>
      <c r="AH23" s="165"/>
      <c r="AI23" s="166"/>
      <c r="AJ23" s="166"/>
      <c r="AK23" s="179"/>
      <c r="AL23" s="137">
        <f t="shared" si="1"/>
        <v>92.07</v>
      </c>
      <c r="AM23" s="90">
        <f t="shared" si="2"/>
        <v>16.740000000000002</v>
      </c>
      <c r="AN23" s="81"/>
      <c r="AO23" s="82"/>
      <c r="AP23" s="181"/>
      <c r="AQ23" s="181"/>
      <c r="AR23" s="182"/>
    </row>
    <row r="24" spans="1:44" ht="24.95" customHeight="1" x14ac:dyDescent="0.2">
      <c r="A24" s="126" t="s">
        <v>58</v>
      </c>
      <c r="B24" s="78">
        <f t="shared" si="0"/>
        <v>24</v>
      </c>
      <c r="C24" s="79">
        <v>22</v>
      </c>
      <c r="D24" s="79">
        <v>820</v>
      </c>
      <c r="E24" s="79">
        <v>1455</v>
      </c>
      <c r="F24" s="79"/>
      <c r="G24" s="79"/>
      <c r="H24" s="111"/>
      <c r="I24" s="131"/>
      <c r="J24" s="114">
        <v>0</v>
      </c>
      <c r="K24" s="80"/>
      <c r="L24" s="87">
        <f t="shared" si="3"/>
        <v>0</v>
      </c>
      <c r="M24" s="134">
        <f t="shared" si="4"/>
        <v>0</v>
      </c>
      <c r="N24" s="168"/>
      <c r="O24" s="166"/>
      <c r="P24" s="166"/>
      <c r="Q24" s="169"/>
      <c r="R24" s="165"/>
      <c r="S24" s="166"/>
      <c r="T24" s="166"/>
      <c r="U24" s="167"/>
      <c r="V24" s="143">
        <v>3</v>
      </c>
      <c r="W24" s="96">
        <v>3</v>
      </c>
      <c r="X24" s="96">
        <v>0</v>
      </c>
      <c r="Y24" s="97">
        <v>6</v>
      </c>
      <c r="Z24" s="165"/>
      <c r="AA24" s="166"/>
      <c r="AB24" s="166"/>
      <c r="AC24" s="169"/>
      <c r="AD24" s="165"/>
      <c r="AE24" s="166"/>
      <c r="AF24" s="166"/>
      <c r="AG24" s="169"/>
      <c r="AH24" s="165"/>
      <c r="AI24" s="166"/>
      <c r="AJ24" s="166"/>
      <c r="AK24" s="179"/>
      <c r="AL24" s="137">
        <f t="shared" si="1"/>
        <v>92.07</v>
      </c>
      <c r="AM24" s="90">
        <f t="shared" si="2"/>
        <v>16.740000000000002</v>
      </c>
      <c r="AN24" s="81"/>
      <c r="AO24" s="82"/>
      <c r="AP24" s="181"/>
      <c r="AQ24" s="181"/>
      <c r="AR24" s="182"/>
    </row>
    <row r="25" spans="1:44" ht="24.95" customHeight="1" x14ac:dyDescent="0.2">
      <c r="A25" s="126" t="s">
        <v>59</v>
      </c>
      <c r="B25" s="78">
        <f t="shared" si="0"/>
        <v>24</v>
      </c>
      <c r="C25" s="79">
        <v>22</v>
      </c>
      <c r="D25" s="79">
        <v>825</v>
      </c>
      <c r="E25" s="79">
        <v>1500</v>
      </c>
      <c r="F25" s="79"/>
      <c r="G25" s="79"/>
      <c r="H25" s="111"/>
      <c r="I25" s="131"/>
      <c r="J25" s="114">
        <v>0</v>
      </c>
      <c r="K25" s="80"/>
      <c r="L25" s="87">
        <f t="shared" si="3"/>
        <v>0</v>
      </c>
      <c r="M25" s="134">
        <f t="shared" si="4"/>
        <v>0</v>
      </c>
      <c r="N25" s="168"/>
      <c r="O25" s="166"/>
      <c r="P25" s="166"/>
      <c r="Q25" s="169"/>
      <c r="R25" s="165"/>
      <c r="S25" s="166"/>
      <c r="T25" s="166"/>
      <c r="U25" s="167"/>
      <c r="V25" s="107">
        <v>3</v>
      </c>
      <c r="W25" s="79">
        <v>3</v>
      </c>
      <c r="X25" s="79">
        <v>0</v>
      </c>
      <c r="Y25" s="94">
        <v>6</v>
      </c>
      <c r="Z25" s="165"/>
      <c r="AA25" s="166"/>
      <c r="AB25" s="166"/>
      <c r="AC25" s="169"/>
      <c r="AD25" s="165"/>
      <c r="AE25" s="166"/>
      <c r="AF25" s="166"/>
      <c r="AG25" s="169"/>
      <c r="AH25" s="165"/>
      <c r="AI25" s="166"/>
      <c r="AJ25" s="166"/>
      <c r="AK25" s="179"/>
      <c r="AL25" s="137">
        <f t="shared" si="1"/>
        <v>92.07</v>
      </c>
      <c r="AM25" s="90">
        <f t="shared" si="2"/>
        <v>16.740000000000002</v>
      </c>
      <c r="AN25" s="81"/>
      <c r="AO25" s="82"/>
      <c r="AP25" s="181"/>
      <c r="AQ25" s="181"/>
      <c r="AR25" s="182"/>
    </row>
    <row r="26" spans="1:44" ht="24.95" customHeight="1" x14ac:dyDescent="0.2">
      <c r="A26" s="126" t="s">
        <v>60</v>
      </c>
      <c r="B26" s="78">
        <f t="shared" si="0"/>
        <v>24</v>
      </c>
      <c r="C26" s="79">
        <v>24</v>
      </c>
      <c r="D26" s="79">
        <v>820</v>
      </c>
      <c r="E26" s="79">
        <v>1456</v>
      </c>
      <c r="F26" s="79"/>
      <c r="G26" s="79"/>
      <c r="H26" s="111"/>
      <c r="I26" s="131"/>
      <c r="J26" s="114">
        <v>0</v>
      </c>
      <c r="K26" s="80"/>
      <c r="L26" s="87">
        <f t="shared" si="3"/>
        <v>0</v>
      </c>
      <c r="M26" s="134">
        <f t="shared" si="4"/>
        <v>0</v>
      </c>
      <c r="N26" s="168"/>
      <c r="O26" s="166"/>
      <c r="P26" s="166"/>
      <c r="Q26" s="169"/>
      <c r="R26" s="165"/>
      <c r="S26" s="166"/>
      <c r="T26" s="166"/>
      <c r="U26" s="167"/>
      <c r="V26" s="143">
        <v>3</v>
      </c>
      <c r="W26" s="96">
        <v>3</v>
      </c>
      <c r="X26" s="96">
        <v>0</v>
      </c>
      <c r="Y26" s="97">
        <v>6</v>
      </c>
      <c r="Z26" s="165"/>
      <c r="AA26" s="166"/>
      <c r="AB26" s="166"/>
      <c r="AC26" s="169"/>
      <c r="AD26" s="165"/>
      <c r="AE26" s="166"/>
      <c r="AF26" s="166"/>
      <c r="AG26" s="169"/>
      <c r="AH26" s="165"/>
      <c r="AI26" s="166"/>
      <c r="AJ26" s="166"/>
      <c r="AK26" s="179"/>
      <c r="AL26" s="137">
        <f t="shared" si="1"/>
        <v>92.07</v>
      </c>
      <c r="AM26" s="90">
        <f t="shared" si="2"/>
        <v>16.740000000000002</v>
      </c>
      <c r="AN26" s="81"/>
      <c r="AO26" s="82"/>
      <c r="AP26" s="181"/>
      <c r="AQ26" s="181"/>
      <c r="AR26" s="182"/>
    </row>
    <row r="27" spans="1:44" ht="24.95" customHeight="1" x14ac:dyDescent="0.2">
      <c r="A27" s="126" t="s">
        <v>61</v>
      </c>
      <c r="B27" s="78">
        <f t="shared" si="0"/>
        <v>24</v>
      </c>
      <c r="C27" s="79">
        <v>24</v>
      </c>
      <c r="D27" s="79">
        <v>820</v>
      </c>
      <c r="E27" s="79">
        <v>1437</v>
      </c>
      <c r="F27" s="79"/>
      <c r="G27" s="79"/>
      <c r="H27" s="111"/>
      <c r="I27" s="131"/>
      <c r="J27" s="114">
        <v>0</v>
      </c>
      <c r="K27" s="80"/>
      <c r="L27" s="87">
        <f t="shared" si="3"/>
        <v>0</v>
      </c>
      <c r="M27" s="134">
        <f t="shared" si="4"/>
        <v>2.7899999999999991</v>
      </c>
      <c r="N27" s="168"/>
      <c r="O27" s="166"/>
      <c r="P27" s="166"/>
      <c r="Q27" s="169"/>
      <c r="R27" s="165"/>
      <c r="S27" s="166"/>
      <c r="T27" s="166"/>
      <c r="U27" s="167"/>
      <c r="V27" s="107">
        <v>3</v>
      </c>
      <c r="W27" s="79">
        <v>4</v>
      </c>
      <c r="X27" s="79">
        <v>0</v>
      </c>
      <c r="Y27" s="94">
        <v>7</v>
      </c>
      <c r="Z27" s="165"/>
      <c r="AA27" s="166"/>
      <c r="AB27" s="166"/>
      <c r="AC27" s="169"/>
      <c r="AD27" s="165"/>
      <c r="AE27" s="166"/>
      <c r="AF27" s="166"/>
      <c r="AG27" s="169"/>
      <c r="AH27" s="165"/>
      <c r="AI27" s="166"/>
      <c r="AJ27" s="166"/>
      <c r="AK27" s="179"/>
      <c r="AL27" s="137">
        <f t="shared" si="1"/>
        <v>92.07</v>
      </c>
      <c r="AM27" s="90">
        <f t="shared" si="2"/>
        <v>19.53</v>
      </c>
      <c r="AN27" s="81"/>
      <c r="AO27" s="82"/>
      <c r="AP27" s="181"/>
      <c r="AQ27" s="181"/>
      <c r="AR27" s="182"/>
    </row>
    <row r="28" spans="1:44" ht="24.95" customHeight="1" x14ac:dyDescent="0.2">
      <c r="A28" s="126" t="s">
        <v>62</v>
      </c>
      <c r="B28" s="78">
        <f t="shared" si="0"/>
        <v>24</v>
      </c>
      <c r="C28" s="79">
        <v>24</v>
      </c>
      <c r="D28" s="79">
        <v>820</v>
      </c>
      <c r="E28" s="79">
        <v>1450</v>
      </c>
      <c r="F28" s="79"/>
      <c r="G28" s="79"/>
      <c r="H28" s="111"/>
      <c r="I28" s="131"/>
      <c r="J28" s="114">
        <v>0</v>
      </c>
      <c r="K28" s="80"/>
      <c r="L28" s="87">
        <f t="shared" si="3"/>
        <v>0</v>
      </c>
      <c r="M28" s="134">
        <f t="shared" si="4"/>
        <v>0</v>
      </c>
      <c r="N28" s="168"/>
      <c r="O28" s="166"/>
      <c r="P28" s="166"/>
      <c r="Q28" s="169"/>
      <c r="R28" s="165"/>
      <c r="S28" s="166"/>
      <c r="T28" s="166"/>
      <c r="U28" s="167"/>
      <c r="V28" s="143">
        <v>3</v>
      </c>
      <c r="W28" s="96">
        <v>4</v>
      </c>
      <c r="X28" s="96">
        <v>0</v>
      </c>
      <c r="Y28" s="97">
        <v>7</v>
      </c>
      <c r="Z28" s="165"/>
      <c r="AA28" s="166"/>
      <c r="AB28" s="166"/>
      <c r="AC28" s="169"/>
      <c r="AD28" s="165"/>
      <c r="AE28" s="166"/>
      <c r="AF28" s="166"/>
      <c r="AG28" s="169"/>
      <c r="AH28" s="165"/>
      <c r="AI28" s="166"/>
      <c r="AJ28" s="166"/>
      <c r="AK28" s="179"/>
      <c r="AL28" s="137">
        <f t="shared" si="1"/>
        <v>92.07</v>
      </c>
      <c r="AM28" s="90">
        <f t="shared" si="2"/>
        <v>19.53</v>
      </c>
      <c r="AN28" s="81"/>
      <c r="AO28" s="82"/>
      <c r="AP28" s="181"/>
      <c r="AQ28" s="181"/>
      <c r="AR28" s="182"/>
    </row>
    <row r="29" spans="1:44" ht="24.95" customHeight="1" x14ac:dyDescent="0.2">
      <c r="A29" s="126" t="s">
        <v>63</v>
      </c>
      <c r="B29" s="78">
        <f t="shared" si="0"/>
        <v>24</v>
      </c>
      <c r="C29" s="79">
        <v>24</v>
      </c>
      <c r="D29" s="79">
        <v>810</v>
      </c>
      <c r="E29" s="79">
        <v>1450</v>
      </c>
      <c r="F29" s="79"/>
      <c r="G29" s="79"/>
      <c r="H29" s="111"/>
      <c r="I29" s="131"/>
      <c r="J29" s="114">
        <v>0</v>
      </c>
      <c r="K29" s="80"/>
      <c r="L29" s="87">
        <f t="shared" si="3"/>
        <v>0</v>
      </c>
      <c r="M29" s="134">
        <f t="shared" si="4"/>
        <v>0</v>
      </c>
      <c r="N29" s="168"/>
      <c r="O29" s="166"/>
      <c r="P29" s="166"/>
      <c r="Q29" s="169"/>
      <c r="R29" s="165"/>
      <c r="S29" s="166"/>
      <c r="T29" s="166"/>
      <c r="U29" s="167"/>
      <c r="V29" s="107">
        <v>3</v>
      </c>
      <c r="W29" s="79">
        <v>4</v>
      </c>
      <c r="X29" s="79">
        <v>0</v>
      </c>
      <c r="Y29" s="94">
        <v>7</v>
      </c>
      <c r="Z29" s="165"/>
      <c r="AA29" s="166"/>
      <c r="AB29" s="166"/>
      <c r="AC29" s="169"/>
      <c r="AD29" s="165"/>
      <c r="AE29" s="166"/>
      <c r="AF29" s="166"/>
      <c r="AG29" s="169"/>
      <c r="AH29" s="165"/>
      <c r="AI29" s="166"/>
      <c r="AJ29" s="166"/>
      <c r="AK29" s="179"/>
      <c r="AL29" s="137">
        <f t="shared" si="1"/>
        <v>92.07</v>
      </c>
      <c r="AM29" s="90">
        <f t="shared" si="2"/>
        <v>19.53</v>
      </c>
      <c r="AN29" s="81"/>
      <c r="AO29" s="82"/>
      <c r="AP29" s="181" t="s">
        <v>123</v>
      </c>
      <c r="AQ29" s="181"/>
      <c r="AR29" s="182"/>
    </row>
    <row r="30" spans="1:44" ht="24.95" customHeight="1" x14ac:dyDescent="0.2">
      <c r="A30" s="126" t="s">
        <v>64</v>
      </c>
      <c r="B30" s="78">
        <f t="shared" si="0"/>
        <v>24</v>
      </c>
      <c r="C30" s="79">
        <v>24</v>
      </c>
      <c r="D30" s="79">
        <v>820</v>
      </c>
      <c r="E30" s="79">
        <v>1440</v>
      </c>
      <c r="F30" s="79"/>
      <c r="G30" s="79"/>
      <c r="H30" s="111"/>
      <c r="I30" s="131"/>
      <c r="J30" s="114">
        <v>0</v>
      </c>
      <c r="K30" s="80"/>
      <c r="L30" s="87">
        <f t="shared" si="3"/>
        <v>0</v>
      </c>
      <c r="M30" s="134">
        <f t="shared" si="4"/>
        <v>0</v>
      </c>
      <c r="N30" s="168"/>
      <c r="O30" s="166"/>
      <c r="P30" s="166"/>
      <c r="Q30" s="169"/>
      <c r="R30" s="165"/>
      <c r="S30" s="166"/>
      <c r="T30" s="166"/>
      <c r="U30" s="167"/>
      <c r="V30" s="143">
        <v>3</v>
      </c>
      <c r="W30" s="96">
        <v>4</v>
      </c>
      <c r="X30" s="96">
        <v>0</v>
      </c>
      <c r="Y30" s="97">
        <v>7</v>
      </c>
      <c r="Z30" s="165"/>
      <c r="AA30" s="166"/>
      <c r="AB30" s="166"/>
      <c r="AC30" s="169"/>
      <c r="AD30" s="165"/>
      <c r="AE30" s="166"/>
      <c r="AF30" s="166"/>
      <c r="AG30" s="169"/>
      <c r="AH30" s="165"/>
      <c r="AI30" s="166"/>
      <c r="AJ30" s="166"/>
      <c r="AK30" s="179"/>
      <c r="AL30" s="137">
        <f t="shared" si="1"/>
        <v>92.07</v>
      </c>
      <c r="AM30" s="90">
        <f t="shared" si="2"/>
        <v>19.53</v>
      </c>
      <c r="AN30" s="81"/>
      <c r="AO30" s="82"/>
      <c r="AP30" s="181" t="s">
        <v>124</v>
      </c>
      <c r="AQ30" s="181"/>
      <c r="AR30" s="182"/>
    </row>
    <row r="31" spans="1:44" ht="24.95" customHeight="1" x14ac:dyDescent="0.2">
      <c r="A31" s="126" t="s">
        <v>65</v>
      </c>
      <c r="B31" s="78">
        <f t="shared" si="0"/>
        <v>24</v>
      </c>
      <c r="C31" s="79">
        <v>24</v>
      </c>
      <c r="D31" s="79">
        <v>820</v>
      </c>
      <c r="E31" s="79">
        <v>1440</v>
      </c>
      <c r="F31" s="79"/>
      <c r="G31" s="79"/>
      <c r="H31" s="111"/>
      <c r="I31" s="131"/>
      <c r="J31" s="114">
        <v>0</v>
      </c>
      <c r="K31" s="80"/>
      <c r="L31" s="87">
        <f t="shared" si="3"/>
        <v>0</v>
      </c>
      <c r="M31" s="134">
        <f t="shared" si="4"/>
        <v>0</v>
      </c>
      <c r="N31" s="168"/>
      <c r="O31" s="166"/>
      <c r="P31" s="166"/>
      <c r="Q31" s="169"/>
      <c r="R31" s="165"/>
      <c r="S31" s="166"/>
      <c r="T31" s="166"/>
      <c r="U31" s="167"/>
      <c r="V31" s="107">
        <v>3</v>
      </c>
      <c r="W31" s="79">
        <v>4</v>
      </c>
      <c r="X31" s="79">
        <v>0</v>
      </c>
      <c r="Y31" s="94">
        <v>7</v>
      </c>
      <c r="Z31" s="165"/>
      <c r="AA31" s="166"/>
      <c r="AB31" s="166"/>
      <c r="AC31" s="169"/>
      <c r="AD31" s="165"/>
      <c r="AE31" s="166"/>
      <c r="AF31" s="166"/>
      <c r="AG31" s="169"/>
      <c r="AH31" s="165"/>
      <c r="AI31" s="166"/>
      <c r="AJ31" s="166"/>
      <c r="AK31" s="179"/>
      <c r="AL31" s="137">
        <f t="shared" si="1"/>
        <v>92.07</v>
      </c>
      <c r="AM31" s="90">
        <f t="shared" si="2"/>
        <v>19.53</v>
      </c>
      <c r="AN31" s="81"/>
      <c r="AO31" s="82"/>
      <c r="AP31" s="181"/>
      <c r="AQ31" s="181"/>
      <c r="AR31" s="182"/>
    </row>
    <row r="32" spans="1:44" ht="24.95" customHeight="1" x14ac:dyDescent="0.2">
      <c r="A32" s="126" t="s">
        <v>66</v>
      </c>
      <c r="B32" s="78">
        <f t="shared" si="0"/>
        <v>24</v>
      </c>
      <c r="C32" s="79">
        <v>22</v>
      </c>
      <c r="D32" s="79">
        <v>810</v>
      </c>
      <c r="E32" s="79">
        <v>1445</v>
      </c>
      <c r="F32" s="79"/>
      <c r="G32" s="79"/>
      <c r="H32" s="111"/>
      <c r="I32" s="131"/>
      <c r="J32" s="114">
        <v>0</v>
      </c>
      <c r="K32" s="80"/>
      <c r="L32" s="87">
        <f t="shared" si="3"/>
        <v>0</v>
      </c>
      <c r="M32" s="134">
        <f t="shared" si="4"/>
        <v>0</v>
      </c>
      <c r="N32" s="168"/>
      <c r="O32" s="166"/>
      <c r="P32" s="166"/>
      <c r="Q32" s="169"/>
      <c r="R32" s="165"/>
      <c r="S32" s="166"/>
      <c r="T32" s="166"/>
      <c r="U32" s="167"/>
      <c r="V32" s="143">
        <v>3</v>
      </c>
      <c r="W32" s="96">
        <v>4</v>
      </c>
      <c r="X32" s="96">
        <v>0</v>
      </c>
      <c r="Y32" s="97">
        <v>7</v>
      </c>
      <c r="Z32" s="165"/>
      <c r="AA32" s="166"/>
      <c r="AB32" s="166"/>
      <c r="AC32" s="169"/>
      <c r="AD32" s="165"/>
      <c r="AE32" s="166"/>
      <c r="AF32" s="166"/>
      <c r="AG32" s="169"/>
      <c r="AH32" s="165"/>
      <c r="AI32" s="166"/>
      <c r="AJ32" s="166"/>
      <c r="AK32" s="179"/>
      <c r="AL32" s="137">
        <f t="shared" si="1"/>
        <v>92.07</v>
      </c>
      <c r="AM32" s="90">
        <f t="shared" si="2"/>
        <v>19.53</v>
      </c>
      <c r="AN32" s="81"/>
      <c r="AO32" s="82"/>
      <c r="AP32" s="181"/>
      <c r="AQ32" s="181"/>
      <c r="AR32" s="182"/>
    </row>
    <row r="33" spans="1:44" ht="24.95" customHeight="1" x14ac:dyDescent="0.2">
      <c r="A33" s="126" t="s">
        <v>67</v>
      </c>
      <c r="B33" s="78">
        <f t="shared" si="0"/>
        <v>24</v>
      </c>
      <c r="C33" s="79">
        <v>23</v>
      </c>
      <c r="D33" s="79">
        <v>820</v>
      </c>
      <c r="E33" s="79">
        <v>1435</v>
      </c>
      <c r="F33" s="79"/>
      <c r="G33" s="79"/>
      <c r="H33" s="111"/>
      <c r="I33" s="131"/>
      <c r="J33" s="114">
        <v>0</v>
      </c>
      <c r="K33" s="80"/>
      <c r="L33" s="87">
        <f t="shared" si="3"/>
        <v>0</v>
      </c>
      <c r="M33" s="134">
        <f t="shared" si="4"/>
        <v>0</v>
      </c>
      <c r="N33" s="168"/>
      <c r="O33" s="166"/>
      <c r="P33" s="166"/>
      <c r="Q33" s="169"/>
      <c r="R33" s="165"/>
      <c r="S33" s="166"/>
      <c r="T33" s="166"/>
      <c r="U33" s="167"/>
      <c r="V33" s="107">
        <v>3</v>
      </c>
      <c r="W33" s="79">
        <v>4</v>
      </c>
      <c r="X33" s="79">
        <v>0</v>
      </c>
      <c r="Y33" s="94">
        <v>7</v>
      </c>
      <c r="Z33" s="165"/>
      <c r="AA33" s="166"/>
      <c r="AB33" s="166"/>
      <c r="AC33" s="169"/>
      <c r="AD33" s="165"/>
      <c r="AE33" s="166"/>
      <c r="AF33" s="166"/>
      <c r="AG33" s="169"/>
      <c r="AH33" s="165"/>
      <c r="AI33" s="166"/>
      <c r="AJ33" s="166"/>
      <c r="AK33" s="179"/>
      <c r="AL33" s="137">
        <f t="shared" si="1"/>
        <v>92.07</v>
      </c>
      <c r="AM33" s="90">
        <f t="shared" si="2"/>
        <v>19.53</v>
      </c>
      <c r="AN33" s="81"/>
      <c r="AO33" s="82"/>
      <c r="AP33" s="181" t="s">
        <v>123</v>
      </c>
      <c r="AQ33" s="181"/>
      <c r="AR33" s="182"/>
    </row>
    <row r="34" spans="1:44" ht="24.95" customHeight="1" x14ac:dyDescent="0.2">
      <c r="A34" s="126" t="s">
        <v>68</v>
      </c>
      <c r="B34" s="78">
        <f t="shared" si="0"/>
        <v>24</v>
      </c>
      <c r="C34" s="79">
        <v>22</v>
      </c>
      <c r="D34" s="79">
        <v>840</v>
      </c>
      <c r="E34" s="79">
        <v>1458</v>
      </c>
      <c r="F34" s="79"/>
      <c r="G34" s="79"/>
      <c r="H34" s="111"/>
      <c r="I34" s="131"/>
      <c r="J34" s="114">
        <v>0</v>
      </c>
      <c r="K34" s="80"/>
      <c r="L34" s="87">
        <f t="shared" si="3"/>
        <v>0</v>
      </c>
      <c r="M34" s="134">
        <f t="shared" si="4"/>
        <v>2.7899999999999991</v>
      </c>
      <c r="N34" s="168"/>
      <c r="O34" s="166"/>
      <c r="P34" s="166"/>
      <c r="Q34" s="169"/>
      <c r="R34" s="165"/>
      <c r="S34" s="166"/>
      <c r="T34" s="166"/>
      <c r="U34" s="167"/>
      <c r="V34" s="143">
        <v>3</v>
      </c>
      <c r="W34" s="96">
        <v>5</v>
      </c>
      <c r="X34" s="96">
        <v>0</v>
      </c>
      <c r="Y34" s="97">
        <v>8</v>
      </c>
      <c r="Z34" s="165"/>
      <c r="AA34" s="166"/>
      <c r="AB34" s="166"/>
      <c r="AC34" s="169"/>
      <c r="AD34" s="165"/>
      <c r="AE34" s="166"/>
      <c r="AF34" s="166"/>
      <c r="AG34" s="169"/>
      <c r="AH34" s="165"/>
      <c r="AI34" s="166"/>
      <c r="AJ34" s="166"/>
      <c r="AK34" s="179"/>
      <c r="AL34" s="137">
        <f t="shared" si="1"/>
        <v>92.07</v>
      </c>
      <c r="AM34" s="90">
        <f t="shared" si="2"/>
        <v>22.32</v>
      </c>
      <c r="AN34" s="81"/>
      <c r="AO34" s="82"/>
      <c r="AP34" s="181" t="s">
        <v>125</v>
      </c>
      <c r="AQ34" s="181"/>
      <c r="AR34" s="182"/>
    </row>
    <row r="35" spans="1:44" ht="24.95" customHeight="1" x14ac:dyDescent="0.2">
      <c r="A35" s="126" t="s">
        <v>70</v>
      </c>
      <c r="B35" s="78">
        <f t="shared" si="0"/>
        <v>24</v>
      </c>
      <c r="C35" s="79">
        <v>24</v>
      </c>
      <c r="D35" s="79">
        <v>810</v>
      </c>
      <c r="E35" s="79">
        <v>1455</v>
      </c>
      <c r="F35" s="79"/>
      <c r="G35" s="79"/>
      <c r="H35" s="111"/>
      <c r="I35" s="131"/>
      <c r="J35" s="114">
        <v>0</v>
      </c>
      <c r="K35" s="80"/>
      <c r="L35" s="87">
        <f t="shared" si="3"/>
        <v>0</v>
      </c>
      <c r="M35" s="134">
        <f t="shared" si="4"/>
        <v>0</v>
      </c>
      <c r="N35" s="168"/>
      <c r="O35" s="166"/>
      <c r="P35" s="166"/>
      <c r="Q35" s="169"/>
      <c r="R35" s="165"/>
      <c r="S35" s="166"/>
      <c r="T35" s="166"/>
      <c r="U35" s="167"/>
      <c r="V35" s="107">
        <v>3</v>
      </c>
      <c r="W35" s="79">
        <v>5</v>
      </c>
      <c r="X35" s="79">
        <v>0</v>
      </c>
      <c r="Y35" s="94">
        <v>8</v>
      </c>
      <c r="Z35" s="165"/>
      <c r="AA35" s="166"/>
      <c r="AB35" s="166"/>
      <c r="AC35" s="169"/>
      <c r="AD35" s="165"/>
      <c r="AE35" s="166"/>
      <c r="AF35" s="166"/>
      <c r="AG35" s="169"/>
      <c r="AH35" s="165"/>
      <c r="AI35" s="166"/>
      <c r="AJ35" s="166"/>
      <c r="AK35" s="179"/>
      <c r="AL35" s="137">
        <f t="shared" si="1"/>
        <v>92.07</v>
      </c>
      <c r="AM35" s="90">
        <f t="shared" si="2"/>
        <v>22.32</v>
      </c>
      <c r="AN35" s="81"/>
      <c r="AO35" s="82"/>
      <c r="AP35" s="181" t="s">
        <v>125</v>
      </c>
      <c r="AQ35" s="181"/>
      <c r="AR35" s="182"/>
    </row>
    <row r="36" spans="1:44" ht="24.95" customHeight="1" x14ac:dyDescent="0.2">
      <c r="A36" s="126" t="s">
        <v>71</v>
      </c>
      <c r="B36" s="78">
        <f t="shared" si="0"/>
        <v>24</v>
      </c>
      <c r="C36" s="79">
        <v>22</v>
      </c>
      <c r="D36" s="79">
        <v>810</v>
      </c>
      <c r="E36" s="79">
        <v>1450</v>
      </c>
      <c r="F36" s="79"/>
      <c r="G36" s="79"/>
      <c r="H36" s="111"/>
      <c r="I36" s="131"/>
      <c r="J36" s="114">
        <v>0</v>
      </c>
      <c r="K36" s="80"/>
      <c r="L36" s="87">
        <f t="shared" si="3"/>
        <v>0</v>
      </c>
      <c r="M36" s="134">
        <f t="shared" si="4"/>
        <v>0</v>
      </c>
      <c r="N36" s="168"/>
      <c r="O36" s="166"/>
      <c r="P36" s="166"/>
      <c r="Q36" s="169"/>
      <c r="R36" s="165"/>
      <c r="S36" s="166"/>
      <c r="T36" s="166"/>
      <c r="U36" s="167"/>
      <c r="V36" s="143">
        <v>3</v>
      </c>
      <c r="W36" s="96">
        <v>5</v>
      </c>
      <c r="X36" s="96">
        <v>0</v>
      </c>
      <c r="Y36" s="97">
        <v>8</v>
      </c>
      <c r="Z36" s="165"/>
      <c r="AA36" s="166"/>
      <c r="AB36" s="166"/>
      <c r="AC36" s="169"/>
      <c r="AD36" s="165"/>
      <c r="AE36" s="166"/>
      <c r="AF36" s="166"/>
      <c r="AG36" s="169"/>
      <c r="AH36" s="165"/>
      <c r="AI36" s="166"/>
      <c r="AJ36" s="166"/>
      <c r="AK36" s="179"/>
      <c r="AL36" s="137">
        <f t="shared" si="1"/>
        <v>92.07</v>
      </c>
      <c r="AM36" s="90">
        <f t="shared" si="2"/>
        <v>22.32</v>
      </c>
      <c r="AN36" s="81"/>
      <c r="AO36" s="82"/>
      <c r="AP36" s="181" t="s">
        <v>125</v>
      </c>
      <c r="AQ36" s="181"/>
      <c r="AR36" s="182"/>
    </row>
    <row r="37" spans="1:44" ht="24.95" customHeight="1" x14ac:dyDescent="0.2">
      <c r="A37" s="126" t="s">
        <v>72</v>
      </c>
      <c r="B37" s="78">
        <f t="shared" si="0"/>
        <v>24</v>
      </c>
      <c r="C37" s="79">
        <v>22</v>
      </c>
      <c r="D37" s="79">
        <v>810</v>
      </c>
      <c r="E37" s="79">
        <v>1440</v>
      </c>
      <c r="F37" s="79"/>
      <c r="G37" s="79"/>
      <c r="H37" s="111"/>
      <c r="I37" s="131"/>
      <c r="J37" s="114">
        <v>0</v>
      </c>
      <c r="K37" s="80"/>
      <c r="L37" s="87">
        <f t="shared" si="3"/>
        <v>0</v>
      </c>
      <c r="M37" s="134">
        <f t="shared" si="4"/>
        <v>0</v>
      </c>
      <c r="N37" s="168"/>
      <c r="O37" s="166"/>
      <c r="P37" s="166"/>
      <c r="Q37" s="169"/>
      <c r="R37" s="165"/>
      <c r="S37" s="166"/>
      <c r="T37" s="166"/>
      <c r="U37" s="167"/>
      <c r="V37" s="107">
        <v>3</v>
      </c>
      <c r="W37" s="79">
        <v>5</v>
      </c>
      <c r="X37" s="79">
        <v>0</v>
      </c>
      <c r="Y37" s="94">
        <v>8</v>
      </c>
      <c r="Z37" s="165"/>
      <c r="AA37" s="166"/>
      <c r="AB37" s="166"/>
      <c r="AC37" s="169"/>
      <c r="AD37" s="165"/>
      <c r="AE37" s="166"/>
      <c r="AF37" s="166"/>
      <c r="AG37" s="169"/>
      <c r="AH37" s="165"/>
      <c r="AI37" s="166"/>
      <c r="AJ37" s="166"/>
      <c r="AK37" s="179"/>
      <c r="AL37" s="137">
        <f t="shared" si="1"/>
        <v>92.07</v>
      </c>
      <c r="AM37" s="90">
        <f t="shared" si="2"/>
        <v>22.32</v>
      </c>
      <c r="AN37" s="81"/>
      <c r="AO37" s="82"/>
      <c r="AP37" s="181" t="s">
        <v>125</v>
      </c>
      <c r="AQ37" s="181"/>
      <c r="AR37" s="182"/>
    </row>
    <row r="38" spans="1:44" ht="24.95" customHeight="1" x14ac:dyDescent="0.2">
      <c r="A38" s="126" t="s">
        <v>73</v>
      </c>
      <c r="B38" s="78">
        <f t="shared" si="0"/>
        <v>24</v>
      </c>
      <c r="C38" s="79">
        <v>24</v>
      </c>
      <c r="D38" s="79">
        <v>840</v>
      </c>
      <c r="E38" s="79">
        <v>1450</v>
      </c>
      <c r="F38" s="79"/>
      <c r="G38" s="79"/>
      <c r="H38" s="111"/>
      <c r="I38" s="131"/>
      <c r="J38" s="114">
        <v>0</v>
      </c>
      <c r="K38" s="80"/>
      <c r="L38" s="87">
        <f t="shared" si="3"/>
        <v>0</v>
      </c>
      <c r="M38" s="134">
        <f t="shared" si="4"/>
        <v>0</v>
      </c>
      <c r="N38" s="168"/>
      <c r="O38" s="166"/>
      <c r="P38" s="166"/>
      <c r="Q38" s="169"/>
      <c r="R38" s="165"/>
      <c r="S38" s="166"/>
      <c r="T38" s="166"/>
      <c r="U38" s="167"/>
      <c r="V38" s="143">
        <v>3</v>
      </c>
      <c r="W38" s="96">
        <v>5</v>
      </c>
      <c r="X38" s="96">
        <v>0</v>
      </c>
      <c r="Y38" s="97">
        <v>8</v>
      </c>
      <c r="Z38" s="165"/>
      <c r="AA38" s="166"/>
      <c r="AB38" s="166"/>
      <c r="AC38" s="169"/>
      <c r="AD38" s="165"/>
      <c r="AE38" s="166"/>
      <c r="AF38" s="166"/>
      <c r="AG38" s="169"/>
      <c r="AH38" s="165"/>
      <c r="AI38" s="166"/>
      <c r="AJ38" s="166"/>
      <c r="AK38" s="179"/>
      <c r="AL38" s="137">
        <f t="shared" si="1"/>
        <v>92.07</v>
      </c>
      <c r="AM38" s="90">
        <f t="shared" si="2"/>
        <v>22.32</v>
      </c>
      <c r="AN38" s="81"/>
      <c r="AO38" s="82"/>
      <c r="AP38" s="181"/>
      <c r="AQ38" s="181"/>
      <c r="AR38" s="182"/>
    </row>
    <row r="39" spans="1:44" ht="24.95" customHeight="1" x14ac:dyDescent="0.2">
      <c r="A39" s="126" t="s">
        <v>74</v>
      </c>
      <c r="B39" s="78">
        <f t="shared" si="0"/>
        <v>24</v>
      </c>
      <c r="C39" s="79">
        <v>23</v>
      </c>
      <c r="D39" s="79">
        <v>820</v>
      </c>
      <c r="E39" s="79">
        <v>1450</v>
      </c>
      <c r="F39" s="79"/>
      <c r="G39" s="79"/>
      <c r="H39" s="111"/>
      <c r="I39" s="131"/>
      <c r="J39" s="114">
        <v>0</v>
      </c>
      <c r="K39" s="80"/>
      <c r="L39" s="87">
        <f t="shared" si="3"/>
        <v>0</v>
      </c>
      <c r="M39" s="134">
        <f t="shared" si="4"/>
        <v>0</v>
      </c>
      <c r="N39" s="168"/>
      <c r="O39" s="166"/>
      <c r="P39" s="166"/>
      <c r="Q39" s="169"/>
      <c r="R39" s="165"/>
      <c r="S39" s="166"/>
      <c r="T39" s="166"/>
      <c r="U39" s="167"/>
      <c r="V39" s="107">
        <v>3</v>
      </c>
      <c r="W39" s="79">
        <v>5</v>
      </c>
      <c r="X39" s="79">
        <v>0</v>
      </c>
      <c r="Y39" s="94">
        <v>8</v>
      </c>
      <c r="Z39" s="165"/>
      <c r="AA39" s="166"/>
      <c r="AB39" s="166"/>
      <c r="AC39" s="169"/>
      <c r="AD39" s="165"/>
      <c r="AE39" s="166"/>
      <c r="AF39" s="166"/>
      <c r="AG39" s="169"/>
      <c r="AH39" s="165"/>
      <c r="AI39" s="166"/>
      <c r="AJ39" s="166"/>
      <c r="AK39" s="179"/>
      <c r="AL39" s="137">
        <f t="shared" si="1"/>
        <v>92.07</v>
      </c>
      <c r="AM39" s="90">
        <f t="shared" si="2"/>
        <v>22.32</v>
      </c>
      <c r="AN39" s="81"/>
      <c r="AO39" s="82"/>
      <c r="AP39" s="181"/>
      <c r="AQ39" s="181"/>
      <c r="AR39" s="182"/>
    </row>
    <row r="40" spans="1:44" ht="24.95" customHeight="1" x14ac:dyDescent="0.2">
      <c r="A40" s="126" t="s">
        <v>75</v>
      </c>
      <c r="B40" s="78">
        <f t="shared" si="0"/>
        <v>24</v>
      </c>
      <c r="C40" s="79">
        <v>22</v>
      </c>
      <c r="D40" s="79">
        <v>800</v>
      </c>
      <c r="E40" s="79">
        <v>1455</v>
      </c>
      <c r="F40" s="79"/>
      <c r="G40" s="79"/>
      <c r="H40" s="111"/>
      <c r="I40" s="131"/>
      <c r="J40" s="114">
        <v>0</v>
      </c>
      <c r="K40" s="80"/>
      <c r="L40" s="87">
        <f t="shared" si="3"/>
        <v>3.0000000000001137E-2</v>
      </c>
      <c r="M40" s="134">
        <f t="shared" si="4"/>
        <v>0</v>
      </c>
      <c r="N40" s="168"/>
      <c r="O40" s="166"/>
      <c r="P40" s="166"/>
      <c r="Q40" s="169"/>
      <c r="R40" s="165"/>
      <c r="S40" s="166"/>
      <c r="T40" s="166"/>
      <c r="U40" s="167"/>
      <c r="V40" s="143">
        <v>0</v>
      </c>
      <c r="W40" s="96">
        <v>8</v>
      </c>
      <c r="X40" s="96">
        <v>0</v>
      </c>
      <c r="Y40" s="97">
        <v>8</v>
      </c>
      <c r="Z40" s="165"/>
      <c r="AA40" s="166"/>
      <c r="AB40" s="166"/>
      <c r="AC40" s="169"/>
      <c r="AD40" s="165"/>
      <c r="AE40" s="166"/>
      <c r="AF40" s="166"/>
      <c r="AG40" s="169"/>
      <c r="AH40" s="165"/>
      <c r="AI40" s="166"/>
      <c r="AJ40" s="166"/>
      <c r="AK40" s="179"/>
      <c r="AL40" s="137">
        <f t="shared" si="1"/>
        <v>0</v>
      </c>
      <c r="AM40" s="90">
        <f t="shared" si="2"/>
        <v>22.32</v>
      </c>
      <c r="AN40" s="81">
        <v>92.1</v>
      </c>
      <c r="AO40" s="82"/>
      <c r="AP40" s="181" t="s">
        <v>129</v>
      </c>
      <c r="AQ40" s="181"/>
      <c r="AR40" s="182"/>
    </row>
    <row r="41" spans="1:44" ht="24.95" customHeight="1" x14ac:dyDescent="0.2">
      <c r="A41" s="126" t="s">
        <v>78</v>
      </c>
      <c r="B41" s="78">
        <f t="shared" si="0"/>
        <v>24</v>
      </c>
      <c r="C41" s="79">
        <v>22</v>
      </c>
      <c r="D41" s="79">
        <v>820</v>
      </c>
      <c r="E41" s="79">
        <v>1501</v>
      </c>
      <c r="F41" s="79"/>
      <c r="G41" s="79"/>
      <c r="H41" s="111"/>
      <c r="I41" s="131"/>
      <c r="J41" s="114">
        <v>0</v>
      </c>
      <c r="K41" s="80"/>
      <c r="L41" s="87">
        <f t="shared" si="3"/>
        <v>0</v>
      </c>
      <c r="M41" s="134">
        <f t="shared" si="4"/>
        <v>0</v>
      </c>
      <c r="N41" s="168"/>
      <c r="O41" s="166"/>
      <c r="P41" s="166"/>
      <c r="Q41" s="169"/>
      <c r="R41" s="165"/>
      <c r="S41" s="166"/>
      <c r="T41" s="166"/>
      <c r="U41" s="167"/>
      <c r="V41" s="107">
        <v>0</v>
      </c>
      <c r="W41" s="79">
        <v>8</v>
      </c>
      <c r="X41" s="79">
        <v>0</v>
      </c>
      <c r="Y41" s="94">
        <v>8</v>
      </c>
      <c r="Z41" s="165"/>
      <c r="AA41" s="166"/>
      <c r="AB41" s="166"/>
      <c r="AC41" s="169"/>
      <c r="AD41" s="165"/>
      <c r="AE41" s="166"/>
      <c r="AF41" s="166"/>
      <c r="AG41" s="169"/>
      <c r="AH41" s="165"/>
      <c r="AI41" s="166"/>
      <c r="AJ41" s="166"/>
      <c r="AK41" s="179"/>
      <c r="AL41" s="137">
        <f t="shared" si="1"/>
        <v>0</v>
      </c>
      <c r="AM41" s="90">
        <f t="shared" si="2"/>
        <v>22.32</v>
      </c>
      <c r="AN41" s="81"/>
      <c r="AO41" s="82"/>
      <c r="AP41" s="181"/>
      <c r="AQ41" s="181"/>
      <c r="AR41" s="182"/>
    </row>
    <row r="42" spans="1:44" ht="24.95" customHeight="1" x14ac:dyDescent="0.2">
      <c r="A42" s="126" t="s">
        <v>88</v>
      </c>
      <c r="B42" s="78">
        <f t="shared" si="0"/>
        <v>6</v>
      </c>
      <c r="C42" s="79">
        <v>23</v>
      </c>
      <c r="D42" s="79">
        <v>810</v>
      </c>
      <c r="E42" s="79">
        <v>1450</v>
      </c>
      <c r="F42" s="79"/>
      <c r="G42" s="79"/>
      <c r="H42" s="111"/>
      <c r="I42" s="131"/>
      <c r="J42" s="114">
        <v>18</v>
      </c>
      <c r="K42" s="80"/>
      <c r="L42" s="87">
        <f t="shared" si="3"/>
        <v>0</v>
      </c>
      <c r="M42" s="134">
        <f t="shared" si="4"/>
        <v>0</v>
      </c>
      <c r="N42" s="168"/>
      <c r="O42" s="166"/>
      <c r="P42" s="166"/>
      <c r="Q42" s="169"/>
      <c r="R42" s="165"/>
      <c r="S42" s="166"/>
      <c r="T42" s="166"/>
      <c r="U42" s="167"/>
      <c r="V42" s="143">
        <v>0</v>
      </c>
      <c r="W42" s="96">
        <v>8</v>
      </c>
      <c r="X42" s="96">
        <v>0</v>
      </c>
      <c r="Y42" s="97">
        <v>8</v>
      </c>
      <c r="Z42" s="165"/>
      <c r="AA42" s="166"/>
      <c r="AB42" s="166"/>
      <c r="AC42" s="169"/>
      <c r="AD42" s="165"/>
      <c r="AE42" s="166"/>
      <c r="AF42" s="166"/>
      <c r="AG42" s="169"/>
      <c r="AH42" s="165"/>
      <c r="AI42" s="166"/>
      <c r="AJ42" s="166"/>
      <c r="AK42" s="179"/>
      <c r="AL42" s="137">
        <f t="shared" si="1"/>
        <v>0</v>
      </c>
      <c r="AM42" s="90">
        <f t="shared" si="2"/>
        <v>22.32</v>
      </c>
      <c r="AN42" s="81"/>
      <c r="AO42" s="82"/>
      <c r="AP42" s="181" t="s">
        <v>131</v>
      </c>
      <c r="AQ42" s="181"/>
      <c r="AR42" s="182"/>
    </row>
    <row r="43" spans="1:44" ht="24.95" customHeight="1" x14ac:dyDescent="0.2">
      <c r="A43" s="126" t="s">
        <v>92</v>
      </c>
      <c r="B43" s="78">
        <f t="shared" si="0"/>
        <v>24</v>
      </c>
      <c r="C43" s="79"/>
      <c r="D43" s="79"/>
      <c r="E43" s="79"/>
      <c r="F43" s="79"/>
      <c r="G43" s="79"/>
      <c r="H43" s="111"/>
      <c r="I43" s="131"/>
      <c r="J43" s="114">
        <v>0</v>
      </c>
      <c r="K43" s="80"/>
      <c r="L43" s="87">
        <f t="shared" si="3"/>
        <v>0</v>
      </c>
      <c r="M43" s="134">
        <f t="shared" si="4"/>
        <v>0</v>
      </c>
      <c r="N43" s="168"/>
      <c r="O43" s="166"/>
      <c r="P43" s="166"/>
      <c r="Q43" s="169"/>
      <c r="R43" s="165"/>
      <c r="S43" s="166"/>
      <c r="T43" s="166"/>
      <c r="U43" s="167"/>
      <c r="V43" s="107">
        <v>0</v>
      </c>
      <c r="W43" s="79">
        <v>8</v>
      </c>
      <c r="X43" s="79">
        <v>0</v>
      </c>
      <c r="Y43" s="94">
        <v>8</v>
      </c>
      <c r="Z43" s="165"/>
      <c r="AA43" s="166"/>
      <c r="AB43" s="166"/>
      <c r="AC43" s="169"/>
      <c r="AD43" s="165"/>
      <c r="AE43" s="166"/>
      <c r="AF43" s="166"/>
      <c r="AG43" s="169"/>
      <c r="AH43" s="165"/>
      <c r="AI43" s="166"/>
      <c r="AJ43" s="166"/>
      <c r="AK43" s="179"/>
      <c r="AL43" s="137">
        <f t="shared" si="1"/>
        <v>0</v>
      </c>
      <c r="AM43" s="90">
        <f t="shared" si="2"/>
        <v>22.32</v>
      </c>
      <c r="AN43" s="81"/>
      <c r="AO43" s="82"/>
      <c r="AP43" s="181"/>
      <c r="AQ43" s="181"/>
      <c r="AR43" s="182"/>
    </row>
    <row r="44" spans="1:44" ht="24.95" customHeight="1" thickBot="1" x14ac:dyDescent="0.25">
      <c r="A44" s="126" t="s">
        <v>76</v>
      </c>
      <c r="B44" s="78">
        <f t="shared" si="0"/>
        <v>24</v>
      </c>
      <c r="C44" s="83">
        <v>23</v>
      </c>
      <c r="D44" s="83">
        <v>810</v>
      </c>
      <c r="E44" s="83">
        <v>1450</v>
      </c>
      <c r="F44" s="83"/>
      <c r="G44" s="83"/>
      <c r="H44" s="112"/>
      <c r="I44" s="132"/>
      <c r="J44" s="115">
        <v>0</v>
      </c>
      <c r="K44" s="84"/>
      <c r="L44" s="98">
        <f t="shared" si="3"/>
        <v>0</v>
      </c>
      <c r="M44" s="135">
        <f t="shared" si="4"/>
        <v>0</v>
      </c>
      <c r="N44" s="170"/>
      <c r="O44" s="171"/>
      <c r="P44" s="171"/>
      <c r="Q44" s="172"/>
      <c r="R44" s="173"/>
      <c r="S44" s="171"/>
      <c r="T44" s="171"/>
      <c r="U44" s="174"/>
      <c r="V44" s="144">
        <v>0</v>
      </c>
      <c r="W44" s="102">
        <v>8</v>
      </c>
      <c r="X44" s="102">
        <v>0</v>
      </c>
      <c r="Y44" s="103">
        <v>8</v>
      </c>
      <c r="Z44" s="173"/>
      <c r="AA44" s="171"/>
      <c r="AB44" s="171"/>
      <c r="AC44" s="172"/>
      <c r="AD44" s="173"/>
      <c r="AE44" s="171"/>
      <c r="AF44" s="171"/>
      <c r="AG44" s="172"/>
      <c r="AH44" s="173"/>
      <c r="AI44" s="171"/>
      <c r="AJ44" s="171"/>
      <c r="AK44" s="180"/>
      <c r="AL44" s="138">
        <f t="shared" si="1"/>
        <v>0</v>
      </c>
      <c r="AM44" s="104">
        <f t="shared" si="2"/>
        <v>22.32</v>
      </c>
      <c r="AN44" s="85"/>
      <c r="AO44" s="86"/>
      <c r="AP44" s="183" t="s">
        <v>134</v>
      </c>
      <c r="AQ44" s="183"/>
      <c r="AR44" s="184"/>
    </row>
    <row r="45" spans="1:44" ht="13.5" thickBo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Z45" s="8"/>
      <c r="AA45" s="8"/>
      <c r="AB45" s="8"/>
      <c r="AM45" s="4">
        <f t="shared" si="2"/>
        <v>0</v>
      </c>
    </row>
    <row r="46" spans="1:44" ht="15" customHeight="1" x14ac:dyDescent="0.2">
      <c r="B46" s="1"/>
      <c r="C46" s="1"/>
      <c r="D46" s="1"/>
      <c r="E46" s="1"/>
      <c r="F46" s="1"/>
      <c r="G46" s="1"/>
      <c r="H46" s="1"/>
      <c r="I46" s="185" t="s">
        <v>89</v>
      </c>
      <c r="J46" s="186"/>
      <c r="K46" s="186"/>
      <c r="L46" s="186"/>
      <c r="M46" s="187"/>
      <c r="AG46" s="25"/>
      <c r="AH46" s="26"/>
      <c r="AI46" s="58"/>
      <c r="AJ46" s="58"/>
      <c r="AK46" s="58"/>
      <c r="AL46" s="59" t="s">
        <v>13</v>
      </c>
      <c r="AM46" s="60" t="s">
        <v>22</v>
      </c>
    </row>
    <row r="47" spans="1:44" ht="15" customHeight="1" x14ac:dyDescent="0.2">
      <c r="B47" s="1"/>
      <c r="C47" s="1"/>
      <c r="D47" s="1"/>
      <c r="E47" s="1"/>
      <c r="F47" s="1"/>
      <c r="G47" s="1"/>
      <c r="H47" s="1"/>
      <c r="I47" s="16"/>
      <c r="J47" s="17" t="s">
        <v>3</v>
      </c>
      <c r="K47" s="30"/>
      <c r="L47" s="18"/>
      <c r="M47" s="19"/>
      <c r="Y47" s="5"/>
      <c r="AG47" s="61" t="s">
        <v>29</v>
      </c>
      <c r="AH47" s="15"/>
      <c r="AI47" s="62"/>
      <c r="AJ47" s="62"/>
      <c r="AK47" s="62"/>
      <c r="AL47" s="63">
        <f>SUM(AN14:AN44)</f>
        <v>92.1</v>
      </c>
      <c r="AM47" s="64">
        <f>SUM(AO14:AO44)</f>
        <v>0</v>
      </c>
    </row>
    <row r="48" spans="1:44" ht="15" customHeight="1" x14ac:dyDescent="0.2">
      <c r="I48" s="20" t="s">
        <v>12</v>
      </c>
      <c r="J48" s="28" t="s">
        <v>6</v>
      </c>
      <c r="K48" s="30"/>
      <c r="L48" s="9" t="s">
        <v>27</v>
      </c>
      <c r="M48" s="21" t="s">
        <v>28</v>
      </c>
      <c r="Y48" s="5"/>
      <c r="AG48" s="61" t="s">
        <v>30</v>
      </c>
      <c r="AH48" s="15"/>
      <c r="AI48" s="62"/>
      <c r="AJ48" s="62"/>
      <c r="AK48" s="62"/>
      <c r="AL48" s="65">
        <f>+AL43</f>
        <v>0</v>
      </c>
      <c r="AM48" s="64">
        <f>+AM43</f>
        <v>22.32</v>
      </c>
    </row>
    <row r="49" spans="9:39" ht="15" customHeight="1" thickBot="1" x14ac:dyDescent="0.25">
      <c r="I49" s="22">
        <f>SUM(I14:I44)</f>
        <v>0</v>
      </c>
      <c r="J49" s="23">
        <f>SUM(J14:J44)</f>
        <v>87</v>
      </c>
      <c r="K49" s="24"/>
      <c r="L49" s="72">
        <f>SUM(L14:L44)</f>
        <v>3.0000000000001137E-2</v>
      </c>
      <c r="M49" s="73">
        <f>SUM(M14:M44)</f>
        <v>5.620000000000001</v>
      </c>
      <c r="Y49" s="5"/>
      <c r="AG49" s="61" t="s">
        <v>31</v>
      </c>
      <c r="AH49" s="15"/>
      <c r="AI49" s="62"/>
      <c r="AJ49" s="62"/>
      <c r="AK49" s="62"/>
      <c r="AL49" s="66"/>
      <c r="AM49" s="67"/>
    </row>
    <row r="50" spans="9:39" ht="15" customHeight="1" x14ac:dyDescent="0.2">
      <c r="Y50" s="5"/>
      <c r="AG50" s="61" t="s">
        <v>32</v>
      </c>
      <c r="AH50" s="15"/>
      <c r="AI50" s="62"/>
      <c r="AJ50" s="62"/>
      <c r="AK50" s="62"/>
      <c r="AL50" s="65">
        <f>+AL47+AL48+AL49</f>
        <v>92.1</v>
      </c>
      <c r="AM50" s="64">
        <f>+AM47+AM48+AM49</f>
        <v>22.32</v>
      </c>
    </row>
    <row r="51" spans="9:39" ht="15" customHeight="1" x14ac:dyDescent="0.2">
      <c r="Y51" s="5"/>
      <c r="AG51" s="61" t="s">
        <v>33</v>
      </c>
      <c r="AH51" s="15"/>
      <c r="AI51" s="62"/>
      <c r="AJ51" s="62"/>
      <c r="AK51" s="62"/>
      <c r="AL51" s="65">
        <f>+Z9</f>
        <v>92.1</v>
      </c>
      <c r="AM51" s="64">
        <f>+Z10</f>
        <v>16.7</v>
      </c>
    </row>
    <row r="52" spans="9:39" ht="15" customHeight="1" thickBot="1" x14ac:dyDescent="0.25">
      <c r="Y52" s="5"/>
      <c r="AG52" s="68" t="s">
        <v>34</v>
      </c>
      <c r="AH52" s="27"/>
      <c r="AI52" s="69"/>
      <c r="AJ52" s="69"/>
      <c r="AK52" s="69"/>
      <c r="AL52" s="70">
        <f>+IF(AL50-AL51&gt;0,AL50-AL51,0)</f>
        <v>0</v>
      </c>
      <c r="AM52" s="71">
        <f>+IF(AM50-AM51&gt;0,AM50-AM51,0)</f>
        <v>5.620000000000001</v>
      </c>
    </row>
    <row r="53" spans="9:39" x14ac:dyDescent="0.2">
      <c r="AI53" s="5"/>
    </row>
    <row r="54" spans="9:39" x14ac:dyDescent="0.2">
      <c r="AI54" s="10"/>
    </row>
    <row r="55" spans="9:39" x14ac:dyDescent="0.2">
      <c r="AB55" s="2"/>
    </row>
  </sheetData>
  <sheetProtection selectLockedCells="1"/>
  <mergeCells count="123">
    <mergeCell ref="AP42:AR42"/>
    <mergeCell ref="I46:M46"/>
    <mergeCell ref="AP44:AR44"/>
    <mergeCell ref="AP38:AR38"/>
    <mergeCell ref="AP39:AR39"/>
    <mergeCell ref="AP40:AR40"/>
    <mergeCell ref="AP41:AR41"/>
    <mergeCell ref="AP43:AR43"/>
    <mergeCell ref="A1:AR1"/>
    <mergeCell ref="C7:H7"/>
    <mergeCell ref="A7:B7"/>
    <mergeCell ref="C8:H8"/>
    <mergeCell ref="U5:V5"/>
    <mergeCell ref="P5:R5"/>
    <mergeCell ref="P6:R6"/>
    <mergeCell ref="U6:V6"/>
    <mergeCell ref="A5:B5"/>
    <mergeCell ref="C6:H6"/>
    <mergeCell ref="AP16:AR16"/>
    <mergeCell ref="AP37:AR37"/>
    <mergeCell ref="AP26:AR26"/>
    <mergeCell ref="AP25:AR25"/>
    <mergeCell ref="AP23:AR23"/>
    <mergeCell ref="AP35:AR35"/>
    <mergeCell ref="AP36:AR36"/>
    <mergeCell ref="AP34:AR34"/>
    <mergeCell ref="AP27:AR27"/>
    <mergeCell ref="AP29:AR29"/>
    <mergeCell ref="L12:M12"/>
    <mergeCell ref="N12:O12"/>
    <mergeCell ref="T11:U11"/>
    <mergeCell ref="AP11:AR11"/>
    <mergeCell ref="AJ12:AK12"/>
    <mergeCell ref="AP12:AR13"/>
    <mergeCell ref="V12:W12"/>
    <mergeCell ref="AB12:AC12"/>
    <mergeCell ref="N11:O11"/>
    <mergeCell ref="P11:Q11"/>
    <mergeCell ref="AP31:AR31"/>
    <mergeCell ref="AP32:AR32"/>
    <mergeCell ref="AP30:AR30"/>
    <mergeCell ref="AP18:AR18"/>
    <mergeCell ref="AP19:AR19"/>
    <mergeCell ref="AP21:AR21"/>
    <mergeCell ref="AP28:AR28"/>
    <mergeCell ref="AB5:AR5"/>
    <mergeCell ref="AF11:AG11"/>
    <mergeCell ref="AB8:AR8"/>
    <mergeCell ref="AP33:AR33"/>
    <mergeCell ref="AP20:AR20"/>
    <mergeCell ref="AP17:AR17"/>
    <mergeCell ref="AP14:AR14"/>
    <mergeCell ref="AP22:AR22"/>
    <mergeCell ref="AP24:AR24"/>
    <mergeCell ref="AP15:AR15"/>
    <mergeCell ref="AL11:AO11"/>
    <mergeCell ref="X11:Y11"/>
    <mergeCell ref="AB11:AC11"/>
    <mergeCell ref="AH12:AI12"/>
    <mergeCell ref="AF12:AG12"/>
    <mergeCell ref="AH11:AI11"/>
    <mergeCell ref="AD11:AE11"/>
    <mergeCell ref="AJ11:AK11"/>
    <mergeCell ref="AD12:AE12"/>
    <mergeCell ref="X5:AA5"/>
    <mergeCell ref="AB6:AR6"/>
    <mergeCell ref="AB10:AR10"/>
    <mergeCell ref="AB7:AR7"/>
    <mergeCell ref="X6:AA6"/>
    <mergeCell ref="V9:Y9"/>
    <mergeCell ref="AB9:AR9"/>
    <mergeCell ref="U7:V7"/>
    <mergeCell ref="X7:AA7"/>
    <mergeCell ref="X8:AA8"/>
    <mergeCell ref="R12:S12"/>
    <mergeCell ref="R11:S11"/>
    <mergeCell ref="V11:W11"/>
    <mergeCell ref="Z11:AA11"/>
    <mergeCell ref="N10:O10"/>
    <mergeCell ref="N9:O9"/>
    <mergeCell ref="P9:U9"/>
    <mergeCell ref="P10:U10"/>
    <mergeCell ref="V10:Y10"/>
    <mergeCell ref="N3:O3"/>
    <mergeCell ref="T12:U12"/>
    <mergeCell ref="X12:Y12"/>
    <mergeCell ref="Z12:AA12"/>
    <mergeCell ref="A3:B3"/>
    <mergeCell ref="A6:B6"/>
    <mergeCell ref="P12:Q12"/>
    <mergeCell ref="C5:H5"/>
    <mergeCell ref="I5:M5"/>
    <mergeCell ref="A10:M10"/>
    <mergeCell ref="A9:M9"/>
    <mergeCell ref="P7:R7"/>
    <mergeCell ref="P8:U8"/>
    <mergeCell ref="C4:H4"/>
    <mergeCell ref="A4:B4"/>
    <mergeCell ref="I4:M4"/>
    <mergeCell ref="N4:O4"/>
    <mergeCell ref="A8:B8"/>
    <mergeCell ref="N5:O5"/>
    <mergeCell ref="N8:O8"/>
    <mergeCell ref="A2:B2"/>
    <mergeCell ref="I2:K2"/>
    <mergeCell ref="N2:O2"/>
    <mergeCell ref="AB4:AR4"/>
    <mergeCell ref="X4:AA4"/>
    <mergeCell ref="X3:AA3"/>
    <mergeCell ref="P4:R4"/>
    <mergeCell ref="U4:V4"/>
    <mergeCell ref="AB3:AR3"/>
    <mergeCell ref="C2:H2"/>
    <mergeCell ref="C3:H3"/>
    <mergeCell ref="I3:K3"/>
    <mergeCell ref="L3:M3"/>
    <mergeCell ref="U3:V3"/>
    <mergeCell ref="AB2:AR2"/>
    <mergeCell ref="L2:M2"/>
    <mergeCell ref="U2:V2"/>
    <mergeCell ref="X2:AA2"/>
    <mergeCell ref="P2:R2"/>
    <mergeCell ref="P3:R3"/>
  </mergeCells>
  <phoneticPr fontId="0" type="noConversion"/>
  <pageMargins left="0.42" right="0.17" top="0.17" bottom="0.17" header="0.17" footer="0.17"/>
  <pageSetup paperSize="5" scale="55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R55"/>
  <sheetViews>
    <sheetView zoomScaleNormal="100" workbookViewId="0">
      <pane ySplit="13" topLeftCell="A38" activePane="bottomLeft" state="frozen"/>
      <selection pane="bottomLeft" activeCell="A44" sqref="A44"/>
    </sheetView>
  </sheetViews>
  <sheetFormatPr defaultRowHeight="12.75" x14ac:dyDescent="0.2"/>
  <cols>
    <col min="1" max="7" width="6.7109375" style="7" customWidth="1"/>
    <col min="8" max="8" width="8.85546875" style="7" bestFit="1" customWidth="1"/>
    <col min="9" max="9" width="8.140625" style="7" bestFit="1" customWidth="1"/>
    <col min="10" max="11" width="6.7109375" style="7" customWidth="1"/>
    <col min="12" max="13" width="8.140625" style="4" customWidth="1"/>
    <col min="14" max="37" width="5.7109375" style="4" customWidth="1"/>
    <col min="38" max="41" width="9.140625" style="4"/>
    <col min="42" max="42" width="14.5703125" style="4" customWidth="1"/>
    <col min="43" max="43" width="14.42578125" style="4" customWidth="1"/>
    <col min="44" max="44" width="13.5703125" style="4" customWidth="1"/>
    <col min="45" max="16384" width="9.140625" style="4"/>
  </cols>
  <sheetData>
    <row r="1" spans="1:44" s="3" customFormat="1" ht="18.75" thickBot="1" x14ac:dyDescent="0.3">
      <c r="A1" s="273" t="s">
        <v>110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</row>
    <row r="2" spans="1:44" ht="15" customHeight="1" x14ac:dyDescent="0.2">
      <c r="A2" s="274" t="s">
        <v>0</v>
      </c>
      <c r="B2" s="275"/>
      <c r="C2" s="276" t="s">
        <v>106</v>
      </c>
      <c r="D2" s="277"/>
      <c r="E2" s="277"/>
      <c r="F2" s="277"/>
      <c r="G2" s="277"/>
      <c r="H2" s="278"/>
      <c r="I2" s="279" t="s">
        <v>46</v>
      </c>
      <c r="J2" s="280"/>
      <c r="K2" s="280"/>
      <c r="L2" s="281" t="s">
        <v>126</v>
      </c>
      <c r="M2" s="282"/>
      <c r="N2" s="283"/>
      <c r="O2" s="283"/>
      <c r="P2" s="284" t="s">
        <v>36</v>
      </c>
      <c r="Q2" s="285"/>
      <c r="R2" s="285"/>
      <c r="S2" s="152"/>
      <c r="T2" s="151" t="s">
        <v>14</v>
      </c>
      <c r="U2" s="286"/>
      <c r="V2" s="286"/>
      <c r="W2" s="153" t="s">
        <v>15</v>
      </c>
      <c r="X2" s="287" t="s">
        <v>108</v>
      </c>
      <c r="Y2" s="288"/>
      <c r="Z2" s="288"/>
      <c r="AA2" s="288"/>
      <c r="AB2" s="270" t="s">
        <v>112</v>
      </c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</row>
    <row r="3" spans="1:44" ht="15" customHeight="1" thickBot="1" x14ac:dyDescent="0.25">
      <c r="A3" s="289" t="s">
        <v>1</v>
      </c>
      <c r="B3" s="290"/>
      <c r="C3" s="291"/>
      <c r="D3" s="292"/>
      <c r="E3" s="292"/>
      <c r="F3" s="292"/>
      <c r="G3" s="292"/>
      <c r="H3" s="293"/>
      <c r="I3" s="294" t="s">
        <v>47</v>
      </c>
      <c r="J3" s="295"/>
      <c r="K3" s="295"/>
      <c r="L3" s="296">
        <v>2020</v>
      </c>
      <c r="M3" s="297"/>
      <c r="N3" s="283"/>
      <c r="O3" s="283"/>
      <c r="P3" s="298" t="s">
        <v>38</v>
      </c>
      <c r="Q3" s="299"/>
      <c r="R3" s="299"/>
      <c r="S3" s="155"/>
      <c r="T3" s="154" t="s">
        <v>14</v>
      </c>
      <c r="U3" s="300"/>
      <c r="V3" s="301"/>
      <c r="W3" s="156" t="s">
        <v>15</v>
      </c>
      <c r="X3" s="287" t="s">
        <v>113</v>
      </c>
      <c r="Y3" s="288"/>
      <c r="Z3" s="288"/>
      <c r="AA3" s="288"/>
      <c r="AB3" s="302"/>
      <c r="AC3" s="302"/>
      <c r="AD3" s="302"/>
      <c r="AE3" s="302"/>
      <c r="AF3" s="302"/>
      <c r="AG3" s="302"/>
      <c r="AH3" s="302"/>
      <c r="AI3" s="302"/>
      <c r="AJ3" s="302"/>
      <c r="AK3" s="302"/>
      <c r="AL3" s="302"/>
      <c r="AM3" s="302"/>
      <c r="AN3" s="302"/>
      <c r="AO3" s="302"/>
      <c r="AP3" s="302"/>
      <c r="AQ3" s="302"/>
      <c r="AR3" s="302"/>
    </row>
    <row r="4" spans="1:44" ht="15" customHeight="1" x14ac:dyDescent="0.2">
      <c r="A4" s="218" t="s">
        <v>83</v>
      </c>
      <c r="B4" s="219"/>
      <c r="C4" s="247" t="s">
        <v>103</v>
      </c>
      <c r="D4" s="248"/>
      <c r="E4" s="248"/>
      <c r="F4" s="248"/>
      <c r="G4" s="248"/>
      <c r="H4" s="249"/>
      <c r="I4" s="216"/>
      <c r="J4" s="216"/>
      <c r="K4" s="216"/>
      <c r="L4" s="216"/>
      <c r="M4" s="217"/>
      <c r="N4" s="199"/>
      <c r="O4" s="200"/>
      <c r="P4" s="242" t="s">
        <v>35</v>
      </c>
      <c r="Q4" s="243"/>
      <c r="R4" s="243"/>
      <c r="S4" s="46">
        <v>210</v>
      </c>
      <c r="T4" s="47" t="s">
        <v>14</v>
      </c>
      <c r="U4" s="240">
        <v>1.1599999999999999</v>
      </c>
      <c r="V4" s="241"/>
      <c r="W4" s="51" t="s">
        <v>15</v>
      </c>
      <c r="X4" s="239"/>
      <c r="Y4" s="239"/>
      <c r="Z4" s="239"/>
      <c r="AA4" s="239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</row>
    <row r="5" spans="1:44" ht="15" customHeight="1" x14ac:dyDescent="0.2">
      <c r="A5" s="218" t="s">
        <v>84</v>
      </c>
      <c r="B5" s="219"/>
      <c r="C5" s="220"/>
      <c r="D5" s="221"/>
      <c r="E5" s="221"/>
      <c r="F5" s="221"/>
      <c r="G5" s="221"/>
      <c r="H5" s="222"/>
      <c r="I5" s="244"/>
      <c r="J5" s="245"/>
      <c r="K5" s="245"/>
      <c r="L5" s="245"/>
      <c r="M5" s="246"/>
      <c r="N5" s="199"/>
      <c r="O5" s="200"/>
      <c r="P5" s="242" t="s">
        <v>39</v>
      </c>
      <c r="Q5" s="243"/>
      <c r="R5" s="243"/>
      <c r="S5" s="46"/>
      <c r="T5" s="47" t="s">
        <v>14</v>
      </c>
      <c r="U5" s="240"/>
      <c r="V5" s="241"/>
      <c r="W5" s="51" t="s">
        <v>15</v>
      </c>
      <c r="X5" s="239"/>
      <c r="Y5" s="239"/>
      <c r="Z5" s="239"/>
      <c r="AA5" s="239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</row>
    <row r="6" spans="1:44" ht="15" customHeight="1" x14ac:dyDescent="0.2">
      <c r="A6" s="218" t="s">
        <v>85</v>
      </c>
      <c r="B6" s="219"/>
      <c r="C6" s="220"/>
      <c r="D6" s="221"/>
      <c r="E6" s="221"/>
      <c r="F6" s="221"/>
      <c r="G6" s="221"/>
      <c r="H6" s="222"/>
      <c r="I6" s="150"/>
      <c r="J6" s="32"/>
      <c r="K6" s="32"/>
      <c r="L6" s="32"/>
      <c r="M6" s="33"/>
      <c r="N6" s="31"/>
      <c r="O6" s="32"/>
      <c r="P6" s="242" t="s">
        <v>40</v>
      </c>
      <c r="Q6" s="243"/>
      <c r="R6" s="243"/>
      <c r="S6" s="46"/>
      <c r="T6" s="47" t="s">
        <v>14</v>
      </c>
      <c r="U6" s="240"/>
      <c r="V6" s="241"/>
      <c r="W6" s="52" t="s">
        <v>15</v>
      </c>
      <c r="X6" s="204"/>
      <c r="Y6" s="204"/>
      <c r="Z6" s="204"/>
      <c r="AA6" s="237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</row>
    <row r="7" spans="1:44" ht="15" customHeight="1" thickBot="1" x14ac:dyDescent="0.25">
      <c r="A7" s="218" t="s">
        <v>86</v>
      </c>
      <c r="B7" s="219"/>
      <c r="C7" s="220" t="s">
        <v>93</v>
      </c>
      <c r="D7" s="221"/>
      <c r="E7" s="221"/>
      <c r="F7" s="221"/>
      <c r="G7" s="221"/>
      <c r="H7" s="222"/>
      <c r="I7" s="32"/>
      <c r="J7" s="32"/>
      <c r="K7" s="32"/>
      <c r="L7" s="32"/>
      <c r="M7" s="33"/>
      <c r="N7" s="31"/>
      <c r="O7" s="32"/>
      <c r="P7" s="223" t="s">
        <v>41</v>
      </c>
      <c r="Q7" s="224"/>
      <c r="R7" s="224"/>
      <c r="S7" s="48"/>
      <c r="T7" s="49" t="s">
        <v>14</v>
      </c>
      <c r="U7" s="225"/>
      <c r="V7" s="226"/>
      <c r="W7" s="53" t="s">
        <v>15</v>
      </c>
      <c r="X7" s="204"/>
      <c r="Y7" s="204"/>
      <c r="Z7" s="204"/>
      <c r="AA7" s="237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</row>
    <row r="8" spans="1:44" ht="15" customHeight="1" thickBot="1" x14ac:dyDescent="0.25">
      <c r="A8" s="227" t="s">
        <v>87</v>
      </c>
      <c r="B8" s="228"/>
      <c r="C8" s="229" t="s">
        <v>94</v>
      </c>
      <c r="D8" s="230"/>
      <c r="E8" s="230"/>
      <c r="F8" s="230"/>
      <c r="G8" s="230"/>
      <c r="H8" s="231"/>
      <c r="I8" s="34"/>
      <c r="J8" s="34"/>
      <c r="K8" s="34"/>
      <c r="L8" s="34"/>
      <c r="M8" s="35"/>
      <c r="N8" s="199"/>
      <c r="O8" s="232"/>
      <c r="P8" s="215"/>
      <c r="Q8" s="216"/>
      <c r="R8" s="216"/>
      <c r="S8" s="216"/>
      <c r="T8" s="216"/>
      <c r="U8" s="217"/>
      <c r="V8" s="29"/>
      <c r="W8" s="29"/>
      <c r="X8" s="208"/>
      <c r="Y8" s="208"/>
      <c r="Z8" s="208"/>
      <c r="AA8" s="238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</row>
    <row r="9" spans="1:44" ht="15" customHeight="1" x14ac:dyDescent="0.2">
      <c r="A9" s="233"/>
      <c r="B9" s="233"/>
      <c r="C9" s="233"/>
      <c r="D9" s="233"/>
      <c r="E9" s="233"/>
      <c r="F9" s="233"/>
      <c r="G9" s="233"/>
      <c r="H9" s="233"/>
      <c r="I9" s="234"/>
      <c r="J9" s="234"/>
      <c r="K9" s="234"/>
      <c r="L9" s="234"/>
      <c r="M9" s="234"/>
      <c r="N9" s="199"/>
      <c r="O9" s="200"/>
      <c r="P9" s="199"/>
      <c r="Q9" s="200"/>
      <c r="R9" s="200"/>
      <c r="S9" s="200"/>
      <c r="T9" s="200"/>
      <c r="U9" s="200"/>
      <c r="V9" s="205" t="s">
        <v>16</v>
      </c>
      <c r="W9" s="206"/>
      <c r="X9" s="206"/>
      <c r="Y9" s="206"/>
      <c r="Z9" s="76">
        <v>70.8</v>
      </c>
      <c r="AA9" s="13" t="s">
        <v>14</v>
      </c>
      <c r="AB9" s="203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</row>
    <row r="10" spans="1:44" ht="15" customHeight="1" thickBot="1" x14ac:dyDescent="0.25">
      <c r="A10" s="234"/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199"/>
      <c r="O10" s="200"/>
      <c r="P10" s="235"/>
      <c r="Q10" s="235"/>
      <c r="R10" s="235"/>
      <c r="S10" s="235"/>
      <c r="T10" s="235"/>
      <c r="U10" s="235"/>
      <c r="V10" s="227" t="s">
        <v>17</v>
      </c>
      <c r="W10" s="236"/>
      <c r="X10" s="236"/>
      <c r="Y10" s="236"/>
      <c r="Z10" s="77">
        <v>25.5</v>
      </c>
      <c r="AA10" s="14" t="s">
        <v>14</v>
      </c>
      <c r="AB10" s="207"/>
      <c r="AC10" s="208"/>
      <c r="AD10" s="208"/>
      <c r="AE10" s="208"/>
      <c r="AF10" s="208"/>
      <c r="AG10" s="208"/>
      <c r="AH10" s="208"/>
      <c r="AI10" s="208"/>
      <c r="AJ10" s="208"/>
      <c r="AK10" s="208"/>
      <c r="AL10" s="204"/>
      <c r="AM10" s="204"/>
      <c r="AN10" s="204"/>
      <c r="AO10" s="204"/>
      <c r="AP10" s="204"/>
      <c r="AQ10" s="204"/>
      <c r="AR10" s="204"/>
    </row>
    <row r="11" spans="1:44" ht="13.5" thickBot="1" x14ac:dyDescent="0.25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01" t="s">
        <v>19</v>
      </c>
      <c r="O11" s="202"/>
      <c r="P11" s="201" t="s">
        <v>19</v>
      </c>
      <c r="Q11" s="202"/>
      <c r="R11" s="201" t="s">
        <v>42</v>
      </c>
      <c r="S11" s="202"/>
      <c r="T11" s="201" t="s">
        <v>42</v>
      </c>
      <c r="U11" s="202"/>
      <c r="V11" s="195" t="s">
        <v>18</v>
      </c>
      <c r="W11" s="196"/>
      <c r="X11" s="195" t="s">
        <v>18</v>
      </c>
      <c r="Y11" s="196"/>
      <c r="Z11" s="201" t="s">
        <v>43</v>
      </c>
      <c r="AA11" s="202"/>
      <c r="AB11" s="201" t="s">
        <v>43</v>
      </c>
      <c r="AC11" s="202"/>
      <c r="AD11" s="201" t="s">
        <v>44</v>
      </c>
      <c r="AE11" s="202"/>
      <c r="AF11" s="201" t="s">
        <v>44</v>
      </c>
      <c r="AG11" s="202"/>
      <c r="AH11" s="201" t="s">
        <v>45</v>
      </c>
      <c r="AI11" s="202"/>
      <c r="AJ11" s="201" t="s">
        <v>45</v>
      </c>
      <c r="AK11" s="202"/>
      <c r="AL11" s="212"/>
      <c r="AM11" s="213"/>
      <c r="AN11" s="213"/>
      <c r="AO11" s="214"/>
      <c r="AP11" s="209"/>
      <c r="AQ11" s="210"/>
      <c r="AR11" s="211"/>
    </row>
    <row r="12" spans="1:44" s="7" customFormat="1" x14ac:dyDescent="0.2">
      <c r="A12" s="6"/>
      <c r="B12" s="38" t="s">
        <v>2</v>
      </c>
      <c r="C12" s="39"/>
      <c r="D12" s="39"/>
      <c r="E12" s="146" t="s">
        <v>80</v>
      </c>
      <c r="F12" s="146" t="s">
        <v>82</v>
      </c>
      <c r="G12" s="39"/>
      <c r="H12" s="110"/>
      <c r="I12" s="128" t="s">
        <v>37</v>
      </c>
      <c r="J12" s="113" t="s">
        <v>3</v>
      </c>
      <c r="K12" s="40"/>
      <c r="L12" s="195" t="s">
        <v>20</v>
      </c>
      <c r="M12" s="196"/>
      <c r="N12" s="188" t="s">
        <v>21</v>
      </c>
      <c r="O12" s="189"/>
      <c r="P12" s="188" t="s">
        <v>48</v>
      </c>
      <c r="Q12" s="189"/>
      <c r="R12" s="188" t="s">
        <v>21</v>
      </c>
      <c r="S12" s="189"/>
      <c r="T12" s="188" t="s">
        <v>48</v>
      </c>
      <c r="U12" s="189"/>
      <c r="V12" s="197" t="s">
        <v>102</v>
      </c>
      <c r="W12" s="198"/>
      <c r="X12" s="197" t="s">
        <v>77</v>
      </c>
      <c r="Y12" s="198"/>
      <c r="Z12" s="188" t="s">
        <v>21</v>
      </c>
      <c r="AA12" s="189"/>
      <c r="AB12" s="188" t="s">
        <v>77</v>
      </c>
      <c r="AC12" s="189"/>
      <c r="AD12" s="188" t="s">
        <v>21</v>
      </c>
      <c r="AE12" s="189"/>
      <c r="AF12" s="188" t="s">
        <v>77</v>
      </c>
      <c r="AG12" s="189"/>
      <c r="AH12" s="188" t="s">
        <v>21</v>
      </c>
      <c r="AI12" s="189"/>
      <c r="AJ12" s="188" t="s">
        <v>77</v>
      </c>
      <c r="AK12" s="189"/>
      <c r="AL12" s="54" t="s">
        <v>13</v>
      </c>
      <c r="AM12" s="55" t="s">
        <v>22</v>
      </c>
      <c r="AN12" s="55" t="s">
        <v>13</v>
      </c>
      <c r="AO12" s="56" t="s">
        <v>22</v>
      </c>
      <c r="AP12" s="191" t="s">
        <v>4</v>
      </c>
      <c r="AQ12" s="191"/>
      <c r="AR12" s="192"/>
    </row>
    <row r="13" spans="1:44" s="7" customFormat="1" ht="13.5" thickBot="1" x14ac:dyDescent="0.25">
      <c r="A13" s="43" t="s">
        <v>5</v>
      </c>
      <c r="B13" s="119" t="s">
        <v>6</v>
      </c>
      <c r="C13" s="120" t="s">
        <v>7</v>
      </c>
      <c r="D13" s="120" t="s">
        <v>8</v>
      </c>
      <c r="E13" s="147" t="s">
        <v>81</v>
      </c>
      <c r="F13" s="147" t="s">
        <v>81</v>
      </c>
      <c r="G13" s="120" t="s">
        <v>9</v>
      </c>
      <c r="H13" s="121" t="s">
        <v>105</v>
      </c>
      <c r="I13" s="129" t="s">
        <v>10</v>
      </c>
      <c r="J13" s="122" t="s">
        <v>6</v>
      </c>
      <c r="K13" s="123" t="s">
        <v>11</v>
      </c>
      <c r="L13" s="124" t="s">
        <v>13</v>
      </c>
      <c r="M13" s="125" t="s">
        <v>22</v>
      </c>
      <c r="N13" s="157" t="s">
        <v>23</v>
      </c>
      <c r="O13" s="158" t="s">
        <v>24</v>
      </c>
      <c r="P13" s="157" t="s">
        <v>23</v>
      </c>
      <c r="Q13" s="158" t="s">
        <v>24</v>
      </c>
      <c r="R13" s="157" t="s">
        <v>23</v>
      </c>
      <c r="S13" s="158" t="s">
        <v>24</v>
      </c>
      <c r="T13" s="157" t="s">
        <v>23</v>
      </c>
      <c r="U13" s="158" t="s">
        <v>24</v>
      </c>
      <c r="V13" s="36" t="s">
        <v>23</v>
      </c>
      <c r="W13" s="37" t="s">
        <v>24</v>
      </c>
      <c r="X13" s="36" t="s">
        <v>23</v>
      </c>
      <c r="Y13" s="37" t="s">
        <v>24</v>
      </c>
      <c r="Z13" s="157" t="s">
        <v>23</v>
      </c>
      <c r="AA13" s="158" t="s">
        <v>24</v>
      </c>
      <c r="AB13" s="157" t="s">
        <v>23</v>
      </c>
      <c r="AC13" s="158" t="s">
        <v>24</v>
      </c>
      <c r="AD13" s="157" t="s">
        <v>23</v>
      </c>
      <c r="AE13" s="158" t="s">
        <v>24</v>
      </c>
      <c r="AF13" s="157" t="s">
        <v>23</v>
      </c>
      <c r="AG13" s="158" t="s">
        <v>24</v>
      </c>
      <c r="AH13" s="157" t="s">
        <v>23</v>
      </c>
      <c r="AI13" s="158" t="s">
        <v>24</v>
      </c>
      <c r="AJ13" s="157" t="s">
        <v>23</v>
      </c>
      <c r="AK13" s="158" t="s">
        <v>24</v>
      </c>
      <c r="AL13" s="41" t="s">
        <v>25</v>
      </c>
      <c r="AM13" s="57" t="s">
        <v>25</v>
      </c>
      <c r="AN13" s="57" t="s">
        <v>26</v>
      </c>
      <c r="AO13" s="42" t="s">
        <v>26</v>
      </c>
      <c r="AP13" s="193"/>
      <c r="AQ13" s="193"/>
      <c r="AR13" s="194"/>
    </row>
    <row r="14" spans="1:44" ht="24.95" customHeight="1" x14ac:dyDescent="0.2">
      <c r="A14" s="126" t="s">
        <v>69</v>
      </c>
      <c r="B14" s="116">
        <f>24-J14</f>
        <v>24</v>
      </c>
      <c r="C14" s="91"/>
      <c r="D14" s="91"/>
      <c r="E14" s="91"/>
      <c r="F14" s="91"/>
      <c r="G14" s="91">
        <v>759</v>
      </c>
      <c r="H14" s="145">
        <v>0</v>
      </c>
      <c r="I14" s="130">
        <v>77</v>
      </c>
      <c r="J14" s="117">
        <v>0</v>
      </c>
      <c r="K14" s="118"/>
      <c r="L14" s="127">
        <f>+IF(AL14+AN14-Z9&lt;0,0,AL14+AN14-Z9)</f>
        <v>1.1200000000000045</v>
      </c>
      <c r="M14" s="133">
        <f>+IF(AM14+AO14-Z10&lt;0,0,AM14+AO14-Z10)</f>
        <v>1.9999999999999574E-2</v>
      </c>
      <c r="N14" s="159"/>
      <c r="O14" s="160"/>
      <c r="P14" s="160"/>
      <c r="Q14" s="161"/>
      <c r="R14" s="162"/>
      <c r="S14" s="160"/>
      <c r="T14" s="160"/>
      <c r="U14" s="163"/>
      <c r="V14" s="139">
        <v>7</v>
      </c>
      <c r="W14" s="140">
        <v>0</v>
      </c>
      <c r="X14" s="140">
        <v>1</v>
      </c>
      <c r="Y14" s="141">
        <v>10</v>
      </c>
      <c r="Z14" s="175"/>
      <c r="AA14" s="176"/>
      <c r="AB14" s="176"/>
      <c r="AC14" s="177"/>
      <c r="AD14" s="175"/>
      <c r="AE14" s="176"/>
      <c r="AF14" s="176"/>
      <c r="AG14" s="177"/>
      <c r="AH14" s="175"/>
      <c r="AI14" s="176"/>
      <c r="AJ14" s="176"/>
      <c r="AK14" s="178"/>
      <c r="AL14" s="137">
        <f>((+(V14*12+W14)*$U$4)-((X14*12+Y14)*$U$4))+((+(Z14*12+AA14)*$U$5)-((AB14*12+AC14)*$U$5))+((+(AD14*12+AE14)*$U$6)-((AF14*12+AG14)*$U$6))+((+(AH14*12+AI14)*$U$7)-((AJ14*12+AK14)*$U$7))</f>
        <v>71.92</v>
      </c>
      <c r="AM14" s="90">
        <f>+(P14*12+Q14)*$U$2+(T14*12+U14)*$U$3+(X14*12+Y14)*$U$4+(AB14*12+AC14)*$U$5+(AF14*12+AG14)*$U$6+(AJ14*12+AK14)*$U$7</f>
        <v>25.52</v>
      </c>
      <c r="AN14" s="81"/>
      <c r="AO14" s="82"/>
      <c r="AP14" s="181"/>
      <c r="AQ14" s="181"/>
      <c r="AR14" s="182"/>
    </row>
    <row r="15" spans="1:44" ht="24.95" customHeight="1" x14ac:dyDescent="0.2">
      <c r="A15" s="126" t="s">
        <v>49</v>
      </c>
      <c r="B15" s="78">
        <f t="shared" ref="B15:B44" si="0">24-J15</f>
        <v>24</v>
      </c>
      <c r="C15" s="79"/>
      <c r="D15" s="79"/>
      <c r="E15" s="79"/>
      <c r="F15" s="79"/>
      <c r="G15" s="79">
        <v>734</v>
      </c>
      <c r="H15" s="111">
        <v>0</v>
      </c>
      <c r="I15" s="131">
        <v>56</v>
      </c>
      <c r="J15" s="114">
        <v>0</v>
      </c>
      <c r="K15" s="80"/>
      <c r="L15" s="87">
        <f>+IF(AL15+AN15-AL14&lt;0,0,AL15+AN15-AL14)</f>
        <v>0</v>
      </c>
      <c r="M15" s="134">
        <f>+IF(AM15+AO15-AM14&lt;0,0,AM15+AO15-AM14)</f>
        <v>0</v>
      </c>
      <c r="N15" s="164"/>
      <c r="O15" s="160"/>
      <c r="P15" s="160"/>
      <c r="Q15" s="161"/>
      <c r="R15" s="165"/>
      <c r="S15" s="166"/>
      <c r="T15" s="166"/>
      <c r="U15" s="167"/>
      <c r="V15" s="107">
        <v>7</v>
      </c>
      <c r="W15" s="79">
        <v>0</v>
      </c>
      <c r="X15" s="79">
        <v>1</v>
      </c>
      <c r="Y15" s="94">
        <v>10</v>
      </c>
      <c r="Z15" s="165"/>
      <c r="AA15" s="166"/>
      <c r="AB15" s="166"/>
      <c r="AC15" s="169"/>
      <c r="AD15" s="165"/>
      <c r="AE15" s="166"/>
      <c r="AF15" s="166"/>
      <c r="AG15" s="169"/>
      <c r="AH15" s="165"/>
      <c r="AI15" s="166"/>
      <c r="AJ15" s="166"/>
      <c r="AK15" s="179"/>
      <c r="AL15" s="137">
        <f t="shared" ref="AL15:AL44" si="1">((+(V15*12+W15)*$U$4)-((X15*12+Y15)*$U$4))+((+(Z15*12+AA15)*$U$5)-((AB15*12+AC15)*$U$5))+((+(AD15*12+AE15)*$U$6)-((AF15*12+AG15)*$U$6))+((+(AH15*12+AI15)*$U$7)-((AJ15*12+AK15)*$U$7))</f>
        <v>71.92</v>
      </c>
      <c r="AM15" s="90">
        <f t="shared" ref="AM15:AM44" si="2">+(P15*12+Q15)*$U$2+(T15*12+U15)*$U$3+(X15*12+Y15)*$U$4+(AB15*12+AC15)*$U$5+(AF15*12+AG15)*$U$6+(AJ15*12+AK15)*$U$7</f>
        <v>25.52</v>
      </c>
      <c r="AN15" s="81"/>
      <c r="AO15" s="82"/>
      <c r="AP15" s="181"/>
      <c r="AQ15" s="181"/>
      <c r="AR15" s="182"/>
    </row>
    <row r="16" spans="1:44" ht="24.95" customHeight="1" x14ac:dyDescent="0.2">
      <c r="A16" s="126" t="s">
        <v>50</v>
      </c>
      <c r="B16" s="78">
        <f t="shared" si="0"/>
        <v>24</v>
      </c>
      <c r="C16" s="79"/>
      <c r="D16" s="79"/>
      <c r="E16" s="79"/>
      <c r="F16" s="79"/>
      <c r="G16" s="79">
        <v>776</v>
      </c>
      <c r="H16" s="111">
        <v>0</v>
      </c>
      <c r="I16" s="131">
        <v>92</v>
      </c>
      <c r="J16" s="114">
        <v>0</v>
      </c>
      <c r="K16" s="80"/>
      <c r="L16" s="87">
        <f t="shared" ref="L16:M44" si="3">+IF(AL16+AN16-AL15&lt;0,0,AL16+AN16-AL15)</f>
        <v>1.1599999999999966</v>
      </c>
      <c r="M16" s="134">
        <f t="shared" si="3"/>
        <v>0</v>
      </c>
      <c r="N16" s="164"/>
      <c r="O16" s="160"/>
      <c r="P16" s="160"/>
      <c r="Q16" s="161"/>
      <c r="R16" s="165"/>
      <c r="S16" s="166"/>
      <c r="T16" s="166"/>
      <c r="U16" s="167"/>
      <c r="V16" s="143">
        <v>7</v>
      </c>
      <c r="W16" s="96">
        <v>1</v>
      </c>
      <c r="X16" s="96">
        <v>1</v>
      </c>
      <c r="Y16" s="97">
        <v>10</v>
      </c>
      <c r="Z16" s="165"/>
      <c r="AA16" s="166"/>
      <c r="AB16" s="166"/>
      <c r="AC16" s="169"/>
      <c r="AD16" s="165"/>
      <c r="AE16" s="166"/>
      <c r="AF16" s="166"/>
      <c r="AG16" s="169"/>
      <c r="AH16" s="165"/>
      <c r="AI16" s="166"/>
      <c r="AJ16" s="166"/>
      <c r="AK16" s="179"/>
      <c r="AL16" s="137">
        <f t="shared" si="1"/>
        <v>73.08</v>
      </c>
      <c r="AM16" s="90">
        <f t="shared" si="2"/>
        <v>25.52</v>
      </c>
      <c r="AN16" s="81"/>
      <c r="AO16" s="82"/>
      <c r="AP16" s="181"/>
      <c r="AQ16" s="181"/>
      <c r="AR16" s="182"/>
    </row>
    <row r="17" spans="1:44" ht="24.95" customHeight="1" x14ac:dyDescent="0.2">
      <c r="A17" s="126" t="s">
        <v>51</v>
      </c>
      <c r="B17" s="78">
        <f t="shared" si="0"/>
        <v>24</v>
      </c>
      <c r="C17" s="79"/>
      <c r="D17" s="79"/>
      <c r="E17" s="79"/>
      <c r="F17" s="79"/>
      <c r="G17" s="79">
        <v>773</v>
      </c>
      <c r="H17" s="111">
        <v>0</v>
      </c>
      <c r="I17" s="131">
        <v>185</v>
      </c>
      <c r="J17" s="114">
        <v>0</v>
      </c>
      <c r="K17" s="80"/>
      <c r="L17" s="87">
        <f t="shared" si="3"/>
        <v>1.1599999999999966</v>
      </c>
      <c r="M17" s="134">
        <f t="shared" si="3"/>
        <v>0</v>
      </c>
      <c r="N17" s="168"/>
      <c r="O17" s="166"/>
      <c r="P17" s="166"/>
      <c r="Q17" s="169"/>
      <c r="R17" s="165"/>
      <c r="S17" s="166"/>
      <c r="T17" s="166"/>
      <c r="U17" s="167"/>
      <c r="V17" s="107">
        <v>7</v>
      </c>
      <c r="W17" s="79">
        <v>2</v>
      </c>
      <c r="X17" s="79">
        <v>1</v>
      </c>
      <c r="Y17" s="94">
        <v>10</v>
      </c>
      <c r="Z17" s="165"/>
      <c r="AA17" s="166"/>
      <c r="AB17" s="166"/>
      <c r="AC17" s="169"/>
      <c r="AD17" s="165"/>
      <c r="AE17" s="166"/>
      <c r="AF17" s="166"/>
      <c r="AG17" s="169"/>
      <c r="AH17" s="165"/>
      <c r="AI17" s="166"/>
      <c r="AJ17" s="166"/>
      <c r="AK17" s="179"/>
      <c r="AL17" s="137">
        <f t="shared" si="1"/>
        <v>74.239999999999995</v>
      </c>
      <c r="AM17" s="90">
        <f t="shared" si="2"/>
        <v>25.52</v>
      </c>
      <c r="AN17" s="81"/>
      <c r="AO17" s="82"/>
      <c r="AP17" s="181"/>
      <c r="AQ17" s="181"/>
      <c r="AR17" s="182"/>
    </row>
    <row r="18" spans="1:44" ht="24.95" customHeight="1" x14ac:dyDescent="0.2">
      <c r="A18" s="126" t="s">
        <v>52</v>
      </c>
      <c r="B18" s="78">
        <f t="shared" si="0"/>
        <v>24</v>
      </c>
      <c r="C18" s="79"/>
      <c r="D18" s="79"/>
      <c r="E18" s="79"/>
      <c r="F18" s="79"/>
      <c r="G18" s="79">
        <v>767</v>
      </c>
      <c r="H18" s="111">
        <v>0</v>
      </c>
      <c r="I18" s="131">
        <v>185</v>
      </c>
      <c r="J18" s="114">
        <v>0</v>
      </c>
      <c r="K18" s="80"/>
      <c r="L18" s="87">
        <f t="shared" si="3"/>
        <v>1.1599999999999966</v>
      </c>
      <c r="M18" s="134">
        <f t="shared" si="3"/>
        <v>0</v>
      </c>
      <c r="N18" s="168"/>
      <c r="O18" s="166"/>
      <c r="P18" s="166"/>
      <c r="Q18" s="169"/>
      <c r="R18" s="165"/>
      <c r="S18" s="166"/>
      <c r="T18" s="166"/>
      <c r="U18" s="167"/>
      <c r="V18" s="143">
        <v>7</v>
      </c>
      <c r="W18" s="96">
        <v>3</v>
      </c>
      <c r="X18" s="96">
        <v>1</v>
      </c>
      <c r="Y18" s="97">
        <v>10</v>
      </c>
      <c r="Z18" s="165"/>
      <c r="AA18" s="166"/>
      <c r="AB18" s="166"/>
      <c r="AC18" s="169"/>
      <c r="AD18" s="165"/>
      <c r="AE18" s="166"/>
      <c r="AF18" s="166"/>
      <c r="AG18" s="169"/>
      <c r="AH18" s="165"/>
      <c r="AI18" s="166"/>
      <c r="AJ18" s="166"/>
      <c r="AK18" s="179"/>
      <c r="AL18" s="137">
        <f t="shared" si="1"/>
        <v>75.399999999999991</v>
      </c>
      <c r="AM18" s="90">
        <f t="shared" si="2"/>
        <v>25.52</v>
      </c>
      <c r="AN18" s="81"/>
      <c r="AO18" s="82"/>
      <c r="AP18" s="181"/>
      <c r="AQ18" s="181"/>
      <c r="AR18" s="182"/>
    </row>
    <row r="19" spans="1:44" ht="24.95" customHeight="1" x14ac:dyDescent="0.2">
      <c r="A19" s="126" t="s">
        <v>53</v>
      </c>
      <c r="B19" s="78">
        <f t="shared" si="0"/>
        <v>24</v>
      </c>
      <c r="C19" s="79"/>
      <c r="D19" s="79"/>
      <c r="E19" s="79"/>
      <c r="F19" s="79"/>
      <c r="G19" s="79">
        <v>705</v>
      </c>
      <c r="H19" s="111">
        <v>0</v>
      </c>
      <c r="I19" s="131">
        <v>50</v>
      </c>
      <c r="J19" s="114">
        <v>0</v>
      </c>
      <c r="K19" s="80"/>
      <c r="L19" s="87">
        <f t="shared" si="3"/>
        <v>0</v>
      </c>
      <c r="M19" s="134">
        <f t="shared" si="3"/>
        <v>0</v>
      </c>
      <c r="N19" s="168"/>
      <c r="O19" s="166"/>
      <c r="P19" s="166"/>
      <c r="Q19" s="169"/>
      <c r="R19" s="165"/>
      <c r="S19" s="166"/>
      <c r="T19" s="166"/>
      <c r="U19" s="167"/>
      <c r="V19" s="107">
        <v>7</v>
      </c>
      <c r="W19" s="79">
        <v>3</v>
      </c>
      <c r="X19" s="79">
        <v>1</v>
      </c>
      <c r="Y19" s="94">
        <v>10</v>
      </c>
      <c r="Z19" s="165"/>
      <c r="AA19" s="166"/>
      <c r="AB19" s="166"/>
      <c r="AC19" s="169"/>
      <c r="AD19" s="165"/>
      <c r="AE19" s="166"/>
      <c r="AF19" s="166"/>
      <c r="AG19" s="169"/>
      <c r="AH19" s="165"/>
      <c r="AI19" s="166"/>
      <c r="AJ19" s="166"/>
      <c r="AK19" s="179"/>
      <c r="AL19" s="137">
        <f t="shared" si="1"/>
        <v>75.399999999999991</v>
      </c>
      <c r="AM19" s="90">
        <f t="shared" si="2"/>
        <v>25.52</v>
      </c>
      <c r="AN19" s="81"/>
      <c r="AO19" s="82"/>
      <c r="AP19" s="181"/>
      <c r="AQ19" s="181"/>
      <c r="AR19" s="182"/>
    </row>
    <row r="20" spans="1:44" ht="24.95" customHeight="1" x14ac:dyDescent="0.2">
      <c r="A20" s="126" t="s">
        <v>54</v>
      </c>
      <c r="B20" s="78">
        <f t="shared" si="0"/>
        <v>1</v>
      </c>
      <c r="C20" s="79"/>
      <c r="D20" s="79"/>
      <c r="E20" s="79"/>
      <c r="F20" s="79"/>
      <c r="G20" s="79">
        <v>687</v>
      </c>
      <c r="H20" s="111">
        <v>15</v>
      </c>
      <c r="I20" s="131">
        <v>1</v>
      </c>
      <c r="J20" s="114">
        <v>23</v>
      </c>
      <c r="K20" s="80"/>
      <c r="L20" s="87">
        <f t="shared" si="3"/>
        <v>0</v>
      </c>
      <c r="M20" s="134">
        <f t="shared" si="3"/>
        <v>0</v>
      </c>
      <c r="N20" s="168"/>
      <c r="O20" s="166"/>
      <c r="P20" s="166"/>
      <c r="Q20" s="169"/>
      <c r="R20" s="165"/>
      <c r="S20" s="166"/>
      <c r="T20" s="166"/>
      <c r="U20" s="167"/>
      <c r="V20" s="143">
        <v>7</v>
      </c>
      <c r="W20" s="96">
        <v>3</v>
      </c>
      <c r="X20" s="96">
        <v>1</v>
      </c>
      <c r="Y20" s="97">
        <v>10</v>
      </c>
      <c r="Z20" s="165"/>
      <c r="AA20" s="166"/>
      <c r="AB20" s="166"/>
      <c r="AC20" s="169"/>
      <c r="AD20" s="165"/>
      <c r="AE20" s="166"/>
      <c r="AF20" s="166"/>
      <c r="AG20" s="169"/>
      <c r="AH20" s="165"/>
      <c r="AI20" s="166"/>
      <c r="AJ20" s="166"/>
      <c r="AK20" s="179"/>
      <c r="AL20" s="137">
        <f t="shared" si="1"/>
        <v>75.399999999999991</v>
      </c>
      <c r="AM20" s="90">
        <f t="shared" si="2"/>
        <v>25.52</v>
      </c>
      <c r="AN20" s="81"/>
      <c r="AO20" s="82"/>
      <c r="AP20" s="181"/>
      <c r="AQ20" s="181"/>
      <c r="AR20" s="182"/>
    </row>
    <row r="21" spans="1:44" ht="24.95" customHeight="1" x14ac:dyDescent="0.2">
      <c r="A21" s="126" t="s">
        <v>55</v>
      </c>
      <c r="B21" s="78">
        <f t="shared" si="0"/>
        <v>2</v>
      </c>
      <c r="C21" s="79"/>
      <c r="D21" s="79"/>
      <c r="E21" s="79"/>
      <c r="F21" s="79"/>
      <c r="G21" s="79">
        <v>680</v>
      </c>
      <c r="H21" s="111">
        <v>0</v>
      </c>
      <c r="I21" s="131">
        <v>17</v>
      </c>
      <c r="J21" s="114">
        <v>22</v>
      </c>
      <c r="K21" s="80"/>
      <c r="L21" s="87">
        <f t="shared" si="3"/>
        <v>0</v>
      </c>
      <c r="M21" s="134">
        <f t="shared" si="3"/>
        <v>0</v>
      </c>
      <c r="N21" s="168"/>
      <c r="O21" s="166"/>
      <c r="P21" s="166"/>
      <c r="Q21" s="169"/>
      <c r="R21" s="165"/>
      <c r="S21" s="166"/>
      <c r="T21" s="166"/>
      <c r="U21" s="167"/>
      <c r="V21" s="107">
        <v>7</v>
      </c>
      <c r="W21" s="79">
        <v>3</v>
      </c>
      <c r="X21" s="79">
        <v>1</v>
      </c>
      <c r="Y21" s="94">
        <v>10</v>
      </c>
      <c r="Z21" s="165"/>
      <c r="AA21" s="166"/>
      <c r="AB21" s="166"/>
      <c r="AC21" s="169"/>
      <c r="AD21" s="165"/>
      <c r="AE21" s="166"/>
      <c r="AF21" s="166"/>
      <c r="AG21" s="169"/>
      <c r="AH21" s="165"/>
      <c r="AI21" s="166"/>
      <c r="AJ21" s="166"/>
      <c r="AK21" s="179"/>
      <c r="AL21" s="137">
        <f t="shared" si="1"/>
        <v>75.399999999999991</v>
      </c>
      <c r="AM21" s="90">
        <f t="shared" si="2"/>
        <v>25.52</v>
      </c>
      <c r="AN21" s="81"/>
      <c r="AO21" s="82"/>
      <c r="AP21" s="190"/>
      <c r="AQ21" s="181"/>
      <c r="AR21" s="182"/>
    </row>
    <row r="22" spans="1:44" ht="24.95" customHeight="1" x14ac:dyDescent="0.2">
      <c r="A22" s="126" t="s">
        <v>56</v>
      </c>
      <c r="B22" s="78">
        <f t="shared" si="0"/>
        <v>0</v>
      </c>
      <c r="C22" s="79"/>
      <c r="D22" s="79"/>
      <c r="E22" s="79"/>
      <c r="F22" s="79"/>
      <c r="G22" s="79">
        <v>686</v>
      </c>
      <c r="H22" s="111">
        <v>30</v>
      </c>
      <c r="I22" s="131">
        <v>0</v>
      </c>
      <c r="J22" s="114">
        <v>24</v>
      </c>
      <c r="K22" s="80"/>
      <c r="L22" s="87">
        <f t="shared" si="3"/>
        <v>0</v>
      </c>
      <c r="M22" s="134">
        <f t="shared" si="3"/>
        <v>0</v>
      </c>
      <c r="N22" s="168"/>
      <c r="O22" s="166"/>
      <c r="P22" s="166"/>
      <c r="Q22" s="169"/>
      <c r="R22" s="165"/>
      <c r="S22" s="166"/>
      <c r="T22" s="166"/>
      <c r="U22" s="167"/>
      <c r="V22" s="143">
        <v>7</v>
      </c>
      <c r="W22" s="96">
        <v>3</v>
      </c>
      <c r="X22" s="96">
        <v>1</v>
      </c>
      <c r="Y22" s="97">
        <v>10</v>
      </c>
      <c r="Z22" s="165"/>
      <c r="AA22" s="166"/>
      <c r="AB22" s="166"/>
      <c r="AC22" s="169"/>
      <c r="AD22" s="165"/>
      <c r="AE22" s="166"/>
      <c r="AF22" s="166"/>
      <c r="AG22" s="169"/>
      <c r="AH22" s="165"/>
      <c r="AI22" s="166"/>
      <c r="AJ22" s="166"/>
      <c r="AK22" s="179"/>
      <c r="AL22" s="137">
        <f t="shared" si="1"/>
        <v>75.399999999999991</v>
      </c>
      <c r="AM22" s="90">
        <f t="shared" si="2"/>
        <v>25.52</v>
      </c>
      <c r="AN22" s="81"/>
      <c r="AO22" s="82"/>
      <c r="AP22" s="181"/>
      <c r="AQ22" s="181"/>
      <c r="AR22" s="182"/>
    </row>
    <row r="23" spans="1:44" ht="24.95" customHeight="1" x14ac:dyDescent="0.2">
      <c r="A23" s="126" t="s">
        <v>57</v>
      </c>
      <c r="B23" s="78">
        <f t="shared" si="0"/>
        <v>24</v>
      </c>
      <c r="C23" s="79"/>
      <c r="D23" s="79"/>
      <c r="E23" s="79"/>
      <c r="F23" s="79"/>
      <c r="G23" s="79">
        <v>754</v>
      </c>
      <c r="H23" s="111">
        <v>30</v>
      </c>
      <c r="I23" s="131">
        <v>205</v>
      </c>
      <c r="J23" s="114">
        <v>0</v>
      </c>
      <c r="K23" s="80"/>
      <c r="L23" s="87">
        <f t="shared" si="3"/>
        <v>1.1600000000000108</v>
      </c>
      <c r="M23" s="134">
        <f t="shared" si="3"/>
        <v>0</v>
      </c>
      <c r="N23" s="168"/>
      <c r="O23" s="166"/>
      <c r="P23" s="166"/>
      <c r="Q23" s="169"/>
      <c r="R23" s="165"/>
      <c r="S23" s="166"/>
      <c r="T23" s="166"/>
      <c r="U23" s="167"/>
      <c r="V23" s="107">
        <v>7</v>
      </c>
      <c r="W23" s="79">
        <v>4</v>
      </c>
      <c r="X23" s="79">
        <v>1</v>
      </c>
      <c r="Y23" s="94">
        <v>10</v>
      </c>
      <c r="Z23" s="165"/>
      <c r="AA23" s="166"/>
      <c r="AB23" s="166"/>
      <c r="AC23" s="169"/>
      <c r="AD23" s="165"/>
      <c r="AE23" s="166"/>
      <c r="AF23" s="166"/>
      <c r="AG23" s="169"/>
      <c r="AH23" s="165"/>
      <c r="AI23" s="166"/>
      <c r="AJ23" s="166"/>
      <c r="AK23" s="179"/>
      <c r="AL23" s="137">
        <f t="shared" si="1"/>
        <v>76.56</v>
      </c>
      <c r="AM23" s="90">
        <f t="shared" si="2"/>
        <v>25.52</v>
      </c>
      <c r="AN23" s="81"/>
      <c r="AO23" s="82"/>
      <c r="AP23" s="181"/>
      <c r="AQ23" s="181"/>
      <c r="AR23" s="182"/>
    </row>
    <row r="24" spans="1:44" ht="24.95" customHeight="1" x14ac:dyDescent="0.2">
      <c r="A24" s="126" t="s">
        <v>58</v>
      </c>
      <c r="B24" s="78">
        <f t="shared" si="0"/>
        <v>24</v>
      </c>
      <c r="C24" s="79"/>
      <c r="D24" s="79"/>
      <c r="E24" s="79"/>
      <c r="F24" s="79"/>
      <c r="G24" s="79">
        <v>764</v>
      </c>
      <c r="H24" s="111">
        <v>30</v>
      </c>
      <c r="I24" s="131">
        <v>212</v>
      </c>
      <c r="J24" s="114">
        <v>0</v>
      </c>
      <c r="K24" s="80"/>
      <c r="L24" s="87">
        <f t="shared" si="3"/>
        <v>1.1599999999999966</v>
      </c>
      <c r="M24" s="134">
        <f t="shared" si="3"/>
        <v>0</v>
      </c>
      <c r="N24" s="168"/>
      <c r="O24" s="166"/>
      <c r="P24" s="166"/>
      <c r="Q24" s="169"/>
      <c r="R24" s="165"/>
      <c r="S24" s="166"/>
      <c r="T24" s="166"/>
      <c r="U24" s="167"/>
      <c r="V24" s="143">
        <v>7</v>
      </c>
      <c r="W24" s="96">
        <v>5</v>
      </c>
      <c r="X24" s="96">
        <v>1</v>
      </c>
      <c r="Y24" s="97">
        <v>10</v>
      </c>
      <c r="Z24" s="165"/>
      <c r="AA24" s="166"/>
      <c r="AB24" s="166"/>
      <c r="AC24" s="169"/>
      <c r="AD24" s="165"/>
      <c r="AE24" s="166"/>
      <c r="AF24" s="166"/>
      <c r="AG24" s="169"/>
      <c r="AH24" s="165"/>
      <c r="AI24" s="166"/>
      <c r="AJ24" s="166"/>
      <c r="AK24" s="179"/>
      <c r="AL24" s="137">
        <f t="shared" si="1"/>
        <v>77.72</v>
      </c>
      <c r="AM24" s="90">
        <f t="shared" si="2"/>
        <v>25.52</v>
      </c>
      <c r="AN24" s="81"/>
      <c r="AO24" s="82"/>
      <c r="AP24" s="181"/>
      <c r="AQ24" s="181"/>
      <c r="AR24" s="182"/>
    </row>
    <row r="25" spans="1:44" ht="24.95" customHeight="1" x14ac:dyDescent="0.2">
      <c r="A25" s="126" t="s">
        <v>59</v>
      </c>
      <c r="B25" s="78">
        <f t="shared" si="0"/>
        <v>24</v>
      </c>
      <c r="C25" s="79"/>
      <c r="D25" s="79"/>
      <c r="E25" s="79"/>
      <c r="F25" s="79"/>
      <c r="G25" s="79">
        <v>765</v>
      </c>
      <c r="H25" s="111">
        <v>30</v>
      </c>
      <c r="I25" s="131">
        <v>199</v>
      </c>
      <c r="J25" s="114">
        <v>0</v>
      </c>
      <c r="K25" s="80"/>
      <c r="L25" s="87">
        <f t="shared" si="3"/>
        <v>1.1599999999999966</v>
      </c>
      <c r="M25" s="134">
        <f t="shared" si="3"/>
        <v>0</v>
      </c>
      <c r="N25" s="168"/>
      <c r="O25" s="166"/>
      <c r="P25" s="166"/>
      <c r="Q25" s="169"/>
      <c r="R25" s="165"/>
      <c r="S25" s="166"/>
      <c r="T25" s="166"/>
      <c r="U25" s="167"/>
      <c r="V25" s="107">
        <v>7</v>
      </c>
      <c r="W25" s="79">
        <v>6</v>
      </c>
      <c r="X25" s="79">
        <v>1</v>
      </c>
      <c r="Y25" s="94">
        <v>10</v>
      </c>
      <c r="Z25" s="165"/>
      <c r="AA25" s="166"/>
      <c r="AB25" s="166"/>
      <c r="AC25" s="169"/>
      <c r="AD25" s="165"/>
      <c r="AE25" s="166"/>
      <c r="AF25" s="166"/>
      <c r="AG25" s="169"/>
      <c r="AH25" s="165"/>
      <c r="AI25" s="166"/>
      <c r="AJ25" s="166"/>
      <c r="AK25" s="179"/>
      <c r="AL25" s="137">
        <f t="shared" si="1"/>
        <v>78.88</v>
      </c>
      <c r="AM25" s="90">
        <f t="shared" si="2"/>
        <v>25.52</v>
      </c>
      <c r="AN25" s="81"/>
      <c r="AO25" s="82"/>
      <c r="AP25" s="181"/>
      <c r="AQ25" s="181"/>
      <c r="AR25" s="182"/>
    </row>
    <row r="26" spans="1:44" ht="24.95" customHeight="1" x14ac:dyDescent="0.2">
      <c r="A26" s="126" t="s">
        <v>60</v>
      </c>
      <c r="B26" s="78">
        <f t="shared" si="0"/>
        <v>24</v>
      </c>
      <c r="C26" s="79"/>
      <c r="D26" s="79"/>
      <c r="E26" s="79"/>
      <c r="F26" s="79"/>
      <c r="G26" s="79">
        <v>764</v>
      </c>
      <c r="H26" s="111">
        <v>30</v>
      </c>
      <c r="I26" s="131">
        <v>188</v>
      </c>
      <c r="J26" s="114">
        <v>0</v>
      </c>
      <c r="K26" s="80"/>
      <c r="L26" s="87">
        <f t="shared" si="3"/>
        <v>1.1599999999999966</v>
      </c>
      <c r="M26" s="134">
        <f t="shared" si="3"/>
        <v>0</v>
      </c>
      <c r="N26" s="168"/>
      <c r="O26" s="166"/>
      <c r="P26" s="166"/>
      <c r="Q26" s="169"/>
      <c r="R26" s="165"/>
      <c r="S26" s="166"/>
      <c r="T26" s="166"/>
      <c r="U26" s="167"/>
      <c r="V26" s="143">
        <v>7</v>
      </c>
      <c r="W26" s="96">
        <v>7</v>
      </c>
      <c r="X26" s="96">
        <v>1</v>
      </c>
      <c r="Y26" s="97">
        <v>10</v>
      </c>
      <c r="Z26" s="165"/>
      <c r="AA26" s="166"/>
      <c r="AB26" s="166"/>
      <c r="AC26" s="169"/>
      <c r="AD26" s="165"/>
      <c r="AE26" s="166"/>
      <c r="AF26" s="166"/>
      <c r="AG26" s="169"/>
      <c r="AH26" s="165"/>
      <c r="AI26" s="166"/>
      <c r="AJ26" s="166"/>
      <c r="AK26" s="179"/>
      <c r="AL26" s="137">
        <f t="shared" si="1"/>
        <v>80.039999999999992</v>
      </c>
      <c r="AM26" s="90">
        <f t="shared" si="2"/>
        <v>25.52</v>
      </c>
      <c r="AN26" s="81"/>
      <c r="AO26" s="82"/>
      <c r="AP26" s="181"/>
      <c r="AQ26" s="181"/>
      <c r="AR26" s="182"/>
    </row>
    <row r="27" spans="1:44" ht="24.95" customHeight="1" x14ac:dyDescent="0.2">
      <c r="A27" s="126" t="s">
        <v>61</v>
      </c>
      <c r="B27" s="78">
        <f t="shared" si="0"/>
        <v>24</v>
      </c>
      <c r="C27" s="79"/>
      <c r="D27" s="79"/>
      <c r="E27" s="79"/>
      <c r="F27" s="79"/>
      <c r="G27" s="79">
        <v>748</v>
      </c>
      <c r="H27" s="111">
        <v>30</v>
      </c>
      <c r="I27" s="131">
        <v>197</v>
      </c>
      <c r="J27" s="114">
        <v>0</v>
      </c>
      <c r="K27" s="80"/>
      <c r="L27" s="87">
        <f t="shared" si="3"/>
        <v>1.1600000000000108</v>
      </c>
      <c r="M27" s="134">
        <f t="shared" si="3"/>
        <v>0</v>
      </c>
      <c r="N27" s="168"/>
      <c r="O27" s="166"/>
      <c r="P27" s="166"/>
      <c r="Q27" s="169"/>
      <c r="R27" s="165"/>
      <c r="S27" s="166"/>
      <c r="T27" s="166"/>
      <c r="U27" s="167"/>
      <c r="V27" s="107">
        <v>7</v>
      </c>
      <c r="W27" s="79">
        <v>8</v>
      </c>
      <c r="X27" s="79">
        <v>1</v>
      </c>
      <c r="Y27" s="94">
        <v>10</v>
      </c>
      <c r="Z27" s="165"/>
      <c r="AA27" s="166"/>
      <c r="AB27" s="166"/>
      <c r="AC27" s="169"/>
      <c r="AD27" s="165"/>
      <c r="AE27" s="166"/>
      <c r="AF27" s="166"/>
      <c r="AG27" s="169"/>
      <c r="AH27" s="165"/>
      <c r="AI27" s="166"/>
      <c r="AJ27" s="166"/>
      <c r="AK27" s="179"/>
      <c r="AL27" s="137">
        <f t="shared" si="1"/>
        <v>81.2</v>
      </c>
      <c r="AM27" s="90">
        <f t="shared" si="2"/>
        <v>25.52</v>
      </c>
      <c r="AN27" s="81"/>
      <c r="AO27" s="82"/>
      <c r="AP27" s="181"/>
      <c r="AQ27" s="181"/>
      <c r="AR27" s="182"/>
    </row>
    <row r="28" spans="1:44" ht="24.95" customHeight="1" x14ac:dyDescent="0.2">
      <c r="A28" s="126" t="s">
        <v>62</v>
      </c>
      <c r="B28" s="78">
        <f t="shared" si="0"/>
        <v>24</v>
      </c>
      <c r="C28" s="79"/>
      <c r="D28" s="79"/>
      <c r="E28" s="79"/>
      <c r="F28" s="79"/>
      <c r="G28" s="79">
        <v>754</v>
      </c>
      <c r="H28" s="111">
        <v>30</v>
      </c>
      <c r="I28" s="131">
        <v>189</v>
      </c>
      <c r="J28" s="114">
        <v>0</v>
      </c>
      <c r="K28" s="80"/>
      <c r="L28" s="87">
        <f t="shared" si="3"/>
        <v>1.1599999999999966</v>
      </c>
      <c r="M28" s="134">
        <f t="shared" si="3"/>
        <v>0</v>
      </c>
      <c r="N28" s="168"/>
      <c r="O28" s="166"/>
      <c r="P28" s="166"/>
      <c r="Q28" s="169"/>
      <c r="R28" s="165"/>
      <c r="S28" s="166"/>
      <c r="T28" s="166"/>
      <c r="U28" s="167"/>
      <c r="V28" s="143">
        <v>7</v>
      </c>
      <c r="W28" s="96">
        <v>9</v>
      </c>
      <c r="X28" s="96">
        <v>1</v>
      </c>
      <c r="Y28" s="97">
        <v>10</v>
      </c>
      <c r="Z28" s="165"/>
      <c r="AA28" s="166"/>
      <c r="AB28" s="166"/>
      <c r="AC28" s="169"/>
      <c r="AD28" s="165"/>
      <c r="AE28" s="166"/>
      <c r="AF28" s="166"/>
      <c r="AG28" s="169"/>
      <c r="AH28" s="165"/>
      <c r="AI28" s="166"/>
      <c r="AJ28" s="166"/>
      <c r="AK28" s="179"/>
      <c r="AL28" s="137">
        <f t="shared" si="1"/>
        <v>82.36</v>
      </c>
      <c r="AM28" s="90">
        <f t="shared" si="2"/>
        <v>25.52</v>
      </c>
      <c r="AN28" s="81"/>
      <c r="AO28" s="82"/>
      <c r="AP28" s="181"/>
      <c r="AQ28" s="181"/>
      <c r="AR28" s="182"/>
    </row>
    <row r="29" spans="1:44" ht="24.95" customHeight="1" x14ac:dyDescent="0.2">
      <c r="A29" s="126" t="s">
        <v>63</v>
      </c>
      <c r="B29" s="78">
        <f t="shared" si="0"/>
        <v>24</v>
      </c>
      <c r="C29" s="79"/>
      <c r="D29" s="79"/>
      <c r="E29" s="79"/>
      <c r="F29" s="79"/>
      <c r="G29" s="79">
        <v>745</v>
      </c>
      <c r="H29" s="111">
        <v>30</v>
      </c>
      <c r="I29" s="131">
        <v>191</v>
      </c>
      <c r="J29" s="114">
        <v>0</v>
      </c>
      <c r="K29" s="80"/>
      <c r="L29" s="87">
        <f t="shared" si="3"/>
        <v>1.1599999999999966</v>
      </c>
      <c r="M29" s="134">
        <f t="shared" si="3"/>
        <v>0</v>
      </c>
      <c r="N29" s="168"/>
      <c r="O29" s="166"/>
      <c r="P29" s="166"/>
      <c r="Q29" s="169"/>
      <c r="R29" s="165"/>
      <c r="S29" s="166"/>
      <c r="T29" s="166"/>
      <c r="U29" s="167"/>
      <c r="V29" s="107">
        <v>7</v>
      </c>
      <c r="W29" s="79">
        <v>10</v>
      </c>
      <c r="X29" s="79">
        <v>1</v>
      </c>
      <c r="Y29" s="94">
        <v>10</v>
      </c>
      <c r="Z29" s="165"/>
      <c r="AA29" s="166"/>
      <c r="AB29" s="166"/>
      <c r="AC29" s="169"/>
      <c r="AD29" s="165"/>
      <c r="AE29" s="166"/>
      <c r="AF29" s="166"/>
      <c r="AG29" s="169"/>
      <c r="AH29" s="165"/>
      <c r="AI29" s="166"/>
      <c r="AJ29" s="166"/>
      <c r="AK29" s="179"/>
      <c r="AL29" s="137">
        <f t="shared" si="1"/>
        <v>83.52</v>
      </c>
      <c r="AM29" s="90">
        <f t="shared" si="2"/>
        <v>25.52</v>
      </c>
      <c r="AN29" s="81"/>
      <c r="AO29" s="82"/>
      <c r="AP29" s="181"/>
      <c r="AQ29" s="181"/>
      <c r="AR29" s="182"/>
    </row>
    <row r="30" spans="1:44" ht="24.95" customHeight="1" x14ac:dyDescent="0.2">
      <c r="A30" s="126" t="s">
        <v>64</v>
      </c>
      <c r="B30" s="78">
        <f t="shared" si="0"/>
        <v>24</v>
      </c>
      <c r="C30" s="79"/>
      <c r="D30" s="79"/>
      <c r="E30" s="79"/>
      <c r="F30" s="79"/>
      <c r="G30" s="79">
        <v>770</v>
      </c>
      <c r="H30" s="111">
        <v>30</v>
      </c>
      <c r="I30" s="131">
        <v>187</v>
      </c>
      <c r="J30" s="114">
        <v>0</v>
      </c>
      <c r="K30" s="80"/>
      <c r="L30" s="87">
        <f t="shared" si="3"/>
        <v>1.1599999999999966</v>
      </c>
      <c r="M30" s="134">
        <f t="shared" si="3"/>
        <v>0</v>
      </c>
      <c r="N30" s="168"/>
      <c r="O30" s="166"/>
      <c r="P30" s="166"/>
      <c r="Q30" s="169"/>
      <c r="R30" s="165"/>
      <c r="S30" s="166"/>
      <c r="T30" s="166"/>
      <c r="U30" s="167"/>
      <c r="V30" s="143">
        <v>7</v>
      </c>
      <c r="W30" s="96">
        <v>11</v>
      </c>
      <c r="X30" s="96">
        <v>1</v>
      </c>
      <c r="Y30" s="97">
        <v>10</v>
      </c>
      <c r="Z30" s="165"/>
      <c r="AA30" s="166"/>
      <c r="AB30" s="166"/>
      <c r="AC30" s="169"/>
      <c r="AD30" s="165"/>
      <c r="AE30" s="166"/>
      <c r="AF30" s="166"/>
      <c r="AG30" s="169"/>
      <c r="AH30" s="165"/>
      <c r="AI30" s="166"/>
      <c r="AJ30" s="166"/>
      <c r="AK30" s="179"/>
      <c r="AL30" s="137">
        <f t="shared" si="1"/>
        <v>84.679999999999993</v>
      </c>
      <c r="AM30" s="90">
        <f t="shared" si="2"/>
        <v>25.52</v>
      </c>
      <c r="AN30" s="81"/>
      <c r="AO30" s="82"/>
      <c r="AP30" s="181"/>
      <c r="AQ30" s="181"/>
      <c r="AR30" s="182"/>
    </row>
    <row r="31" spans="1:44" ht="24.95" customHeight="1" x14ac:dyDescent="0.2">
      <c r="A31" s="126" t="s">
        <v>65</v>
      </c>
      <c r="B31" s="78">
        <f t="shared" si="0"/>
        <v>24</v>
      </c>
      <c r="C31" s="79"/>
      <c r="D31" s="79"/>
      <c r="E31" s="79"/>
      <c r="F31" s="79"/>
      <c r="G31" s="79">
        <v>782</v>
      </c>
      <c r="H31" s="111">
        <v>30</v>
      </c>
      <c r="I31" s="131">
        <v>192</v>
      </c>
      <c r="J31" s="114">
        <v>0</v>
      </c>
      <c r="K31" s="80"/>
      <c r="L31" s="87">
        <f t="shared" si="3"/>
        <v>1.1599999999999966</v>
      </c>
      <c r="M31" s="134">
        <f t="shared" si="3"/>
        <v>0</v>
      </c>
      <c r="N31" s="168"/>
      <c r="O31" s="166"/>
      <c r="P31" s="166"/>
      <c r="Q31" s="169"/>
      <c r="R31" s="165"/>
      <c r="S31" s="166"/>
      <c r="T31" s="166"/>
      <c r="U31" s="167"/>
      <c r="V31" s="107">
        <v>8</v>
      </c>
      <c r="W31" s="79">
        <v>0</v>
      </c>
      <c r="X31" s="79">
        <v>1</v>
      </c>
      <c r="Y31" s="94">
        <v>10</v>
      </c>
      <c r="Z31" s="165"/>
      <c r="AA31" s="166"/>
      <c r="AB31" s="166"/>
      <c r="AC31" s="169"/>
      <c r="AD31" s="165"/>
      <c r="AE31" s="166"/>
      <c r="AF31" s="166"/>
      <c r="AG31" s="169"/>
      <c r="AH31" s="165"/>
      <c r="AI31" s="166"/>
      <c r="AJ31" s="166"/>
      <c r="AK31" s="179"/>
      <c r="AL31" s="137">
        <f t="shared" si="1"/>
        <v>85.839999999999989</v>
      </c>
      <c r="AM31" s="90">
        <f t="shared" si="2"/>
        <v>25.52</v>
      </c>
      <c r="AN31" s="81"/>
      <c r="AO31" s="82"/>
      <c r="AP31" s="181"/>
      <c r="AQ31" s="181"/>
      <c r="AR31" s="182"/>
    </row>
    <row r="32" spans="1:44" ht="24.95" customHeight="1" x14ac:dyDescent="0.2">
      <c r="A32" s="126" t="s">
        <v>66</v>
      </c>
      <c r="B32" s="78">
        <f t="shared" si="0"/>
        <v>24</v>
      </c>
      <c r="C32" s="79"/>
      <c r="D32" s="79"/>
      <c r="E32" s="79"/>
      <c r="F32" s="79"/>
      <c r="G32" s="79">
        <v>759</v>
      </c>
      <c r="H32" s="111">
        <v>30</v>
      </c>
      <c r="I32" s="131">
        <v>166</v>
      </c>
      <c r="J32" s="114">
        <v>0</v>
      </c>
      <c r="K32" s="80"/>
      <c r="L32" s="87">
        <f t="shared" si="3"/>
        <v>1.1600000000000108</v>
      </c>
      <c r="M32" s="134">
        <f t="shared" si="3"/>
        <v>0</v>
      </c>
      <c r="N32" s="168"/>
      <c r="O32" s="166"/>
      <c r="P32" s="166"/>
      <c r="Q32" s="169"/>
      <c r="R32" s="165"/>
      <c r="S32" s="166"/>
      <c r="T32" s="166"/>
      <c r="U32" s="167"/>
      <c r="V32" s="143">
        <v>8</v>
      </c>
      <c r="W32" s="96">
        <v>1</v>
      </c>
      <c r="X32" s="96">
        <v>1</v>
      </c>
      <c r="Y32" s="97">
        <v>10</v>
      </c>
      <c r="Z32" s="165"/>
      <c r="AA32" s="166"/>
      <c r="AB32" s="166"/>
      <c r="AC32" s="169"/>
      <c r="AD32" s="165"/>
      <c r="AE32" s="166"/>
      <c r="AF32" s="166"/>
      <c r="AG32" s="169"/>
      <c r="AH32" s="165"/>
      <c r="AI32" s="166"/>
      <c r="AJ32" s="166"/>
      <c r="AK32" s="179"/>
      <c r="AL32" s="137">
        <f t="shared" si="1"/>
        <v>87</v>
      </c>
      <c r="AM32" s="90">
        <f t="shared" si="2"/>
        <v>25.52</v>
      </c>
      <c r="AN32" s="81"/>
      <c r="AO32" s="82"/>
      <c r="AP32" s="181"/>
      <c r="AQ32" s="181"/>
      <c r="AR32" s="182"/>
    </row>
    <row r="33" spans="1:44" ht="24.95" customHeight="1" x14ac:dyDescent="0.2">
      <c r="A33" s="126" t="s">
        <v>67</v>
      </c>
      <c r="B33" s="78">
        <f t="shared" si="0"/>
        <v>24</v>
      </c>
      <c r="C33" s="79"/>
      <c r="D33" s="79"/>
      <c r="E33" s="79"/>
      <c r="F33" s="79"/>
      <c r="G33" s="79">
        <v>744</v>
      </c>
      <c r="H33" s="111">
        <v>30</v>
      </c>
      <c r="I33" s="131">
        <v>158</v>
      </c>
      <c r="J33" s="114">
        <v>0</v>
      </c>
      <c r="K33" s="80"/>
      <c r="L33" s="87">
        <f t="shared" si="3"/>
        <v>1.1599999999999966</v>
      </c>
      <c r="M33" s="134">
        <f t="shared" si="3"/>
        <v>0</v>
      </c>
      <c r="N33" s="168"/>
      <c r="O33" s="166"/>
      <c r="P33" s="166"/>
      <c r="Q33" s="169"/>
      <c r="R33" s="165"/>
      <c r="S33" s="166"/>
      <c r="T33" s="166"/>
      <c r="U33" s="167"/>
      <c r="V33" s="107">
        <v>8</v>
      </c>
      <c r="W33" s="79">
        <v>2</v>
      </c>
      <c r="X33" s="79">
        <v>1</v>
      </c>
      <c r="Y33" s="94">
        <v>10</v>
      </c>
      <c r="Z33" s="165"/>
      <c r="AA33" s="166"/>
      <c r="AB33" s="166"/>
      <c r="AC33" s="169"/>
      <c r="AD33" s="165"/>
      <c r="AE33" s="166"/>
      <c r="AF33" s="166"/>
      <c r="AG33" s="169"/>
      <c r="AH33" s="165"/>
      <c r="AI33" s="166"/>
      <c r="AJ33" s="166"/>
      <c r="AK33" s="179"/>
      <c r="AL33" s="137">
        <f t="shared" si="1"/>
        <v>88.16</v>
      </c>
      <c r="AM33" s="90">
        <f t="shared" si="2"/>
        <v>25.52</v>
      </c>
      <c r="AN33" s="81"/>
      <c r="AO33" s="82"/>
      <c r="AP33" s="181"/>
      <c r="AQ33" s="181"/>
      <c r="AR33" s="182"/>
    </row>
    <row r="34" spans="1:44" ht="24.95" customHeight="1" x14ac:dyDescent="0.2">
      <c r="A34" s="126" t="s">
        <v>68</v>
      </c>
      <c r="B34" s="78">
        <f t="shared" si="0"/>
        <v>24</v>
      </c>
      <c r="C34" s="79"/>
      <c r="D34" s="79"/>
      <c r="E34" s="79"/>
      <c r="F34" s="79"/>
      <c r="G34" s="79">
        <v>742</v>
      </c>
      <c r="H34" s="111">
        <v>30</v>
      </c>
      <c r="I34" s="131">
        <v>151</v>
      </c>
      <c r="J34" s="114">
        <v>0</v>
      </c>
      <c r="K34" s="80"/>
      <c r="L34" s="87">
        <f t="shared" si="3"/>
        <v>1.1599999999999966</v>
      </c>
      <c r="M34" s="134">
        <f t="shared" si="3"/>
        <v>0</v>
      </c>
      <c r="N34" s="168"/>
      <c r="O34" s="166"/>
      <c r="P34" s="166"/>
      <c r="Q34" s="169"/>
      <c r="R34" s="165"/>
      <c r="S34" s="166"/>
      <c r="T34" s="166"/>
      <c r="U34" s="167"/>
      <c r="V34" s="143">
        <v>8</v>
      </c>
      <c r="W34" s="96">
        <v>3</v>
      </c>
      <c r="X34" s="96">
        <v>1</v>
      </c>
      <c r="Y34" s="97">
        <v>10</v>
      </c>
      <c r="Z34" s="165"/>
      <c r="AA34" s="166"/>
      <c r="AB34" s="166"/>
      <c r="AC34" s="169"/>
      <c r="AD34" s="165"/>
      <c r="AE34" s="166"/>
      <c r="AF34" s="166"/>
      <c r="AG34" s="169"/>
      <c r="AH34" s="165"/>
      <c r="AI34" s="166"/>
      <c r="AJ34" s="166"/>
      <c r="AK34" s="179"/>
      <c r="AL34" s="137">
        <f t="shared" si="1"/>
        <v>89.32</v>
      </c>
      <c r="AM34" s="90">
        <f t="shared" si="2"/>
        <v>25.52</v>
      </c>
      <c r="AN34" s="81"/>
      <c r="AO34" s="82"/>
      <c r="AP34" s="181"/>
      <c r="AQ34" s="181"/>
      <c r="AR34" s="182"/>
    </row>
    <row r="35" spans="1:44" ht="24.95" customHeight="1" x14ac:dyDescent="0.2">
      <c r="A35" s="126" t="s">
        <v>70</v>
      </c>
      <c r="B35" s="78">
        <f t="shared" si="0"/>
        <v>24</v>
      </c>
      <c r="C35" s="79"/>
      <c r="D35" s="79"/>
      <c r="E35" s="79"/>
      <c r="F35" s="79"/>
      <c r="G35" s="79">
        <v>737</v>
      </c>
      <c r="H35" s="111">
        <v>30</v>
      </c>
      <c r="I35" s="131">
        <v>151</v>
      </c>
      <c r="J35" s="114">
        <v>0</v>
      </c>
      <c r="K35" s="80"/>
      <c r="L35" s="87">
        <f t="shared" si="3"/>
        <v>1.1599999999999966</v>
      </c>
      <c r="M35" s="134">
        <f t="shared" si="3"/>
        <v>0</v>
      </c>
      <c r="N35" s="168"/>
      <c r="O35" s="166"/>
      <c r="P35" s="166"/>
      <c r="Q35" s="169"/>
      <c r="R35" s="165"/>
      <c r="S35" s="166"/>
      <c r="T35" s="166"/>
      <c r="U35" s="167"/>
      <c r="V35" s="107">
        <v>8</v>
      </c>
      <c r="W35" s="79">
        <v>4</v>
      </c>
      <c r="X35" s="79">
        <v>1</v>
      </c>
      <c r="Y35" s="94">
        <v>10</v>
      </c>
      <c r="Z35" s="165"/>
      <c r="AA35" s="166"/>
      <c r="AB35" s="166"/>
      <c r="AC35" s="169"/>
      <c r="AD35" s="165"/>
      <c r="AE35" s="166"/>
      <c r="AF35" s="166"/>
      <c r="AG35" s="169"/>
      <c r="AH35" s="165"/>
      <c r="AI35" s="166"/>
      <c r="AJ35" s="166"/>
      <c r="AK35" s="179"/>
      <c r="AL35" s="137">
        <f t="shared" si="1"/>
        <v>90.47999999999999</v>
      </c>
      <c r="AM35" s="90">
        <f t="shared" si="2"/>
        <v>25.52</v>
      </c>
      <c r="AN35" s="81"/>
      <c r="AO35" s="82"/>
      <c r="AP35" s="181" t="s">
        <v>122</v>
      </c>
      <c r="AQ35" s="181"/>
      <c r="AR35" s="182"/>
    </row>
    <row r="36" spans="1:44" ht="24.95" customHeight="1" x14ac:dyDescent="0.2">
      <c r="A36" s="126" t="s">
        <v>71</v>
      </c>
      <c r="B36" s="78">
        <f t="shared" si="0"/>
        <v>24</v>
      </c>
      <c r="C36" s="79"/>
      <c r="D36" s="79"/>
      <c r="E36" s="79"/>
      <c r="F36" s="79"/>
      <c r="G36" s="79">
        <v>755</v>
      </c>
      <c r="H36" s="111">
        <v>30</v>
      </c>
      <c r="I36" s="131">
        <v>166</v>
      </c>
      <c r="J36" s="114">
        <v>0</v>
      </c>
      <c r="K36" s="80"/>
      <c r="L36" s="87">
        <f t="shared" si="3"/>
        <v>1.1600000000000108</v>
      </c>
      <c r="M36" s="134">
        <f t="shared" si="3"/>
        <v>0</v>
      </c>
      <c r="N36" s="168"/>
      <c r="O36" s="166"/>
      <c r="P36" s="166"/>
      <c r="Q36" s="169"/>
      <c r="R36" s="165"/>
      <c r="S36" s="166"/>
      <c r="T36" s="166"/>
      <c r="U36" s="167"/>
      <c r="V36" s="143">
        <v>8</v>
      </c>
      <c r="W36" s="96">
        <v>5</v>
      </c>
      <c r="X36" s="96">
        <v>1</v>
      </c>
      <c r="Y36" s="97">
        <v>10</v>
      </c>
      <c r="Z36" s="165"/>
      <c r="AA36" s="166"/>
      <c r="AB36" s="166"/>
      <c r="AC36" s="169"/>
      <c r="AD36" s="165"/>
      <c r="AE36" s="166"/>
      <c r="AF36" s="166"/>
      <c r="AG36" s="169"/>
      <c r="AH36" s="165"/>
      <c r="AI36" s="166"/>
      <c r="AJ36" s="166"/>
      <c r="AK36" s="179"/>
      <c r="AL36" s="137">
        <f t="shared" si="1"/>
        <v>91.64</v>
      </c>
      <c r="AM36" s="90">
        <f t="shared" si="2"/>
        <v>25.52</v>
      </c>
      <c r="AN36" s="81"/>
      <c r="AO36" s="82"/>
      <c r="AP36" s="181"/>
      <c r="AQ36" s="181"/>
      <c r="AR36" s="182"/>
    </row>
    <row r="37" spans="1:44" ht="24.95" customHeight="1" x14ac:dyDescent="0.2">
      <c r="A37" s="126" t="s">
        <v>72</v>
      </c>
      <c r="B37" s="78">
        <f t="shared" si="0"/>
        <v>24</v>
      </c>
      <c r="C37" s="79"/>
      <c r="D37" s="79"/>
      <c r="E37" s="79"/>
      <c r="F37" s="79"/>
      <c r="G37" s="79">
        <v>765</v>
      </c>
      <c r="H37" s="111">
        <v>30</v>
      </c>
      <c r="I37" s="131">
        <v>184</v>
      </c>
      <c r="J37" s="114">
        <v>0</v>
      </c>
      <c r="K37" s="80"/>
      <c r="L37" s="87">
        <f t="shared" si="3"/>
        <v>1.1599999999999966</v>
      </c>
      <c r="M37" s="134">
        <f t="shared" si="3"/>
        <v>0</v>
      </c>
      <c r="N37" s="168"/>
      <c r="O37" s="166"/>
      <c r="P37" s="166"/>
      <c r="Q37" s="169"/>
      <c r="R37" s="165"/>
      <c r="S37" s="166"/>
      <c r="T37" s="166"/>
      <c r="U37" s="167"/>
      <c r="V37" s="107">
        <v>8</v>
      </c>
      <c r="W37" s="79">
        <v>6</v>
      </c>
      <c r="X37" s="79">
        <v>1</v>
      </c>
      <c r="Y37" s="94">
        <v>10</v>
      </c>
      <c r="Z37" s="165"/>
      <c r="AA37" s="166"/>
      <c r="AB37" s="166"/>
      <c r="AC37" s="169"/>
      <c r="AD37" s="165"/>
      <c r="AE37" s="166"/>
      <c r="AF37" s="166"/>
      <c r="AG37" s="169"/>
      <c r="AH37" s="165"/>
      <c r="AI37" s="166"/>
      <c r="AJ37" s="166"/>
      <c r="AK37" s="179"/>
      <c r="AL37" s="137">
        <f t="shared" si="1"/>
        <v>92.8</v>
      </c>
      <c r="AM37" s="90">
        <f t="shared" si="2"/>
        <v>25.52</v>
      </c>
      <c r="AN37" s="81"/>
      <c r="AO37" s="82"/>
      <c r="AP37" s="181"/>
      <c r="AQ37" s="181"/>
      <c r="AR37" s="182"/>
    </row>
    <row r="38" spans="1:44" ht="24.95" customHeight="1" x14ac:dyDescent="0.2">
      <c r="A38" s="126" t="s">
        <v>73</v>
      </c>
      <c r="B38" s="78">
        <f t="shared" si="0"/>
        <v>24</v>
      </c>
      <c r="C38" s="79"/>
      <c r="D38" s="79"/>
      <c r="E38" s="79"/>
      <c r="F38" s="79"/>
      <c r="G38" s="79">
        <v>773</v>
      </c>
      <c r="H38" s="111">
        <v>30</v>
      </c>
      <c r="I38" s="131">
        <v>187</v>
      </c>
      <c r="J38" s="114">
        <v>0</v>
      </c>
      <c r="K38" s="80"/>
      <c r="L38" s="87">
        <f t="shared" si="3"/>
        <v>1.1599999999999966</v>
      </c>
      <c r="M38" s="134">
        <f t="shared" si="3"/>
        <v>0</v>
      </c>
      <c r="N38" s="168"/>
      <c r="O38" s="166"/>
      <c r="P38" s="166"/>
      <c r="Q38" s="169"/>
      <c r="R38" s="165"/>
      <c r="S38" s="166"/>
      <c r="T38" s="166"/>
      <c r="U38" s="167"/>
      <c r="V38" s="143">
        <v>8</v>
      </c>
      <c r="W38" s="96">
        <v>7</v>
      </c>
      <c r="X38" s="96">
        <v>1</v>
      </c>
      <c r="Y38" s="97">
        <v>10</v>
      </c>
      <c r="Z38" s="165"/>
      <c r="AA38" s="166"/>
      <c r="AB38" s="166"/>
      <c r="AC38" s="169"/>
      <c r="AD38" s="165"/>
      <c r="AE38" s="166"/>
      <c r="AF38" s="166"/>
      <c r="AG38" s="169"/>
      <c r="AH38" s="165"/>
      <c r="AI38" s="166"/>
      <c r="AJ38" s="166"/>
      <c r="AK38" s="179"/>
      <c r="AL38" s="137">
        <f t="shared" si="1"/>
        <v>93.96</v>
      </c>
      <c r="AM38" s="90">
        <f t="shared" si="2"/>
        <v>25.52</v>
      </c>
      <c r="AN38" s="81"/>
      <c r="AO38" s="82"/>
      <c r="AP38" s="181"/>
      <c r="AQ38" s="181"/>
      <c r="AR38" s="182"/>
    </row>
    <row r="39" spans="1:44" ht="24.95" customHeight="1" x14ac:dyDescent="0.2">
      <c r="A39" s="126" t="s">
        <v>74</v>
      </c>
      <c r="B39" s="78">
        <f t="shared" si="0"/>
        <v>24</v>
      </c>
      <c r="C39" s="79"/>
      <c r="D39" s="79"/>
      <c r="E39" s="79"/>
      <c r="F39" s="79"/>
      <c r="G39" s="79">
        <v>760</v>
      </c>
      <c r="H39" s="111">
        <v>30</v>
      </c>
      <c r="I39" s="131">
        <v>175</v>
      </c>
      <c r="J39" s="114">
        <v>0</v>
      </c>
      <c r="K39" s="80"/>
      <c r="L39" s="87">
        <f t="shared" si="3"/>
        <v>1.1599999999999966</v>
      </c>
      <c r="M39" s="134">
        <f t="shared" si="3"/>
        <v>0</v>
      </c>
      <c r="N39" s="168"/>
      <c r="O39" s="166"/>
      <c r="P39" s="166"/>
      <c r="Q39" s="169"/>
      <c r="R39" s="165"/>
      <c r="S39" s="166"/>
      <c r="T39" s="166"/>
      <c r="U39" s="167"/>
      <c r="V39" s="107">
        <v>8</v>
      </c>
      <c r="W39" s="79">
        <v>8</v>
      </c>
      <c r="X39" s="79">
        <v>1</v>
      </c>
      <c r="Y39" s="94">
        <v>10</v>
      </c>
      <c r="Z39" s="165"/>
      <c r="AA39" s="166"/>
      <c r="AB39" s="166"/>
      <c r="AC39" s="169"/>
      <c r="AD39" s="165"/>
      <c r="AE39" s="166"/>
      <c r="AF39" s="166"/>
      <c r="AG39" s="169"/>
      <c r="AH39" s="165"/>
      <c r="AI39" s="166"/>
      <c r="AJ39" s="166"/>
      <c r="AK39" s="179"/>
      <c r="AL39" s="137">
        <f t="shared" si="1"/>
        <v>95.11999999999999</v>
      </c>
      <c r="AM39" s="90">
        <f t="shared" si="2"/>
        <v>25.52</v>
      </c>
      <c r="AN39" s="81"/>
      <c r="AO39" s="82"/>
      <c r="AP39" s="181"/>
      <c r="AQ39" s="181"/>
      <c r="AR39" s="182"/>
    </row>
    <row r="40" spans="1:44" ht="24.95" customHeight="1" x14ac:dyDescent="0.2">
      <c r="A40" s="126" t="s">
        <v>75</v>
      </c>
      <c r="B40" s="78">
        <f t="shared" si="0"/>
        <v>24</v>
      </c>
      <c r="C40" s="79"/>
      <c r="D40" s="79"/>
      <c r="E40" s="79"/>
      <c r="F40" s="79"/>
      <c r="G40" s="79">
        <v>730</v>
      </c>
      <c r="H40" s="111">
        <v>30</v>
      </c>
      <c r="I40" s="131">
        <v>126</v>
      </c>
      <c r="J40" s="114">
        <v>0</v>
      </c>
      <c r="K40" s="80"/>
      <c r="L40" s="87">
        <f t="shared" si="3"/>
        <v>0</v>
      </c>
      <c r="M40" s="134">
        <f t="shared" si="3"/>
        <v>0</v>
      </c>
      <c r="N40" s="168"/>
      <c r="O40" s="166"/>
      <c r="P40" s="166"/>
      <c r="Q40" s="169"/>
      <c r="R40" s="165"/>
      <c r="S40" s="166"/>
      <c r="T40" s="166"/>
      <c r="U40" s="167"/>
      <c r="V40" s="143">
        <v>1</v>
      </c>
      <c r="W40" s="96">
        <v>4</v>
      </c>
      <c r="X40" s="96">
        <v>1</v>
      </c>
      <c r="Y40" s="97">
        <v>4</v>
      </c>
      <c r="Z40" s="165"/>
      <c r="AA40" s="166"/>
      <c r="AB40" s="166"/>
      <c r="AC40" s="169"/>
      <c r="AD40" s="165"/>
      <c r="AE40" s="166"/>
      <c r="AF40" s="166"/>
      <c r="AG40" s="169"/>
      <c r="AH40" s="165"/>
      <c r="AI40" s="166"/>
      <c r="AJ40" s="166"/>
      <c r="AK40" s="179"/>
      <c r="AL40" s="137">
        <f t="shared" si="1"/>
        <v>0</v>
      </c>
      <c r="AM40" s="90">
        <f t="shared" si="2"/>
        <v>18.559999999999999</v>
      </c>
      <c r="AN40" s="81">
        <v>95.1</v>
      </c>
      <c r="AO40" s="82">
        <v>6.9</v>
      </c>
      <c r="AP40" s="181" t="s">
        <v>128</v>
      </c>
      <c r="AQ40" s="181"/>
      <c r="AR40" s="182"/>
    </row>
    <row r="41" spans="1:44" ht="24.95" customHeight="1" x14ac:dyDescent="0.2">
      <c r="A41" s="126" t="s">
        <v>78</v>
      </c>
      <c r="B41" s="78">
        <f t="shared" si="0"/>
        <v>24</v>
      </c>
      <c r="C41" s="79"/>
      <c r="D41" s="79"/>
      <c r="E41" s="79"/>
      <c r="F41" s="79"/>
      <c r="G41" s="79">
        <v>722</v>
      </c>
      <c r="H41" s="111">
        <v>30</v>
      </c>
      <c r="I41" s="131">
        <v>120</v>
      </c>
      <c r="J41" s="114">
        <v>0</v>
      </c>
      <c r="K41" s="80"/>
      <c r="L41" s="87">
        <f t="shared" si="3"/>
        <v>0</v>
      </c>
      <c r="M41" s="134">
        <f t="shared" si="3"/>
        <v>0</v>
      </c>
      <c r="N41" s="168"/>
      <c r="O41" s="166"/>
      <c r="P41" s="166"/>
      <c r="Q41" s="169"/>
      <c r="R41" s="165"/>
      <c r="S41" s="166"/>
      <c r="T41" s="166"/>
      <c r="U41" s="167"/>
      <c r="V41" s="107">
        <v>1</v>
      </c>
      <c r="W41" s="79">
        <v>4</v>
      </c>
      <c r="X41" s="79">
        <v>1</v>
      </c>
      <c r="Y41" s="94">
        <v>4</v>
      </c>
      <c r="Z41" s="165"/>
      <c r="AA41" s="166"/>
      <c r="AB41" s="166"/>
      <c r="AC41" s="169"/>
      <c r="AD41" s="165"/>
      <c r="AE41" s="166"/>
      <c r="AF41" s="166"/>
      <c r="AG41" s="169"/>
      <c r="AH41" s="165"/>
      <c r="AI41" s="166"/>
      <c r="AJ41" s="166"/>
      <c r="AK41" s="179"/>
      <c r="AL41" s="137">
        <f t="shared" si="1"/>
        <v>0</v>
      </c>
      <c r="AM41" s="90">
        <f t="shared" si="2"/>
        <v>18.559999999999999</v>
      </c>
      <c r="AN41" s="81"/>
      <c r="AO41" s="82"/>
      <c r="AP41" s="181"/>
      <c r="AQ41" s="181"/>
      <c r="AR41" s="182"/>
    </row>
    <row r="42" spans="1:44" ht="24.95" customHeight="1" x14ac:dyDescent="0.2">
      <c r="A42" s="126" t="s">
        <v>88</v>
      </c>
      <c r="B42" s="78">
        <f t="shared" si="0"/>
        <v>24</v>
      </c>
      <c r="C42" s="79"/>
      <c r="D42" s="79"/>
      <c r="E42" s="79"/>
      <c r="F42" s="79"/>
      <c r="G42" s="79">
        <v>722</v>
      </c>
      <c r="H42" s="111">
        <v>12</v>
      </c>
      <c r="I42" s="131">
        <v>50</v>
      </c>
      <c r="J42" s="114">
        <v>0</v>
      </c>
      <c r="K42" s="80"/>
      <c r="L42" s="87">
        <f t="shared" si="3"/>
        <v>0</v>
      </c>
      <c r="M42" s="134">
        <f t="shared" si="3"/>
        <v>0</v>
      </c>
      <c r="N42" s="168"/>
      <c r="O42" s="166"/>
      <c r="P42" s="166"/>
      <c r="Q42" s="169"/>
      <c r="R42" s="165"/>
      <c r="S42" s="166"/>
      <c r="T42" s="166"/>
      <c r="U42" s="167"/>
      <c r="V42" s="143">
        <v>1</v>
      </c>
      <c r="W42" s="96">
        <v>4</v>
      </c>
      <c r="X42" s="96">
        <v>1</v>
      </c>
      <c r="Y42" s="97">
        <v>4</v>
      </c>
      <c r="Z42" s="165"/>
      <c r="AA42" s="166"/>
      <c r="AB42" s="166"/>
      <c r="AC42" s="169"/>
      <c r="AD42" s="165"/>
      <c r="AE42" s="166"/>
      <c r="AF42" s="166"/>
      <c r="AG42" s="169"/>
      <c r="AH42" s="165"/>
      <c r="AI42" s="166"/>
      <c r="AJ42" s="166"/>
      <c r="AK42" s="179"/>
      <c r="AL42" s="137">
        <f t="shared" si="1"/>
        <v>0</v>
      </c>
      <c r="AM42" s="90">
        <f t="shared" si="2"/>
        <v>18.559999999999999</v>
      </c>
      <c r="AN42" s="81"/>
      <c r="AO42" s="82"/>
      <c r="AP42" s="181" t="s">
        <v>132</v>
      </c>
      <c r="AQ42" s="181"/>
      <c r="AR42" s="182"/>
    </row>
    <row r="43" spans="1:44" ht="24.95" customHeight="1" x14ac:dyDescent="0.2">
      <c r="A43" s="126" t="s">
        <v>92</v>
      </c>
      <c r="B43" s="78">
        <f t="shared" si="0"/>
        <v>24</v>
      </c>
      <c r="C43" s="79"/>
      <c r="D43" s="79"/>
      <c r="E43" s="79"/>
      <c r="F43" s="79"/>
      <c r="G43" s="79"/>
      <c r="H43" s="111"/>
      <c r="I43" s="131"/>
      <c r="J43" s="114">
        <v>0</v>
      </c>
      <c r="K43" s="80"/>
      <c r="L43" s="87">
        <f t="shared" si="3"/>
        <v>0</v>
      </c>
      <c r="M43" s="134">
        <f t="shared" si="3"/>
        <v>0</v>
      </c>
      <c r="N43" s="168"/>
      <c r="O43" s="166"/>
      <c r="P43" s="166"/>
      <c r="Q43" s="169"/>
      <c r="R43" s="165"/>
      <c r="S43" s="166"/>
      <c r="T43" s="166"/>
      <c r="U43" s="167"/>
      <c r="V43" s="107">
        <v>1</v>
      </c>
      <c r="W43" s="79">
        <v>4</v>
      </c>
      <c r="X43" s="79">
        <v>1</v>
      </c>
      <c r="Y43" s="94">
        <v>4</v>
      </c>
      <c r="Z43" s="165"/>
      <c r="AA43" s="166"/>
      <c r="AB43" s="166"/>
      <c r="AC43" s="169"/>
      <c r="AD43" s="165"/>
      <c r="AE43" s="166"/>
      <c r="AF43" s="166"/>
      <c r="AG43" s="169"/>
      <c r="AH43" s="165"/>
      <c r="AI43" s="166"/>
      <c r="AJ43" s="166"/>
      <c r="AK43" s="179"/>
      <c r="AL43" s="137">
        <f t="shared" si="1"/>
        <v>0</v>
      </c>
      <c r="AM43" s="90">
        <f t="shared" si="2"/>
        <v>18.559999999999999</v>
      </c>
      <c r="AN43" s="81"/>
      <c r="AO43" s="82"/>
      <c r="AP43" s="181"/>
      <c r="AQ43" s="181"/>
      <c r="AR43" s="182"/>
    </row>
    <row r="44" spans="1:44" ht="24.95" customHeight="1" thickBot="1" x14ac:dyDescent="0.25">
      <c r="A44" s="126" t="s">
        <v>76</v>
      </c>
      <c r="B44" s="78">
        <f t="shared" si="0"/>
        <v>24</v>
      </c>
      <c r="C44" s="83"/>
      <c r="D44" s="83"/>
      <c r="E44" s="83"/>
      <c r="F44" s="83"/>
      <c r="G44" s="83">
        <v>732</v>
      </c>
      <c r="H44" s="112">
        <v>30</v>
      </c>
      <c r="I44" s="132">
        <v>156</v>
      </c>
      <c r="J44" s="115">
        <v>0</v>
      </c>
      <c r="K44" s="84"/>
      <c r="L44" s="98">
        <f t="shared" si="3"/>
        <v>1.1600000000000001</v>
      </c>
      <c r="M44" s="135">
        <f t="shared" si="3"/>
        <v>0</v>
      </c>
      <c r="N44" s="170"/>
      <c r="O44" s="171"/>
      <c r="P44" s="171"/>
      <c r="Q44" s="172"/>
      <c r="R44" s="173"/>
      <c r="S44" s="171"/>
      <c r="T44" s="171"/>
      <c r="U44" s="174"/>
      <c r="V44" s="144">
        <v>1</v>
      </c>
      <c r="W44" s="102">
        <v>5</v>
      </c>
      <c r="X44" s="102">
        <v>1</v>
      </c>
      <c r="Y44" s="103">
        <v>4</v>
      </c>
      <c r="Z44" s="173"/>
      <c r="AA44" s="171"/>
      <c r="AB44" s="171"/>
      <c r="AC44" s="172"/>
      <c r="AD44" s="173"/>
      <c r="AE44" s="171"/>
      <c r="AF44" s="171"/>
      <c r="AG44" s="172"/>
      <c r="AH44" s="173"/>
      <c r="AI44" s="171"/>
      <c r="AJ44" s="171"/>
      <c r="AK44" s="180"/>
      <c r="AL44" s="138">
        <f t="shared" si="1"/>
        <v>1.1600000000000001</v>
      </c>
      <c r="AM44" s="104">
        <f t="shared" si="2"/>
        <v>18.559999999999999</v>
      </c>
      <c r="AN44" s="85"/>
      <c r="AO44" s="86"/>
      <c r="AP44" s="183"/>
      <c r="AQ44" s="183"/>
      <c r="AR44" s="184"/>
    </row>
    <row r="45" spans="1:44" ht="13.5" thickBo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Z45" s="8"/>
      <c r="AA45" s="8"/>
      <c r="AB45" s="8"/>
    </row>
    <row r="46" spans="1:44" ht="15" customHeight="1" x14ac:dyDescent="0.2">
      <c r="B46" s="1"/>
      <c r="C46" s="1"/>
      <c r="D46" s="1"/>
      <c r="E46" s="1"/>
      <c r="F46" s="1"/>
      <c r="G46" s="1"/>
      <c r="H46" s="1"/>
      <c r="I46" s="185" t="s">
        <v>89</v>
      </c>
      <c r="J46" s="186"/>
      <c r="K46" s="186"/>
      <c r="L46" s="186"/>
      <c r="M46" s="187"/>
      <c r="AG46" s="25"/>
      <c r="AH46" s="26"/>
      <c r="AI46" s="58"/>
      <c r="AJ46" s="58"/>
      <c r="AK46" s="58"/>
      <c r="AL46" s="59" t="s">
        <v>13</v>
      </c>
      <c r="AM46" s="60" t="s">
        <v>22</v>
      </c>
    </row>
    <row r="47" spans="1:44" ht="15" customHeight="1" x14ac:dyDescent="0.2">
      <c r="B47" s="1"/>
      <c r="C47" s="1"/>
      <c r="D47" s="1"/>
      <c r="E47" s="1"/>
      <c r="F47" s="1"/>
      <c r="G47" s="1"/>
      <c r="H47" s="1"/>
      <c r="I47" s="16"/>
      <c r="J47" s="17" t="s">
        <v>3</v>
      </c>
      <c r="K47" s="30"/>
      <c r="L47" s="18"/>
      <c r="M47" s="19"/>
      <c r="Y47" s="5"/>
      <c r="AG47" s="61" t="s">
        <v>29</v>
      </c>
      <c r="AH47" s="15"/>
      <c r="AI47" s="62"/>
      <c r="AJ47" s="62"/>
      <c r="AK47" s="62"/>
      <c r="AL47" s="63">
        <f>SUM(AN14:AN44)</f>
        <v>95.1</v>
      </c>
      <c r="AM47" s="64">
        <f>SUM(AO14:AO44)</f>
        <v>6.9</v>
      </c>
    </row>
    <row r="48" spans="1:44" ht="15" customHeight="1" x14ac:dyDescent="0.2">
      <c r="I48" s="20" t="s">
        <v>12</v>
      </c>
      <c r="J48" s="28" t="s">
        <v>6</v>
      </c>
      <c r="K48" s="30"/>
      <c r="L48" s="9" t="s">
        <v>27</v>
      </c>
      <c r="M48" s="21" t="s">
        <v>28</v>
      </c>
      <c r="Y48" s="5"/>
      <c r="AG48" s="61" t="s">
        <v>30</v>
      </c>
      <c r="AH48" s="15"/>
      <c r="AI48" s="62"/>
      <c r="AJ48" s="62"/>
      <c r="AK48" s="62"/>
      <c r="AL48" s="65">
        <f>+AL43</f>
        <v>0</v>
      </c>
      <c r="AM48" s="64">
        <f>+AM43</f>
        <v>18.559999999999999</v>
      </c>
    </row>
    <row r="49" spans="9:39" ht="15" customHeight="1" thickBot="1" x14ac:dyDescent="0.25">
      <c r="I49" s="22">
        <f>SUM(I14:I44)</f>
        <v>4213</v>
      </c>
      <c r="J49" s="23">
        <f>SUM(J14:J44)</f>
        <v>69</v>
      </c>
      <c r="K49" s="24"/>
      <c r="L49" s="72">
        <f>SUM(L14:L44)</f>
        <v>25.479999999999993</v>
      </c>
      <c r="M49" s="73">
        <f>SUM(M14:M44)</f>
        <v>1.9999999999999574E-2</v>
      </c>
      <c r="Y49" s="5"/>
      <c r="AG49" s="61" t="s">
        <v>31</v>
      </c>
      <c r="AH49" s="15"/>
      <c r="AI49" s="62"/>
      <c r="AJ49" s="62"/>
      <c r="AK49" s="62"/>
      <c r="AL49" s="66"/>
      <c r="AM49" s="67"/>
    </row>
    <row r="50" spans="9:39" ht="15" customHeight="1" x14ac:dyDescent="0.2">
      <c r="Y50" s="5"/>
      <c r="AG50" s="61" t="s">
        <v>32</v>
      </c>
      <c r="AH50" s="15"/>
      <c r="AI50" s="62"/>
      <c r="AJ50" s="62"/>
      <c r="AK50" s="62"/>
      <c r="AL50" s="65">
        <f>+AL47+AL48+AL49</f>
        <v>95.1</v>
      </c>
      <c r="AM50" s="64">
        <f>+AM47+AM48+AM49</f>
        <v>25.46</v>
      </c>
    </row>
    <row r="51" spans="9:39" ht="15" customHeight="1" x14ac:dyDescent="0.2">
      <c r="Y51" s="5"/>
      <c r="AG51" s="61" t="s">
        <v>33</v>
      </c>
      <c r="AH51" s="15"/>
      <c r="AI51" s="62"/>
      <c r="AJ51" s="62"/>
      <c r="AK51" s="62"/>
      <c r="AL51" s="65">
        <f>+Z9</f>
        <v>70.8</v>
      </c>
      <c r="AM51" s="64">
        <f>+Z10</f>
        <v>25.5</v>
      </c>
    </row>
    <row r="52" spans="9:39" ht="15" customHeight="1" thickBot="1" x14ac:dyDescent="0.25">
      <c r="Y52" s="5"/>
      <c r="AG52" s="68" t="s">
        <v>34</v>
      </c>
      <c r="AH52" s="27"/>
      <c r="AI52" s="69"/>
      <c r="AJ52" s="69"/>
      <c r="AK52" s="69"/>
      <c r="AL52" s="70">
        <f>+IF(AL50-AL51&gt;0,AL50-AL51,0)</f>
        <v>24.299999999999997</v>
      </c>
      <c r="AM52" s="71">
        <f>+IF(AM50-AM51&gt;0,AM50-AM51,0)</f>
        <v>0</v>
      </c>
    </row>
    <row r="53" spans="9:39" x14ac:dyDescent="0.2">
      <c r="AI53" s="5"/>
    </row>
    <row r="54" spans="9:39" x14ac:dyDescent="0.2">
      <c r="AI54" s="10"/>
    </row>
    <row r="55" spans="9:39" x14ac:dyDescent="0.2">
      <c r="AB55" s="2"/>
    </row>
  </sheetData>
  <sheetProtection selectLockedCells="1"/>
  <mergeCells count="123">
    <mergeCell ref="AP44:AR44"/>
    <mergeCell ref="I46:M46"/>
    <mergeCell ref="AP38:AR38"/>
    <mergeCell ref="AP39:AR39"/>
    <mergeCell ref="AP40:AR40"/>
    <mergeCell ref="AP41:AR41"/>
    <mergeCell ref="AP42:AR42"/>
    <mergeCell ref="AP43:AR43"/>
    <mergeCell ref="AP32:AR32"/>
    <mergeCell ref="AP33:AR33"/>
    <mergeCell ref="AP34:AR34"/>
    <mergeCell ref="AP35:AR35"/>
    <mergeCell ref="AP36:AR36"/>
    <mergeCell ref="AP37:AR37"/>
    <mergeCell ref="AP26:AR26"/>
    <mergeCell ref="AP27:AR27"/>
    <mergeCell ref="AP28:AR28"/>
    <mergeCell ref="AP29:AR29"/>
    <mergeCell ref="AP30:AR30"/>
    <mergeCell ref="AP31:AR31"/>
    <mergeCell ref="AP20:AR20"/>
    <mergeCell ref="AP21:AR21"/>
    <mergeCell ref="AP22:AR22"/>
    <mergeCell ref="AP23:AR23"/>
    <mergeCell ref="AP24:AR24"/>
    <mergeCell ref="AP25:AR25"/>
    <mergeCell ref="AP14:AR14"/>
    <mergeCell ref="AP15:AR15"/>
    <mergeCell ref="AP16:AR16"/>
    <mergeCell ref="AP17:AR17"/>
    <mergeCell ref="AP18:AR18"/>
    <mergeCell ref="AP19:AR19"/>
    <mergeCell ref="AB12:AC12"/>
    <mergeCell ref="AD12:AE12"/>
    <mergeCell ref="AF12:AG12"/>
    <mergeCell ref="AH12:AI12"/>
    <mergeCell ref="AJ12:AK12"/>
    <mergeCell ref="AP12:AR13"/>
    <mergeCell ref="AL11:AO11"/>
    <mergeCell ref="AP11:AR11"/>
    <mergeCell ref="L12:M12"/>
    <mergeCell ref="N12:O12"/>
    <mergeCell ref="P12:Q12"/>
    <mergeCell ref="R12:S12"/>
    <mergeCell ref="T12:U12"/>
    <mergeCell ref="V12:W12"/>
    <mergeCell ref="X12:Y12"/>
    <mergeCell ref="Z12:AA12"/>
    <mergeCell ref="Z11:AA11"/>
    <mergeCell ref="AB11:AC11"/>
    <mergeCell ref="AD11:AE11"/>
    <mergeCell ref="AF11:AG11"/>
    <mergeCell ref="AH11:AI11"/>
    <mergeCell ref="AJ11:AK11"/>
    <mergeCell ref="N11:O11"/>
    <mergeCell ref="P11:Q11"/>
    <mergeCell ref="R11:S11"/>
    <mergeCell ref="T11:U11"/>
    <mergeCell ref="V11:W11"/>
    <mergeCell ref="X11:Y11"/>
    <mergeCell ref="A9:M9"/>
    <mergeCell ref="N9:O9"/>
    <mergeCell ref="P9:U9"/>
    <mergeCell ref="V9:Y9"/>
    <mergeCell ref="AB9:AR9"/>
    <mergeCell ref="A10:M10"/>
    <mergeCell ref="N10:O10"/>
    <mergeCell ref="P10:U10"/>
    <mergeCell ref="V10:Y10"/>
    <mergeCell ref="AB10:AR10"/>
    <mergeCell ref="A8:B8"/>
    <mergeCell ref="C8:H8"/>
    <mergeCell ref="N8:O8"/>
    <mergeCell ref="P8:U8"/>
    <mergeCell ref="X8:AA8"/>
    <mergeCell ref="AB8:AR8"/>
    <mergeCell ref="A7:B7"/>
    <mergeCell ref="C7:H7"/>
    <mergeCell ref="P7:R7"/>
    <mergeCell ref="U7:V7"/>
    <mergeCell ref="X7:AA7"/>
    <mergeCell ref="AB7:AR7"/>
    <mergeCell ref="A6:B6"/>
    <mergeCell ref="C6:H6"/>
    <mergeCell ref="P6:R6"/>
    <mergeCell ref="U6:V6"/>
    <mergeCell ref="X6:AA6"/>
    <mergeCell ref="AB6:AR6"/>
    <mergeCell ref="AB4:AR4"/>
    <mergeCell ref="A5:B5"/>
    <mergeCell ref="C5:H5"/>
    <mergeCell ref="I5:M5"/>
    <mergeCell ref="N5:O5"/>
    <mergeCell ref="P5:R5"/>
    <mergeCell ref="U5:V5"/>
    <mergeCell ref="X5:AA5"/>
    <mergeCell ref="AB5:AR5"/>
    <mergeCell ref="U3:V3"/>
    <mergeCell ref="X3:AA3"/>
    <mergeCell ref="AB3:AR3"/>
    <mergeCell ref="A4:B4"/>
    <mergeCell ref="C4:H4"/>
    <mergeCell ref="I4:M4"/>
    <mergeCell ref="N4:O4"/>
    <mergeCell ref="P4:R4"/>
    <mergeCell ref="U4:V4"/>
    <mergeCell ref="X4:AA4"/>
    <mergeCell ref="A3:B3"/>
    <mergeCell ref="C3:H3"/>
    <mergeCell ref="I3:K3"/>
    <mergeCell ref="L3:M3"/>
    <mergeCell ref="N3:O3"/>
    <mergeCell ref="P3:R3"/>
    <mergeCell ref="A1:AR1"/>
    <mergeCell ref="A2:B2"/>
    <mergeCell ref="C2:H2"/>
    <mergeCell ref="I2:K2"/>
    <mergeCell ref="L2:M2"/>
    <mergeCell ref="N2:O2"/>
    <mergeCell ref="P2:R2"/>
    <mergeCell ref="U2:V2"/>
    <mergeCell ref="X2:AA2"/>
    <mergeCell ref="AB2:AR2"/>
  </mergeCells>
  <pageMargins left="0.42" right="0.17" top="0.17" bottom="0.17" header="0.17" footer="0.17"/>
  <pageSetup paperSize="5" scale="5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 Mikeska  #1</vt:lpstr>
      <vt:lpstr>Surovik F #1</vt:lpstr>
      <vt:lpstr>Nelsonville Comp.</vt:lpstr>
      <vt:lpstr>Sales Station</vt:lpstr>
      <vt:lpstr>'J Mikeska  #1'!Print_Area</vt:lpstr>
      <vt:lpstr>'Nelsonville Comp.'!Print_Area</vt:lpstr>
      <vt:lpstr>'Sales Station'!Print_Area</vt:lpstr>
      <vt:lpstr>'Surovik F #1'!Print_Area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Kleemeier</dc:creator>
  <cp:lastModifiedBy>Mishaun Bhakta</cp:lastModifiedBy>
  <cp:lastPrinted>2013-02-23T03:33:42Z</cp:lastPrinted>
  <dcterms:created xsi:type="dcterms:W3CDTF">2012-10-10T22:18:23Z</dcterms:created>
  <dcterms:modified xsi:type="dcterms:W3CDTF">2020-08-31T18:29:33Z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